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B953098E-EC6A-4EC1-89D0-553C902D95D8}" xr6:coauthVersionLast="45" xr6:coauthVersionMax="45" xr10:uidLastSave="{00000000-0000-0000-0000-000000000000}"/>
  <bookViews>
    <workbookView xWindow="-120" yWindow="-120" windowWidth="20730" windowHeight="11160" tabRatio="842" firstSheet="5" activeTab="5" xr2:uid="{00000000-000D-0000-FFFF-FFFF00000000}"/>
  </bookViews>
  <sheets>
    <sheet name="INPUTs" sheetId="2" state="hidden" r:id="rId1"/>
    <sheet name="conversões" sheetId="1" state="hidden" r:id="rId2"/>
    <sheet name="colagem" sheetId="15" state="hidden" r:id="rId3"/>
    <sheet name="OUTPUTs" sheetId="3" state="hidden" r:id="rId4"/>
    <sheet name="tab_dinamicas" sheetId="13" state="hidden" r:id="rId5"/>
    <sheet name="Formatos_Análises" sheetId="25" r:id="rId6"/>
    <sheet name="Total x Ano" sheetId="17" r:id="rId7"/>
    <sheet name="Total x Ano_TX_VAR" sheetId="18" r:id="rId8"/>
    <sheet name="SCC x Atuacao = Comércio" sheetId="21" state="hidden" r:id="rId9"/>
    <sheet name="SCC x Atuacao = Comércio_TX_VAR" sheetId="22" state="hidden" r:id="rId10"/>
    <sheet name="SCC x Atuacao = Não Financeiro" sheetId="23" state="hidden" r:id="rId11"/>
    <sheet name="SCC x Atuacao = Não Fin_TX_VAR" sheetId="24" state="hidden" r:id="rId12"/>
    <sheet name="SCC x Ano" sheetId="19" r:id="rId13"/>
    <sheet name="SCC x Ano_TX_VAR" sheetId="20" r:id="rId14"/>
  </sheets>
  <externalReferences>
    <externalReference r:id="rId15"/>
  </externalReferences>
  <definedNames>
    <definedName name="_xlnm._FilterDatabase" localSheetId="1" hidden="1">conversões!$A$2:$HZ$48</definedName>
    <definedName name="_xlnm._FilterDatabase" localSheetId="0" hidden="1">INPUTs!$A$17:$N$17</definedName>
    <definedName name="_xlnm._FilterDatabase" localSheetId="3" hidden="1">OUTPUTs!$A$2:$IA$48</definedName>
  </definedNames>
  <calcPr calcId="191029"/>
  <pivotCaches>
    <pivotCache cacheId="0" r:id="rId16"/>
    <pivotCache cacheId="5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56" i="19" l="1"/>
  <c r="J256" i="19"/>
  <c r="I256" i="19"/>
  <c r="H256" i="19"/>
  <c r="G256" i="19"/>
  <c r="F256" i="19"/>
  <c r="E256" i="19"/>
  <c r="D256" i="19"/>
  <c r="C256" i="19"/>
  <c r="B256" i="19"/>
  <c r="K255" i="19"/>
  <c r="J255" i="19"/>
  <c r="I255" i="19"/>
  <c r="H255" i="19"/>
  <c r="G255" i="19"/>
  <c r="F255" i="19"/>
  <c r="E255" i="19"/>
  <c r="D255" i="19"/>
  <c r="C255" i="19"/>
  <c r="B255" i="19"/>
  <c r="K254" i="19"/>
  <c r="J254" i="19"/>
  <c r="I254" i="19"/>
  <c r="H254" i="19"/>
  <c r="G254" i="19"/>
  <c r="F254" i="19"/>
  <c r="E254" i="19"/>
  <c r="D254" i="19"/>
  <c r="C254" i="19"/>
  <c r="B254" i="19"/>
  <c r="K253" i="19"/>
  <c r="J253" i="19"/>
  <c r="I253" i="19"/>
  <c r="H253" i="19"/>
  <c r="G253" i="19"/>
  <c r="F253" i="19"/>
  <c r="E253" i="19"/>
  <c r="D253" i="19"/>
  <c r="C253" i="19"/>
  <c r="B253" i="19"/>
  <c r="K252" i="19"/>
  <c r="J252" i="19"/>
  <c r="I252" i="19"/>
  <c r="H252" i="19"/>
  <c r="G252" i="19"/>
  <c r="F252" i="19"/>
  <c r="E252" i="19"/>
  <c r="D252" i="19"/>
  <c r="C252" i="19"/>
  <c r="B252" i="19"/>
  <c r="K251" i="19"/>
  <c r="J251" i="19"/>
  <c r="I251" i="19"/>
  <c r="H251" i="19"/>
  <c r="G251" i="19"/>
  <c r="F251" i="19"/>
  <c r="E251" i="19"/>
  <c r="D251" i="19"/>
  <c r="C251" i="19"/>
  <c r="B251" i="19"/>
  <c r="K250" i="19"/>
  <c r="J250" i="19"/>
  <c r="I250" i="19"/>
  <c r="H250" i="19"/>
  <c r="G250" i="19"/>
  <c r="F250" i="19"/>
  <c r="E250" i="19"/>
  <c r="D250" i="19"/>
  <c r="C250" i="19"/>
  <c r="B250" i="19"/>
  <c r="K249" i="19"/>
  <c r="J249" i="19"/>
  <c r="I249" i="19"/>
  <c r="H249" i="19"/>
  <c r="G249" i="19"/>
  <c r="F249" i="19"/>
  <c r="E249" i="19"/>
  <c r="D249" i="19"/>
  <c r="C249" i="19"/>
  <c r="B249" i="19"/>
  <c r="K248" i="19"/>
  <c r="J248" i="19"/>
  <c r="I248" i="19"/>
  <c r="H248" i="19"/>
  <c r="G248" i="19"/>
  <c r="F248" i="19"/>
  <c r="E248" i="19"/>
  <c r="D248" i="19"/>
  <c r="C248" i="19"/>
  <c r="B248" i="19"/>
  <c r="K247" i="19"/>
  <c r="J247" i="19"/>
  <c r="I247" i="19"/>
  <c r="H247" i="19"/>
  <c r="G247" i="19"/>
  <c r="F247" i="19"/>
  <c r="E247" i="19"/>
  <c r="D247" i="19"/>
  <c r="C247" i="19"/>
  <c r="B247" i="19"/>
  <c r="K246" i="19"/>
  <c r="J246" i="19"/>
  <c r="I246" i="19"/>
  <c r="H246" i="19"/>
  <c r="G246" i="19"/>
  <c r="F246" i="19"/>
  <c r="E246" i="19"/>
  <c r="D246" i="19"/>
  <c r="C246" i="19"/>
  <c r="B246" i="19"/>
  <c r="K245" i="19"/>
  <c r="J245" i="19"/>
  <c r="I245" i="19"/>
  <c r="H245" i="19"/>
  <c r="G245" i="19"/>
  <c r="F245" i="19"/>
  <c r="E245" i="19"/>
  <c r="D245" i="19"/>
  <c r="C245" i="19"/>
  <c r="B245" i="19"/>
  <c r="K244" i="19"/>
  <c r="J244" i="19"/>
  <c r="I244" i="19"/>
  <c r="H244" i="19"/>
  <c r="G244" i="19"/>
  <c r="F244" i="19"/>
  <c r="E244" i="19"/>
  <c r="D244" i="19"/>
  <c r="C244" i="19"/>
  <c r="B244" i="19"/>
  <c r="K243" i="19"/>
  <c r="J243" i="19"/>
  <c r="I243" i="19"/>
  <c r="H243" i="19"/>
  <c r="G243" i="19"/>
  <c r="F243" i="19"/>
  <c r="E243" i="19"/>
  <c r="D243" i="19"/>
  <c r="C243" i="19"/>
  <c r="B243" i="19"/>
  <c r="K242" i="19"/>
  <c r="J242" i="19"/>
  <c r="I242" i="19"/>
  <c r="H242" i="19"/>
  <c r="G242" i="19"/>
  <c r="F242" i="19"/>
  <c r="E242" i="19"/>
  <c r="D242" i="19"/>
  <c r="C242" i="19"/>
  <c r="B242" i="19"/>
  <c r="K241" i="19"/>
  <c r="J241" i="19"/>
  <c r="I241" i="19"/>
  <c r="H241" i="19"/>
  <c r="G241" i="19"/>
  <c r="F241" i="19"/>
  <c r="E241" i="19"/>
  <c r="D241" i="19"/>
  <c r="C241" i="19"/>
  <c r="B241" i="19"/>
  <c r="K240" i="19"/>
  <c r="J240" i="19"/>
  <c r="I240" i="19"/>
  <c r="H240" i="19"/>
  <c r="G240" i="19"/>
  <c r="F240" i="19"/>
  <c r="E240" i="19"/>
  <c r="D240" i="19"/>
  <c r="C240" i="19"/>
  <c r="B240" i="19"/>
  <c r="K239" i="19"/>
  <c r="J239" i="19"/>
  <c r="I239" i="19"/>
  <c r="H239" i="19"/>
  <c r="G239" i="19"/>
  <c r="F239" i="19"/>
  <c r="E239" i="19"/>
  <c r="D239" i="19"/>
  <c r="C239" i="19"/>
  <c r="B239" i="19"/>
  <c r="K238" i="19"/>
  <c r="J238" i="19"/>
  <c r="I238" i="19"/>
  <c r="H238" i="19"/>
  <c r="G238" i="19"/>
  <c r="F238" i="19"/>
  <c r="E238" i="19"/>
  <c r="D238" i="19"/>
  <c r="C238" i="19"/>
  <c r="B238" i="19"/>
  <c r="K237" i="19"/>
  <c r="J237" i="19"/>
  <c r="I237" i="19"/>
  <c r="H237" i="19"/>
  <c r="G237" i="19"/>
  <c r="F237" i="19"/>
  <c r="E237" i="19"/>
  <c r="D237" i="19"/>
  <c r="C237" i="19"/>
  <c r="B237" i="19"/>
  <c r="K236" i="19"/>
  <c r="J236" i="19"/>
  <c r="I236" i="19"/>
  <c r="H236" i="19"/>
  <c r="G236" i="19"/>
  <c r="F236" i="19"/>
  <c r="E236" i="19"/>
  <c r="D236" i="19"/>
  <c r="C236" i="19"/>
  <c r="B236" i="19"/>
  <c r="K235" i="19"/>
  <c r="J235" i="19"/>
  <c r="I235" i="19"/>
  <c r="H235" i="19"/>
  <c r="G235" i="19"/>
  <c r="F235" i="19"/>
  <c r="E235" i="19"/>
  <c r="D235" i="19"/>
  <c r="C235" i="19"/>
  <c r="B235" i="19"/>
  <c r="K234" i="19"/>
  <c r="J234" i="19"/>
  <c r="I234" i="19"/>
  <c r="H234" i="19"/>
  <c r="G234" i="19"/>
  <c r="F234" i="19"/>
  <c r="E234" i="19"/>
  <c r="D234" i="19"/>
  <c r="C234" i="19"/>
  <c r="B234" i="19"/>
  <c r="K233" i="19"/>
  <c r="J233" i="19"/>
  <c r="I233" i="19"/>
  <c r="H233" i="19"/>
  <c r="G233" i="19"/>
  <c r="F233" i="19"/>
  <c r="E233" i="19"/>
  <c r="D233" i="19"/>
  <c r="C233" i="19"/>
  <c r="B233" i="19"/>
  <c r="K232" i="19"/>
  <c r="J232" i="19"/>
  <c r="I232" i="19"/>
  <c r="H232" i="19"/>
  <c r="G232" i="19"/>
  <c r="F232" i="19"/>
  <c r="E232" i="19"/>
  <c r="D232" i="19"/>
  <c r="C232" i="19"/>
  <c r="B232" i="19"/>
  <c r="K231" i="19"/>
  <c r="J231" i="19"/>
  <c r="I231" i="19"/>
  <c r="H231" i="19"/>
  <c r="G231" i="19"/>
  <c r="F231" i="19"/>
  <c r="E231" i="19"/>
  <c r="D231" i="19"/>
  <c r="C231" i="19"/>
  <c r="B231" i="19"/>
  <c r="K230" i="19"/>
  <c r="J230" i="19"/>
  <c r="I230" i="19"/>
  <c r="H230" i="19"/>
  <c r="G230" i="19"/>
  <c r="F230" i="19"/>
  <c r="E230" i="19"/>
  <c r="D230" i="19"/>
  <c r="C230" i="19"/>
  <c r="B230" i="19"/>
  <c r="K229" i="19"/>
  <c r="J229" i="19"/>
  <c r="I229" i="19"/>
  <c r="H229" i="19"/>
  <c r="G229" i="19"/>
  <c r="F229" i="19"/>
  <c r="E229" i="19"/>
  <c r="D229" i="19"/>
  <c r="C229" i="19"/>
  <c r="B229" i="19"/>
  <c r="K224" i="19"/>
  <c r="J224" i="19"/>
  <c r="I224" i="19"/>
  <c r="H224" i="19"/>
  <c r="G224" i="19"/>
  <c r="F224" i="19"/>
  <c r="E224" i="19"/>
  <c r="D224" i="19"/>
  <c r="C224" i="19"/>
  <c r="B224" i="19"/>
  <c r="K223" i="19"/>
  <c r="J223" i="19"/>
  <c r="I223" i="19"/>
  <c r="H223" i="19"/>
  <c r="G223" i="19"/>
  <c r="F223" i="19"/>
  <c r="E223" i="19"/>
  <c r="D223" i="19"/>
  <c r="C223" i="19"/>
  <c r="B223" i="19"/>
  <c r="K222" i="19"/>
  <c r="J222" i="19"/>
  <c r="I222" i="19"/>
  <c r="H222" i="19"/>
  <c r="G222" i="19"/>
  <c r="F222" i="19"/>
  <c r="E222" i="19"/>
  <c r="D222" i="19"/>
  <c r="C222" i="19"/>
  <c r="B222" i="19"/>
  <c r="K221" i="19"/>
  <c r="J221" i="19"/>
  <c r="I221" i="19"/>
  <c r="H221" i="19"/>
  <c r="G221" i="19"/>
  <c r="F221" i="19"/>
  <c r="E221" i="19"/>
  <c r="D221" i="19"/>
  <c r="C221" i="19"/>
  <c r="B221" i="19"/>
  <c r="K220" i="19"/>
  <c r="J220" i="19"/>
  <c r="I220" i="19"/>
  <c r="H220" i="19"/>
  <c r="G220" i="19"/>
  <c r="F220" i="19"/>
  <c r="E220" i="19"/>
  <c r="D220" i="19"/>
  <c r="C220" i="19"/>
  <c r="B220" i="19"/>
  <c r="K219" i="19"/>
  <c r="J219" i="19"/>
  <c r="I219" i="19"/>
  <c r="H219" i="19"/>
  <c r="G219" i="19"/>
  <c r="F219" i="19"/>
  <c r="E219" i="19"/>
  <c r="D219" i="19"/>
  <c r="C219" i="19"/>
  <c r="B219" i="19"/>
  <c r="K218" i="19"/>
  <c r="J218" i="19"/>
  <c r="I218" i="19"/>
  <c r="H218" i="19"/>
  <c r="G218" i="19"/>
  <c r="F218" i="19"/>
  <c r="E218" i="19"/>
  <c r="D218" i="19"/>
  <c r="C218" i="19"/>
  <c r="B218" i="19"/>
  <c r="K217" i="19"/>
  <c r="J217" i="19"/>
  <c r="I217" i="19"/>
  <c r="H217" i="19"/>
  <c r="G217" i="19"/>
  <c r="F217" i="19"/>
  <c r="E217" i="19"/>
  <c r="D217" i="19"/>
  <c r="C217" i="19"/>
  <c r="B217" i="19"/>
  <c r="K216" i="19"/>
  <c r="J216" i="19"/>
  <c r="I216" i="19"/>
  <c r="H216" i="19"/>
  <c r="G216" i="19"/>
  <c r="F216" i="19"/>
  <c r="E216" i="19"/>
  <c r="D216" i="19"/>
  <c r="C216" i="19"/>
  <c r="B216" i="19"/>
  <c r="K215" i="19"/>
  <c r="J215" i="19"/>
  <c r="I215" i="19"/>
  <c r="H215" i="19"/>
  <c r="G215" i="19"/>
  <c r="F215" i="19"/>
  <c r="E215" i="19"/>
  <c r="D215" i="19"/>
  <c r="C215" i="19"/>
  <c r="B215" i="19"/>
  <c r="K214" i="19"/>
  <c r="J214" i="19"/>
  <c r="I214" i="19"/>
  <c r="H214" i="19"/>
  <c r="G214" i="19"/>
  <c r="F214" i="19"/>
  <c r="E214" i="19"/>
  <c r="D214" i="19"/>
  <c r="C214" i="19"/>
  <c r="B214" i="19"/>
  <c r="K213" i="19"/>
  <c r="J213" i="19"/>
  <c r="I213" i="19"/>
  <c r="H213" i="19"/>
  <c r="G213" i="19"/>
  <c r="F213" i="19"/>
  <c r="E213" i="19"/>
  <c r="D213" i="19"/>
  <c r="C213" i="19"/>
  <c r="B213" i="19"/>
  <c r="K212" i="19"/>
  <c r="J212" i="19"/>
  <c r="I212" i="19"/>
  <c r="H212" i="19"/>
  <c r="G212" i="19"/>
  <c r="F212" i="19"/>
  <c r="E212" i="19"/>
  <c r="D212" i="19"/>
  <c r="C212" i="19"/>
  <c r="B212" i="19"/>
  <c r="K211" i="19"/>
  <c r="J211" i="19"/>
  <c r="I211" i="19"/>
  <c r="H211" i="19"/>
  <c r="G211" i="19"/>
  <c r="F211" i="19"/>
  <c r="E211" i="19"/>
  <c r="D211" i="19"/>
  <c r="C211" i="19"/>
  <c r="B211" i="19"/>
  <c r="K210" i="19"/>
  <c r="J210" i="19"/>
  <c r="I210" i="19"/>
  <c r="H210" i="19"/>
  <c r="G210" i="19"/>
  <c r="F210" i="19"/>
  <c r="E210" i="19"/>
  <c r="D210" i="19"/>
  <c r="C210" i="19"/>
  <c r="B210" i="19"/>
  <c r="K209" i="19"/>
  <c r="J209" i="19"/>
  <c r="I209" i="19"/>
  <c r="H209" i="19"/>
  <c r="G209" i="19"/>
  <c r="F209" i="19"/>
  <c r="E209" i="19"/>
  <c r="D209" i="19"/>
  <c r="C209" i="19"/>
  <c r="B209" i="19"/>
  <c r="K208" i="19"/>
  <c r="J208" i="19"/>
  <c r="I208" i="19"/>
  <c r="H208" i="19"/>
  <c r="G208" i="19"/>
  <c r="F208" i="19"/>
  <c r="E208" i="19"/>
  <c r="D208" i="19"/>
  <c r="C208" i="19"/>
  <c r="B208" i="19"/>
  <c r="K207" i="19"/>
  <c r="J207" i="19"/>
  <c r="I207" i="19"/>
  <c r="H207" i="19"/>
  <c r="G207" i="19"/>
  <c r="F207" i="19"/>
  <c r="E207" i="19"/>
  <c r="D207" i="19"/>
  <c r="C207" i="19"/>
  <c r="B207" i="19"/>
  <c r="K206" i="19"/>
  <c r="J206" i="19"/>
  <c r="I206" i="19"/>
  <c r="H206" i="19"/>
  <c r="G206" i="19"/>
  <c r="F206" i="19"/>
  <c r="E206" i="19"/>
  <c r="D206" i="19"/>
  <c r="C206" i="19"/>
  <c r="B206" i="19"/>
  <c r="K205" i="19"/>
  <c r="J205" i="19"/>
  <c r="I205" i="19"/>
  <c r="H205" i="19"/>
  <c r="G205" i="19"/>
  <c r="F205" i="19"/>
  <c r="E205" i="19"/>
  <c r="D205" i="19"/>
  <c r="C205" i="19"/>
  <c r="B205" i="19"/>
  <c r="K204" i="19"/>
  <c r="J204" i="19"/>
  <c r="I204" i="19"/>
  <c r="H204" i="19"/>
  <c r="G204" i="19"/>
  <c r="F204" i="19"/>
  <c r="E204" i="19"/>
  <c r="D204" i="19"/>
  <c r="C204" i="19"/>
  <c r="B204" i="19"/>
  <c r="K203" i="19"/>
  <c r="J203" i="19"/>
  <c r="I203" i="19"/>
  <c r="H203" i="19"/>
  <c r="G203" i="19"/>
  <c r="F203" i="19"/>
  <c r="E203" i="19"/>
  <c r="D203" i="19"/>
  <c r="C203" i="19"/>
  <c r="B203" i="19"/>
  <c r="K202" i="19"/>
  <c r="J202" i="19"/>
  <c r="I202" i="19"/>
  <c r="H202" i="19"/>
  <c r="G202" i="19"/>
  <c r="F202" i="19"/>
  <c r="E202" i="19"/>
  <c r="D202" i="19"/>
  <c r="C202" i="19"/>
  <c r="B202" i="19"/>
  <c r="K201" i="19"/>
  <c r="J201" i="19"/>
  <c r="I201" i="19"/>
  <c r="H201" i="19"/>
  <c r="G201" i="19"/>
  <c r="F201" i="19"/>
  <c r="E201" i="19"/>
  <c r="D201" i="19"/>
  <c r="C201" i="19"/>
  <c r="B201" i="19"/>
  <c r="K200" i="19"/>
  <c r="J200" i="19"/>
  <c r="I200" i="19"/>
  <c r="H200" i="19"/>
  <c r="G200" i="19"/>
  <c r="F200" i="19"/>
  <c r="E200" i="19"/>
  <c r="D200" i="19"/>
  <c r="C200" i="19"/>
  <c r="B200" i="19"/>
  <c r="K199" i="19"/>
  <c r="J199" i="19"/>
  <c r="I199" i="19"/>
  <c r="H199" i="19"/>
  <c r="G199" i="19"/>
  <c r="F199" i="19"/>
  <c r="E199" i="19"/>
  <c r="D199" i="19"/>
  <c r="C199" i="19"/>
  <c r="B199" i="19"/>
  <c r="K198" i="19"/>
  <c r="J198" i="19"/>
  <c r="I198" i="19"/>
  <c r="H198" i="19"/>
  <c r="G198" i="19"/>
  <c r="F198" i="19"/>
  <c r="E198" i="19"/>
  <c r="D198" i="19"/>
  <c r="C198" i="19"/>
  <c r="B198" i="19"/>
  <c r="K197" i="19"/>
  <c r="J197" i="19"/>
  <c r="I197" i="19"/>
  <c r="H197" i="19"/>
  <c r="G197" i="19"/>
  <c r="F197" i="19"/>
  <c r="E197" i="19"/>
  <c r="D197" i="19"/>
  <c r="C197" i="19"/>
  <c r="B197" i="19"/>
  <c r="K192" i="19"/>
  <c r="J192" i="19"/>
  <c r="I192" i="19"/>
  <c r="H192" i="19"/>
  <c r="G192" i="19"/>
  <c r="F192" i="19"/>
  <c r="E192" i="19"/>
  <c r="D192" i="19"/>
  <c r="C192" i="19"/>
  <c r="B192" i="19"/>
  <c r="K191" i="19"/>
  <c r="J191" i="19"/>
  <c r="I191" i="19"/>
  <c r="H191" i="19"/>
  <c r="G191" i="19"/>
  <c r="F191" i="19"/>
  <c r="E191" i="19"/>
  <c r="D191" i="19"/>
  <c r="C191" i="19"/>
  <c r="B191" i="19"/>
  <c r="K190" i="19"/>
  <c r="J190" i="19"/>
  <c r="I190" i="19"/>
  <c r="H190" i="19"/>
  <c r="G190" i="19"/>
  <c r="F190" i="19"/>
  <c r="E190" i="19"/>
  <c r="D190" i="19"/>
  <c r="C190" i="19"/>
  <c r="B190" i="19"/>
  <c r="K189" i="19"/>
  <c r="J189" i="19"/>
  <c r="I189" i="19"/>
  <c r="H189" i="19"/>
  <c r="G189" i="19"/>
  <c r="F189" i="19"/>
  <c r="E189" i="19"/>
  <c r="D189" i="19"/>
  <c r="C189" i="19"/>
  <c r="B189" i="19"/>
  <c r="K188" i="19"/>
  <c r="J188" i="19"/>
  <c r="I188" i="19"/>
  <c r="H188" i="19"/>
  <c r="G188" i="19"/>
  <c r="F188" i="19"/>
  <c r="E188" i="19"/>
  <c r="D188" i="19"/>
  <c r="C188" i="19"/>
  <c r="B188" i="19"/>
  <c r="K187" i="19"/>
  <c r="J187" i="19"/>
  <c r="I187" i="19"/>
  <c r="H187" i="19"/>
  <c r="G187" i="19"/>
  <c r="F187" i="19"/>
  <c r="E187" i="19"/>
  <c r="D187" i="19"/>
  <c r="C187" i="19"/>
  <c r="B187" i="19"/>
  <c r="K186" i="19"/>
  <c r="J186" i="19"/>
  <c r="I186" i="19"/>
  <c r="H186" i="19"/>
  <c r="G186" i="19"/>
  <c r="F186" i="19"/>
  <c r="E186" i="19"/>
  <c r="D186" i="19"/>
  <c r="C186" i="19"/>
  <c r="B186" i="19"/>
  <c r="K185" i="19"/>
  <c r="J185" i="19"/>
  <c r="I185" i="19"/>
  <c r="H185" i="19"/>
  <c r="G185" i="19"/>
  <c r="F185" i="19"/>
  <c r="E185" i="19"/>
  <c r="D185" i="19"/>
  <c r="C185" i="19"/>
  <c r="B185" i="19"/>
  <c r="K184" i="19"/>
  <c r="J184" i="19"/>
  <c r="I184" i="19"/>
  <c r="H184" i="19"/>
  <c r="G184" i="19"/>
  <c r="F184" i="19"/>
  <c r="E184" i="19"/>
  <c r="D184" i="19"/>
  <c r="C184" i="19"/>
  <c r="B184" i="19"/>
  <c r="K183" i="19"/>
  <c r="J183" i="19"/>
  <c r="I183" i="19"/>
  <c r="H183" i="19"/>
  <c r="G183" i="19"/>
  <c r="F183" i="19"/>
  <c r="E183" i="19"/>
  <c r="D183" i="19"/>
  <c r="C183" i="19"/>
  <c r="B183" i="19"/>
  <c r="K182" i="19"/>
  <c r="J182" i="19"/>
  <c r="I182" i="19"/>
  <c r="H182" i="19"/>
  <c r="G182" i="19"/>
  <c r="F182" i="19"/>
  <c r="E182" i="19"/>
  <c r="D182" i="19"/>
  <c r="C182" i="19"/>
  <c r="B182" i="19"/>
  <c r="K181" i="19"/>
  <c r="J181" i="19"/>
  <c r="I181" i="19"/>
  <c r="H181" i="19"/>
  <c r="G181" i="19"/>
  <c r="F181" i="19"/>
  <c r="E181" i="19"/>
  <c r="D181" i="19"/>
  <c r="C181" i="19"/>
  <c r="B181" i="19"/>
  <c r="K180" i="19"/>
  <c r="J180" i="19"/>
  <c r="I180" i="19"/>
  <c r="H180" i="19"/>
  <c r="G180" i="19"/>
  <c r="F180" i="19"/>
  <c r="E180" i="19"/>
  <c r="D180" i="19"/>
  <c r="C180" i="19"/>
  <c r="B180" i="19"/>
  <c r="K179" i="19"/>
  <c r="J179" i="19"/>
  <c r="I179" i="19"/>
  <c r="H179" i="19"/>
  <c r="G179" i="19"/>
  <c r="F179" i="19"/>
  <c r="E179" i="19"/>
  <c r="D179" i="19"/>
  <c r="C179" i="19"/>
  <c r="B179" i="19"/>
  <c r="K178" i="19"/>
  <c r="J178" i="19"/>
  <c r="I178" i="19"/>
  <c r="H178" i="19"/>
  <c r="G178" i="19"/>
  <c r="F178" i="19"/>
  <c r="E178" i="19"/>
  <c r="D178" i="19"/>
  <c r="C178" i="19"/>
  <c r="B178" i="19"/>
  <c r="K177" i="19"/>
  <c r="J177" i="19"/>
  <c r="I177" i="19"/>
  <c r="H177" i="19"/>
  <c r="G177" i="19"/>
  <c r="F177" i="19"/>
  <c r="E177" i="19"/>
  <c r="D177" i="19"/>
  <c r="C177" i="19"/>
  <c r="B177" i="19"/>
  <c r="K176" i="19"/>
  <c r="J176" i="19"/>
  <c r="I176" i="19"/>
  <c r="H176" i="19"/>
  <c r="G176" i="19"/>
  <c r="F176" i="19"/>
  <c r="E176" i="19"/>
  <c r="D176" i="19"/>
  <c r="C176" i="19"/>
  <c r="B176" i="19"/>
  <c r="K175" i="19"/>
  <c r="J175" i="19"/>
  <c r="I175" i="19"/>
  <c r="H175" i="19"/>
  <c r="G175" i="19"/>
  <c r="F175" i="19"/>
  <c r="E175" i="19"/>
  <c r="D175" i="19"/>
  <c r="C175" i="19"/>
  <c r="B175" i="19"/>
  <c r="K174" i="19"/>
  <c r="J174" i="19"/>
  <c r="I174" i="19"/>
  <c r="H174" i="19"/>
  <c r="G174" i="19"/>
  <c r="F174" i="19"/>
  <c r="E174" i="19"/>
  <c r="D174" i="19"/>
  <c r="C174" i="19"/>
  <c r="B174" i="19"/>
  <c r="K173" i="19"/>
  <c r="J173" i="19"/>
  <c r="I173" i="19"/>
  <c r="H173" i="19"/>
  <c r="G173" i="19"/>
  <c r="F173" i="19"/>
  <c r="E173" i="19"/>
  <c r="D173" i="19"/>
  <c r="C173" i="19"/>
  <c r="B173" i="19"/>
  <c r="K172" i="19"/>
  <c r="J172" i="19"/>
  <c r="I172" i="19"/>
  <c r="H172" i="19"/>
  <c r="G172" i="19"/>
  <c r="F172" i="19"/>
  <c r="E172" i="19"/>
  <c r="D172" i="19"/>
  <c r="C172" i="19"/>
  <c r="B172" i="19"/>
  <c r="K171" i="19"/>
  <c r="J171" i="19"/>
  <c r="I171" i="19"/>
  <c r="H171" i="19"/>
  <c r="G171" i="19"/>
  <c r="F171" i="19"/>
  <c r="E171" i="19"/>
  <c r="D171" i="19"/>
  <c r="C171" i="19"/>
  <c r="B171" i="19"/>
  <c r="K170" i="19"/>
  <c r="J170" i="19"/>
  <c r="I170" i="19"/>
  <c r="H170" i="19"/>
  <c r="G170" i="19"/>
  <c r="F170" i="19"/>
  <c r="E170" i="19"/>
  <c r="D170" i="19"/>
  <c r="C170" i="19"/>
  <c r="B170" i="19"/>
  <c r="K169" i="19"/>
  <c r="J169" i="19"/>
  <c r="I169" i="19"/>
  <c r="H169" i="19"/>
  <c r="G169" i="19"/>
  <c r="F169" i="19"/>
  <c r="E169" i="19"/>
  <c r="D169" i="19"/>
  <c r="C169" i="19"/>
  <c r="B169" i="19"/>
  <c r="K168" i="19"/>
  <c r="J168" i="19"/>
  <c r="I168" i="19"/>
  <c r="H168" i="19"/>
  <c r="G168" i="19"/>
  <c r="F168" i="19"/>
  <c r="E168" i="19"/>
  <c r="D168" i="19"/>
  <c r="C168" i="19"/>
  <c r="B168" i="19"/>
  <c r="K167" i="19"/>
  <c r="J167" i="19"/>
  <c r="I167" i="19"/>
  <c r="H167" i="19"/>
  <c r="G167" i="19"/>
  <c r="F167" i="19"/>
  <c r="E167" i="19"/>
  <c r="D167" i="19"/>
  <c r="C167" i="19"/>
  <c r="B167" i="19"/>
  <c r="K166" i="19"/>
  <c r="J166" i="19"/>
  <c r="I166" i="19"/>
  <c r="H166" i="19"/>
  <c r="G166" i="19"/>
  <c r="F166" i="19"/>
  <c r="E166" i="19"/>
  <c r="D166" i="19"/>
  <c r="C166" i="19"/>
  <c r="B166" i="19"/>
  <c r="K165" i="19"/>
  <c r="J165" i="19"/>
  <c r="I165" i="19"/>
  <c r="H165" i="19"/>
  <c r="G165" i="19"/>
  <c r="F165" i="19"/>
  <c r="E165" i="19"/>
  <c r="D165" i="19"/>
  <c r="C165" i="19"/>
  <c r="B165" i="19"/>
  <c r="K160" i="19"/>
  <c r="J160" i="19"/>
  <c r="I160" i="19"/>
  <c r="H160" i="19"/>
  <c r="G160" i="19"/>
  <c r="F160" i="19"/>
  <c r="E160" i="19"/>
  <c r="D160" i="19"/>
  <c r="C160" i="19"/>
  <c r="B160" i="19"/>
  <c r="K159" i="19"/>
  <c r="J159" i="19"/>
  <c r="I159" i="19"/>
  <c r="H159" i="19"/>
  <c r="G159" i="19"/>
  <c r="F159" i="19"/>
  <c r="E159" i="19"/>
  <c r="D159" i="19"/>
  <c r="C159" i="19"/>
  <c r="B159" i="19"/>
  <c r="K158" i="19"/>
  <c r="J158" i="19"/>
  <c r="I158" i="19"/>
  <c r="H158" i="19"/>
  <c r="G158" i="19"/>
  <c r="F158" i="19"/>
  <c r="E158" i="19"/>
  <c r="D158" i="19"/>
  <c r="C158" i="19"/>
  <c r="B158" i="19"/>
  <c r="K157" i="19"/>
  <c r="J157" i="19"/>
  <c r="I157" i="19"/>
  <c r="H157" i="19"/>
  <c r="G157" i="19"/>
  <c r="F157" i="19"/>
  <c r="E157" i="19"/>
  <c r="D157" i="19"/>
  <c r="C157" i="19"/>
  <c r="B157" i="19"/>
  <c r="K156" i="19"/>
  <c r="J156" i="19"/>
  <c r="I156" i="19"/>
  <c r="H156" i="19"/>
  <c r="G156" i="19"/>
  <c r="F156" i="19"/>
  <c r="E156" i="19"/>
  <c r="D156" i="19"/>
  <c r="C156" i="19"/>
  <c r="B156" i="19"/>
  <c r="K155" i="19"/>
  <c r="J155" i="19"/>
  <c r="I155" i="19"/>
  <c r="H155" i="19"/>
  <c r="G155" i="19"/>
  <c r="F155" i="19"/>
  <c r="E155" i="19"/>
  <c r="D155" i="19"/>
  <c r="C155" i="19"/>
  <c r="B155" i="19"/>
  <c r="K154" i="19"/>
  <c r="J154" i="19"/>
  <c r="I154" i="19"/>
  <c r="H154" i="19"/>
  <c r="G154" i="19"/>
  <c r="F154" i="19"/>
  <c r="E154" i="19"/>
  <c r="D154" i="19"/>
  <c r="C154" i="19"/>
  <c r="B154" i="19"/>
  <c r="K153" i="19"/>
  <c r="J153" i="19"/>
  <c r="I153" i="19"/>
  <c r="H153" i="19"/>
  <c r="G153" i="19"/>
  <c r="F153" i="19"/>
  <c r="E153" i="19"/>
  <c r="D153" i="19"/>
  <c r="C153" i="19"/>
  <c r="B153" i="19"/>
  <c r="K152" i="19"/>
  <c r="J152" i="19"/>
  <c r="I152" i="19"/>
  <c r="H152" i="19"/>
  <c r="G152" i="19"/>
  <c r="F152" i="19"/>
  <c r="E152" i="19"/>
  <c r="D152" i="19"/>
  <c r="C152" i="19"/>
  <c r="B152" i="19"/>
  <c r="K151" i="19"/>
  <c r="J151" i="19"/>
  <c r="I151" i="19"/>
  <c r="H151" i="19"/>
  <c r="G151" i="19"/>
  <c r="F151" i="19"/>
  <c r="E151" i="19"/>
  <c r="D151" i="19"/>
  <c r="C151" i="19"/>
  <c r="B151" i="19"/>
  <c r="K150" i="19"/>
  <c r="J150" i="19"/>
  <c r="I150" i="19"/>
  <c r="H150" i="19"/>
  <c r="G150" i="19"/>
  <c r="F150" i="19"/>
  <c r="E150" i="19"/>
  <c r="D150" i="19"/>
  <c r="C150" i="19"/>
  <c r="B150" i="19"/>
  <c r="K149" i="19"/>
  <c r="J149" i="19"/>
  <c r="I149" i="19"/>
  <c r="H149" i="19"/>
  <c r="G149" i="19"/>
  <c r="F149" i="19"/>
  <c r="E149" i="19"/>
  <c r="D149" i="19"/>
  <c r="C149" i="19"/>
  <c r="B149" i="19"/>
  <c r="K148" i="19"/>
  <c r="J148" i="19"/>
  <c r="I148" i="19"/>
  <c r="H148" i="19"/>
  <c r="G148" i="19"/>
  <c r="F148" i="19"/>
  <c r="E148" i="19"/>
  <c r="D148" i="19"/>
  <c r="C148" i="19"/>
  <c r="B148" i="19"/>
  <c r="K147" i="19"/>
  <c r="J147" i="19"/>
  <c r="I147" i="19"/>
  <c r="H147" i="19"/>
  <c r="G147" i="19"/>
  <c r="F147" i="19"/>
  <c r="E147" i="19"/>
  <c r="D147" i="19"/>
  <c r="C147" i="19"/>
  <c r="B147" i="19"/>
  <c r="K146" i="19"/>
  <c r="J146" i="19"/>
  <c r="I146" i="19"/>
  <c r="H146" i="19"/>
  <c r="G146" i="19"/>
  <c r="F146" i="19"/>
  <c r="E146" i="19"/>
  <c r="D146" i="19"/>
  <c r="C146" i="19"/>
  <c r="B146" i="19"/>
  <c r="K145" i="19"/>
  <c r="J145" i="19"/>
  <c r="I145" i="19"/>
  <c r="H145" i="19"/>
  <c r="G145" i="19"/>
  <c r="F145" i="19"/>
  <c r="E145" i="19"/>
  <c r="D145" i="19"/>
  <c r="C145" i="19"/>
  <c r="B145" i="19"/>
  <c r="K144" i="19"/>
  <c r="J144" i="19"/>
  <c r="I144" i="19"/>
  <c r="H144" i="19"/>
  <c r="G144" i="19"/>
  <c r="F144" i="19"/>
  <c r="E144" i="19"/>
  <c r="D144" i="19"/>
  <c r="C144" i="19"/>
  <c r="B144" i="19"/>
  <c r="K143" i="19"/>
  <c r="J143" i="19"/>
  <c r="I143" i="19"/>
  <c r="H143" i="19"/>
  <c r="G143" i="19"/>
  <c r="F143" i="19"/>
  <c r="E143" i="19"/>
  <c r="D143" i="19"/>
  <c r="C143" i="19"/>
  <c r="B143" i="19"/>
  <c r="K142" i="19"/>
  <c r="J142" i="19"/>
  <c r="I142" i="19"/>
  <c r="H142" i="19"/>
  <c r="G142" i="19"/>
  <c r="F142" i="19"/>
  <c r="E142" i="19"/>
  <c r="D142" i="19"/>
  <c r="C142" i="19"/>
  <c r="B142" i="19"/>
  <c r="K141" i="19"/>
  <c r="J141" i="19"/>
  <c r="I141" i="19"/>
  <c r="H141" i="19"/>
  <c r="G141" i="19"/>
  <c r="F141" i="19"/>
  <c r="E141" i="19"/>
  <c r="D141" i="19"/>
  <c r="C141" i="19"/>
  <c r="B141" i="19"/>
  <c r="K140" i="19"/>
  <c r="J140" i="19"/>
  <c r="I140" i="19"/>
  <c r="H140" i="19"/>
  <c r="G140" i="19"/>
  <c r="F140" i="19"/>
  <c r="E140" i="19"/>
  <c r="D140" i="19"/>
  <c r="C140" i="19"/>
  <c r="B140" i="19"/>
  <c r="K139" i="19"/>
  <c r="J139" i="19"/>
  <c r="I139" i="19"/>
  <c r="H139" i="19"/>
  <c r="G139" i="19"/>
  <c r="F139" i="19"/>
  <c r="E139" i="19"/>
  <c r="D139" i="19"/>
  <c r="C139" i="19"/>
  <c r="B139" i="19"/>
  <c r="K138" i="19"/>
  <c r="J138" i="19"/>
  <c r="I138" i="19"/>
  <c r="H138" i="19"/>
  <c r="G138" i="19"/>
  <c r="F138" i="19"/>
  <c r="E138" i="19"/>
  <c r="D138" i="19"/>
  <c r="C138" i="19"/>
  <c r="B138" i="19"/>
  <c r="K137" i="19"/>
  <c r="J137" i="19"/>
  <c r="I137" i="19"/>
  <c r="H137" i="19"/>
  <c r="G137" i="19"/>
  <c r="F137" i="19"/>
  <c r="E137" i="19"/>
  <c r="D137" i="19"/>
  <c r="C137" i="19"/>
  <c r="B137" i="19"/>
  <c r="K136" i="19"/>
  <c r="J136" i="19"/>
  <c r="I136" i="19"/>
  <c r="H136" i="19"/>
  <c r="G136" i="19"/>
  <c r="F136" i="19"/>
  <c r="E136" i="19"/>
  <c r="D136" i="19"/>
  <c r="C136" i="19"/>
  <c r="B136" i="19"/>
  <c r="K135" i="19"/>
  <c r="J135" i="19"/>
  <c r="I135" i="19"/>
  <c r="H135" i="19"/>
  <c r="G135" i="19"/>
  <c r="F135" i="19"/>
  <c r="E135" i="19"/>
  <c r="D135" i="19"/>
  <c r="C135" i="19"/>
  <c r="B135" i="19"/>
  <c r="K134" i="19"/>
  <c r="J134" i="19"/>
  <c r="I134" i="19"/>
  <c r="H134" i="19"/>
  <c r="G134" i="19"/>
  <c r="F134" i="19"/>
  <c r="E134" i="19"/>
  <c r="D134" i="19"/>
  <c r="C134" i="19"/>
  <c r="B134" i="19"/>
  <c r="K133" i="19"/>
  <c r="J133" i="19"/>
  <c r="I133" i="19"/>
  <c r="H133" i="19"/>
  <c r="G133" i="19"/>
  <c r="F133" i="19"/>
  <c r="E133" i="19"/>
  <c r="D133" i="19"/>
  <c r="C133" i="19"/>
  <c r="B133" i="19"/>
  <c r="K128" i="19"/>
  <c r="J128" i="19"/>
  <c r="I128" i="19"/>
  <c r="H128" i="19"/>
  <c r="G128" i="19"/>
  <c r="F128" i="19"/>
  <c r="E128" i="19"/>
  <c r="D128" i="19"/>
  <c r="C128" i="19"/>
  <c r="B128" i="19"/>
  <c r="K127" i="19"/>
  <c r="J127" i="19"/>
  <c r="I127" i="19"/>
  <c r="H127" i="19"/>
  <c r="G127" i="19"/>
  <c r="F127" i="19"/>
  <c r="E127" i="19"/>
  <c r="D127" i="19"/>
  <c r="C127" i="19"/>
  <c r="B127" i="19"/>
  <c r="K126" i="19"/>
  <c r="J126" i="19"/>
  <c r="I126" i="19"/>
  <c r="H126" i="19"/>
  <c r="G126" i="19"/>
  <c r="F126" i="19"/>
  <c r="E126" i="19"/>
  <c r="D126" i="19"/>
  <c r="C126" i="19"/>
  <c r="B126" i="19"/>
  <c r="K125" i="19"/>
  <c r="J125" i="19"/>
  <c r="I125" i="19"/>
  <c r="H125" i="19"/>
  <c r="G125" i="19"/>
  <c r="F125" i="19"/>
  <c r="E125" i="19"/>
  <c r="D125" i="19"/>
  <c r="C125" i="19"/>
  <c r="B125" i="19"/>
  <c r="K124" i="19"/>
  <c r="J124" i="19"/>
  <c r="I124" i="19"/>
  <c r="H124" i="19"/>
  <c r="G124" i="19"/>
  <c r="F124" i="19"/>
  <c r="E124" i="19"/>
  <c r="D124" i="19"/>
  <c r="C124" i="19"/>
  <c r="B124" i="19"/>
  <c r="K123" i="19"/>
  <c r="J123" i="19"/>
  <c r="I123" i="19"/>
  <c r="H123" i="19"/>
  <c r="G123" i="19"/>
  <c r="F123" i="19"/>
  <c r="E123" i="19"/>
  <c r="D123" i="19"/>
  <c r="C123" i="19"/>
  <c r="B123" i="19"/>
  <c r="K122" i="19"/>
  <c r="J122" i="19"/>
  <c r="I122" i="19"/>
  <c r="H122" i="19"/>
  <c r="G122" i="19"/>
  <c r="F122" i="19"/>
  <c r="E122" i="19"/>
  <c r="D122" i="19"/>
  <c r="C122" i="19"/>
  <c r="B122" i="19"/>
  <c r="K121" i="19"/>
  <c r="J121" i="19"/>
  <c r="I121" i="19"/>
  <c r="H121" i="19"/>
  <c r="G121" i="19"/>
  <c r="F121" i="19"/>
  <c r="E121" i="19"/>
  <c r="D121" i="19"/>
  <c r="C121" i="19"/>
  <c r="B121" i="19"/>
  <c r="K120" i="19"/>
  <c r="J120" i="19"/>
  <c r="I120" i="19"/>
  <c r="H120" i="19"/>
  <c r="G120" i="19"/>
  <c r="F120" i="19"/>
  <c r="E120" i="19"/>
  <c r="D120" i="19"/>
  <c r="C120" i="19"/>
  <c r="B120" i="19"/>
  <c r="K119" i="19"/>
  <c r="J119" i="19"/>
  <c r="I119" i="19"/>
  <c r="H119" i="19"/>
  <c r="G119" i="19"/>
  <c r="F119" i="19"/>
  <c r="E119" i="19"/>
  <c r="D119" i="19"/>
  <c r="C119" i="19"/>
  <c r="B119" i="19"/>
  <c r="K118" i="19"/>
  <c r="J118" i="19"/>
  <c r="I118" i="19"/>
  <c r="H118" i="19"/>
  <c r="G118" i="19"/>
  <c r="F118" i="19"/>
  <c r="E118" i="19"/>
  <c r="D118" i="19"/>
  <c r="C118" i="19"/>
  <c r="B118" i="19"/>
  <c r="K117" i="19"/>
  <c r="J117" i="19"/>
  <c r="I117" i="19"/>
  <c r="H117" i="19"/>
  <c r="G117" i="19"/>
  <c r="F117" i="19"/>
  <c r="E117" i="19"/>
  <c r="D117" i="19"/>
  <c r="C117" i="19"/>
  <c r="B117" i="19"/>
  <c r="K116" i="19"/>
  <c r="J116" i="19"/>
  <c r="I116" i="19"/>
  <c r="H116" i="19"/>
  <c r="G116" i="19"/>
  <c r="F116" i="19"/>
  <c r="E116" i="19"/>
  <c r="D116" i="19"/>
  <c r="C116" i="19"/>
  <c r="B116" i="19"/>
  <c r="K115" i="19"/>
  <c r="J115" i="19"/>
  <c r="I115" i="19"/>
  <c r="H115" i="19"/>
  <c r="G115" i="19"/>
  <c r="F115" i="19"/>
  <c r="E115" i="19"/>
  <c r="D115" i="19"/>
  <c r="C115" i="19"/>
  <c r="B115" i="19"/>
  <c r="K114" i="19"/>
  <c r="J114" i="19"/>
  <c r="I114" i="19"/>
  <c r="H114" i="19"/>
  <c r="G114" i="19"/>
  <c r="F114" i="19"/>
  <c r="E114" i="19"/>
  <c r="D114" i="19"/>
  <c r="C114" i="19"/>
  <c r="B114" i="19"/>
  <c r="K113" i="19"/>
  <c r="J113" i="19"/>
  <c r="I113" i="19"/>
  <c r="H113" i="19"/>
  <c r="G113" i="19"/>
  <c r="F113" i="19"/>
  <c r="E113" i="19"/>
  <c r="D113" i="19"/>
  <c r="C113" i="19"/>
  <c r="B113" i="19"/>
  <c r="K112" i="19"/>
  <c r="J112" i="19"/>
  <c r="I112" i="19"/>
  <c r="H112" i="19"/>
  <c r="G112" i="19"/>
  <c r="F112" i="19"/>
  <c r="E112" i="19"/>
  <c r="D112" i="19"/>
  <c r="C112" i="19"/>
  <c r="B112" i="19"/>
  <c r="K111" i="19"/>
  <c r="J111" i="19"/>
  <c r="I111" i="19"/>
  <c r="H111" i="19"/>
  <c r="G111" i="19"/>
  <c r="F111" i="19"/>
  <c r="E111" i="19"/>
  <c r="D111" i="19"/>
  <c r="C111" i="19"/>
  <c r="B111" i="19"/>
  <c r="K110" i="19"/>
  <c r="J110" i="19"/>
  <c r="I110" i="19"/>
  <c r="H110" i="19"/>
  <c r="G110" i="19"/>
  <c r="F110" i="19"/>
  <c r="E110" i="19"/>
  <c r="D110" i="19"/>
  <c r="C110" i="19"/>
  <c r="B110" i="19"/>
  <c r="K109" i="19"/>
  <c r="J109" i="19"/>
  <c r="I109" i="19"/>
  <c r="H109" i="19"/>
  <c r="G109" i="19"/>
  <c r="F109" i="19"/>
  <c r="E109" i="19"/>
  <c r="D109" i="19"/>
  <c r="C109" i="19"/>
  <c r="B109" i="19"/>
  <c r="K108" i="19"/>
  <c r="J108" i="19"/>
  <c r="I108" i="19"/>
  <c r="H108" i="19"/>
  <c r="G108" i="19"/>
  <c r="F108" i="19"/>
  <c r="E108" i="19"/>
  <c r="D108" i="19"/>
  <c r="C108" i="19"/>
  <c r="B108" i="19"/>
  <c r="K107" i="19"/>
  <c r="J107" i="19"/>
  <c r="I107" i="19"/>
  <c r="H107" i="19"/>
  <c r="G107" i="19"/>
  <c r="F107" i="19"/>
  <c r="E107" i="19"/>
  <c r="D107" i="19"/>
  <c r="C107" i="19"/>
  <c r="B107" i="19"/>
  <c r="K106" i="19"/>
  <c r="J106" i="19"/>
  <c r="I106" i="19"/>
  <c r="H106" i="19"/>
  <c r="G106" i="19"/>
  <c r="F106" i="19"/>
  <c r="E106" i="19"/>
  <c r="D106" i="19"/>
  <c r="C106" i="19"/>
  <c r="B106" i="19"/>
  <c r="K105" i="19"/>
  <c r="J105" i="19"/>
  <c r="I105" i="19"/>
  <c r="H105" i="19"/>
  <c r="G105" i="19"/>
  <c r="F105" i="19"/>
  <c r="E105" i="19"/>
  <c r="D105" i="19"/>
  <c r="C105" i="19"/>
  <c r="B105" i="19"/>
  <c r="K104" i="19"/>
  <c r="J104" i="19"/>
  <c r="I104" i="19"/>
  <c r="H104" i="19"/>
  <c r="G104" i="19"/>
  <c r="F104" i="19"/>
  <c r="E104" i="19"/>
  <c r="D104" i="19"/>
  <c r="C104" i="19"/>
  <c r="B104" i="19"/>
  <c r="K103" i="19"/>
  <c r="J103" i="19"/>
  <c r="I103" i="19"/>
  <c r="H103" i="19"/>
  <c r="G103" i="19"/>
  <c r="F103" i="19"/>
  <c r="E103" i="19"/>
  <c r="D103" i="19"/>
  <c r="C103" i="19"/>
  <c r="B103" i="19"/>
  <c r="K102" i="19"/>
  <c r="J102" i="19"/>
  <c r="I102" i="19"/>
  <c r="H102" i="19"/>
  <c r="G102" i="19"/>
  <c r="F102" i="19"/>
  <c r="E102" i="19"/>
  <c r="D102" i="19"/>
  <c r="C102" i="19"/>
  <c r="B102" i="19"/>
  <c r="K101" i="19"/>
  <c r="J101" i="19"/>
  <c r="I101" i="19"/>
  <c r="H101" i="19"/>
  <c r="G101" i="19"/>
  <c r="F101" i="19"/>
  <c r="E101" i="19"/>
  <c r="D101" i="19"/>
  <c r="C101" i="19"/>
  <c r="B101" i="19"/>
  <c r="K96" i="19"/>
  <c r="J96" i="19"/>
  <c r="I96" i="19"/>
  <c r="H96" i="19"/>
  <c r="G96" i="19"/>
  <c r="F96" i="19"/>
  <c r="E96" i="19"/>
  <c r="D96" i="19"/>
  <c r="C96" i="19"/>
  <c r="B96" i="19"/>
  <c r="K95" i="19"/>
  <c r="J95" i="19"/>
  <c r="I95" i="19"/>
  <c r="H95" i="19"/>
  <c r="G95" i="19"/>
  <c r="F95" i="19"/>
  <c r="E95" i="19"/>
  <c r="D95" i="19"/>
  <c r="C95" i="19"/>
  <c r="B95" i="19"/>
  <c r="K94" i="19"/>
  <c r="J94" i="19"/>
  <c r="I94" i="19"/>
  <c r="H94" i="19"/>
  <c r="G94" i="19"/>
  <c r="F94" i="19"/>
  <c r="E94" i="19"/>
  <c r="D94" i="19"/>
  <c r="C94" i="19"/>
  <c r="B94" i="19"/>
  <c r="K93" i="19"/>
  <c r="J93" i="19"/>
  <c r="I93" i="19"/>
  <c r="H93" i="19"/>
  <c r="G93" i="19"/>
  <c r="F93" i="19"/>
  <c r="E93" i="19"/>
  <c r="D93" i="19"/>
  <c r="C93" i="19"/>
  <c r="B93" i="19"/>
  <c r="K92" i="19"/>
  <c r="J92" i="19"/>
  <c r="I92" i="19"/>
  <c r="H92" i="19"/>
  <c r="G92" i="19"/>
  <c r="F92" i="19"/>
  <c r="E92" i="19"/>
  <c r="D92" i="19"/>
  <c r="C92" i="19"/>
  <c r="B92" i="19"/>
  <c r="K91" i="19"/>
  <c r="J91" i="19"/>
  <c r="I91" i="19"/>
  <c r="H91" i="19"/>
  <c r="G91" i="19"/>
  <c r="F91" i="19"/>
  <c r="E91" i="19"/>
  <c r="D91" i="19"/>
  <c r="C91" i="19"/>
  <c r="B91" i="19"/>
  <c r="K90" i="19"/>
  <c r="J90" i="19"/>
  <c r="I90" i="19"/>
  <c r="H90" i="19"/>
  <c r="G90" i="19"/>
  <c r="F90" i="19"/>
  <c r="E90" i="19"/>
  <c r="D90" i="19"/>
  <c r="C90" i="19"/>
  <c r="B90" i="19"/>
  <c r="K89" i="19"/>
  <c r="J89" i="19"/>
  <c r="I89" i="19"/>
  <c r="H89" i="19"/>
  <c r="G89" i="19"/>
  <c r="F89" i="19"/>
  <c r="E89" i="19"/>
  <c r="D89" i="19"/>
  <c r="C89" i="19"/>
  <c r="B89" i="19"/>
  <c r="K88" i="19"/>
  <c r="J88" i="19"/>
  <c r="I88" i="19"/>
  <c r="H88" i="19"/>
  <c r="G88" i="19"/>
  <c r="F88" i="19"/>
  <c r="E88" i="19"/>
  <c r="D88" i="19"/>
  <c r="C88" i="19"/>
  <c r="B88" i="19"/>
  <c r="K87" i="19"/>
  <c r="J87" i="19"/>
  <c r="I87" i="19"/>
  <c r="H87" i="19"/>
  <c r="G87" i="19"/>
  <c r="F87" i="19"/>
  <c r="E87" i="19"/>
  <c r="D87" i="19"/>
  <c r="C87" i="19"/>
  <c r="B87" i="19"/>
  <c r="K86" i="19"/>
  <c r="J86" i="19"/>
  <c r="I86" i="19"/>
  <c r="H86" i="19"/>
  <c r="G86" i="19"/>
  <c r="F86" i="19"/>
  <c r="E86" i="19"/>
  <c r="D86" i="19"/>
  <c r="C86" i="19"/>
  <c r="B86" i="19"/>
  <c r="K85" i="19"/>
  <c r="J85" i="19"/>
  <c r="I85" i="19"/>
  <c r="H85" i="19"/>
  <c r="G85" i="19"/>
  <c r="F85" i="19"/>
  <c r="E85" i="19"/>
  <c r="D85" i="19"/>
  <c r="C85" i="19"/>
  <c r="B85" i="19"/>
  <c r="K84" i="19"/>
  <c r="J84" i="19"/>
  <c r="I84" i="19"/>
  <c r="H84" i="19"/>
  <c r="G84" i="19"/>
  <c r="F84" i="19"/>
  <c r="E84" i="19"/>
  <c r="D84" i="19"/>
  <c r="C84" i="19"/>
  <c r="B84" i="19"/>
  <c r="K83" i="19"/>
  <c r="J83" i="19"/>
  <c r="I83" i="19"/>
  <c r="H83" i="19"/>
  <c r="G83" i="19"/>
  <c r="F83" i="19"/>
  <c r="E83" i="19"/>
  <c r="D83" i="19"/>
  <c r="C83" i="19"/>
  <c r="B83" i="19"/>
  <c r="K82" i="19"/>
  <c r="J82" i="19"/>
  <c r="I82" i="19"/>
  <c r="H82" i="19"/>
  <c r="G82" i="19"/>
  <c r="F82" i="19"/>
  <c r="E82" i="19"/>
  <c r="D82" i="19"/>
  <c r="C82" i="19"/>
  <c r="B82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71" i="19"/>
  <c r="J71" i="19"/>
  <c r="I71" i="19"/>
  <c r="H71" i="19"/>
  <c r="G71" i="19"/>
  <c r="F71" i="19"/>
  <c r="E71" i="19"/>
  <c r="D71" i="19"/>
  <c r="C71" i="19"/>
  <c r="B71" i="19"/>
  <c r="K70" i="19"/>
  <c r="J70" i="19"/>
  <c r="I70" i="19"/>
  <c r="H70" i="19"/>
  <c r="G70" i="19"/>
  <c r="F70" i="19"/>
  <c r="E70" i="19"/>
  <c r="D70" i="19"/>
  <c r="C70" i="19"/>
  <c r="B70" i="19"/>
  <c r="K69" i="19"/>
  <c r="J69" i="19"/>
  <c r="I69" i="19"/>
  <c r="H69" i="19"/>
  <c r="G69" i="19"/>
  <c r="F69" i="19"/>
  <c r="E69" i="19"/>
  <c r="D69" i="19"/>
  <c r="C69" i="19"/>
  <c r="B69" i="19"/>
  <c r="K64" i="19"/>
  <c r="J64" i="19"/>
  <c r="I64" i="19"/>
  <c r="H64" i="19"/>
  <c r="G64" i="19"/>
  <c r="F64" i="19"/>
  <c r="E64" i="19"/>
  <c r="D64" i="19"/>
  <c r="C64" i="19"/>
  <c r="B64" i="19"/>
  <c r="K63" i="19"/>
  <c r="J63" i="19"/>
  <c r="I63" i="19"/>
  <c r="H63" i="19"/>
  <c r="G63" i="19"/>
  <c r="F63" i="19"/>
  <c r="E63" i="19"/>
  <c r="D63" i="19"/>
  <c r="C63" i="19"/>
  <c r="B63" i="19"/>
  <c r="K62" i="19"/>
  <c r="J62" i="19"/>
  <c r="I62" i="19"/>
  <c r="H62" i="19"/>
  <c r="G62" i="19"/>
  <c r="F62" i="19"/>
  <c r="E62" i="19"/>
  <c r="D62" i="19"/>
  <c r="C62" i="19"/>
  <c r="B62" i="19"/>
  <c r="K61" i="19"/>
  <c r="J61" i="19"/>
  <c r="I61" i="19"/>
  <c r="H61" i="19"/>
  <c r="G61" i="19"/>
  <c r="F61" i="19"/>
  <c r="E61" i="19"/>
  <c r="D61" i="19"/>
  <c r="C61" i="19"/>
  <c r="B61" i="19"/>
  <c r="K60" i="19"/>
  <c r="J60" i="19"/>
  <c r="I60" i="19"/>
  <c r="H60" i="19"/>
  <c r="G60" i="19"/>
  <c r="F60" i="19"/>
  <c r="E60" i="19"/>
  <c r="D60" i="19"/>
  <c r="C60" i="19"/>
  <c r="B60" i="19"/>
  <c r="K59" i="19"/>
  <c r="J59" i="19"/>
  <c r="I59" i="19"/>
  <c r="H59" i="19"/>
  <c r="G59" i="19"/>
  <c r="F59" i="19"/>
  <c r="E59" i="19"/>
  <c r="D59" i="19"/>
  <c r="C59" i="19"/>
  <c r="B59" i="19"/>
  <c r="K58" i="19"/>
  <c r="J58" i="19"/>
  <c r="I58" i="19"/>
  <c r="H58" i="19"/>
  <c r="G58" i="19"/>
  <c r="F58" i="19"/>
  <c r="E58" i="19"/>
  <c r="D58" i="19"/>
  <c r="C58" i="19"/>
  <c r="B58" i="19"/>
  <c r="K57" i="19"/>
  <c r="J57" i="19"/>
  <c r="I57" i="19"/>
  <c r="H57" i="19"/>
  <c r="G57" i="19"/>
  <c r="F57" i="19"/>
  <c r="E57" i="19"/>
  <c r="D57" i="19"/>
  <c r="C57" i="19"/>
  <c r="B57" i="19"/>
  <c r="K56" i="19"/>
  <c r="J56" i="19"/>
  <c r="I56" i="19"/>
  <c r="H56" i="19"/>
  <c r="G56" i="19"/>
  <c r="F56" i="19"/>
  <c r="E56" i="19"/>
  <c r="D56" i="19"/>
  <c r="C56" i="19"/>
  <c r="B56" i="19"/>
  <c r="K55" i="19"/>
  <c r="J55" i="19"/>
  <c r="I55" i="19"/>
  <c r="H55" i="19"/>
  <c r="G55" i="19"/>
  <c r="F55" i="19"/>
  <c r="E55" i="19"/>
  <c r="D55" i="19"/>
  <c r="C55" i="19"/>
  <c r="B55" i="19"/>
  <c r="K54" i="19"/>
  <c r="J54" i="19"/>
  <c r="I54" i="19"/>
  <c r="H54" i="19"/>
  <c r="G54" i="19"/>
  <c r="F54" i="19"/>
  <c r="E54" i="19"/>
  <c r="D54" i="19"/>
  <c r="C54" i="19"/>
  <c r="B54" i="19"/>
  <c r="K53" i="19"/>
  <c r="J53" i="19"/>
  <c r="I53" i="19"/>
  <c r="H53" i="19"/>
  <c r="G53" i="19"/>
  <c r="F53" i="19"/>
  <c r="E53" i="19"/>
  <c r="D53" i="19"/>
  <c r="C53" i="19"/>
  <c r="B53" i="19"/>
  <c r="K52" i="19"/>
  <c r="J52" i="19"/>
  <c r="I52" i="19"/>
  <c r="H52" i="19"/>
  <c r="G52" i="19"/>
  <c r="F52" i="19"/>
  <c r="E52" i="19"/>
  <c r="D52" i="19"/>
  <c r="C52" i="19"/>
  <c r="B52" i="19"/>
  <c r="K51" i="19"/>
  <c r="J51" i="19"/>
  <c r="I51" i="19"/>
  <c r="H51" i="19"/>
  <c r="G51" i="19"/>
  <c r="F51" i="19"/>
  <c r="E51" i="19"/>
  <c r="D51" i="19"/>
  <c r="C51" i="19"/>
  <c r="B51" i="19"/>
  <c r="K50" i="19"/>
  <c r="J50" i="19"/>
  <c r="I50" i="19"/>
  <c r="H50" i="19"/>
  <c r="G50" i="19"/>
  <c r="F50" i="19"/>
  <c r="E50" i="19"/>
  <c r="D50" i="19"/>
  <c r="C50" i="19"/>
  <c r="B50" i="19"/>
  <c r="K49" i="19"/>
  <c r="J49" i="19"/>
  <c r="I49" i="19"/>
  <c r="H49" i="19"/>
  <c r="G49" i="19"/>
  <c r="F49" i="19"/>
  <c r="E49" i="19"/>
  <c r="D49" i="19"/>
  <c r="C49" i="19"/>
  <c r="B49" i="19"/>
  <c r="K48" i="19"/>
  <c r="J48" i="19"/>
  <c r="I48" i="19"/>
  <c r="H48" i="19"/>
  <c r="G48" i="19"/>
  <c r="F48" i="19"/>
  <c r="E48" i="19"/>
  <c r="D48" i="19"/>
  <c r="C48" i="19"/>
  <c r="B48" i="19"/>
  <c r="K47" i="19"/>
  <c r="J47" i="19"/>
  <c r="I47" i="19"/>
  <c r="H47" i="19"/>
  <c r="G47" i="19"/>
  <c r="F47" i="19"/>
  <c r="E47" i="19"/>
  <c r="D47" i="19"/>
  <c r="C47" i="19"/>
  <c r="B47" i="19"/>
  <c r="K46" i="19"/>
  <c r="J46" i="19"/>
  <c r="I46" i="19"/>
  <c r="H46" i="19"/>
  <c r="G46" i="19"/>
  <c r="F46" i="19"/>
  <c r="E46" i="19"/>
  <c r="D46" i="19"/>
  <c r="C46" i="19"/>
  <c r="B46" i="19"/>
  <c r="K45" i="19"/>
  <c r="J45" i="19"/>
  <c r="I45" i="19"/>
  <c r="H45" i="19"/>
  <c r="G45" i="19"/>
  <c r="F45" i="19"/>
  <c r="E45" i="19"/>
  <c r="D45" i="19"/>
  <c r="C45" i="19"/>
  <c r="B45" i="19"/>
  <c r="K44" i="19"/>
  <c r="J44" i="19"/>
  <c r="I44" i="19"/>
  <c r="H44" i="19"/>
  <c r="G44" i="19"/>
  <c r="F44" i="19"/>
  <c r="E44" i="19"/>
  <c r="D44" i="19"/>
  <c r="C44" i="19"/>
  <c r="B44" i="19"/>
  <c r="K43" i="19"/>
  <c r="J43" i="19"/>
  <c r="I43" i="19"/>
  <c r="H43" i="19"/>
  <c r="G43" i="19"/>
  <c r="F43" i="19"/>
  <c r="E43" i="19"/>
  <c r="D43" i="19"/>
  <c r="C43" i="19"/>
  <c r="B43" i="19"/>
  <c r="K42" i="19"/>
  <c r="J42" i="19"/>
  <c r="I42" i="19"/>
  <c r="H42" i="19"/>
  <c r="G42" i="19"/>
  <c r="F42" i="19"/>
  <c r="E42" i="19"/>
  <c r="D42" i="19"/>
  <c r="C42" i="19"/>
  <c r="B42" i="19"/>
  <c r="K41" i="19"/>
  <c r="J41" i="19"/>
  <c r="I41" i="19"/>
  <c r="H41" i="19"/>
  <c r="G41" i="19"/>
  <c r="F41" i="19"/>
  <c r="E41" i="19"/>
  <c r="D41" i="19"/>
  <c r="C41" i="19"/>
  <c r="B41" i="19"/>
  <c r="K40" i="19"/>
  <c r="J40" i="19"/>
  <c r="I40" i="19"/>
  <c r="H40" i="19"/>
  <c r="G40" i="19"/>
  <c r="F40" i="19"/>
  <c r="E40" i="19"/>
  <c r="D40" i="19"/>
  <c r="C40" i="19"/>
  <c r="B40" i="19"/>
  <c r="K39" i="19"/>
  <c r="J39" i="19"/>
  <c r="I39" i="19"/>
  <c r="H39" i="19"/>
  <c r="G39" i="19"/>
  <c r="F39" i="19"/>
  <c r="E39" i="19"/>
  <c r="D39" i="19"/>
  <c r="C39" i="19"/>
  <c r="B39" i="19"/>
  <c r="K38" i="19"/>
  <c r="J38" i="19"/>
  <c r="I38" i="19"/>
  <c r="H38" i="19"/>
  <c r="G38" i="19"/>
  <c r="F38" i="19"/>
  <c r="E38" i="19"/>
  <c r="D38" i="19"/>
  <c r="C38" i="19"/>
  <c r="B38" i="19"/>
  <c r="K37" i="19"/>
  <c r="J37" i="19"/>
  <c r="I37" i="19"/>
  <c r="H37" i="19"/>
  <c r="G37" i="19"/>
  <c r="F37" i="19"/>
  <c r="E37" i="19"/>
  <c r="D37" i="19"/>
  <c r="C37" i="19"/>
  <c r="B37" i="19"/>
  <c r="B6" i="19"/>
  <c r="C6" i="19"/>
  <c r="D6" i="19"/>
  <c r="E6" i="19"/>
  <c r="F6" i="19"/>
  <c r="G6" i="19"/>
  <c r="H6" i="19"/>
  <c r="I6" i="19"/>
  <c r="J6" i="19"/>
  <c r="K6" i="19"/>
  <c r="B7" i="19"/>
  <c r="C7" i="19"/>
  <c r="D7" i="19"/>
  <c r="E7" i="19"/>
  <c r="F7" i="19"/>
  <c r="G7" i="19"/>
  <c r="H7" i="19"/>
  <c r="I7" i="19"/>
  <c r="J7" i="19"/>
  <c r="K7" i="19"/>
  <c r="B8" i="19"/>
  <c r="C8" i="19"/>
  <c r="D8" i="19"/>
  <c r="E8" i="19"/>
  <c r="F8" i="19"/>
  <c r="G8" i="19"/>
  <c r="H8" i="19"/>
  <c r="I8" i="19"/>
  <c r="J8" i="19"/>
  <c r="K8" i="19"/>
  <c r="B9" i="19"/>
  <c r="C9" i="19"/>
  <c r="D9" i="19"/>
  <c r="E9" i="19"/>
  <c r="F9" i="19"/>
  <c r="G9" i="19"/>
  <c r="H9" i="19"/>
  <c r="I9" i="19"/>
  <c r="J9" i="19"/>
  <c r="K9" i="19"/>
  <c r="B10" i="19"/>
  <c r="C10" i="19"/>
  <c r="D10" i="19"/>
  <c r="E10" i="19"/>
  <c r="F10" i="19"/>
  <c r="G10" i="19"/>
  <c r="H10" i="19"/>
  <c r="I10" i="19"/>
  <c r="J10" i="19"/>
  <c r="K10" i="19"/>
  <c r="B11" i="19"/>
  <c r="C11" i="19"/>
  <c r="D11" i="19"/>
  <c r="E11" i="19"/>
  <c r="F11" i="19"/>
  <c r="G11" i="19"/>
  <c r="H11" i="19"/>
  <c r="I11" i="19"/>
  <c r="J11" i="19"/>
  <c r="K11" i="19"/>
  <c r="B12" i="19"/>
  <c r="C12" i="19"/>
  <c r="D12" i="19"/>
  <c r="E12" i="19"/>
  <c r="F12" i="19"/>
  <c r="G12" i="19"/>
  <c r="H12" i="19"/>
  <c r="I12" i="19"/>
  <c r="J12" i="19"/>
  <c r="K12" i="19"/>
  <c r="B13" i="19"/>
  <c r="C13" i="19"/>
  <c r="D13" i="19"/>
  <c r="E13" i="19"/>
  <c r="F13" i="19"/>
  <c r="G13" i="19"/>
  <c r="H13" i="19"/>
  <c r="I13" i="19"/>
  <c r="J13" i="19"/>
  <c r="K13" i="19"/>
  <c r="B14" i="19"/>
  <c r="C14" i="19"/>
  <c r="D14" i="19"/>
  <c r="E14" i="19"/>
  <c r="F14" i="19"/>
  <c r="G14" i="19"/>
  <c r="H14" i="19"/>
  <c r="I14" i="19"/>
  <c r="J14" i="19"/>
  <c r="K14" i="19"/>
  <c r="B15" i="19"/>
  <c r="C15" i="19"/>
  <c r="D15" i="19"/>
  <c r="E15" i="19"/>
  <c r="F15" i="19"/>
  <c r="G15" i="19"/>
  <c r="H15" i="19"/>
  <c r="I15" i="19"/>
  <c r="J15" i="19"/>
  <c r="K15" i="19"/>
  <c r="B16" i="19"/>
  <c r="C16" i="19"/>
  <c r="D16" i="19"/>
  <c r="E16" i="19"/>
  <c r="F16" i="19"/>
  <c r="G16" i="19"/>
  <c r="H16" i="19"/>
  <c r="I16" i="19"/>
  <c r="J16" i="19"/>
  <c r="K16" i="19"/>
  <c r="B17" i="19"/>
  <c r="C17" i="19"/>
  <c r="D17" i="19"/>
  <c r="E17" i="19"/>
  <c r="F17" i="19"/>
  <c r="G17" i="19"/>
  <c r="H17" i="19"/>
  <c r="I17" i="19"/>
  <c r="J17" i="19"/>
  <c r="K17" i="19"/>
  <c r="B18" i="19"/>
  <c r="C18" i="19"/>
  <c r="D18" i="19"/>
  <c r="E18" i="19"/>
  <c r="F18" i="19"/>
  <c r="G18" i="19"/>
  <c r="H18" i="19"/>
  <c r="I18" i="19"/>
  <c r="J18" i="19"/>
  <c r="K18" i="19"/>
  <c r="B19" i="19"/>
  <c r="C19" i="19"/>
  <c r="D19" i="19"/>
  <c r="E19" i="19"/>
  <c r="F19" i="19"/>
  <c r="G19" i="19"/>
  <c r="H19" i="19"/>
  <c r="I19" i="19"/>
  <c r="J19" i="19"/>
  <c r="K19" i="19"/>
  <c r="B20" i="19"/>
  <c r="C20" i="19"/>
  <c r="D20" i="19"/>
  <c r="E20" i="19"/>
  <c r="F20" i="19"/>
  <c r="G20" i="19"/>
  <c r="H20" i="19"/>
  <c r="I20" i="19"/>
  <c r="J20" i="19"/>
  <c r="K20" i="19"/>
  <c r="B21" i="19"/>
  <c r="C21" i="19"/>
  <c r="D21" i="19"/>
  <c r="E21" i="19"/>
  <c r="F21" i="19"/>
  <c r="G21" i="19"/>
  <c r="H21" i="19"/>
  <c r="I21" i="19"/>
  <c r="J21" i="19"/>
  <c r="K21" i="19"/>
  <c r="B22" i="19"/>
  <c r="C22" i="19"/>
  <c r="D22" i="19"/>
  <c r="E22" i="19"/>
  <c r="F22" i="19"/>
  <c r="G22" i="19"/>
  <c r="H22" i="19"/>
  <c r="I22" i="19"/>
  <c r="J22" i="19"/>
  <c r="K22" i="19"/>
  <c r="B23" i="19"/>
  <c r="C23" i="19"/>
  <c r="D23" i="19"/>
  <c r="E23" i="19"/>
  <c r="F23" i="19"/>
  <c r="G23" i="19"/>
  <c r="H23" i="19"/>
  <c r="I23" i="19"/>
  <c r="J23" i="19"/>
  <c r="K23" i="19"/>
  <c r="B24" i="19"/>
  <c r="C24" i="19"/>
  <c r="D24" i="19"/>
  <c r="E24" i="19"/>
  <c r="F24" i="19"/>
  <c r="G24" i="19"/>
  <c r="H24" i="19"/>
  <c r="I24" i="19"/>
  <c r="J24" i="19"/>
  <c r="K24" i="19"/>
  <c r="B25" i="19"/>
  <c r="C25" i="19"/>
  <c r="D25" i="19"/>
  <c r="E25" i="19"/>
  <c r="F25" i="19"/>
  <c r="G25" i="19"/>
  <c r="H25" i="19"/>
  <c r="I25" i="19"/>
  <c r="J25" i="19"/>
  <c r="K25" i="19"/>
  <c r="B26" i="19"/>
  <c r="C26" i="19"/>
  <c r="D26" i="19"/>
  <c r="E26" i="19"/>
  <c r="F26" i="19"/>
  <c r="G26" i="19"/>
  <c r="H26" i="19"/>
  <c r="I26" i="19"/>
  <c r="J26" i="19"/>
  <c r="K26" i="19"/>
  <c r="B27" i="19"/>
  <c r="C27" i="19"/>
  <c r="D27" i="19"/>
  <c r="E27" i="19"/>
  <c r="F27" i="19"/>
  <c r="G27" i="19"/>
  <c r="H27" i="19"/>
  <c r="I27" i="19"/>
  <c r="J27" i="19"/>
  <c r="K27" i="19"/>
  <c r="B28" i="19"/>
  <c r="C28" i="19"/>
  <c r="D28" i="19"/>
  <c r="E28" i="19"/>
  <c r="F28" i="19"/>
  <c r="G28" i="19"/>
  <c r="H28" i="19"/>
  <c r="I28" i="19"/>
  <c r="J28" i="19"/>
  <c r="K28" i="19"/>
  <c r="B29" i="19"/>
  <c r="C29" i="19"/>
  <c r="D29" i="19"/>
  <c r="E29" i="19"/>
  <c r="F29" i="19"/>
  <c r="G29" i="19"/>
  <c r="H29" i="19"/>
  <c r="I29" i="19"/>
  <c r="J29" i="19"/>
  <c r="K29" i="19"/>
  <c r="B30" i="19"/>
  <c r="C30" i="19"/>
  <c r="D30" i="19"/>
  <c r="E30" i="19"/>
  <c r="F30" i="19"/>
  <c r="G30" i="19"/>
  <c r="H30" i="19"/>
  <c r="I30" i="19"/>
  <c r="J30" i="19"/>
  <c r="K30" i="19"/>
  <c r="B31" i="19"/>
  <c r="C31" i="19"/>
  <c r="D31" i="19"/>
  <c r="E31" i="19"/>
  <c r="F31" i="19"/>
  <c r="G31" i="19"/>
  <c r="H31" i="19"/>
  <c r="I31" i="19"/>
  <c r="J31" i="19"/>
  <c r="K31" i="19"/>
  <c r="B32" i="19"/>
  <c r="C32" i="19"/>
  <c r="D32" i="19"/>
  <c r="E32" i="19"/>
  <c r="F32" i="19"/>
  <c r="G32" i="19"/>
  <c r="H32" i="19"/>
  <c r="I32" i="19"/>
  <c r="J32" i="19"/>
  <c r="K32" i="19"/>
  <c r="C5" i="19"/>
  <c r="D5" i="19"/>
  <c r="E5" i="19"/>
  <c r="F5" i="19"/>
  <c r="G5" i="19"/>
  <c r="H5" i="19"/>
  <c r="I5" i="19"/>
  <c r="J5" i="19"/>
  <c r="K5" i="19"/>
  <c r="B5" i="19"/>
  <c r="L323" i="20" l="1"/>
  <c r="K323" i="20"/>
  <c r="J323" i="20"/>
  <c r="I323" i="20"/>
  <c r="H323" i="20"/>
  <c r="G323" i="20"/>
  <c r="F323" i="20"/>
  <c r="E323" i="20"/>
  <c r="D323" i="20"/>
  <c r="C323" i="20"/>
  <c r="B323" i="20"/>
  <c r="L291" i="20"/>
  <c r="K291" i="20"/>
  <c r="J291" i="20"/>
  <c r="I291" i="20"/>
  <c r="H291" i="20"/>
  <c r="G291" i="20"/>
  <c r="F291" i="20"/>
  <c r="E291" i="20"/>
  <c r="D291" i="20"/>
  <c r="C291" i="20"/>
  <c r="B291" i="20"/>
  <c r="C259" i="20"/>
  <c r="D259" i="20"/>
  <c r="E259" i="20"/>
  <c r="F259" i="20"/>
  <c r="G259" i="20"/>
  <c r="H259" i="20"/>
  <c r="I259" i="20"/>
  <c r="J259" i="20"/>
  <c r="K259" i="20"/>
  <c r="L259" i="20"/>
  <c r="B259" i="20"/>
  <c r="Y355" i="19"/>
  <c r="X355" i="19"/>
  <c r="W355" i="19"/>
  <c r="V355" i="19"/>
  <c r="U355" i="19"/>
  <c r="T355" i="19"/>
  <c r="S355" i="19"/>
  <c r="R355" i="19"/>
  <c r="Q355" i="19"/>
  <c r="P355" i="19"/>
  <c r="O355" i="19"/>
  <c r="Y323" i="19"/>
  <c r="X323" i="19"/>
  <c r="W323" i="19"/>
  <c r="V323" i="19"/>
  <c r="U323" i="19"/>
  <c r="T323" i="19"/>
  <c r="S323" i="19"/>
  <c r="R323" i="19"/>
  <c r="Q323" i="19"/>
  <c r="P323" i="19"/>
  <c r="O323" i="19"/>
  <c r="P291" i="19"/>
  <c r="Q291" i="19"/>
  <c r="R291" i="19"/>
  <c r="S291" i="19"/>
  <c r="T291" i="19"/>
  <c r="U291" i="19"/>
  <c r="V291" i="19"/>
  <c r="W291" i="19"/>
  <c r="X291" i="19"/>
  <c r="Y291" i="19"/>
  <c r="O291" i="19"/>
  <c r="K384" i="19"/>
  <c r="J384" i="19"/>
  <c r="I384" i="19"/>
  <c r="H384" i="19"/>
  <c r="G384" i="19"/>
  <c r="F384" i="19"/>
  <c r="E384" i="19"/>
  <c r="D384" i="19"/>
  <c r="C384" i="19"/>
  <c r="B384" i="19"/>
  <c r="K383" i="19"/>
  <c r="J383" i="19"/>
  <c r="I383" i="19"/>
  <c r="H383" i="19"/>
  <c r="G383" i="19"/>
  <c r="F383" i="19"/>
  <c r="E383" i="19"/>
  <c r="D383" i="19"/>
  <c r="C383" i="19"/>
  <c r="B383" i="19"/>
  <c r="K382" i="19"/>
  <c r="J382" i="19"/>
  <c r="I382" i="19"/>
  <c r="H382" i="19"/>
  <c r="G382" i="19"/>
  <c r="F382" i="19"/>
  <c r="E382" i="19"/>
  <c r="D382" i="19"/>
  <c r="C382" i="19"/>
  <c r="B382" i="19"/>
  <c r="K381" i="19"/>
  <c r="J381" i="19"/>
  <c r="I381" i="19"/>
  <c r="H381" i="19"/>
  <c r="G381" i="19"/>
  <c r="F381" i="19"/>
  <c r="E381" i="19"/>
  <c r="D381" i="19"/>
  <c r="C381" i="19"/>
  <c r="B381" i="19"/>
  <c r="K380" i="19"/>
  <c r="J380" i="19"/>
  <c r="I380" i="19"/>
  <c r="H380" i="19"/>
  <c r="G380" i="19"/>
  <c r="F380" i="19"/>
  <c r="E380" i="19"/>
  <c r="D380" i="19"/>
  <c r="C380" i="19"/>
  <c r="B380" i="19"/>
  <c r="K379" i="19"/>
  <c r="J379" i="19"/>
  <c r="I379" i="19"/>
  <c r="H379" i="19"/>
  <c r="G379" i="19"/>
  <c r="F379" i="19"/>
  <c r="E379" i="19"/>
  <c r="D379" i="19"/>
  <c r="C379" i="19"/>
  <c r="B379" i="19"/>
  <c r="K378" i="19"/>
  <c r="J378" i="19"/>
  <c r="I378" i="19"/>
  <c r="H378" i="19"/>
  <c r="G378" i="19"/>
  <c r="F378" i="19"/>
  <c r="E378" i="19"/>
  <c r="D378" i="19"/>
  <c r="C378" i="19"/>
  <c r="B378" i="19"/>
  <c r="K377" i="19"/>
  <c r="J377" i="19"/>
  <c r="I377" i="19"/>
  <c r="H377" i="19"/>
  <c r="G377" i="19"/>
  <c r="F377" i="19"/>
  <c r="E377" i="19"/>
  <c r="D377" i="19"/>
  <c r="C377" i="19"/>
  <c r="B377" i="19"/>
  <c r="K376" i="19"/>
  <c r="J376" i="19"/>
  <c r="I376" i="19"/>
  <c r="H376" i="19"/>
  <c r="G376" i="19"/>
  <c r="F376" i="19"/>
  <c r="E376" i="19"/>
  <c r="D376" i="19"/>
  <c r="C376" i="19"/>
  <c r="B376" i="19"/>
  <c r="K375" i="19"/>
  <c r="J375" i="19"/>
  <c r="I375" i="19"/>
  <c r="H375" i="19"/>
  <c r="G375" i="19"/>
  <c r="F375" i="19"/>
  <c r="E375" i="19"/>
  <c r="D375" i="19"/>
  <c r="C375" i="19"/>
  <c r="B375" i="19"/>
  <c r="K374" i="19"/>
  <c r="J374" i="19"/>
  <c r="I374" i="19"/>
  <c r="H374" i="19"/>
  <c r="G374" i="19"/>
  <c r="F374" i="19"/>
  <c r="E374" i="19"/>
  <c r="D374" i="19"/>
  <c r="C374" i="19"/>
  <c r="B374" i="19"/>
  <c r="K373" i="19"/>
  <c r="J373" i="19"/>
  <c r="I373" i="19"/>
  <c r="H373" i="19"/>
  <c r="G373" i="19"/>
  <c r="F373" i="19"/>
  <c r="E373" i="19"/>
  <c r="D373" i="19"/>
  <c r="C373" i="19"/>
  <c r="B373" i="19"/>
  <c r="K372" i="19"/>
  <c r="J372" i="19"/>
  <c r="I372" i="19"/>
  <c r="H372" i="19"/>
  <c r="G372" i="19"/>
  <c r="F372" i="19"/>
  <c r="E372" i="19"/>
  <c r="D372" i="19"/>
  <c r="C372" i="19"/>
  <c r="B372" i="19"/>
  <c r="K371" i="19"/>
  <c r="J371" i="19"/>
  <c r="I371" i="19"/>
  <c r="H371" i="19"/>
  <c r="G371" i="19"/>
  <c r="F371" i="19"/>
  <c r="E371" i="19"/>
  <c r="D371" i="19"/>
  <c r="C371" i="19"/>
  <c r="B371" i="19"/>
  <c r="K370" i="19"/>
  <c r="J370" i="19"/>
  <c r="I370" i="19"/>
  <c r="H370" i="19"/>
  <c r="G370" i="19"/>
  <c r="F370" i="19"/>
  <c r="E370" i="19"/>
  <c r="D370" i="19"/>
  <c r="C370" i="19"/>
  <c r="B370" i="19"/>
  <c r="K369" i="19"/>
  <c r="J369" i="19"/>
  <c r="I369" i="19"/>
  <c r="H369" i="19"/>
  <c r="G369" i="19"/>
  <c r="F369" i="19"/>
  <c r="E369" i="19"/>
  <c r="D369" i="19"/>
  <c r="C369" i="19"/>
  <c r="B369" i="19"/>
  <c r="K368" i="19"/>
  <c r="J368" i="19"/>
  <c r="I368" i="19"/>
  <c r="H368" i="19"/>
  <c r="G368" i="19"/>
  <c r="F368" i="19"/>
  <c r="E368" i="19"/>
  <c r="D368" i="19"/>
  <c r="C368" i="19"/>
  <c r="B368" i="19"/>
  <c r="K367" i="19"/>
  <c r="J367" i="19"/>
  <c r="I367" i="19"/>
  <c r="H367" i="19"/>
  <c r="G367" i="19"/>
  <c r="F367" i="19"/>
  <c r="E367" i="19"/>
  <c r="D367" i="19"/>
  <c r="C367" i="19"/>
  <c r="B367" i="19"/>
  <c r="K366" i="19"/>
  <c r="J366" i="19"/>
  <c r="I366" i="19"/>
  <c r="H366" i="19"/>
  <c r="G366" i="19"/>
  <c r="F366" i="19"/>
  <c r="E366" i="19"/>
  <c r="D366" i="19"/>
  <c r="C366" i="19"/>
  <c r="B366" i="19"/>
  <c r="K365" i="19"/>
  <c r="J365" i="19"/>
  <c r="I365" i="19"/>
  <c r="H365" i="19"/>
  <c r="G365" i="19"/>
  <c r="F365" i="19"/>
  <c r="E365" i="19"/>
  <c r="D365" i="19"/>
  <c r="C365" i="19"/>
  <c r="B365" i="19"/>
  <c r="K364" i="19"/>
  <c r="J364" i="19"/>
  <c r="I364" i="19"/>
  <c r="H364" i="19"/>
  <c r="G364" i="19"/>
  <c r="F364" i="19"/>
  <c r="E364" i="19"/>
  <c r="D364" i="19"/>
  <c r="C364" i="19"/>
  <c r="B364" i="19"/>
  <c r="K363" i="19"/>
  <c r="J363" i="19"/>
  <c r="I363" i="19"/>
  <c r="H363" i="19"/>
  <c r="G363" i="19"/>
  <c r="F363" i="19"/>
  <c r="E363" i="19"/>
  <c r="D363" i="19"/>
  <c r="C363" i="19"/>
  <c r="B363" i="19"/>
  <c r="K362" i="19"/>
  <c r="J362" i="19"/>
  <c r="I362" i="19"/>
  <c r="H362" i="19"/>
  <c r="G362" i="19"/>
  <c r="F362" i="19"/>
  <c r="E362" i="19"/>
  <c r="D362" i="19"/>
  <c r="C362" i="19"/>
  <c r="B362" i="19"/>
  <c r="K361" i="19"/>
  <c r="J361" i="19"/>
  <c r="I361" i="19"/>
  <c r="H361" i="19"/>
  <c r="G361" i="19"/>
  <c r="F361" i="19"/>
  <c r="E361" i="19"/>
  <c r="D361" i="19"/>
  <c r="C361" i="19"/>
  <c r="B361" i="19"/>
  <c r="K360" i="19"/>
  <c r="J360" i="19"/>
  <c r="I360" i="19"/>
  <c r="H360" i="19"/>
  <c r="G360" i="19"/>
  <c r="F360" i="19"/>
  <c r="E360" i="19"/>
  <c r="D360" i="19"/>
  <c r="C360" i="19"/>
  <c r="B360" i="19"/>
  <c r="K359" i="19"/>
  <c r="J359" i="19"/>
  <c r="I359" i="19"/>
  <c r="H359" i="19"/>
  <c r="G359" i="19"/>
  <c r="F359" i="19"/>
  <c r="E359" i="19"/>
  <c r="D359" i="19"/>
  <c r="C359" i="19"/>
  <c r="B359" i="19"/>
  <c r="K358" i="19"/>
  <c r="J358" i="19"/>
  <c r="I358" i="19"/>
  <c r="H358" i="19"/>
  <c r="G358" i="19"/>
  <c r="F358" i="19"/>
  <c r="E358" i="19"/>
  <c r="D358" i="19"/>
  <c r="C358" i="19"/>
  <c r="B358" i="19"/>
  <c r="K357" i="19"/>
  <c r="J357" i="19"/>
  <c r="I357" i="19"/>
  <c r="H357" i="19"/>
  <c r="G357" i="19"/>
  <c r="F357" i="19"/>
  <c r="E357" i="19"/>
  <c r="D357" i="19"/>
  <c r="C357" i="19"/>
  <c r="B357" i="19"/>
  <c r="L355" i="19"/>
  <c r="K355" i="19"/>
  <c r="J355" i="19"/>
  <c r="I355" i="19"/>
  <c r="H355" i="19"/>
  <c r="G355" i="19"/>
  <c r="F355" i="19"/>
  <c r="E355" i="19"/>
  <c r="D355" i="19"/>
  <c r="C355" i="19"/>
  <c r="B355" i="19"/>
  <c r="K352" i="19"/>
  <c r="J352" i="19"/>
  <c r="I352" i="19"/>
  <c r="H352" i="19"/>
  <c r="G352" i="19"/>
  <c r="F352" i="19"/>
  <c r="E352" i="19"/>
  <c r="D352" i="19"/>
  <c r="C352" i="19"/>
  <c r="B352" i="19"/>
  <c r="K351" i="19"/>
  <c r="J351" i="19"/>
  <c r="I351" i="19"/>
  <c r="H351" i="19"/>
  <c r="G351" i="19"/>
  <c r="F351" i="19"/>
  <c r="E351" i="19"/>
  <c r="D351" i="19"/>
  <c r="C351" i="19"/>
  <c r="B351" i="19"/>
  <c r="K350" i="19"/>
  <c r="J350" i="19"/>
  <c r="I350" i="19"/>
  <c r="H350" i="19"/>
  <c r="G350" i="19"/>
  <c r="F350" i="19"/>
  <c r="E350" i="19"/>
  <c r="D350" i="19"/>
  <c r="C350" i="19"/>
  <c r="B350" i="19"/>
  <c r="K349" i="19"/>
  <c r="J349" i="19"/>
  <c r="I349" i="19"/>
  <c r="H349" i="19"/>
  <c r="G349" i="19"/>
  <c r="F349" i="19"/>
  <c r="E349" i="19"/>
  <c r="D349" i="19"/>
  <c r="C349" i="19"/>
  <c r="B349" i="19"/>
  <c r="K348" i="19"/>
  <c r="J348" i="19"/>
  <c r="I348" i="19"/>
  <c r="H348" i="19"/>
  <c r="G348" i="19"/>
  <c r="F348" i="19"/>
  <c r="E348" i="19"/>
  <c r="D348" i="19"/>
  <c r="C348" i="19"/>
  <c r="B348" i="19"/>
  <c r="K347" i="19"/>
  <c r="J347" i="19"/>
  <c r="I347" i="19"/>
  <c r="H347" i="19"/>
  <c r="G347" i="19"/>
  <c r="F347" i="19"/>
  <c r="E347" i="19"/>
  <c r="D347" i="19"/>
  <c r="C347" i="19"/>
  <c r="B347" i="19"/>
  <c r="K346" i="19"/>
  <c r="J346" i="19"/>
  <c r="I346" i="19"/>
  <c r="H346" i="19"/>
  <c r="G346" i="19"/>
  <c r="F346" i="19"/>
  <c r="E346" i="19"/>
  <c r="D346" i="19"/>
  <c r="C346" i="19"/>
  <c r="B346" i="19"/>
  <c r="K345" i="19"/>
  <c r="J345" i="19"/>
  <c r="I345" i="19"/>
  <c r="H345" i="19"/>
  <c r="G345" i="19"/>
  <c r="F345" i="19"/>
  <c r="E345" i="19"/>
  <c r="D345" i="19"/>
  <c r="C345" i="19"/>
  <c r="B345" i="19"/>
  <c r="K344" i="19"/>
  <c r="J344" i="19"/>
  <c r="I344" i="19"/>
  <c r="H344" i="19"/>
  <c r="G344" i="19"/>
  <c r="F344" i="19"/>
  <c r="E344" i="19"/>
  <c r="D344" i="19"/>
  <c r="C344" i="19"/>
  <c r="B344" i="19"/>
  <c r="K343" i="19"/>
  <c r="J343" i="19"/>
  <c r="I343" i="19"/>
  <c r="H343" i="19"/>
  <c r="G343" i="19"/>
  <c r="F343" i="19"/>
  <c r="E343" i="19"/>
  <c r="D343" i="19"/>
  <c r="C343" i="19"/>
  <c r="B343" i="19"/>
  <c r="K342" i="19"/>
  <c r="J342" i="19"/>
  <c r="I342" i="19"/>
  <c r="H342" i="19"/>
  <c r="G342" i="19"/>
  <c r="F342" i="19"/>
  <c r="E342" i="19"/>
  <c r="D342" i="19"/>
  <c r="C342" i="19"/>
  <c r="B342" i="19"/>
  <c r="K341" i="19"/>
  <c r="J341" i="19"/>
  <c r="I341" i="19"/>
  <c r="H341" i="19"/>
  <c r="G341" i="19"/>
  <c r="F341" i="19"/>
  <c r="E341" i="19"/>
  <c r="D341" i="19"/>
  <c r="C341" i="19"/>
  <c r="B341" i="19"/>
  <c r="K340" i="19"/>
  <c r="J340" i="19"/>
  <c r="I340" i="19"/>
  <c r="H340" i="19"/>
  <c r="G340" i="19"/>
  <c r="F340" i="19"/>
  <c r="E340" i="19"/>
  <c r="D340" i="19"/>
  <c r="C340" i="19"/>
  <c r="B340" i="19"/>
  <c r="K339" i="19"/>
  <c r="J339" i="19"/>
  <c r="I339" i="19"/>
  <c r="H339" i="19"/>
  <c r="G339" i="19"/>
  <c r="F339" i="19"/>
  <c r="E339" i="19"/>
  <c r="D339" i="19"/>
  <c r="C339" i="19"/>
  <c r="B339" i="19"/>
  <c r="K338" i="19"/>
  <c r="J338" i="19"/>
  <c r="I338" i="19"/>
  <c r="H338" i="19"/>
  <c r="G338" i="19"/>
  <c r="F338" i="19"/>
  <c r="E338" i="19"/>
  <c r="D338" i="19"/>
  <c r="C338" i="19"/>
  <c r="B338" i="19"/>
  <c r="K337" i="19"/>
  <c r="J337" i="19"/>
  <c r="I337" i="19"/>
  <c r="H337" i="19"/>
  <c r="G337" i="19"/>
  <c r="F337" i="19"/>
  <c r="E337" i="19"/>
  <c r="D337" i="19"/>
  <c r="C337" i="19"/>
  <c r="B337" i="19"/>
  <c r="K336" i="19"/>
  <c r="J336" i="19"/>
  <c r="I336" i="19"/>
  <c r="H336" i="19"/>
  <c r="G336" i="19"/>
  <c r="F336" i="19"/>
  <c r="E336" i="19"/>
  <c r="D336" i="19"/>
  <c r="C336" i="19"/>
  <c r="B336" i="19"/>
  <c r="K335" i="19"/>
  <c r="J335" i="19"/>
  <c r="I335" i="19"/>
  <c r="H335" i="19"/>
  <c r="G335" i="19"/>
  <c r="F335" i="19"/>
  <c r="E335" i="19"/>
  <c r="D335" i="19"/>
  <c r="C335" i="19"/>
  <c r="B335" i="19"/>
  <c r="K334" i="19"/>
  <c r="J334" i="19"/>
  <c r="I334" i="19"/>
  <c r="H334" i="19"/>
  <c r="G334" i="19"/>
  <c r="F334" i="19"/>
  <c r="E334" i="19"/>
  <c r="D334" i="19"/>
  <c r="C334" i="19"/>
  <c r="B334" i="19"/>
  <c r="K333" i="19"/>
  <c r="J333" i="19"/>
  <c r="I333" i="19"/>
  <c r="H333" i="19"/>
  <c r="G333" i="19"/>
  <c r="F333" i="19"/>
  <c r="E333" i="19"/>
  <c r="D333" i="19"/>
  <c r="C333" i="19"/>
  <c r="B333" i="19"/>
  <c r="K332" i="19"/>
  <c r="J332" i="19"/>
  <c r="I332" i="19"/>
  <c r="H332" i="19"/>
  <c r="G332" i="19"/>
  <c r="F332" i="19"/>
  <c r="E332" i="19"/>
  <c r="D332" i="19"/>
  <c r="C332" i="19"/>
  <c r="B332" i="19"/>
  <c r="K331" i="19"/>
  <c r="J331" i="19"/>
  <c r="I331" i="19"/>
  <c r="H331" i="19"/>
  <c r="G331" i="19"/>
  <c r="F331" i="19"/>
  <c r="E331" i="19"/>
  <c r="D331" i="19"/>
  <c r="C331" i="19"/>
  <c r="B331" i="19"/>
  <c r="K330" i="19"/>
  <c r="J330" i="19"/>
  <c r="I330" i="19"/>
  <c r="H330" i="19"/>
  <c r="G330" i="19"/>
  <c r="F330" i="19"/>
  <c r="E330" i="19"/>
  <c r="D330" i="19"/>
  <c r="C330" i="19"/>
  <c r="B330" i="19"/>
  <c r="K329" i="19"/>
  <c r="J329" i="19"/>
  <c r="I329" i="19"/>
  <c r="H329" i="19"/>
  <c r="G329" i="19"/>
  <c r="F329" i="19"/>
  <c r="E329" i="19"/>
  <c r="D329" i="19"/>
  <c r="C329" i="19"/>
  <c r="B329" i="19"/>
  <c r="K328" i="19"/>
  <c r="J328" i="19"/>
  <c r="I328" i="19"/>
  <c r="H328" i="19"/>
  <c r="G328" i="19"/>
  <c r="F328" i="19"/>
  <c r="E328" i="19"/>
  <c r="D328" i="19"/>
  <c r="C328" i="19"/>
  <c r="B328" i="19"/>
  <c r="K327" i="19"/>
  <c r="J327" i="19"/>
  <c r="I327" i="19"/>
  <c r="H327" i="19"/>
  <c r="G327" i="19"/>
  <c r="F327" i="19"/>
  <c r="E327" i="19"/>
  <c r="D327" i="19"/>
  <c r="C327" i="19"/>
  <c r="B327" i="19"/>
  <c r="K326" i="19"/>
  <c r="J326" i="19"/>
  <c r="I326" i="19"/>
  <c r="H326" i="19"/>
  <c r="G326" i="19"/>
  <c r="F326" i="19"/>
  <c r="E326" i="19"/>
  <c r="D326" i="19"/>
  <c r="C326" i="19"/>
  <c r="B326" i="19"/>
  <c r="K325" i="19"/>
  <c r="J325" i="19"/>
  <c r="I325" i="19"/>
  <c r="H325" i="19"/>
  <c r="G325" i="19"/>
  <c r="F325" i="19"/>
  <c r="E325" i="19"/>
  <c r="D325" i="19"/>
  <c r="C325" i="19"/>
  <c r="B325" i="19"/>
  <c r="L323" i="19"/>
  <c r="K323" i="19"/>
  <c r="J323" i="19"/>
  <c r="I323" i="19"/>
  <c r="H323" i="19"/>
  <c r="G323" i="19"/>
  <c r="F323" i="19"/>
  <c r="E323" i="19"/>
  <c r="D323" i="19"/>
  <c r="C323" i="19"/>
  <c r="B323" i="19"/>
  <c r="K320" i="19"/>
  <c r="J320" i="19"/>
  <c r="I320" i="19"/>
  <c r="H320" i="19"/>
  <c r="G320" i="19"/>
  <c r="F320" i="19"/>
  <c r="E320" i="19"/>
  <c r="D320" i="19"/>
  <c r="C320" i="19"/>
  <c r="B320" i="19"/>
  <c r="K319" i="19"/>
  <c r="J319" i="19"/>
  <c r="I319" i="19"/>
  <c r="H319" i="19"/>
  <c r="G319" i="19"/>
  <c r="F319" i="19"/>
  <c r="E319" i="19"/>
  <c r="D319" i="19"/>
  <c r="C319" i="19"/>
  <c r="B319" i="19"/>
  <c r="K318" i="19"/>
  <c r="J318" i="19"/>
  <c r="I318" i="19"/>
  <c r="H318" i="19"/>
  <c r="G318" i="19"/>
  <c r="F318" i="19"/>
  <c r="E318" i="19"/>
  <c r="D318" i="19"/>
  <c r="C318" i="19"/>
  <c r="B318" i="19"/>
  <c r="K317" i="19"/>
  <c r="J317" i="19"/>
  <c r="I317" i="19"/>
  <c r="H317" i="19"/>
  <c r="G317" i="19"/>
  <c r="F317" i="19"/>
  <c r="E317" i="19"/>
  <c r="D317" i="19"/>
  <c r="C317" i="19"/>
  <c r="B317" i="19"/>
  <c r="K316" i="19"/>
  <c r="J316" i="19"/>
  <c r="I316" i="19"/>
  <c r="H316" i="19"/>
  <c r="G316" i="19"/>
  <c r="F316" i="19"/>
  <c r="E316" i="19"/>
  <c r="D316" i="19"/>
  <c r="C316" i="19"/>
  <c r="B316" i="19"/>
  <c r="K315" i="19"/>
  <c r="J315" i="19"/>
  <c r="I315" i="19"/>
  <c r="H315" i="19"/>
  <c r="G315" i="19"/>
  <c r="F315" i="19"/>
  <c r="E315" i="19"/>
  <c r="D315" i="19"/>
  <c r="C315" i="19"/>
  <c r="B315" i="19"/>
  <c r="K314" i="19"/>
  <c r="J314" i="19"/>
  <c r="I314" i="19"/>
  <c r="H314" i="19"/>
  <c r="G314" i="19"/>
  <c r="F314" i="19"/>
  <c r="E314" i="19"/>
  <c r="D314" i="19"/>
  <c r="C314" i="19"/>
  <c r="B314" i="19"/>
  <c r="K313" i="19"/>
  <c r="J313" i="19"/>
  <c r="I313" i="19"/>
  <c r="H313" i="19"/>
  <c r="G313" i="19"/>
  <c r="F313" i="19"/>
  <c r="E313" i="19"/>
  <c r="D313" i="19"/>
  <c r="C313" i="19"/>
  <c r="B313" i="19"/>
  <c r="K312" i="19"/>
  <c r="J312" i="19"/>
  <c r="I312" i="19"/>
  <c r="H312" i="19"/>
  <c r="G312" i="19"/>
  <c r="F312" i="19"/>
  <c r="E312" i="19"/>
  <c r="D312" i="19"/>
  <c r="C312" i="19"/>
  <c r="B312" i="19"/>
  <c r="K311" i="19"/>
  <c r="J311" i="19"/>
  <c r="I311" i="19"/>
  <c r="H311" i="19"/>
  <c r="G311" i="19"/>
  <c r="F311" i="19"/>
  <c r="E311" i="19"/>
  <c r="D311" i="19"/>
  <c r="C311" i="19"/>
  <c r="B311" i="19"/>
  <c r="K310" i="19"/>
  <c r="J310" i="19"/>
  <c r="I310" i="19"/>
  <c r="H310" i="19"/>
  <c r="G310" i="19"/>
  <c r="F310" i="19"/>
  <c r="E310" i="19"/>
  <c r="D310" i="19"/>
  <c r="C310" i="19"/>
  <c r="B310" i="19"/>
  <c r="K309" i="19"/>
  <c r="J309" i="19"/>
  <c r="I309" i="19"/>
  <c r="H309" i="19"/>
  <c r="G309" i="19"/>
  <c r="F309" i="19"/>
  <c r="E309" i="19"/>
  <c r="D309" i="19"/>
  <c r="C309" i="19"/>
  <c r="B309" i="19"/>
  <c r="K308" i="19"/>
  <c r="J308" i="19"/>
  <c r="I308" i="19"/>
  <c r="H308" i="19"/>
  <c r="G308" i="19"/>
  <c r="F308" i="19"/>
  <c r="E308" i="19"/>
  <c r="D308" i="19"/>
  <c r="C308" i="19"/>
  <c r="B308" i="19"/>
  <c r="K307" i="19"/>
  <c r="J307" i="19"/>
  <c r="I307" i="19"/>
  <c r="H307" i="19"/>
  <c r="G307" i="19"/>
  <c r="F307" i="19"/>
  <c r="E307" i="19"/>
  <c r="D307" i="19"/>
  <c r="C307" i="19"/>
  <c r="B307" i="19"/>
  <c r="K306" i="19"/>
  <c r="J306" i="19"/>
  <c r="I306" i="19"/>
  <c r="H306" i="19"/>
  <c r="G306" i="19"/>
  <c r="F306" i="19"/>
  <c r="E306" i="19"/>
  <c r="D306" i="19"/>
  <c r="C306" i="19"/>
  <c r="B306" i="19"/>
  <c r="K305" i="19"/>
  <c r="J305" i="19"/>
  <c r="I305" i="19"/>
  <c r="H305" i="19"/>
  <c r="G305" i="19"/>
  <c r="F305" i="19"/>
  <c r="E305" i="19"/>
  <c r="D305" i="19"/>
  <c r="C305" i="19"/>
  <c r="B305" i="19"/>
  <c r="K304" i="19"/>
  <c r="J304" i="19"/>
  <c r="I304" i="19"/>
  <c r="H304" i="19"/>
  <c r="G304" i="19"/>
  <c r="F304" i="19"/>
  <c r="E304" i="19"/>
  <c r="D304" i="19"/>
  <c r="C304" i="19"/>
  <c r="B304" i="19"/>
  <c r="K303" i="19"/>
  <c r="J303" i="19"/>
  <c r="I303" i="19"/>
  <c r="H303" i="19"/>
  <c r="G303" i="19"/>
  <c r="F303" i="19"/>
  <c r="E303" i="19"/>
  <c r="D303" i="19"/>
  <c r="C303" i="19"/>
  <c r="B303" i="19"/>
  <c r="K302" i="19"/>
  <c r="J302" i="19"/>
  <c r="I302" i="19"/>
  <c r="H302" i="19"/>
  <c r="G302" i="19"/>
  <c r="F302" i="19"/>
  <c r="E302" i="19"/>
  <c r="D302" i="19"/>
  <c r="C302" i="19"/>
  <c r="B302" i="19"/>
  <c r="K301" i="19"/>
  <c r="J301" i="19"/>
  <c r="I301" i="19"/>
  <c r="H301" i="19"/>
  <c r="G301" i="19"/>
  <c r="F301" i="19"/>
  <c r="E301" i="19"/>
  <c r="D301" i="19"/>
  <c r="C301" i="19"/>
  <c r="B301" i="19"/>
  <c r="K300" i="19"/>
  <c r="J300" i="19"/>
  <c r="I300" i="19"/>
  <c r="H300" i="19"/>
  <c r="G300" i="19"/>
  <c r="F300" i="19"/>
  <c r="E300" i="19"/>
  <c r="D300" i="19"/>
  <c r="C300" i="19"/>
  <c r="B300" i="19"/>
  <c r="K299" i="19"/>
  <c r="J299" i="19"/>
  <c r="I299" i="19"/>
  <c r="H299" i="19"/>
  <c r="G299" i="19"/>
  <c r="F299" i="19"/>
  <c r="E299" i="19"/>
  <c r="D299" i="19"/>
  <c r="C299" i="19"/>
  <c r="B299" i="19"/>
  <c r="K298" i="19"/>
  <c r="J298" i="19"/>
  <c r="I298" i="19"/>
  <c r="H298" i="19"/>
  <c r="G298" i="19"/>
  <c r="F298" i="19"/>
  <c r="E298" i="19"/>
  <c r="D298" i="19"/>
  <c r="C298" i="19"/>
  <c r="B298" i="19"/>
  <c r="K297" i="19"/>
  <c r="J297" i="19"/>
  <c r="I297" i="19"/>
  <c r="H297" i="19"/>
  <c r="G297" i="19"/>
  <c r="F297" i="19"/>
  <c r="E297" i="19"/>
  <c r="D297" i="19"/>
  <c r="C297" i="19"/>
  <c r="B297" i="19"/>
  <c r="K296" i="19"/>
  <c r="J296" i="19"/>
  <c r="I296" i="19"/>
  <c r="H296" i="19"/>
  <c r="G296" i="19"/>
  <c r="F296" i="19"/>
  <c r="E296" i="19"/>
  <c r="D296" i="19"/>
  <c r="C296" i="19"/>
  <c r="B296" i="19"/>
  <c r="K295" i="19"/>
  <c r="J295" i="19"/>
  <c r="I295" i="19"/>
  <c r="H295" i="19"/>
  <c r="G295" i="19"/>
  <c r="F295" i="19"/>
  <c r="E295" i="19"/>
  <c r="D295" i="19"/>
  <c r="C295" i="19"/>
  <c r="B295" i="19"/>
  <c r="K294" i="19"/>
  <c r="J294" i="19"/>
  <c r="I294" i="19"/>
  <c r="H294" i="19"/>
  <c r="G294" i="19"/>
  <c r="F294" i="19"/>
  <c r="E294" i="19"/>
  <c r="D294" i="19"/>
  <c r="C294" i="19"/>
  <c r="B294" i="19"/>
  <c r="K293" i="19"/>
  <c r="J293" i="19"/>
  <c r="I293" i="19"/>
  <c r="H293" i="19"/>
  <c r="G293" i="19"/>
  <c r="F293" i="19"/>
  <c r="E293" i="19"/>
  <c r="D293" i="19"/>
  <c r="C293" i="19"/>
  <c r="B293" i="19"/>
  <c r="L291" i="19"/>
  <c r="K291" i="19"/>
  <c r="J291" i="19"/>
  <c r="I291" i="19"/>
  <c r="H291" i="19"/>
  <c r="G291" i="19"/>
  <c r="F291" i="19"/>
  <c r="E291" i="19"/>
  <c r="D291" i="19"/>
  <c r="C291" i="19"/>
  <c r="B291" i="19"/>
  <c r="C259" i="19"/>
  <c r="D259" i="19"/>
  <c r="E259" i="19"/>
  <c r="F259" i="19"/>
  <c r="G259" i="19"/>
  <c r="H259" i="19"/>
  <c r="I259" i="19"/>
  <c r="J259" i="19"/>
  <c r="K259" i="19"/>
  <c r="L259" i="19"/>
  <c r="B259" i="19"/>
  <c r="B262" i="19"/>
  <c r="C262" i="19"/>
  <c r="D262" i="19"/>
  <c r="E262" i="19"/>
  <c r="F262" i="19"/>
  <c r="G262" i="19"/>
  <c r="H262" i="19"/>
  <c r="I262" i="19"/>
  <c r="J262" i="19"/>
  <c r="K262" i="19"/>
  <c r="B263" i="19"/>
  <c r="C263" i="19"/>
  <c r="D263" i="19"/>
  <c r="E263" i="19"/>
  <c r="F263" i="19"/>
  <c r="G263" i="19"/>
  <c r="H263" i="19"/>
  <c r="I263" i="19"/>
  <c r="J263" i="19"/>
  <c r="K263" i="19"/>
  <c r="B264" i="19"/>
  <c r="C264" i="19"/>
  <c r="D264" i="19"/>
  <c r="E264" i="19"/>
  <c r="F264" i="19"/>
  <c r="G264" i="19"/>
  <c r="H264" i="19"/>
  <c r="I264" i="19"/>
  <c r="J264" i="19"/>
  <c r="K264" i="19"/>
  <c r="B265" i="19"/>
  <c r="C265" i="19"/>
  <c r="D265" i="19"/>
  <c r="E265" i="19"/>
  <c r="F265" i="19"/>
  <c r="G265" i="19"/>
  <c r="H265" i="19"/>
  <c r="I265" i="19"/>
  <c r="J265" i="19"/>
  <c r="K265" i="19"/>
  <c r="B266" i="19"/>
  <c r="C266" i="19"/>
  <c r="D266" i="19"/>
  <c r="E266" i="19"/>
  <c r="F266" i="19"/>
  <c r="G266" i="19"/>
  <c r="H266" i="19"/>
  <c r="I266" i="19"/>
  <c r="J266" i="19"/>
  <c r="K266" i="19"/>
  <c r="B267" i="19"/>
  <c r="C267" i="19"/>
  <c r="D267" i="19"/>
  <c r="E267" i="19"/>
  <c r="F267" i="19"/>
  <c r="G267" i="19"/>
  <c r="H267" i="19"/>
  <c r="I267" i="19"/>
  <c r="J267" i="19"/>
  <c r="K267" i="19"/>
  <c r="B268" i="19"/>
  <c r="C268" i="19"/>
  <c r="D268" i="19"/>
  <c r="E268" i="19"/>
  <c r="F268" i="19"/>
  <c r="G268" i="19"/>
  <c r="H268" i="19"/>
  <c r="I268" i="19"/>
  <c r="J268" i="19"/>
  <c r="K268" i="19"/>
  <c r="B269" i="19"/>
  <c r="C269" i="19"/>
  <c r="D269" i="19"/>
  <c r="E269" i="19"/>
  <c r="F269" i="19"/>
  <c r="G269" i="19"/>
  <c r="H269" i="19"/>
  <c r="I269" i="19"/>
  <c r="J269" i="19"/>
  <c r="K269" i="19"/>
  <c r="B270" i="19"/>
  <c r="C270" i="19"/>
  <c r="D270" i="19"/>
  <c r="E270" i="19"/>
  <c r="F270" i="19"/>
  <c r="G270" i="19"/>
  <c r="H270" i="19"/>
  <c r="I270" i="19"/>
  <c r="J270" i="19"/>
  <c r="K270" i="19"/>
  <c r="B271" i="19"/>
  <c r="C271" i="19"/>
  <c r="D271" i="19"/>
  <c r="E271" i="19"/>
  <c r="F271" i="19"/>
  <c r="G271" i="19"/>
  <c r="H271" i="19"/>
  <c r="I271" i="19"/>
  <c r="J271" i="19"/>
  <c r="K271" i="19"/>
  <c r="B272" i="19"/>
  <c r="C272" i="19"/>
  <c r="D272" i="19"/>
  <c r="E272" i="19"/>
  <c r="F272" i="19"/>
  <c r="G272" i="19"/>
  <c r="H272" i="19"/>
  <c r="I272" i="19"/>
  <c r="J272" i="19"/>
  <c r="K272" i="19"/>
  <c r="B273" i="19"/>
  <c r="C273" i="19"/>
  <c r="D273" i="19"/>
  <c r="E273" i="19"/>
  <c r="F273" i="19"/>
  <c r="G273" i="19"/>
  <c r="H273" i="19"/>
  <c r="I273" i="19"/>
  <c r="J273" i="19"/>
  <c r="K273" i="19"/>
  <c r="B274" i="19"/>
  <c r="C274" i="19"/>
  <c r="D274" i="19"/>
  <c r="E274" i="19"/>
  <c r="F274" i="19"/>
  <c r="G274" i="19"/>
  <c r="H274" i="19"/>
  <c r="I274" i="19"/>
  <c r="J274" i="19"/>
  <c r="K274" i="19"/>
  <c r="B275" i="19"/>
  <c r="C275" i="19"/>
  <c r="D275" i="19"/>
  <c r="E275" i="19"/>
  <c r="F275" i="19"/>
  <c r="G275" i="19"/>
  <c r="H275" i="19"/>
  <c r="I275" i="19"/>
  <c r="J275" i="19"/>
  <c r="K275" i="19"/>
  <c r="B276" i="19"/>
  <c r="C276" i="19"/>
  <c r="D276" i="19"/>
  <c r="E276" i="19"/>
  <c r="F276" i="19"/>
  <c r="G276" i="19"/>
  <c r="H276" i="19"/>
  <c r="I276" i="19"/>
  <c r="J276" i="19"/>
  <c r="K276" i="19"/>
  <c r="B277" i="19"/>
  <c r="C277" i="19"/>
  <c r="D277" i="19"/>
  <c r="E277" i="19"/>
  <c r="F277" i="19"/>
  <c r="G277" i="19"/>
  <c r="H277" i="19"/>
  <c r="I277" i="19"/>
  <c r="J277" i="19"/>
  <c r="K277" i="19"/>
  <c r="B278" i="19"/>
  <c r="C278" i="19"/>
  <c r="D278" i="19"/>
  <c r="E278" i="19"/>
  <c r="F278" i="19"/>
  <c r="G278" i="19"/>
  <c r="H278" i="19"/>
  <c r="I278" i="19"/>
  <c r="J278" i="19"/>
  <c r="K278" i="19"/>
  <c r="B279" i="19"/>
  <c r="C279" i="19"/>
  <c r="D279" i="19"/>
  <c r="E279" i="19"/>
  <c r="F279" i="19"/>
  <c r="G279" i="19"/>
  <c r="H279" i="19"/>
  <c r="I279" i="19"/>
  <c r="J279" i="19"/>
  <c r="K279" i="19"/>
  <c r="B280" i="19"/>
  <c r="C280" i="19"/>
  <c r="D280" i="19"/>
  <c r="E280" i="19"/>
  <c r="F280" i="19"/>
  <c r="G280" i="19"/>
  <c r="H280" i="19"/>
  <c r="I280" i="19"/>
  <c r="J280" i="19"/>
  <c r="K280" i="19"/>
  <c r="B281" i="19"/>
  <c r="C281" i="19"/>
  <c r="D281" i="19"/>
  <c r="E281" i="19"/>
  <c r="F281" i="19"/>
  <c r="G281" i="19"/>
  <c r="H281" i="19"/>
  <c r="I281" i="19"/>
  <c r="J281" i="19"/>
  <c r="K281" i="19"/>
  <c r="B282" i="19"/>
  <c r="C282" i="19"/>
  <c r="D282" i="19"/>
  <c r="E282" i="19"/>
  <c r="F282" i="19"/>
  <c r="G282" i="19"/>
  <c r="H282" i="19"/>
  <c r="I282" i="19"/>
  <c r="J282" i="19"/>
  <c r="K282" i="19"/>
  <c r="B283" i="19"/>
  <c r="C283" i="19"/>
  <c r="D283" i="19"/>
  <c r="E283" i="19"/>
  <c r="F283" i="19"/>
  <c r="G283" i="19"/>
  <c r="H283" i="19"/>
  <c r="I283" i="19"/>
  <c r="J283" i="19"/>
  <c r="K283" i="19"/>
  <c r="B284" i="19"/>
  <c r="C284" i="19"/>
  <c r="D284" i="19"/>
  <c r="E284" i="19"/>
  <c r="F284" i="19"/>
  <c r="G284" i="19"/>
  <c r="H284" i="19"/>
  <c r="I284" i="19"/>
  <c r="J284" i="19"/>
  <c r="K284" i="19"/>
  <c r="B285" i="19"/>
  <c r="C285" i="19"/>
  <c r="D285" i="19"/>
  <c r="E285" i="19"/>
  <c r="F285" i="19"/>
  <c r="G285" i="19"/>
  <c r="H285" i="19"/>
  <c r="I285" i="19"/>
  <c r="J285" i="19"/>
  <c r="K285" i="19"/>
  <c r="B286" i="19"/>
  <c r="C286" i="19"/>
  <c r="D286" i="19"/>
  <c r="E286" i="19"/>
  <c r="F286" i="19"/>
  <c r="G286" i="19"/>
  <c r="H286" i="19"/>
  <c r="I286" i="19"/>
  <c r="J286" i="19"/>
  <c r="K286" i="19"/>
  <c r="B287" i="19"/>
  <c r="C287" i="19"/>
  <c r="D287" i="19"/>
  <c r="E287" i="19"/>
  <c r="F287" i="19"/>
  <c r="G287" i="19"/>
  <c r="H287" i="19"/>
  <c r="I287" i="19"/>
  <c r="J287" i="19"/>
  <c r="K287" i="19"/>
  <c r="B288" i="19"/>
  <c r="C288" i="19"/>
  <c r="D288" i="19"/>
  <c r="E288" i="19"/>
  <c r="F288" i="19"/>
  <c r="G288" i="19"/>
  <c r="H288" i="19"/>
  <c r="I288" i="19"/>
  <c r="J288" i="19"/>
  <c r="K288" i="19"/>
  <c r="C261" i="19"/>
  <c r="D261" i="19"/>
  <c r="E261" i="19"/>
  <c r="F261" i="19"/>
  <c r="G261" i="19"/>
  <c r="H261" i="19"/>
  <c r="I261" i="19"/>
  <c r="J261" i="19"/>
  <c r="K261" i="19"/>
  <c r="B261" i="19"/>
  <c r="L256" i="19"/>
  <c r="L255" i="19"/>
  <c r="L254" i="19"/>
  <c r="L253" i="19"/>
  <c r="L252" i="19"/>
  <c r="L251" i="19"/>
  <c r="L250" i="19"/>
  <c r="L249" i="19"/>
  <c r="L248" i="19"/>
  <c r="L247" i="19"/>
  <c r="L246" i="19"/>
  <c r="L245" i="19"/>
  <c r="L244" i="19"/>
  <c r="L243" i="19"/>
  <c r="L242" i="19"/>
  <c r="L241" i="19"/>
  <c r="L240" i="19"/>
  <c r="L239" i="19"/>
  <c r="L238" i="19"/>
  <c r="L237" i="19"/>
  <c r="L236" i="19"/>
  <c r="L235" i="19"/>
  <c r="L234" i="19"/>
  <c r="L233" i="19"/>
  <c r="L232" i="19"/>
  <c r="L231" i="19"/>
  <c r="L230" i="19"/>
  <c r="L229" i="19"/>
  <c r="L224" i="19"/>
  <c r="L223" i="19"/>
  <c r="L222" i="19"/>
  <c r="L221" i="19"/>
  <c r="L220" i="19"/>
  <c r="L219" i="19"/>
  <c r="L218" i="19"/>
  <c r="L217" i="19"/>
  <c r="L216" i="19"/>
  <c r="L215" i="19"/>
  <c r="L214" i="19"/>
  <c r="L213" i="19"/>
  <c r="L212" i="19"/>
  <c r="L211" i="19"/>
  <c r="L210" i="19"/>
  <c r="L209" i="19"/>
  <c r="L208" i="19"/>
  <c r="L207" i="19"/>
  <c r="L206" i="19"/>
  <c r="L205" i="19"/>
  <c r="L204" i="19"/>
  <c r="L203" i="19"/>
  <c r="L202" i="19"/>
  <c r="L201" i="19"/>
  <c r="L200" i="19"/>
  <c r="L199" i="19"/>
  <c r="L198" i="19"/>
  <c r="L197" i="19"/>
  <c r="L192" i="19"/>
  <c r="L191" i="19"/>
  <c r="L190" i="19"/>
  <c r="L189" i="19"/>
  <c r="L188" i="19"/>
  <c r="L187" i="19"/>
  <c r="L186" i="19"/>
  <c r="L185" i="19"/>
  <c r="L184" i="19"/>
  <c r="L183" i="19"/>
  <c r="L182" i="19"/>
  <c r="L181" i="19"/>
  <c r="L180" i="19"/>
  <c r="L179" i="19"/>
  <c r="L178" i="19"/>
  <c r="L177" i="19"/>
  <c r="L176" i="19"/>
  <c r="L175" i="19"/>
  <c r="L174" i="19"/>
  <c r="L173" i="19"/>
  <c r="L172" i="19"/>
  <c r="L171" i="19"/>
  <c r="L170" i="19"/>
  <c r="L169" i="19"/>
  <c r="L168" i="19"/>
  <c r="L167" i="19"/>
  <c r="L166" i="19"/>
  <c r="L165" i="19"/>
  <c r="L160" i="19"/>
  <c r="L159" i="19"/>
  <c r="L158" i="19"/>
  <c r="L157" i="19"/>
  <c r="L156" i="19"/>
  <c r="L155" i="19"/>
  <c r="L154" i="19"/>
  <c r="L153" i="19"/>
  <c r="L152" i="19"/>
  <c r="L151" i="19"/>
  <c r="L150" i="19"/>
  <c r="L149" i="19"/>
  <c r="L148" i="19"/>
  <c r="L147" i="19"/>
  <c r="L146" i="19"/>
  <c r="L145" i="19"/>
  <c r="L144" i="19"/>
  <c r="L143" i="19"/>
  <c r="L142" i="19"/>
  <c r="L141" i="19"/>
  <c r="L140" i="19"/>
  <c r="L139" i="19"/>
  <c r="L138" i="19"/>
  <c r="L137" i="19"/>
  <c r="L136" i="19"/>
  <c r="L135" i="19"/>
  <c r="L134" i="19"/>
  <c r="L133" i="19"/>
  <c r="L128" i="19"/>
  <c r="L127" i="19"/>
  <c r="L126" i="19"/>
  <c r="L125" i="19"/>
  <c r="L124" i="19"/>
  <c r="L123" i="19"/>
  <c r="L122" i="19"/>
  <c r="L121" i="19"/>
  <c r="L120" i="19"/>
  <c r="L119" i="19"/>
  <c r="L118" i="19"/>
  <c r="L117" i="19"/>
  <c r="L116" i="19"/>
  <c r="L115" i="19"/>
  <c r="L114" i="19"/>
  <c r="L113" i="19"/>
  <c r="L112" i="19"/>
  <c r="L111" i="19"/>
  <c r="L110" i="19"/>
  <c r="L109" i="19"/>
  <c r="L108" i="19"/>
  <c r="L107" i="19"/>
  <c r="L106" i="19"/>
  <c r="L105" i="19"/>
  <c r="L104" i="19"/>
  <c r="L103" i="19"/>
  <c r="L102" i="19"/>
  <c r="L101" i="19"/>
  <c r="L96" i="19"/>
  <c r="L95" i="19"/>
  <c r="L94" i="19"/>
  <c r="L93" i="19"/>
  <c r="L92" i="19"/>
  <c r="L91" i="19"/>
  <c r="L90" i="19"/>
  <c r="L89" i="19"/>
  <c r="L88" i="19"/>
  <c r="L87" i="19"/>
  <c r="L86" i="19"/>
  <c r="L85" i="19"/>
  <c r="L84" i="19"/>
  <c r="L83" i="19"/>
  <c r="L82" i="19"/>
  <c r="L81" i="19"/>
  <c r="L80" i="19"/>
  <c r="L79" i="19"/>
  <c r="L78" i="19"/>
  <c r="L77" i="19"/>
  <c r="L76" i="19"/>
  <c r="L75" i="19"/>
  <c r="L74" i="19"/>
  <c r="L73" i="19"/>
  <c r="L72" i="19"/>
  <c r="L71" i="19"/>
  <c r="L70" i="19"/>
  <c r="L69" i="19"/>
  <c r="L64" i="19"/>
  <c r="L63" i="19"/>
  <c r="L62" i="19"/>
  <c r="L61" i="19"/>
  <c r="L60" i="19"/>
  <c r="L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J4" i="17"/>
  <c r="K4" i="17"/>
  <c r="L4" i="17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J12" i="18" s="1"/>
  <c r="L12" i="17"/>
  <c r="M12" i="17"/>
  <c r="J13" i="17"/>
  <c r="K13" i="17"/>
  <c r="J13" i="18" s="1"/>
  <c r="L13" i="17"/>
  <c r="M13" i="17"/>
  <c r="J14" i="17"/>
  <c r="K14" i="17"/>
  <c r="J14" i="18" s="1"/>
  <c r="L14" i="17"/>
  <c r="M14" i="17"/>
  <c r="J15" i="17"/>
  <c r="K15" i="17"/>
  <c r="J15" i="18" s="1"/>
  <c r="L15" i="17"/>
  <c r="M15" i="17"/>
  <c r="J16" i="17"/>
  <c r="K16" i="17"/>
  <c r="J16" i="18" s="1"/>
  <c r="L16" i="17"/>
  <c r="M16" i="17"/>
  <c r="J17" i="17"/>
  <c r="K17" i="17"/>
  <c r="J17" i="18" s="1"/>
  <c r="L17" i="17"/>
  <c r="M17" i="17"/>
  <c r="J18" i="17"/>
  <c r="K18" i="17"/>
  <c r="J18" i="18" s="1"/>
  <c r="L18" i="17"/>
  <c r="M18" i="17"/>
  <c r="J19" i="17"/>
  <c r="K19" i="17"/>
  <c r="J19" i="18" s="1"/>
  <c r="L19" i="17"/>
  <c r="M19" i="17"/>
  <c r="J20" i="17"/>
  <c r="K20" i="17"/>
  <c r="J20" i="18" s="1"/>
  <c r="L20" i="17"/>
  <c r="M20" i="17"/>
  <c r="J21" i="17"/>
  <c r="K21" i="17"/>
  <c r="J21" i="18" s="1"/>
  <c r="L21" i="17"/>
  <c r="M21" i="17"/>
  <c r="J22" i="17"/>
  <c r="K22" i="17"/>
  <c r="J22" i="18" s="1"/>
  <c r="L22" i="17"/>
  <c r="M22" i="17"/>
  <c r="J23" i="17"/>
  <c r="K23" i="17"/>
  <c r="J23" i="18" s="1"/>
  <c r="L23" i="17"/>
  <c r="M23" i="17"/>
  <c r="J24" i="17"/>
  <c r="K24" i="17"/>
  <c r="J24" i="18" s="1"/>
  <c r="L24" i="17"/>
  <c r="M24" i="17"/>
  <c r="J25" i="17"/>
  <c r="K25" i="17"/>
  <c r="J25" i="18" s="1"/>
  <c r="L25" i="17"/>
  <c r="M25" i="17"/>
  <c r="J26" i="17"/>
  <c r="K26" i="17"/>
  <c r="J26" i="18" s="1"/>
  <c r="L26" i="17"/>
  <c r="M26" i="17"/>
  <c r="J27" i="17"/>
  <c r="K27" i="17"/>
  <c r="J27" i="18" s="1"/>
  <c r="L27" i="17"/>
  <c r="M27" i="17"/>
  <c r="J28" i="17"/>
  <c r="K28" i="17"/>
  <c r="J28" i="18" s="1"/>
  <c r="L28" i="17"/>
  <c r="M28" i="17"/>
  <c r="J29" i="17"/>
  <c r="K29" i="17"/>
  <c r="J29" i="18" s="1"/>
  <c r="L29" i="17"/>
  <c r="M29" i="17"/>
  <c r="J30" i="17"/>
  <c r="K30" i="17"/>
  <c r="J30" i="18" s="1"/>
  <c r="L30" i="17"/>
  <c r="M30" i="17"/>
  <c r="K3" i="17"/>
  <c r="L3" i="17"/>
  <c r="K3" i="18" s="1"/>
  <c r="M3" i="17"/>
  <c r="J3" i="17"/>
  <c r="AO5" i="25"/>
  <c r="AP5" i="25"/>
  <c r="AQ5" i="25"/>
  <c r="AO6" i="25"/>
  <c r="AP6" i="25"/>
  <c r="AQ6" i="25"/>
  <c r="AO7" i="25"/>
  <c r="AP7" i="25"/>
  <c r="AQ7" i="25"/>
  <c r="AO8" i="25"/>
  <c r="AP8" i="25"/>
  <c r="AQ8" i="25"/>
  <c r="AO9" i="25"/>
  <c r="AP9" i="25"/>
  <c r="AQ9" i="25"/>
  <c r="AO10" i="25"/>
  <c r="AP10" i="25"/>
  <c r="AQ10" i="25"/>
  <c r="AO11" i="25"/>
  <c r="AP11" i="25"/>
  <c r="AQ11" i="25"/>
  <c r="AO12" i="25"/>
  <c r="AP12" i="25"/>
  <c r="AQ12" i="25"/>
  <c r="AO13" i="25"/>
  <c r="AP13" i="25"/>
  <c r="AQ13" i="25"/>
  <c r="AO14" i="25"/>
  <c r="AP14" i="25"/>
  <c r="AQ14" i="25"/>
  <c r="AO15" i="25"/>
  <c r="AP15" i="25"/>
  <c r="AQ15" i="25"/>
  <c r="AO16" i="25"/>
  <c r="AP16" i="25"/>
  <c r="AQ16" i="25"/>
  <c r="AO17" i="25"/>
  <c r="AP17" i="25"/>
  <c r="AQ17" i="25"/>
  <c r="AO18" i="25"/>
  <c r="AP18" i="25"/>
  <c r="AQ18" i="25"/>
  <c r="AO19" i="25"/>
  <c r="AP19" i="25"/>
  <c r="AQ19" i="25"/>
  <c r="AO20" i="25"/>
  <c r="AP20" i="25"/>
  <c r="AQ20" i="25"/>
  <c r="AO21" i="25"/>
  <c r="AP21" i="25"/>
  <c r="AQ21" i="25"/>
  <c r="AO22" i="25"/>
  <c r="AP22" i="25"/>
  <c r="AQ22" i="25"/>
  <c r="AO23" i="25"/>
  <c r="AP23" i="25"/>
  <c r="AQ23" i="25"/>
  <c r="AO24" i="25"/>
  <c r="AP24" i="25"/>
  <c r="AQ24" i="25"/>
  <c r="AO25" i="25"/>
  <c r="AP25" i="25"/>
  <c r="AQ25" i="25"/>
  <c r="AO26" i="25"/>
  <c r="AP26" i="25"/>
  <c r="AQ26" i="25"/>
  <c r="AO27" i="25"/>
  <c r="AP27" i="25"/>
  <c r="AQ27" i="25"/>
  <c r="AO28" i="25"/>
  <c r="AP28" i="25"/>
  <c r="AQ28" i="25"/>
  <c r="AO29" i="25"/>
  <c r="AP29" i="25"/>
  <c r="AQ29" i="25"/>
  <c r="AO30" i="25"/>
  <c r="AP30" i="25"/>
  <c r="AQ30" i="25"/>
  <c r="AO31" i="25"/>
  <c r="AP31" i="25"/>
  <c r="AQ31" i="25"/>
  <c r="AO32" i="25"/>
  <c r="AP32" i="25"/>
  <c r="AQ32" i="25"/>
  <c r="AO33" i="25"/>
  <c r="AP33" i="25"/>
  <c r="AQ33" i="25"/>
  <c r="AO34" i="25"/>
  <c r="AP34" i="25"/>
  <c r="AQ34" i="25"/>
  <c r="AO35" i="25"/>
  <c r="AP35" i="25"/>
  <c r="AQ35" i="25"/>
  <c r="AO36" i="25"/>
  <c r="AP36" i="25"/>
  <c r="AQ36" i="25"/>
  <c r="AO37" i="25"/>
  <c r="AP37" i="25"/>
  <c r="AQ37" i="25"/>
  <c r="AO38" i="25"/>
  <c r="AP38" i="25"/>
  <c r="AQ38" i="25"/>
  <c r="AO39" i="25"/>
  <c r="AP39" i="25"/>
  <c r="AQ39" i="25"/>
  <c r="AO40" i="25"/>
  <c r="AP40" i="25"/>
  <c r="AQ40" i="25"/>
  <c r="AO41" i="25"/>
  <c r="AP41" i="25"/>
  <c r="AQ41" i="25"/>
  <c r="AO42" i="25"/>
  <c r="AP42" i="25"/>
  <c r="AQ42" i="25"/>
  <c r="AO43" i="25"/>
  <c r="AP43" i="25"/>
  <c r="AQ43" i="25"/>
  <c r="AO44" i="25"/>
  <c r="AP44" i="25"/>
  <c r="AQ44" i="25"/>
  <c r="AO45" i="25"/>
  <c r="AP45" i="25"/>
  <c r="AQ45" i="25"/>
  <c r="AO46" i="25"/>
  <c r="AP46" i="25"/>
  <c r="AQ46" i="25"/>
  <c r="AO47" i="25"/>
  <c r="AP47" i="25"/>
  <c r="AQ47" i="25"/>
  <c r="AO48" i="25"/>
  <c r="AP48" i="25"/>
  <c r="AQ48" i="25"/>
  <c r="AO49" i="25"/>
  <c r="AP49" i="25"/>
  <c r="AQ49" i="25"/>
  <c r="AO4" i="25"/>
  <c r="AP4" i="25"/>
  <c r="AQ4" i="25"/>
  <c r="AN5" i="25"/>
  <c r="AN6" i="25"/>
  <c r="AN7" i="25"/>
  <c r="AN8" i="25"/>
  <c r="AN9" i="25"/>
  <c r="AN10" i="25"/>
  <c r="AN11" i="25"/>
  <c r="AN12" i="25"/>
  <c r="AN13" i="25"/>
  <c r="AN14" i="25"/>
  <c r="AN15" i="25"/>
  <c r="AN16" i="25"/>
  <c r="AN17" i="25"/>
  <c r="AN18" i="25"/>
  <c r="AN19" i="25"/>
  <c r="AN20" i="25"/>
  <c r="AN21" i="25"/>
  <c r="AN22" i="25"/>
  <c r="AN23" i="25"/>
  <c r="AN24" i="25"/>
  <c r="AN25" i="25"/>
  <c r="AN26" i="25"/>
  <c r="AN27" i="25"/>
  <c r="AN28" i="25"/>
  <c r="AN29" i="25"/>
  <c r="AN30" i="25"/>
  <c r="AN31" i="25"/>
  <c r="AN32" i="25"/>
  <c r="AN33" i="25"/>
  <c r="AN34" i="25"/>
  <c r="AN35" i="25"/>
  <c r="AN36" i="25"/>
  <c r="AN37" i="25"/>
  <c r="AN38" i="25"/>
  <c r="AN39" i="25"/>
  <c r="AN40" i="25"/>
  <c r="AN41" i="25"/>
  <c r="AN42" i="25"/>
  <c r="AN43" i="25"/>
  <c r="AN44" i="25"/>
  <c r="AN45" i="25"/>
  <c r="AN46" i="25"/>
  <c r="AN47" i="25"/>
  <c r="AN48" i="25"/>
  <c r="AN49" i="25"/>
  <c r="AN4" i="25"/>
  <c r="Y5" i="25"/>
  <c r="Z5" i="25"/>
  <c r="AA5" i="25"/>
  <c r="Y6" i="25"/>
  <c r="Z6" i="25"/>
  <c r="AA6" i="25"/>
  <c r="Y7" i="25"/>
  <c r="Z7" i="25"/>
  <c r="AA7" i="25"/>
  <c r="Y8" i="25"/>
  <c r="Z8" i="25"/>
  <c r="AA8" i="25"/>
  <c r="Y9" i="25"/>
  <c r="Z9" i="25"/>
  <c r="AA9" i="25"/>
  <c r="Y10" i="25"/>
  <c r="Z10" i="25"/>
  <c r="AA10" i="25"/>
  <c r="Y11" i="25"/>
  <c r="Z11" i="25"/>
  <c r="AA11" i="25"/>
  <c r="Y12" i="25"/>
  <c r="Z12" i="25"/>
  <c r="AA12" i="25"/>
  <c r="Y13" i="25"/>
  <c r="Z13" i="25"/>
  <c r="AA13" i="25"/>
  <c r="Y14" i="25"/>
  <c r="Z14" i="25"/>
  <c r="AA14" i="25"/>
  <c r="Y15" i="25"/>
  <c r="Z15" i="25"/>
  <c r="AA15" i="25"/>
  <c r="Y16" i="25"/>
  <c r="Z16" i="25"/>
  <c r="AA16" i="25"/>
  <c r="Y17" i="25"/>
  <c r="Z17" i="25"/>
  <c r="AA17" i="25"/>
  <c r="Y18" i="25"/>
  <c r="Z18" i="25"/>
  <c r="AA18" i="25"/>
  <c r="Y19" i="25"/>
  <c r="Z19" i="25"/>
  <c r="AA19" i="25"/>
  <c r="Y20" i="25"/>
  <c r="Z20" i="25"/>
  <c r="AA20" i="25"/>
  <c r="Y21" i="25"/>
  <c r="Z21" i="25"/>
  <c r="AA21" i="25"/>
  <c r="Y22" i="25"/>
  <c r="Z22" i="25"/>
  <c r="AA22" i="25"/>
  <c r="Y23" i="25"/>
  <c r="Z23" i="25"/>
  <c r="AA23" i="25"/>
  <c r="Y24" i="25"/>
  <c r="Z24" i="25"/>
  <c r="AA24" i="25"/>
  <c r="Y25" i="25"/>
  <c r="Z25" i="25"/>
  <c r="AA25" i="25"/>
  <c r="Y26" i="25"/>
  <c r="Z26" i="25"/>
  <c r="AA26" i="25"/>
  <c r="Y27" i="25"/>
  <c r="Z27" i="25"/>
  <c r="AA27" i="25"/>
  <c r="Y28" i="25"/>
  <c r="Z28" i="25"/>
  <c r="AA28" i="25"/>
  <c r="Y29" i="25"/>
  <c r="Z29" i="25"/>
  <c r="AA29" i="25"/>
  <c r="Y30" i="25"/>
  <c r="Z30" i="25"/>
  <c r="AA30" i="25"/>
  <c r="Y31" i="25"/>
  <c r="Z31" i="25"/>
  <c r="AA31" i="25"/>
  <c r="Y4" i="25"/>
  <c r="Z4" i="25"/>
  <c r="AA4" i="25"/>
  <c r="X5" i="25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4" i="25"/>
  <c r="J5" i="25"/>
  <c r="K5" i="25"/>
  <c r="L5" i="25"/>
  <c r="M5" i="25"/>
  <c r="J6" i="25"/>
  <c r="K6" i="25"/>
  <c r="L6" i="25"/>
  <c r="M6" i="25"/>
  <c r="J7" i="25"/>
  <c r="K7" i="25"/>
  <c r="L7" i="25"/>
  <c r="M7" i="25"/>
  <c r="J8" i="25"/>
  <c r="K8" i="25"/>
  <c r="L8" i="25"/>
  <c r="M8" i="25"/>
  <c r="J9" i="25"/>
  <c r="K9" i="25"/>
  <c r="L9" i="25"/>
  <c r="M9" i="25"/>
  <c r="J10" i="25"/>
  <c r="K10" i="25"/>
  <c r="L10" i="25"/>
  <c r="M10" i="25"/>
  <c r="J11" i="25"/>
  <c r="K11" i="25"/>
  <c r="L11" i="25"/>
  <c r="M11" i="25"/>
  <c r="J12" i="25"/>
  <c r="K12" i="25"/>
  <c r="L12" i="25"/>
  <c r="M12" i="25"/>
  <c r="J13" i="25"/>
  <c r="K13" i="25"/>
  <c r="L13" i="25"/>
  <c r="M13" i="25"/>
  <c r="K4" i="25"/>
  <c r="L4" i="25"/>
  <c r="M4" i="25"/>
  <c r="J4" i="25"/>
  <c r="L3" i="18" l="1"/>
  <c r="K30" i="18"/>
  <c r="K29" i="18"/>
  <c r="K28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J11" i="18"/>
  <c r="J10" i="18"/>
  <c r="J9" i="18"/>
  <c r="J8" i="18"/>
  <c r="J7" i="18"/>
  <c r="J6" i="18"/>
  <c r="J5" i="18"/>
  <c r="J4" i="18"/>
  <c r="O338" i="19"/>
  <c r="R329" i="19"/>
  <c r="K27" i="18"/>
  <c r="K26" i="18"/>
  <c r="K25" i="18"/>
  <c r="K24" i="18"/>
  <c r="K23" i="18"/>
  <c r="K4" i="18"/>
  <c r="X327" i="19"/>
  <c r="P335" i="19"/>
  <c r="T339" i="19"/>
  <c r="X343" i="19"/>
  <c r="P351" i="19"/>
  <c r="U340" i="19"/>
  <c r="U352" i="19"/>
  <c r="S326" i="19"/>
  <c r="W330" i="19"/>
  <c r="S342" i="19"/>
  <c r="W346" i="19"/>
  <c r="Q336" i="19"/>
  <c r="U344" i="19"/>
  <c r="Q348" i="19"/>
  <c r="R345" i="19"/>
  <c r="L29" i="18"/>
  <c r="L28" i="18"/>
  <c r="L27" i="18"/>
  <c r="L26" i="18"/>
  <c r="L25" i="18"/>
  <c r="L24" i="18"/>
  <c r="L22" i="18"/>
  <c r="L21" i="18"/>
  <c r="L20" i="18"/>
  <c r="L18" i="18"/>
  <c r="L17" i="18"/>
  <c r="L16" i="18"/>
  <c r="L15" i="18"/>
  <c r="L14" i="18"/>
  <c r="L13" i="18"/>
  <c r="L12" i="18"/>
  <c r="L10" i="18"/>
  <c r="L9" i="18"/>
  <c r="L8" i="18"/>
  <c r="L7" i="18"/>
  <c r="L6" i="18"/>
  <c r="L5" i="18"/>
  <c r="L4" i="18"/>
  <c r="V333" i="19"/>
  <c r="V349" i="19"/>
  <c r="M54" i="17"/>
  <c r="M50" i="17"/>
  <c r="M59" i="17"/>
  <c r="M55" i="17"/>
  <c r="M39" i="17"/>
  <c r="L293" i="19"/>
  <c r="L297" i="19"/>
  <c r="L301" i="19"/>
  <c r="L305" i="19"/>
  <c r="L309" i="19"/>
  <c r="L313" i="19"/>
  <c r="L317" i="19"/>
  <c r="L319" i="19"/>
  <c r="G295" i="20"/>
  <c r="M42" i="17"/>
  <c r="M43" i="17"/>
  <c r="M51" i="17"/>
  <c r="M35" i="17"/>
  <c r="O326" i="19"/>
  <c r="S330" i="19"/>
  <c r="W334" i="19"/>
  <c r="D303" i="20"/>
  <c r="O342" i="19"/>
  <c r="S346" i="19"/>
  <c r="W350" i="19"/>
  <c r="J3" i="18"/>
  <c r="M47" i="17"/>
  <c r="R333" i="19"/>
  <c r="R337" i="19"/>
  <c r="V337" i="19"/>
  <c r="V341" i="19"/>
  <c r="R349" i="19"/>
  <c r="D352" i="20"/>
  <c r="H352" i="20"/>
  <c r="F293" i="20"/>
  <c r="S325" i="19"/>
  <c r="D294" i="20"/>
  <c r="Q326" i="19"/>
  <c r="B295" i="20"/>
  <c r="O327" i="19"/>
  <c r="J295" i="20"/>
  <c r="W327" i="19"/>
  <c r="D296" i="20"/>
  <c r="Q328" i="19"/>
  <c r="L329" i="19"/>
  <c r="B297" i="20"/>
  <c r="O329" i="19"/>
  <c r="J297" i="20"/>
  <c r="W329" i="19"/>
  <c r="H298" i="20"/>
  <c r="U330" i="19"/>
  <c r="F299" i="20"/>
  <c r="S331" i="19"/>
  <c r="H300" i="20"/>
  <c r="U332" i="19"/>
  <c r="F301" i="20"/>
  <c r="S333" i="19"/>
  <c r="D302" i="20"/>
  <c r="Q334" i="19"/>
  <c r="R359" i="19"/>
  <c r="P365" i="19"/>
  <c r="X369" i="19"/>
  <c r="W372" i="19"/>
  <c r="V375" i="19"/>
  <c r="P378" i="19"/>
  <c r="O380" i="19"/>
  <c r="O382" i="19"/>
  <c r="X383" i="19"/>
  <c r="V363" i="19"/>
  <c r="O372" i="19"/>
  <c r="V377" i="19"/>
  <c r="T381" i="19"/>
  <c r="W360" i="19"/>
  <c r="T373" i="19"/>
  <c r="S376" i="19"/>
  <c r="T382" i="19"/>
  <c r="P369" i="19"/>
  <c r="U379" i="19"/>
  <c r="O368" i="19"/>
  <c r="R371" i="19"/>
  <c r="P377" i="19"/>
  <c r="P379" i="19"/>
  <c r="T383" i="19"/>
  <c r="M58" i="17"/>
  <c r="M46" i="17"/>
  <c r="L23" i="18"/>
  <c r="L19" i="18"/>
  <c r="L11" i="18"/>
  <c r="M61" i="17"/>
  <c r="M57" i="17"/>
  <c r="M53" i="17"/>
  <c r="M49" i="17"/>
  <c r="M45" i="17"/>
  <c r="M41" i="17"/>
  <c r="M37" i="17"/>
  <c r="L30" i="18"/>
  <c r="L325" i="19"/>
  <c r="B293" i="20"/>
  <c r="O325" i="19"/>
  <c r="J293" i="20"/>
  <c r="W325" i="19"/>
  <c r="H294" i="20"/>
  <c r="U326" i="19"/>
  <c r="F295" i="20"/>
  <c r="S327" i="19"/>
  <c r="H296" i="20"/>
  <c r="U328" i="19"/>
  <c r="S329" i="19"/>
  <c r="F297" i="20"/>
  <c r="D298" i="20"/>
  <c r="Q330" i="19"/>
  <c r="B299" i="20"/>
  <c r="O331" i="19"/>
  <c r="J299" i="20"/>
  <c r="W331" i="19"/>
  <c r="D300" i="20"/>
  <c r="Q332" i="19"/>
  <c r="L333" i="19"/>
  <c r="B301" i="20"/>
  <c r="O333" i="19"/>
  <c r="J301" i="20"/>
  <c r="W333" i="19"/>
  <c r="J34" i="17"/>
  <c r="M34" i="17"/>
  <c r="M38" i="17"/>
  <c r="M60" i="17"/>
  <c r="M56" i="17"/>
  <c r="M52" i="17"/>
  <c r="M48" i="17"/>
  <c r="M44" i="17"/>
  <c r="M40" i="17"/>
  <c r="M36" i="17"/>
  <c r="D330" i="20"/>
  <c r="U370" i="19"/>
  <c r="Q374" i="19"/>
  <c r="U378" i="19"/>
  <c r="O381" i="19"/>
  <c r="H302" i="20"/>
  <c r="U334" i="19"/>
  <c r="J303" i="20"/>
  <c r="W335" i="19"/>
  <c r="H304" i="20"/>
  <c r="F305" i="20"/>
  <c r="S337" i="19"/>
  <c r="D306" i="20"/>
  <c r="Q338" i="19"/>
  <c r="B307" i="20"/>
  <c r="O339" i="19"/>
  <c r="D308" i="20"/>
  <c r="L341" i="19"/>
  <c r="O341" i="19"/>
  <c r="J309" i="20"/>
  <c r="W341" i="19"/>
  <c r="H310" i="20"/>
  <c r="U342" i="19"/>
  <c r="F311" i="20"/>
  <c r="S343" i="19"/>
  <c r="D312" i="20"/>
  <c r="L345" i="19"/>
  <c r="B313" i="20"/>
  <c r="O345" i="19"/>
  <c r="D314" i="20"/>
  <c r="Q346" i="19"/>
  <c r="B315" i="20"/>
  <c r="O347" i="19"/>
  <c r="J315" i="20"/>
  <c r="W347" i="19"/>
  <c r="H316" i="20"/>
  <c r="F317" i="20"/>
  <c r="S349" i="19"/>
  <c r="D318" i="20"/>
  <c r="Q350" i="19"/>
  <c r="B319" i="20"/>
  <c r="O351" i="19"/>
  <c r="J319" i="20"/>
  <c r="W351" i="19"/>
  <c r="G320" i="20"/>
  <c r="T352" i="19"/>
  <c r="L357" i="19"/>
  <c r="B325" i="20"/>
  <c r="O357" i="19"/>
  <c r="J325" i="20"/>
  <c r="H326" i="20"/>
  <c r="U358" i="19"/>
  <c r="F327" i="20"/>
  <c r="S359" i="19"/>
  <c r="D328" i="20"/>
  <c r="Q360" i="19"/>
  <c r="L361" i="19"/>
  <c r="B329" i="20"/>
  <c r="O361" i="19"/>
  <c r="J329" i="20"/>
  <c r="W361" i="19"/>
  <c r="H330" i="20"/>
  <c r="U362" i="19"/>
  <c r="F331" i="20"/>
  <c r="S363" i="19"/>
  <c r="D332" i="20"/>
  <c r="Q364" i="19"/>
  <c r="F333" i="20"/>
  <c r="S365" i="19"/>
  <c r="H334" i="20"/>
  <c r="F335" i="20"/>
  <c r="S367" i="19"/>
  <c r="D336" i="20"/>
  <c r="Q368" i="19"/>
  <c r="L369" i="19"/>
  <c r="B337" i="20"/>
  <c r="O369" i="19"/>
  <c r="J337" i="20"/>
  <c r="W369" i="19"/>
  <c r="D338" i="20"/>
  <c r="Q370" i="19"/>
  <c r="B339" i="20"/>
  <c r="O371" i="19"/>
  <c r="J339" i="20"/>
  <c r="W371" i="19"/>
  <c r="H340" i="20"/>
  <c r="U372" i="19"/>
  <c r="F341" i="20"/>
  <c r="S373" i="19"/>
  <c r="J341" i="20"/>
  <c r="W373" i="19"/>
  <c r="H342" i="20"/>
  <c r="U374" i="19"/>
  <c r="F343" i="20"/>
  <c r="S375" i="19"/>
  <c r="D344" i="20"/>
  <c r="Q376" i="19"/>
  <c r="L377" i="19"/>
  <c r="B345" i="20"/>
  <c r="O377" i="19"/>
  <c r="J345" i="20"/>
  <c r="W377" i="19"/>
  <c r="D346" i="20"/>
  <c r="Q378" i="19"/>
  <c r="B347" i="20"/>
  <c r="O379" i="19"/>
  <c r="H348" i="20"/>
  <c r="F349" i="20"/>
  <c r="S381" i="19"/>
  <c r="J349" i="20"/>
  <c r="W381" i="19"/>
  <c r="H350" i="20"/>
  <c r="U382" i="19"/>
  <c r="B351" i="20"/>
  <c r="O383" i="19"/>
  <c r="F351" i="20"/>
  <c r="S383" i="19"/>
  <c r="J351" i="20"/>
  <c r="W383" i="19"/>
  <c r="U336" i="19"/>
  <c r="L34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C293" i="20"/>
  <c r="P325" i="19"/>
  <c r="G293" i="20"/>
  <c r="T325" i="19"/>
  <c r="K293" i="20"/>
  <c r="X325" i="19"/>
  <c r="E294" i="20"/>
  <c r="R326" i="19"/>
  <c r="I294" i="20"/>
  <c r="V326" i="19"/>
  <c r="C295" i="20"/>
  <c r="K295" i="20"/>
  <c r="E296" i="20"/>
  <c r="R328" i="19"/>
  <c r="I296" i="20"/>
  <c r="V328" i="19"/>
  <c r="C297" i="20"/>
  <c r="P329" i="19"/>
  <c r="G297" i="20"/>
  <c r="T329" i="19"/>
  <c r="K297" i="20"/>
  <c r="X329" i="19"/>
  <c r="E298" i="20"/>
  <c r="R330" i="19"/>
  <c r="I298" i="20"/>
  <c r="V330" i="19"/>
  <c r="C299" i="20"/>
  <c r="G299" i="20"/>
  <c r="K299" i="20"/>
  <c r="R332" i="19"/>
  <c r="E300" i="20"/>
  <c r="I300" i="20"/>
  <c r="V332" i="19"/>
  <c r="C301" i="20"/>
  <c r="P333" i="19"/>
  <c r="G301" i="20"/>
  <c r="T333" i="19"/>
  <c r="K301" i="20"/>
  <c r="X333" i="19"/>
  <c r="E302" i="20"/>
  <c r="R334" i="19"/>
  <c r="I302" i="20"/>
  <c r="V334" i="19"/>
  <c r="C303" i="20"/>
  <c r="G303" i="20"/>
  <c r="K303" i="20"/>
  <c r="E304" i="20"/>
  <c r="R336" i="19"/>
  <c r="V336" i="19"/>
  <c r="I304" i="20"/>
  <c r="C305" i="20"/>
  <c r="P337" i="19"/>
  <c r="G305" i="20"/>
  <c r="T337" i="19"/>
  <c r="K305" i="20"/>
  <c r="X337" i="19"/>
  <c r="E306" i="20"/>
  <c r="R338" i="19"/>
  <c r="I306" i="20"/>
  <c r="V338" i="19"/>
  <c r="C307" i="20"/>
  <c r="G307" i="20"/>
  <c r="K307" i="20"/>
  <c r="E308" i="20"/>
  <c r="R340" i="19"/>
  <c r="I308" i="20"/>
  <c r="V340" i="19"/>
  <c r="C309" i="20"/>
  <c r="P341" i="19"/>
  <c r="G309" i="20"/>
  <c r="T341" i="19"/>
  <c r="K309" i="20"/>
  <c r="X341" i="19"/>
  <c r="E310" i="20"/>
  <c r="R342" i="19"/>
  <c r="I310" i="20"/>
  <c r="V342" i="19"/>
  <c r="C311" i="20"/>
  <c r="G311" i="20"/>
  <c r="K311" i="20"/>
  <c r="E312" i="20"/>
  <c r="R344" i="19"/>
  <c r="I312" i="20"/>
  <c r="V344" i="19"/>
  <c r="C313" i="20"/>
  <c r="P345" i="19"/>
  <c r="G313" i="20"/>
  <c r="T345" i="19"/>
  <c r="K313" i="20"/>
  <c r="X345" i="19"/>
  <c r="E314" i="20"/>
  <c r="R346" i="19"/>
  <c r="I314" i="20"/>
  <c r="V346" i="19"/>
  <c r="C315" i="20"/>
  <c r="G315" i="20"/>
  <c r="K315" i="20"/>
  <c r="R348" i="19"/>
  <c r="E316" i="20"/>
  <c r="I316" i="20"/>
  <c r="V348" i="19"/>
  <c r="C317" i="20"/>
  <c r="P349" i="19"/>
  <c r="G317" i="20"/>
  <c r="T349" i="19"/>
  <c r="K317" i="20"/>
  <c r="X349" i="19"/>
  <c r="E318" i="20"/>
  <c r="R350" i="19"/>
  <c r="I318" i="20"/>
  <c r="V350" i="19"/>
  <c r="C319" i="20"/>
  <c r="G319" i="20"/>
  <c r="K319" i="20"/>
  <c r="D320" i="20"/>
  <c r="Q352" i="19"/>
  <c r="X347" i="19"/>
  <c r="T343" i="19"/>
  <c r="P339" i="19"/>
  <c r="X331" i="19"/>
  <c r="T327" i="19"/>
  <c r="U384" i="19"/>
  <c r="Q362" i="19"/>
  <c r="K34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L294" i="19"/>
  <c r="L295" i="19"/>
  <c r="L296" i="19"/>
  <c r="L298" i="19"/>
  <c r="L299" i="19"/>
  <c r="L300" i="19"/>
  <c r="L302" i="19"/>
  <c r="L303" i="19"/>
  <c r="L304" i="19"/>
  <c r="L306" i="19"/>
  <c r="L307" i="19"/>
  <c r="L308" i="19"/>
  <c r="L310" i="19"/>
  <c r="L311" i="19"/>
  <c r="L312" i="19"/>
  <c r="L314" i="19"/>
  <c r="L315" i="19"/>
  <c r="L316" i="19"/>
  <c r="L318" i="19"/>
  <c r="D293" i="20"/>
  <c r="Q325" i="19"/>
  <c r="H293" i="20"/>
  <c r="U325" i="19"/>
  <c r="L326" i="19"/>
  <c r="F294" i="20"/>
  <c r="J294" i="20"/>
  <c r="L327" i="19"/>
  <c r="D295" i="20"/>
  <c r="Q327" i="19"/>
  <c r="H295" i="20"/>
  <c r="U327" i="19"/>
  <c r="B296" i="20"/>
  <c r="O328" i="19"/>
  <c r="F296" i="20"/>
  <c r="S328" i="19"/>
  <c r="J296" i="20"/>
  <c r="W328" i="19"/>
  <c r="D297" i="20"/>
  <c r="Q329" i="19"/>
  <c r="H297" i="20"/>
  <c r="U329" i="19"/>
  <c r="L330" i="19"/>
  <c r="B298" i="20"/>
  <c r="F298" i="20"/>
  <c r="J298" i="20"/>
  <c r="L331" i="19"/>
  <c r="D299" i="20"/>
  <c r="Q331" i="19"/>
  <c r="H299" i="20"/>
  <c r="U331" i="19"/>
  <c r="B300" i="20"/>
  <c r="O332" i="19"/>
  <c r="F300" i="20"/>
  <c r="S332" i="19"/>
  <c r="J300" i="20"/>
  <c r="W332" i="19"/>
  <c r="D301" i="20"/>
  <c r="Q333" i="19"/>
  <c r="H301" i="20"/>
  <c r="U333" i="19"/>
  <c r="L334" i="19"/>
  <c r="B302" i="20"/>
  <c r="F302" i="20"/>
  <c r="J302" i="20"/>
  <c r="L335" i="19"/>
  <c r="Q335" i="19"/>
  <c r="H303" i="20"/>
  <c r="U335" i="19"/>
  <c r="L336" i="19"/>
  <c r="B304" i="20"/>
  <c r="O336" i="19"/>
  <c r="F304" i="20"/>
  <c r="S336" i="19"/>
  <c r="J304" i="20"/>
  <c r="W336" i="19"/>
  <c r="D305" i="20"/>
  <c r="Q337" i="19"/>
  <c r="H305" i="20"/>
  <c r="U337" i="19"/>
  <c r="L338" i="19"/>
  <c r="B306" i="20"/>
  <c r="F306" i="20"/>
  <c r="J306" i="20"/>
  <c r="L339" i="19"/>
  <c r="D307" i="20"/>
  <c r="Q339" i="19"/>
  <c r="H307" i="20"/>
  <c r="U339" i="19"/>
  <c r="L340" i="19"/>
  <c r="B308" i="20"/>
  <c r="O340" i="19"/>
  <c r="F308" i="20"/>
  <c r="S340" i="19"/>
  <c r="J308" i="20"/>
  <c r="W340" i="19"/>
  <c r="D309" i="20"/>
  <c r="Q341" i="19"/>
  <c r="H309" i="20"/>
  <c r="U341" i="19"/>
  <c r="L342" i="19"/>
  <c r="B310" i="20"/>
  <c r="F310" i="20"/>
  <c r="J310" i="20"/>
  <c r="L343" i="19"/>
  <c r="D311" i="20"/>
  <c r="Q343" i="19"/>
  <c r="H311" i="20"/>
  <c r="U343" i="19"/>
  <c r="L344" i="19"/>
  <c r="B312" i="20"/>
  <c r="O344" i="19"/>
  <c r="F312" i="20"/>
  <c r="S344" i="19"/>
  <c r="J312" i="20"/>
  <c r="W344" i="19"/>
  <c r="D313" i="20"/>
  <c r="Q345" i="19"/>
  <c r="H313" i="20"/>
  <c r="U345" i="19"/>
  <c r="L346" i="19"/>
  <c r="B314" i="20"/>
  <c r="F314" i="20"/>
  <c r="J314" i="20"/>
  <c r="L347" i="19"/>
  <c r="D315" i="20"/>
  <c r="Q347" i="19"/>
  <c r="H315" i="20"/>
  <c r="U347" i="19"/>
  <c r="L348" i="19"/>
  <c r="B316" i="20"/>
  <c r="O348" i="19"/>
  <c r="F316" i="20"/>
  <c r="S348" i="19"/>
  <c r="J316" i="20"/>
  <c r="W348" i="19"/>
  <c r="D317" i="20"/>
  <c r="Q349" i="19"/>
  <c r="H317" i="20"/>
  <c r="U349" i="19"/>
  <c r="L350" i="19"/>
  <c r="B318" i="20"/>
  <c r="F318" i="20"/>
  <c r="J318" i="20"/>
  <c r="D319" i="20"/>
  <c r="Q351" i="19"/>
  <c r="H319" i="20"/>
  <c r="U351" i="19"/>
  <c r="L351" i="19"/>
  <c r="E320" i="20"/>
  <c r="S360" i="19"/>
  <c r="W364" i="19"/>
  <c r="H335" i="20"/>
  <c r="Q371" i="19"/>
  <c r="U375" i="19"/>
  <c r="O378" i="19"/>
  <c r="S380" i="19"/>
  <c r="S382" i="19"/>
  <c r="X351" i="19"/>
  <c r="S350" i="19"/>
  <c r="T347" i="19"/>
  <c r="O346" i="19"/>
  <c r="P343" i="19"/>
  <c r="Q340" i="19"/>
  <c r="W338" i="19"/>
  <c r="X335" i="19"/>
  <c r="S334" i="19"/>
  <c r="T331" i="19"/>
  <c r="O330" i="19"/>
  <c r="P327" i="19"/>
  <c r="W357" i="19"/>
  <c r="Q384" i="19"/>
  <c r="U380" i="19"/>
  <c r="U366" i="19"/>
  <c r="B294" i="20"/>
  <c r="B309" i="20"/>
  <c r="B303" i="20"/>
  <c r="O335" i="19"/>
  <c r="F303" i="20"/>
  <c r="S335" i="19"/>
  <c r="D304" i="20"/>
  <c r="L337" i="19"/>
  <c r="B305" i="20"/>
  <c r="O337" i="19"/>
  <c r="J305" i="20"/>
  <c r="W337" i="19"/>
  <c r="H306" i="20"/>
  <c r="U338" i="19"/>
  <c r="F307" i="20"/>
  <c r="S339" i="19"/>
  <c r="J307" i="20"/>
  <c r="W339" i="19"/>
  <c r="H308" i="20"/>
  <c r="F309" i="20"/>
  <c r="S341" i="19"/>
  <c r="D310" i="20"/>
  <c r="Q342" i="19"/>
  <c r="B311" i="20"/>
  <c r="O343" i="19"/>
  <c r="J311" i="20"/>
  <c r="W343" i="19"/>
  <c r="H312" i="20"/>
  <c r="F313" i="20"/>
  <c r="S345" i="19"/>
  <c r="J313" i="20"/>
  <c r="W345" i="19"/>
  <c r="H314" i="20"/>
  <c r="U346" i="19"/>
  <c r="F315" i="20"/>
  <c r="S347" i="19"/>
  <c r="D316" i="20"/>
  <c r="L349" i="19"/>
  <c r="B317" i="20"/>
  <c r="O349" i="19"/>
  <c r="W349" i="19"/>
  <c r="J317" i="20"/>
  <c r="H318" i="20"/>
  <c r="U350" i="19"/>
  <c r="F319" i="20"/>
  <c r="S351" i="19"/>
  <c r="C320" i="20"/>
  <c r="P352" i="19"/>
  <c r="K320" i="20"/>
  <c r="X352" i="19"/>
  <c r="F325" i="20"/>
  <c r="D326" i="20"/>
  <c r="Q358" i="19"/>
  <c r="B327" i="20"/>
  <c r="O359" i="19"/>
  <c r="J327" i="20"/>
  <c r="W359" i="19"/>
  <c r="H328" i="20"/>
  <c r="U360" i="19"/>
  <c r="F329" i="20"/>
  <c r="S361" i="19"/>
  <c r="B331" i="20"/>
  <c r="O363" i="19"/>
  <c r="J331" i="20"/>
  <c r="W363" i="19"/>
  <c r="H332" i="20"/>
  <c r="U364" i="19"/>
  <c r="L365" i="19"/>
  <c r="B333" i="20"/>
  <c r="O365" i="19"/>
  <c r="J333" i="20"/>
  <c r="W365" i="19"/>
  <c r="D334" i="20"/>
  <c r="Q366" i="19"/>
  <c r="B335" i="20"/>
  <c r="O367" i="19"/>
  <c r="J335" i="20"/>
  <c r="W367" i="19"/>
  <c r="H336" i="20"/>
  <c r="U368" i="19"/>
  <c r="F337" i="20"/>
  <c r="S369" i="19"/>
  <c r="H338" i="20"/>
  <c r="F339" i="20"/>
  <c r="S371" i="19"/>
  <c r="D340" i="20"/>
  <c r="Q372" i="19"/>
  <c r="L373" i="19"/>
  <c r="B341" i="20"/>
  <c r="O373" i="19"/>
  <c r="D342" i="20"/>
  <c r="B343" i="20"/>
  <c r="O375" i="19"/>
  <c r="J343" i="20"/>
  <c r="W375" i="19"/>
  <c r="H344" i="20"/>
  <c r="U376" i="19"/>
  <c r="F345" i="20"/>
  <c r="S377" i="19"/>
  <c r="H346" i="20"/>
  <c r="F347" i="20"/>
  <c r="S379" i="19"/>
  <c r="J347" i="20"/>
  <c r="W379" i="19"/>
  <c r="D348" i="20"/>
  <c r="Q380" i="19"/>
  <c r="L381" i="19"/>
  <c r="B349" i="20"/>
  <c r="D350" i="20"/>
  <c r="Q382" i="19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L320" i="19"/>
  <c r="E293" i="20"/>
  <c r="R325" i="19"/>
  <c r="I293" i="20"/>
  <c r="V325" i="19"/>
  <c r="C294" i="20"/>
  <c r="P326" i="19"/>
  <c r="G294" i="20"/>
  <c r="T326" i="19"/>
  <c r="K294" i="20"/>
  <c r="X326" i="19"/>
  <c r="E295" i="20"/>
  <c r="R327" i="19"/>
  <c r="I295" i="20"/>
  <c r="V327" i="19"/>
  <c r="L328" i="19"/>
  <c r="C296" i="20"/>
  <c r="P328" i="19"/>
  <c r="G296" i="20"/>
  <c r="T328" i="19"/>
  <c r="K296" i="20"/>
  <c r="X328" i="19"/>
  <c r="E297" i="20"/>
  <c r="I297" i="20"/>
  <c r="C298" i="20"/>
  <c r="P330" i="19"/>
  <c r="G298" i="20"/>
  <c r="T330" i="19"/>
  <c r="X330" i="19"/>
  <c r="K298" i="20"/>
  <c r="E299" i="20"/>
  <c r="R331" i="19"/>
  <c r="I299" i="20"/>
  <c r="V331" i="19"/>
  <c r="L332" i="19"/>
  <c r="C300" i="20"/>
  <c r="P332" i="19"/>
  <c r="G300" i="20"/>
  <c r="T332" i="19"/>
  <c r="K300" i="20"/>
  <c r="X332" i="19"/>
  <c r="E301" i="20"/>
  <c r="I301" i="20"/>
  <c r="C302" i="20"/>
  <c r="P334" i="19"/>
  <c r="G302" i="20"/>
  <c r="T334" i="19"/>
  <c r="K302" i="20"/>
  <c r="X334" i="19"/>
  <c r="E303" i="20"/>
  <c r="R335" i="19"/>
  <c r="I303" i="20"/>
  <c r="V335" i="19"/>
  <c r="C304" i="20"/>
  <c r="P336" i="19"/>
  <c r="G304" i="20"/>
  <c r="T336" i="19"/>
  <c r="K304" i="20"/>
  <c r="X336" i="19"/>
  <c r="E305" i="20"/>
  <c r="I305" i="20"/>
  <c r="P338" i="19"/>
  <c r="C306" i="20"/>
  <c r="G306" i="20"/>
  <c r="T338" i="19"/>
  <c r="K306" i="20"/>
  <c r="X338" i="19"/>
  <c r="E307" i="20"/>
  <c r="R339" i="19"/>
  <c r="I307" i="20"/>
  <c r="V339" i="19"/>
  <c r="C308" i="20"/>
  <c r="P340" i="19"/>
  <c r="G308" i="20"/>
  <c r="T340" i="19"/>
  <c r="K308" i="20"/>
  <c r="X340" i="19"/>
  <c r="E309" i="20"/>
  <c r="I309" i="20"/>
  <c r="C310" i="20"/>
  <c r="P342" i="19"/>
  <c r="T342" i="19"/>
  <c r="G310" i="20"/>
  <c r="K310" i="20"/>
  <c r="X342" i="19"/>
  <c r="E311" i="20"/>
  <c r="R343" i="19"/>
  <c r="I311" i="20"/>
  <c r="V343" i="19"/>
  <c r="C312" i="20"/>
  <c r="P344" i="19"/>
  <c r="G312" i="20"/>
  <c r="T344" i="19"/>
  <c r="K312" i="20"/>
  <c r="X344" i="19"/>
  <c r="E313" i="20"/>
  <c r="I313" i="20"/>
  <c r="C314" i="20"/>
  <c r="P346" i="19"/>
  <c r="G314" i="20"/>
  <c r="T346" i="19"/>
  <c r="X346" i="19"/>
  <c r="E315" i="20"/>
  <c r="R347" i="19"/>
  <c r="I315" i="20"/>
  <c r="V347" i="19"/>
  <c r="C316" i="20"/>
  <c r="P348" i="19"/>
  <c r="G316" i="20"/>
  <c r="T348" i="19"/>
  <c r="K316" i="20"/>
  <c r="X348" i="19"/>
  <c r="E317" i="20"/>
  <c r="I317" i="20"/>
  <c r="C318" i="20"/>
  <c r="P350" i="19"/>
  <c r="G318" i="20"/>
  <c r="T350" i="19"/>
  <c r="K318" i="20"/>
  <c r="X350" i="19"/>
  <c r="E319" i="20"/>
  <c r="R351" i="19"/>
  <c r="I319" i="20"/>
  <c r="V351" i="19"/>
  <c r="L352" i="19"/>
  <c r="B320" i="20"/>
  <c r="O352" i="19"/>
  <c r="F320" i="20"/>
  <c r="S352" i="19"/>
  <c r="J320" i="20"/>
  <c r="W352" i="19"/>
  <c r="R357" i="19"/>
  <c r="V357" i="19"/>
  <c r="E327" i="20"/>
  <c r="R363" i="19"/>
  <c r="R367" i="19"/>
  <c r="V367" i="19"/>
  <c r="T370" i="19"/>
  <c r="V371" i="19"/>
  <c r="P374" i="19"/>
  <c r="X374" i="19"/>
  <c r="R375" i="19"/>
  <c r="T378" i="19"/>
  <c r="X378" i="19"/>
  <c r="R379" i="19"/>
  <c r="R381" i="19"/>
  <c r="X382" i="19"/>
  <c r="R383" i="19"/>
  <c r="V383" i="19"/>
  <c r="P384" i="19"/>
  <c r="T384" i="19"/>
  <c r="X384" i="19"/>
  <c r="T351" i="19"/>
  <c r="O350" i="19"/>
  <c r="U348" i="19"/>
  <c r="P347" i="19"/>
  <c r="V345" i="19"/>
  <c r="Q344" i="19"/>
  <c r="W342" i="19"/>
  <c r="R341" i="19"/>
  <c r="X339" i="19"/>
  <c r="S338" i="19"/>
  <c r="T335" i="19"/>
  <c r="O334" i="19"/>
  <c r="P331" i="19"/>
  <c r="V329" i="19"/>
  <c r="W326" i="19"/>
  <c r="S357" i="19"/>
  <c r="K314" i="20"/>
  <c r="H320" i="20"/>
  <c r="C325" i="20"/>
  <c r="G325" i="20"/>
  <c r="K325" i="20"/>
  <c r="E326" i="20"/>
  <c r="R358" i="19"/>
  <c r="I326" i="20"/>
  <c r="V358" i="19"/>
  <c r="C327" i="20"/>
  <c r="P359" i="19"/>
  <c r="G327" i="20"/>
  <c r="T359" i="19"/>
  <c r="K327" i="20"/>
  <c r="X359" i="19"/>
  <c r="E328" i="20"/>
  <c r="R360" i="19"/>
  <c r="I328" i="20"/>
  <c r="V360" i="19"/>
  <c r="C329" i="20"/>
  <c r="G329" i="20"/>
  <c r="K329" i="20"/>
  <c r="E330" i="20"/>
  <c r="R362" i="19"/>
  <c r="I330" i="20"/>
  <c r="V362" i="19"/>
  <c r="C331" i="20"/>
  <c r="P363" i="19"/>
  <c r="G331" i="20"/>
  <c r="T363" i="19"/>
  <c r="K331" i="20"/>
  <c r="X363" i="19"/>
  <c r="E332" i="20"/>
  <c r="R364" i="19"/>
  <c r="I332" i="20"/>
  <c r="V364" i="19"/>
  <c r="C333" i="20"/>
  <c r="G333" i="20"/>
  <c r="K333" i="20"/>
  <c r="E334" i="20"/>
  <c r="R366" i="19"/>
  <c r="I334" i="20"/>
  <c r="V366" i="19"/>
  <c r="C335" i="20"/>
  <c r="P367" i="19"/>
  <c r="G335" i="20"/>
  <c r="T367" i="19"/>
  <c r="K335" i="20"/>
  <c r="X367" i="19"/>
  <c r="E336" i="20"/>
  <c r="R368" i="19"/>
  <c r="I336" i="20"/>
  <c r="V368" i="19"/>
  <c r="C337" i="20"/>
  <c r="G337" i="20"/>
  <c r="K337" i="20"/>
  <c r="E338" i="20"/>
  <c r="R370" i="19"/>
  <c r="I338" i="20"/>
  <c r="V370" i="19"/>
  <c r="C339" i="20"/>
  <c r="P371" i="19"/>
  <c r="G339" i="20"/>
  <c r="T371" i="19"/>
  <c r="K339" i="20"/>
  <c r="X371" i="19"/>
  <c r="E340" i="20"/>
  <c r="I340" i="20"/>
  <c r="C341" i="20"/>
  <c r="G341" i="20"/>
  <c r="K341" i="20"/>
  <c r="E342" i="20"/>
  <c r="R374" i="19"/>
  <c r="I342" i="20"/>
  <c r="V374" i="19"/>
  <c r="C343" i="20"/>
  <c r="P375" i="19"/>
  <c r="G343" i="20"/>
  <c r="T375" i="19"/>
  <c r="K343" i="20"/>
  <c r="X375" i="19"/>
  <c r="E344" i="20"/>
  <c r="I344" i="20"/>
  <c r="C345" i="20"/>
  <c r="G345" i="20"/>
  <c r="K345" i="20"/>
  <c r="E346" i="20"/>
  <c r="R378" i="19"/>
  <c r="I346" i="20"/>
  <c r="V378" i="19"/>
  <c r="C347" i="20"/>
  <c r="G347" i="20"/>
  <c r="K347" i="20"/>
  <c r="E348" i="20"/>
  <c r="I348" i="20"/>
  <c r="C349" i="20"/>
  <c r="G349" i="20"/>
  <c r="K349" i="20"/>
  <c r="E350" i="20"/>
  <c r="R382" i="19"/>
  <c r="I350" i="20"/>
  <c r="V382" i="19"/>
  <c r="C351" i="20"/>
  <c r="G351" i="20"/>
  <c r="K351" i="20"/>
  <c r="E352" i="20"/>
  <c r="I352" i="20"/>
  <c r="X381" i="19"/>
  <c r="T379" i="19"/>
  <c r="T377" i="19"/>
  <c r="R376" i="19"/>
  <c r="V372" i="19"/>
  <c r="X361" i="19"/>
  <c r="I320" i="20"/>
  <c r="D325" i="20"/>
  <c r="H325" i="20"/>
  <c r="B326" i="20"/>
  <c r="O358" i="19"/>
  <c r="F326" i="20"/>
  <c r="S358" i="19"/>
  <c r="J326" i="20"/>
  <c r="W358" i="19"/>
  <c r="L359" i="19"/>
  <c r="D327" i="20"/>
  <c r="Q359" i="19"/>
  <c r="H327" i="20"/>
  <c r="U359" i="19"/>
  <c r="L360" i="19"/>
  <c r="B328" i="20"/>
  <c r="F328" i="20"/>
  <c r="J328" i="20"/>
  <c r="D329" i="20"/>
  <c r="Q361" i="19"/>
  <c r="H329" i="20"/>
  <c r="U361" i="19"/>
  <c r="B330" i="20"/>
  <c r="O362" i="19"/>
  <c r="F330" i="20"/>
  <c r="S362" i="19"/>
  <c r="J330" i="20"/>
  <c r="W362" i="19"/>
  <c r="L363" i="19"/>
  <c r="D331" i="20"/>
  <c r="Q363" i="19"/>
  <c r="H331" i="20"/>
  <c r="U363" i="19"/>
  <c r="L364" i="19"/>
  <c r="B332" i="20"/>
  <c r="F332" i="20"/>
  <c r="J332" i="20"/>
  <c r="D333" i="20"/>
  <c r="Q365" i="19"/>
  <c r="H333" i="20"/>
  <c r="U365" i="19"/>
  <c r="B334" i="20"/>
  <c r="O366" i="19"/>
  <c r="F334" i="20"/>
  <c r="S366" i="19"/>
  <c r="J334" i="20"/>
  <c r="W366" i="19"/>
  <c r="L367" i="19"/>
  <c r="D335" i="20"/>
  <c r="Q367" i="19"/>
  <c r="U367" i="19"/>
  <c r="L368" i="19"/>
  <c r="B336" i="20"/>
  <c r="F336" i="20"/>
  <c r="J336" i="20"/>
  <c r="D337" i="20"/>
  <c r="Q369" i="19"/>
  <c r="H337" i="20"/>
  <c r="U369" i="19"/>
  <c r="B338" i="20"/>
  <c r="O370" i="19"/>
  <c r="F338" i="20"/>
  <c r="S370" i="19"/>
  <c r="J338" i="20"/>
  <c r="W370" i="19"/>
  <c r="L371" i="19"/>
  <c r="D339" i="20"/>
  <c r="H339" i="20"/>
  <c r="L372" i="19"/>
  <c r="B340" i="20"/>
  <c r="F340" i="20"/>
  <c r="J340" i="20"/>
  <c r="D341" i="20"/>
  <c r="Q373" i="19"/>
  <c r="H341" i="20"/>
  <c r="U373" i="19"/>
  <c r="B342" i="20"/>
  <c r="O374" i="19"/>
  <c r="F342" i="20"/>
  <c r="S374" i="19"/>
  <c r="J342" i="20"/>
  <c r="W374" i="19"/>
  <c r="L375" i="19"/>
  <c r="D343" i="20"/>
  <c r="H343" i="20"/>
  <c r="L376" i="19"/>
  <c r="B344" i="20"/>
  <c r="F344" i="20"/>
  <c r="J344" i="20"/>
  <c r="D345" i="20"/>
  <c r="Q377" i="19"/>
  <c r="H345" i="20"/>
  <c r="U377" i="19"/>
  <c r="B346" i="20"/>
  <c r="F346" i="20"/>
  <c r="J346" i="20"/>
  <c r="L379" i="19"/>
  <c r="H347" i="20"/>
  <c r="L380" i="19"/>
  <c r="B348" i="20"/>
  <c r="F348" i="20"/>
  <c r="J348" i="20"/>
  <c r="D349" i="20"/>
  <c r="Q381" i="19"/>
  <c r="H349" i="20"/>
  <c r="U381" i="19"/>
  <c r="B350" i="20"/>
  <c r="F350" i="20"/>
  <c r="J350" i="20"/>
  <c r="L383" i="19"/>
  <c r="D351" i="20"/>
  <c r="H351" i="20"/>
  <c r="L384" i="19"/>
  <c r="B352" i="20"/>
  <c r="F352" i="20"/>
  <c r="J352" i="20"/>
  <c r="U357" i="19"/>
  <c r="Q357" i="19"/>
  <c r="W384" i="19"/>
  <c r="S384" i="19"/>
  <c r="O384" i="19"/>
  <c r="Q383" i="19"/>
  <c r="W382" i="19"/>
  <c r="W380" i="19"/>
  <c r="R380" i="19"/>
  <c r="X379" i="19"/>
  <c r="S378" i="19"/>
  <c r="X377" i="19"/>
  <c r="W376" i="19"/>
  <c r="O376" i="19"/>
  <c r="X373" i="19"/>
  <c r="P373" i="19"/>
  <c r="S372" i="19"/>
  <c r="T369" i="19"/>
  <c r="W368" i="19"/>
  <c r="X365" i="19"/>
  <c r="S364" i="19"/>
  <c r="T361" i="19"/>
  <c r="O360" i="19"/>
  <c r="E325" i="20"/>
  <c r="I325" i="20"/>
  <c r="L358" i="19"/>
  <c r="C326" i="20"/>
  <c r="P358" i="19"/>
  <c r="G326" i="20"/>
  <c r="T358" i="19"/>
  <c r="K326" i="20"/>
  <c r="X358" i="19"/>
  <c r="I327" i="20"/>
  <c r="C328" i="20"/>
  <c r="P360" i="19"/>
  <c r="G328" i="20"/>
  <c r="T360" i="19"/>
  <c r="K328" i="20"/>
  <c r="X360" i="19"/>
  <c r="E329" i="20"/>
  <c r="R361" i="19"/>
  <c r="I329" i="20"/>
  <c r="V361" i="19"/>
  <c r="L362" i="19"/>
  <c r="C330" i="20"/>
  <c r="P362" i="19"/>
  <c r="G330" i="20"/>
  <c r="T362" i="19"/>
  <c r="K330" i="20"/>
  <c r="X362" i="19"/>
  <c r="E331" i="20"/>
  <c r="I331" i="20"/>
  <c r="C332" i="20"/>
  <c r="P364" i="19"/>
  <c r="G332" i="20"/>
  <c r="T364" i="19"/>
  <c r="K332" i="20"/>
  <c r="X364" i="19"/>
  <c r="E333" i="20"/>
  <c r="R365" i="19"/>
  <c r="I333" i="20"/>
  <c r="V365" i="19"/>
  <c r="L366" i="19"/>
  <c r="C334" i="20"/>
  <c r="P366" i="19"/>
  <c r="G334" i="20"/>
  <c r="T366" i="19"/>
  <c r="K334" i="20"/>
  <c r="X366" i="19"/>
  <c r="E335" i="20"/>
  <c r="I335" i="20"/>
  <c r="C336" i="20"/>
  <c r="P368" i="19"/>
  <c r="G336" i="20"/>
  <c r="T368" i="19"/>
  <c r="K336" i="20"/>
  <c r="X368" i="19"/>
  <c r="E337" i="20"/>
  <c r="R369" i="19"/>
  <c r="I337" i="20"/>
  <c r="V369" i="19"/>
  <c r="L370" i="19"/>
  <c r="C338" i="20"/>
  <c r="G338" i="20"/>
  <c r="K338" i="20"/>
  <c r="E339" i="20"/>
  <c r="I339" i="20"/>
  <c r="C340" i="20"/>
  <c r="P372" i="19"/>
  <c r="G340" i="20"/>
  <c r="T372" i="19"/>
  <c r="K340" i="20"/>
  <c r="X372" i="19"/>
  <c r="E341" i="20"/>
  <c r="R373" i="19"/>
  <c r="I341" i="20"/>
  <c r="V373" i="19"/>
  <c r="L374" i="19"/>
  <c r="C342" i="20"/>
  <c r="G342" i="20"/>
  <c r="K342" i="20"/>
  <c r="E343" i="20"/>
  <c r="I343" i="20"/>
  <c r="C344" i="20"/>
  <c r="P376" i="19"/>
  <c r="G344" i="20"/>
  <c r="T376" i="19"/>
  <c r="K344" i="20"/>
  <c r="X376" i="19"/>
  <c r="E345" i="20"/>
  <c r="I345" i="20"/>
  <c r="L378" i="19"/>
  <c r="C346" i="20"/>
  <c r="G346" i="20"/>
  <c r="K346" i="20"/>
  <c r="E347" i="20"/>
  <c r="I347" i="20"/>
  <c r="C348" i="20"/>
  <c r="P380" i="19"/>
  <c r="G348" i="20"/>
  <c r="T380" i="19"/>
  <c r="K348" i="20"/>
  <c r="X380" i="19"/>
  <c r="E349" i="20"/>
  <c r="I349" i="20"/>
  <c r="L382" i="19"/>
  <c r="C350" i="20"/>
  <c r="G350" i="20"/>
  <c r="K350" i="20"/>
  <c r="E351" i="20"/>
  <c r="I351" i="20"/>
  <c r="C352" i="20"/>
  <c r="G352" i="20"/>
  <c r="K352" i="20"/>
  <c r="V352" i="19"/>
  <c r="R352" i="19"/>
  <c r="X357" i="19"/>
  <c r="T357" i="19"/>
  <c r="P357" i="19"/>
  <c r="V384" i="19"/>
  <c r="R384" i="19"/>
  <c r="U383" i="19"/>
  <c r="P383" i="19"/>
  <c r="P382" i="19"/>
  <c r="V381" i="19"/>
  <c r="P381" i="19"/>
  <c r="V380" i="19"/>
  <c r="V379" i="19"/>
  <c r="Q379" i="19"/>
  <c r="W378" i="19"/>
  <c r="R377" i="19"/>
  <c r="V376" i="19"/>
  <c r="Q375" i="19"/>
  <c r="T374" i="19"/>
  <c r="R372" i="19"/>
  <c r="U371" i="19"/>
  <c r="X370" i="19"/>
  <c r="P370" i="19"/>
  <c r="S368" i="19"/>
  <c r="T365" i="19"/>
  <c r="O364" i="19"/>
  <c r="P361" i="19"/>
  <c r="V359" i="19"/>
  <c r="D347" i="20"/>
  <c r="K320" i="23"/>
  <c r="J320" i="23"/>
  <c r="I320" i="23"/>
  <c r="H320" i="23"/>
  <c r="G320" i="23"/>
  <c r="F320" i="23"/>
  <c r="E320" i="23"/>
  <c r="D320" i="23"/>
  <c r="C320" i="23"/>
  <c r="B320" i="23"/>
  <c r="K319" i="23"/>
  <c r="J319" i="23"/>
  <c r="I319" i="23"/>
  <c r="H319" i="23"/>
  <c r="G319" i="23"/>
  <c r="F319" i="23"/>
  <c r="E319" i="23"/>
  <c r="D319" i="23"/>
  <c r="C319" i="23"/>
  <c r="B319" i="23"/>
  <c r="K318" i="23"/>
  <c r="J318" i="23"/>
  <c r="I318" i="23"/>
  <c r="H318" i="23"/>
  <c r="G318" i="23"/>
  <c r="F318" i="23"/>
  <c r="E318" i="23"/>
  <c r="D318" i="23"/>
  <c r="C318" i="23"/>
  <c r="B318" i="23"/>
  <c r="K317" i="23"/>
  <c r="J317" i="23"/>
  <c r="I317" i="23"/>
  <c r="H317" i="23"/>
  <c r="G317" i="23"/>
  <c r="F317" i="23"/>
  <c r="E317" i="23"/>
  <c r="D317" i="23"/>
  <c r="C317" i="23"/>
  <c r="B317" i="23"/>
  <c r="K316" i="23"/>
  <c r="J316" i="23"/>
  <c r="I316" i="23"/>
  <c r="H316" i="23"/>
  <c r="G316" i="23"/>
  <c r="F316" i="23"/>
  <c r="E316" i="23"/>
  <c r="D316" i="23"/>
  <c r="C316" i="23"/>
  <c r="B316" i="23"/>
  <c r="K315" i="23"/>
  <c r="J315" i="23"/>
  <c r="I315" i="23"/>
  <c r="H315" i="23"/>
  <c r="G315" i="23"/>
  <c r="F315" i="23"/>
  <c r="E315" i="23"/>
  <c r="D315" i="23"/>
  <c r="C315" i="23"/>
  <c r="B315" i="23"/>
  <c r="K314" i="23"/>
  <c r="J314" i="23"/>
  <c r="I314" i="23"/>
  <c r="H314" i="23"/>
  <c r="G314" i="23"/>
  <c r="F314" i="23"/>
  <c r="E314" i="23"/>
  <c r="D314" i="23"/>
  <c r="C314" i="23"/>
  <c r="B314" i="23"/>
  <c r="K313" i="23"/>
  <c r="J313" i="23"/>
  <c r="I313" i="23"/>
  <c r="H313" i="23"/>
  <c r="G313" i="23"/>
  <c r="F313" i="23"/>
  <c r="E313" i="23"/>
  <c r="D313" i="23"/>
  <c r="C313" i="23"/>
  <c r="B313" i="23"/>
  <c r="K312" i="23"/>
  <c r="J312" i="23"/>
  <c r="I312" i="23"/>
  <c r="H312" i="23"/>
  <c r="G312" i="23"/>
  <c r="F312" i="23"/>
  <c r="E312" i="23"/>
  <c r="D312" i="23"/>
  <c r="C312" i="23"/>
  <c r="B312" i="23"/>
  <c r="K311" i="23"/>
  <c r="J311" i="23"/>
  <c r="I311" i="23"/>
  <c r="H311" i="23"/>
  <c r="G311" i="23"/>
  <c r="F311" i="23"/>
  <c r="E311" i="23"/>
  <c r="D311" i="23"/>
  <c r="C311" i="23"/>
  <c r="B311" i="23"/>
  <c r="K310" i="23"/>
  <c r="J310" i="23"/>
  <c r="I310" i="23"/>
  <c r="H310" i="23"/>
  <c r="G310" i="23"/>
  <c r="F310" i="23"/>
  <c r="E310" i="23"/>
  <c r="D310" i="23"/>
  <c r="C310" i="23"/>
  <c r="B310" i="23"/>
  <c r="K309" i="23"/>
  <c r="J309" i="23"/>
  <c r="I309" i="23"/>
  <c r="H309" i="23"/>
  <c r="G309" i="23"/>
  <c r="F309" i="23"/>
  <c r="E309" i="23"/>
  <c r="D309" i="23"/>
  <c r="C309" i="23"/>
  <c r="B309" i="23"/>
  <c r="K308" i="23"/>
  <c r="J308" i="23"/>
  <c r="I308" i="23"/>
  <c r="H308" i="23"/>
  <c r="G308" i="23"/>
  <c r="F308" i="23"/>
  <c r="E308" i="23"/>
  <c r="D308" i="23"/>
  <c r="C308" i="23"/>
  <c r="B308" i="23"/>
  <c r="K307" i="23"/>
  <c r="J307" i="23"/>
  <c r="I307" i="23"/>
  <c r="H307" i="23"/>
  <c r="G307" i="23"/>
  <c r="F307" i="23"/>
  <c r="E307" i="23"/>
  <c r="D307" i="23"/>
  <c r="C307" i="23"/>
  <c r="B307" i="23"/>
  <c r="K306" i="23"/>
  <c r="J306" i="23"/>
  <c r="I306" i="23"/>
  <c r="H306" i="23"/>
  <c r="G306" i="23"/>
  <c r="F306" i="23"/>
  <c r="E306" i="23"/>
  <c r="D306" i="23"/>
  <c r="C306" i="23"/>
  <c r="B306" i="23"/>
  <c r="K305" i="23"/>
  <c r="J305" i="23"/>
  <c r="I305" i="23"/>
  <c r="H305" i="23"/>
  <c r="G305" i="23"/>
  <c r="F305" i="23"/>
  <c r="E305" i="23"/>
  <c r="D305" i="23"/>
  <c r="C305" i="23"/>
  <c r="B305" i="23"/>
  <c r="K304" i="23"/>
  <c r="J304" i="23"/>
  <c r="I304" i="23"/>
  <c r="H304" i="23"/>
  <c r="G304" i="23"/>
  <c r="F304" i="23"/>
  <c r="E304" i="23"/>
  <c r="D304" i="23"/>
  <c r="C304" i="23"/>
  <c r="B304" i="23"/>
  <c r="K303" i="23"/>
  <c r="J303" i="23"/>
  <c r="I303" i="23"/>
  <c r="H303" i="23"/>
  <c r="G303" i="23"/>
  <c r="F303" i="23"/>
  <c r="E303" i="23"/>
  <c r="D303" i="23"/>
  <c r="C303" i="23"/>
  <c r="B303" i="23"/>
  <c r="K302" i="23"/>
  <c r="J302" i="23"/>
  <c r="I302" i="23"/>
  <c r="H302" i="23"/>
  <c r="G302" i="23"/>
  <c r="F302" i="23"/>
  <c r="E302" i="23"/>
  <c r="D302" i="23"/>
  <c r="C302" i="23"/>
  <c r="B302" i="23"/>
  <c r="K301" i="23"/>
  <c r="J301" i="23"/>
  <c r="I301" i="23"/>
  <c r="H301" i="23"/>
  <c r="G301" i="23"/>
  <c r="F301" i="23"/>
  <c r="E301" i="23"/>
  <c r="D301" i="23"/>
  <c r="C301" i="23"/>
  <c r="B301" i="23"/>
  <c r="K300" i="23"/>
  <c r="J300" i="23"/>
  <c r="I300" i="23"/>
  <c r="H300" i="23"/>
  <c r="G300" i="23"/>
  <c r="F300" i="23"/>
  <c r="E300" i="23"/>
  <c r="D300" i="23"/>
  <c r="C300" i="23"/>
  <c r="B300" i="23"/>
  <c r="K299" i="23"/>
  <c r="J299" i="23"/>
  <c r="I299" i="23"/>
  <c r="H299" i="23"/>
  <c r="G299" i="23"/>
  <c r="F299" i="23"/>
  <c r="E299" i="23"/>
  <c r="D299" i="23"/>
  <c r="C299" i="23"/>
  <c r="B299" i="23"/>
  <c r="K298" i="23"/>
  <c r="J298" i="23"/>
  <c r="I298" i="23"/>
  <c r="H298" i="23"/>
  <c r="G298" i="23"/>
  <c r="F298" i="23"/>
  <c r="E298" i="23"/>
  <c r="D298" i="23"/>
  <c r="C298" i="23"/>
  <c r="B298" i="23"/>
  <c r="K297" i="23"/>
  <c r="J297" i="23"/>
  <c r="I297" i="23"/>
  <c r="H297" i="23"/>
  <c r="G297" i="23"/>
  <c r="F297" i="23"/>
  <c r="E297" i="23"/>
  <c r="D297" i="23"/>
  <c r="C297" i="23"/>
  <c r="B297" i="23"/>
  <c r="K296" i="23"/>
  <c r="J296" i="23"/>
  <c r="I296" i="23"/>
  <c r="H296" i="23"/>
  <c r="G296" i="23"/>
  <c r="F296" i="23"/>
  <c r="E296" i="23"/>
  <c r="D296" i="23"/>
  <c r="C296" i="23"/>
  <c r="B296" i="23"/>
  <c r="K295" i="23"/>
  <c r="J295" i="23"/>
  <c r="I295" i="23"/>
  <c r="H295" i="23"/>
  <c r="G295" i="23"/>
  <c r="F295" i="23"/>
  <c r="E295" i="23"/>
  <c r="D295" i="23"/>
  <c r="C295" i="23"/>
  <c r="B295" i="23"/>
  <c r="K294" i="23"/>
  <c r="J294" i="23"/>
  <c r="I294" i="23"/>
  <c r="H294" i="23"/>
  <c r="G294" i="23"/>
  <c r="F294" i="23"/>
  <c r="E294" i="23"/>
  <c r="D294" i="23"/>
  <c r="C294" i="23"/>
  <c r="B294" i="23"/>
  <c r="K293" i="23"/>
  <c r="J293" i="23"/>
  <c r="I293" i="23"/>
  <c r="H293" i="23"/>
  <c r="G293" i="23"/>
  <c r="F293" i="23"/>
  <c r="E293" i="23"/>
  <c r="D293" i="23"/>
  <c r="C293" i="23"/>
  <c r="B293" i="23"/>
  <c r="K320" i="21"/>
  <c r="J320" i="21"/>
  <c r="I320" i="21"/>
  <c r="H320" i="21"/>
  <c r="G320" i="21"/>
  <c r="F320" i="21"/>
  <c r="E320" i="21"/>
  <c r="D320" i="21"/>
  <c r="C320" i="21"/>
  <c r="B320" i="21"/>
  <c r="K319" i="21"/>
  <c r="J319" i="21"/>
  <c r="I319" i="21"/>
  <c r="H319" i="21"/>
  <c r="G319" i="21"/>
  <c r="F319" i="21"/>
  <c r="E319" i="21"/>
  <c r="D319" i="21"/>
  <c r="C319" i="21"/>
  <c r="B319" i="21"/>
  <c r="K318" i="21"/>
  <c r="J318" i="21"/>
  <c r="I318" i="21"/>
  <c r="H318" i="21"/>
  <c r="G318" i="21"/>
  <c r="F318" i="21"/>
  <c r="E318" i="21"/>
  <c r="D318" i="21"/>
  <c r="C318" i="21"/>
  <c r="B318" i="21"/>
  <c r="K317" i="21"/>
  <c r="J317" i="21"/>
  <c r="I317" i="21"/>
  <c r="H317" i="21"/>
  <c r="G317" i="21"/>
  <c r="F317" i="21"/>
  <c r="E317" i="21"/>
  <c r="D317" i="21"/>
  <c r="C317" i="21"/>
  <c r="B317" i="21"/>
  <c r="K316" i="21"/>
  <c r="J316" i="21"/>
  <c r="I316" i="21"/>
  <c r="H316" i="21"/>
  <c r="G316" i="21"/>
  <c r="F316" i="21"/>
  <c r="E316" i="21"/>
  <c r="D316" i="21"/>
  <c r="C316" i="21"/>
  <c r="B316" i="21"/>
  <c r="K315" i="21"/>
  <c r="J315" i="21"/>
  <c r="I315" i="21"/>
  <c r="H315" i="21"/>
  <c r="G315" i="21"/>
  <c r="F315" i="21"/>
  <c r="E315" i="21"/>
  <c r="D315" i="21"/>
  <c r="C315" i="21"/>
  <c r="B315" i="21"/>
  <c r="K314" i="21"/>
  <c r="J314" i="21"/>
  <c r="I314" i="21"/>
  <c r="H314" i="21"/>
  <c r="G314" i="21"/>
  <c r="F314" i="21"/>
  <c r="E314" i="21"/>
  <c r="D314" i="21"/>
  <c r="C314" i="21"/>
  <c r="B314" i="21"/>
  <c r="K313" i="21"/>
  <c r="J313" i="21"/>
  <c r="I313" i="21"/>
  <c r="H313" i="21"/>
  <c r="G313" i="21"/>
  <c r="F313" i="21"/>
  <c r="E313" i="21"/>
  <c r="D313" i="21"/>
  <c r="C313" i="21"/>
  <c r="B313" i="21"/>
  <c r="K312" i="21"/>
  <c r="J312" i="21"/>
  <c r="I312" i="21"/>
  <c r="H312" i="21"/>
  <c r="G312" i="21"/>
  <c r="F312" i="21"/>
  <c r="E312" i="21"/>
  <c r="D312" i="21"/>
  <c r="C312" i="21"/>
  <c r="B312" i="21"/>
  <c r="K311" i="21"/>
  <c r="J311" i="21"/>
  <c r="I311" i="21"/>
  <c r="H311" i="21"/>
  <c r="G311" i="21"/>
  <c r="F311" i="21"/>
  <c r="E311" i="21"/>
  <c r="D311" i="21"/>
  <c r="C311" i="21"/>
  <c r="B311" i="21"/>
  <c r="K310" i="21"/>
  <c r="J310" i="21"/>
  <c r="I310" i="21"/>
  <c r="H310" i="21"/>
  <c r="G310" i="21"/>
  <c r="F310" i="21"/>
  <c r="E310" i="21"/>
  <c r="D310" i="21"/>
  <c r="C310" i="21"/>
  <c r="B310" i="21"/>
  <c r="K309" i="21"/>
  <c r="J309" i="21"/>
  <c r="I309" i="21"/>
  <c r="H309" i="21"/>
  <c r="G309" i="21"/>
  <c r="F309" i="21"/>
  <c r="E309" i="21"/>
  <c r="D309" i="21"/>
  <c r="C309" i="21"/>
  <c r="B309" i="21"/>
  <c r="K308" i="21"/>
  <c r="J308" i="21"/>
  <c r="I308" i="21"/>
  <c r="H308" i="21"/>
  <c r="G308" i="21"/>
  <c r="F308" i="21"/>
  <c r="E308" i="21"/>
  <c r="D308" i="21"/>
  <c r="C308" i="21"/>
  <c r="B308" i="21"/>
  <c r="K307" i="21"/>
  <c r="J307" i="21"/>
  <c r="I307" i="21"/>
  <c r="H307" i="21"/>
  <c r="G307" i="21"/>
  <c r="F307" i="21"/>
  <c r="E307" i="21"/>
  <c r="D307" i="21"/>
  <c r="C307" i="21"/>
  <c r="B307" i="21"/>
  <c r="K306" i="21"/>
  <c r="J306" i="21"/>
  <c r="I306" i="21"/>
  <c r="H306" i="21"/>
  <c r="G306" i="21"/>
  <c r="F306" i="21"/>
  <c r="E306" i="21"/>
  <c r="D306" i="21"/>
  <c r="C306" i="21"/>
  <c r="B306" i="21"/>
  <c r="K305" i="21"/>
  <c r="J305" i="21"/>
  <c r="I305" i="21"/>
  <c r="H305" i="21"/>
  <c r="G305" i="21"/>
  <c r="F305" i="21"/>
  <c r="E305" i="21"/>
  <c r="D305" i="21"/>
  <c r="C305" i="21"/>
  <c r="B305" i="21"/>
  <c r="K304" i="21"/>
  <c r="J304" i="21"/>
  <c r="I304" i="21"/>
  <c r="H304" i="21"/>
  <c r="G304" i="21"/>
  <c r="F304" i="21"/>
  <c r="E304" i="21"/>
  <c r="D304" i="21"/>
  <c r="C304" i="21"/>
  <c r="B304" i="21"/>
  <c r="K303" i="21"/>
  <c r="J303" i="21"/>
  <c r="I303" i="21"/>
  <c r="H303" i="21"/>
  <c r="G303" i="21"/>
  <c r="F303" i="21"/>
  <c r="E303" i="21"/>
  <c r="D303" i="21"/>
  <c r="C303" i="21"/>
  <c r="B303" i="21"/>
  <c r="K302" i="21"/>
  <c r="J302" i="21"/>
  <c r="I302" i="21"/>
  <c r="H302" i="21"/>
  <c r="G302" i="21"/>
  <c r="F302" i="21"/>
  <c r="E302" i="21"/>
  <c r="D302" i="21"/>
  <c r="C302" i="21"/>
  <c r="B302" i="21"/>
  <c r="K301" i="21"/>
  <c r="J301" i="21"/>
  <c r="I301" i="21"/>
  <c r="H301" i="21"/>
  <c r="G301" i="21"/>
  <c r="F301" i="21"/>
  <c r="E301" i="21"/>
  <c r="D301" i="21"/>
  <c r="C301" i="21"/>
  <c r="B301" i="21"/>
  <c r="K300" i="21"/>
  <c r="J300" i="21"/>
  <c r="I300" i="21"/>
  <c r="H300" i="21"/>
  <c r="G300" i="21"/>
  <c r="F300" i="21"/>
  <c r="E300" i="21"/>
  <c r="D300" i="21"/>
  <c r="C300" i="21"/>
  <c r="B300" i="21"/>
  <c r="K299" i="21"/>
  <c r="J299" i="21"/>
  <c r="I299" i="21"/>
  <c r="H299" i="21"/>
  <c r="G299" i="21"/>
  <c r="F299" i="21"/>
  <c r="E299" i="21"/>
  <c r="D299" i="21"/>
  <c r="C299" i="21"/>
  <c r="B299" i="21"/>
  <c r="K298" i="21"/>
  <c r="J298" i="21"/>
  <c r="I298" i="21"/>
  <c r="H298" i="21"/>
  <c r="G298" i="21"/>
  <c r="F298" i="21"/>
  <c r="E298" i="21"/>
  <c r="D298" i="21"/>
  <c r="C298" i="21"/>
  <c r="B298" i="21"/>
  <c r="K297" i="21"/>
  <c r="J297" i="21"/>
  <c r="I297" i="21"/>
  <c r="H297" i="21"/>
  <c r="G297" i="21"/>
  <c r="F297" i="21"/>
  <c r="E297" i="21"/>
  <c r="D297" i="21"/>
  <c r="C297" i="21"/>
  <c r="B297" i="21"/>
  <c r="K296" i="21"/>
  <c r="J296" i="21"/>
  <c r="I296" i="21"/>
  <c r="H296" i="21"/>
  <c r="G296" i="21"/>
  <c r="F296" i="21"/>
  <c r="E296" i="21"/>
  <c r="D296" i="21"/>
  <c r="C296" i="21"/>
  <c r="B296" i="21"/>
  <c r="K295" i="21"/>
  <c r="J295" i="21"/>
  <c r="I295" i="21"/>
  <c r="H295" i="21"/>
  <c r="G295" i="21"/>
  <c r="F295" i="21"/>
  <c r="E295" i="21"/>
  <c r="D295" i="21"/>
  <c r="C295" i="21"/>
  <c r="B295" i="21"/>
  <c r="K294" i="21"/>
  <c r="J294" i="21"/>
  <c r="I294" i="21"/>
  <c r="H294" i="21"/>
  <c r="G294" i="21"/>
  <c r="F294" i="21"/>
  <c r="E294" i="21"/>
  <c r="D294" i="21"/>
  <c r="C294" i="21"/>
  <c r="B294" i="21"/>
  <c r="K293" i="21"/>
  <c r="J293" i="21"/>
  <c r="I293" i="21"/>
  <c r="H293" i="21"/>
  <c r="G293" i="21"/>
  <c r="F293" i="21"/>
  <c r="E293" i="21"/>
  <c r="D293" i="21"/>
  <c r="C293" i="21"/>
  <c r="B293" i="21"/>
  <c r="L334" i="20" l="1"/>
  <c r="Y366" i="19"/>
  <c r="L343" i="20"/>
  <c r="Y375" i="19"/>
  <c r="L298" i="20"/>
  <c r="Y330" i="19"/>
  <c r="L301" i="20"/>
  <c r="Y333" i="19"/>
  <c r="L350" i="20"/>
  <c r="Y382" i="19"/>
  <c r="L342" i="20"/>
  <c r="Y374" i="19"/>
  <c r="L338" i="20"/>
  <c r="Y370" i="19"/>
  <c r="L326" i="20"/>
  <c r="Y358" i="19"/>
  <c r="L351" i="20"/>
  <c r="Y383" i="19"/>
  <c r="L344" i="20"/>
  <c r="Y376" i="19"/>
  <c r="L339" i="20"/>
  <c r="Y371" i="19"/>
  <c r="L332" i="20"/>
  <c r="Y364" i="19"/>
  <c r="L327" i="20"/>
  <c r="Y359" i="19"/>
  <c r="L300" i="20"/>
  <c r="Y332" i="19"/>
  <c r="L341" i="20"/>
  <c r="Y373" i="19"/>
  <c r="L333" i="20"/>
  <c r="Y365" i="19"/>
  <c r="L305" i="20"/>
  <c r="Y337" i="19"/>
  <c r="L316" i="20"/>
  <c r="Y348" i="19"/>
  <c r="L312" i="20"/>
  <c r="Y344" i="19"/>
  <c r="L308" i="20"/>
  <c r="Y340" i="19"/>
  <c r="L304" i="20"/>
  <c r="Y336" i="19"/>
  <c r="L303" i="20"/>
  <c r="Y335" i="19"/>
  <c r="L302" i="20"/>
  <c r="Y334" i="19"/>
  <c r="L293" i="20"/>
  <c r="Y325" i="19"/>
  <c r="L297" i="20"/>
  <c r="Y329" i="19"/>
  <c r="L352" i="20"/>
  <c r="Y384" i="19"/>
  <c r="L347" i="20"/>
  <c r="Y379" i="19"/>
  <c r="L340" i="20"/>
  <c r="Y372" i="19"/>
  <c r="L331" i="20"/>
  <c r="Y363" i="19"/>
  <c r="L349" i="20"/>
  <c r="Y381" i="19"/>
  <c r="L319" i="20"/>
  <c r="Y351" i="19"/>
  <c r="L318" i="20"/>
  <c r="Y350" i="19"/>
  <c r="L315" i="20"/>
  <c r="Y347" i="19"/>
  <c r="L314" i="20"/>
  <c r="Y346" i="19"/>
  <c r="Y343" i="19"/>
  <c r="L311" i="20"/>
  <c r="L310" i="20"/>
  <c r="Y342" i="19"/>
  <c r="L307" i="20"/>
  <c r="Y339" i="19"/>
  <c r="L306" i="20"/>
  <c r="Y338" i="19"/>
  <c r="L294" i="20"/>
  <c r="Y326" i="19"/>
  <c r="L337" i="20"/>
  <c r="Y369" i="19"/>
  <c r="L325" i="20"/>
  <c r="Y357" i="19"/>
  <c r="L313" i="20"/>
  <c r="Y345" i="19"/>
  <c r="L348" i="20"/>
  <c r="Y380" i="19"/>
  <c r="L328" i="20"/>
  <c r="Y360" i="19"/>
  <c r="L296" i="20"/>
  <c r="Y328" i="19"/>
  <c r="L299" i="20"/>
  <c r="Y331" i="19"/>
  <c r="L329" i="20"/>
  <c r="Y361" i="19"/>
  <c r="L299" i="21"/>
  <c r="L297" i="23"/>
  <c r="Y297" i="23" s="1"/>
  <c r="L346" i="20"/>
  <c r="Y378" i="19"/>
  <c r="L330" i="20"/>
  <c r="Y362" i="19"/>
  <c r="L336" i="20"/>
  <c r="Y368" i="19"/>
  <c r="L335" i="20"/>
  <c r="Y367" i="19"/>
  <c r="L320" i="20"/>
  <c r="Y352" i="19"/>
  <c r="L317" i="20"/>
  <c r="Y349" i="19"/>
  <c r="Y327" i="19"/>
  <c r="L295" i="20"/>
  <c r="L345" i="20"/>
  <c r="Y377" i="19"/>
  <c r="L309" i="20"/>
  <c r="Y341" i="19"/>
  <c r="Y299" i="21"/>
  <c r="P293" i="21"/>
  <c r="T293" i="21"/>
  <c r="X293" i="21"/>
  <c r="R294" i="21"/>
  <c r="V294" i="21"/>
  <c r="P295" i="21"/>
  <c r="T295" i="21"/>
  <c r="X295" i="21"/>
  <c r="R296" i="21"/>
  <c r="V296" i="21"/>
  <c r="P297" i="21"/>
  <c r="T297" i="21"/>
  <c r="X297" i="21"/>
  <c r="R298" i="21"/>
  <c r="V298" i="21"/>
  <c r="P299" i="21"/>
  <c r="T299" i="21"/>
  <c r="X299" i="21"/>
  <c r="Q300" i="21"/>
  <c r="U300" i="21"/>
  <c r="L301" i="21"/>
  <c r="O301" i="21"/>
  <c r="S301" i="21"/>
  <c r="W301" i="21"/>
  <c r="Q302" i="21"/>
  <c r="U302" i="21"/>
  <c r="L303" i="21"/>
  <c r="O303" i="21"/>
  <c r="S303" i="21"/>
  <c r="W303" i="21"/>
  <c r="Q304" i="21"/>
  <c r="U304" i="21"/>
  <c r="L305" i="21"/>
  <c r="O305" i="21"/>
  <c r="S305" i="21"/>
  <c r="W305" i="21"/>
  <c r="Q306" i="21"/>
  <c r="U306" i="21"/>
  <c r="O307" i="21"/>
  <c r="S307" i="21"/>
  <c r="W307" i="21"/>
  <c r="Q308" i="21"/>
  <c r="U308" i="21"/>
  <c r="L309" i="21"/>
  <c r="O309" i="21"/>
  <c r="S309" i="21"/>
  <c r="W309" i="21"/>
  <c r="Q310" i="21"/>
  <c r="U310" i="21"/>
  <c r="L311" i="21"/>
  <c r="O311" i="21"/>
  <c r="S311" i="21"/>
  <c r="W311" i="21"/>
  <c r="Q312" i="21"/>
  <c r="U312" i="21"/>
  <c r="L313" i="21"/>
  <c r="O313" i="21"/>
  <c r="S313" i="21"/>
  <c r="W313" i="21"/>
  <c r="Q314" i="21"/>
  <c r="U314" i="21"/>
  <c r="O315" i="21"/>
  <c r="S315" i="21"/>
  <c r="W315" i="21"/>
  <c r="Q316" i="21"/>
  <c r="U316" i="21"/>
  <c r="L317" i="21"/>
  <c r="O317" i="21"/>
  <c r="S317" i="21"/>
  <c r="W317" i="21"/>
  <c r="Q318" i="21"/>
  <c r="U318" i="21"/>
  <c r="L319" i="21"/>
  <c r="O319" i="21"/>
  <c r="S319" i="21"/>
  <c r="W319" i="21"/>
  <c r="X319" i="19"/>
  <c r="V320" i="19"/>
  <c r="R320" i="19"/>
  <c r="X320" i="19"/>
  <c r="O295" i="19"/>
  <c r="P302" i="19"/>
  <c r="W313" i="19"/>
  <c r="W317" i="19"/>
  <c r="T320" i="19"/>
  <c r="W297" i="19"/>
  <c r="U303" i="19"/>
  <c r="S309" i="19"/>
  <c r="Q315" i="19"/>
  <c r="T318" i="19"/>
  <c r="Q299" i="19"/>
  <c r="O305" i="19"/>
  <c r="X310" i="19"/>
  <c r="Q319" i="19"/>
  <c r="T293" i="19"/>
  <c r="T319" i="23"/>
  <c r="X319" i="23"/>
  <c r="Q320" i="23"/>
  <c r="U320" i="23"/>
  <c r="O317" i="19"/>
  <c r="R320" i="23"/>
  <c r="V300" i="19"/>
  <c r="V320" i="23"/>
  <c r="T306" i="19"/>
  <c r="O293" i="19"/>
  <c r="V316" i="23"/>
  <c r="P318" i="23"/>
  <c r="U319" i="23"/>
  <c r="R312" i="19"/>
  <c r="Q293" i="21"/>
  <c r="U293" i="21"/>
  <c r="O294" i="21"/>
  <c r="S294" i="21"/>
  <c r="W294" i="21"/>
  <c r="Q295" i="21"/>
  <c r="U295" i="21"/>
  <c r="L296" i="21"/>
  <c r="O296" i="21"/>
  <c r="S296" i="21"/>
  <c r="W296" i="21"/>
  <c r="Q297" i="21"/>
  <c r="U297" i="21"/>
  <c r="L298" i="21"/>
  <c r="O298" i="21"/>
  <c r="S298" i="21"/>
  <c r="W298" i="21"/>
  <c r="Q299" i="21"/>
  <c r="U299" i="21"/>
  <c r="R300" i="21"/>
  <c r="V300" i="21"/>
  <c r="P301" i="21"/>
  <c r="T301" i="21"/>
  <c r="X301" i="21"/>
  <c r="R302" i="21"/>
  <c r="V302" i="21"/>
  <c r="P303" i="21"/>
  <c r="T303" i="21"/>
  <c r="X303" i="21"/>
  <c r="R304" i="21"/>
  <c r="V304" i="21"/>
  <c r="P305" i="21"/>
  <c r="T305" i="21"/>
  <c r="X305" i="21"/>
  <c r="R306" i="21"/>
  <c r="V306" i="21"/>
  <c r="P307" i="21"/>
  <c r="T307" i="21"/>
  <c r="X307" i="21"/>
  <c r="R308" i="21"/>
  <c r="V308" i="21"/>
  <c r="P309" i="21"/>
  <c r="T309" i="21"/>
  <c r="X309" i="21"/>
  <c r="R310" i="21"/>
  <c r="V310" i="21"/>
  <c r="P311" i="21"/>
  <c r="T311" i="21"/>
  <c r="X311" i="21"/>
  <c r="R312" i="21"/>
  <c r="V312" i="21"/>
  <c r="P313" i="21"/>
  <c r="T313" i="21"/>
  <c r="X313" i="21"/>
  <c r="R314" i="21"/>
  <c r="V314" i="21"/>
  <c r="P315" i="21"/>
  <c r="T315" i="21"/>
  <c r="X315" i="21"/>
  <c r="R316" i="21"/>
  <c r="V316" i="21"/>
  <c r="P317" i="21"/>
  <c r="T317" i="21"/>
  <c r="X317" i="21"/>
  <c r="R318" i="21"/>
  <c r="V318" i="21"/>
  <c r="P319" i="21"/>
  <c r="T319" i="21"/>
  <c r="X319" i="21"/>
  <c r="R320" i="21"/>
  <c r="V320" i="21"/>
  <c r="R293" i="21"/>
  <c r="V293" i="21"/>
  <c r="L294" i="21"/>
  <c r="P294" i="21"/>
  <c r="T294" i="21"/>
  <c r="X294" i="21"/>
  <c r="R295" i="21"/>
  <c r="V295" i="21"/>
  <c r="P296" i="21"/>
  <c r="T296" i="21"/>
  <c r="X296" i="21"/>
  <c r="R297" i="21"/>
  <c r="V297" i="21"/>
  <c r="P298" i="21"/>
  <c r="T298" i="21"/>
  <c r="X298" i="21"/>
  <c r="R299" i="21"/>
  <c r="V299" i="21"/>
  <c r="L300" i="21"/>
  <c r="O300" i="21"/>
  <c r="S300" i="21"/>
  <c r="W300" i="21"/>
  <c r="Q301" i="21"/>
  <c r="U301" i="21"/>
  <c r="O302" i="21"/>
  <c r="S302" i="21"/>
  <c r="W302" i="21"/>
  <c r="Q303" i="21"/>
  <c r="U303" i="21"/>
  <c r="L304" i="21"/>
  <c r="O304" i="21"/>
  <c r="S304" i="21"/>
  <c r="W304" i="21"/>
  <c r="Q305" i="21"/>
  <c r="U305" i="21"/>
  <c r="L306" i="21"/>
  <c r="O306" i="21"/>
  <c r="S306" i="21"/>
  <c r="W306" i="21"/>
  <c r="L307" i="21"/>
  <c r="Q307" i="21"/>
  <c r="U307" i="21"/>
  <c r="L308" i="21"/>
  <c r="O308" i="21"/>
  <c r="S308" i="21"/>
  <c r="W308" i="21"/>
  <c r="Q309" i="21"/>
  <c r="U309" i="21"/>
  <c r="O310" i="21"/>
  <c r="S310" i="21"/>
  <c r="W310" i="21"/>
  <c r="Q311" i="21"/>
  <c r="U311" i="21"/>
  <c r="L312" i="21"/>
  <c r="O312" i="21"/>
  <c r="S312" i="21"/>
  <c r="W312" i="21"/>
  <c r="Q313" i="21"/>
  <c r="U313" i="21"/>
  <c r="L314" i="21"/>
  <c r="O314" i="21"/>
  <c r="S314" i="21"/>
  <c r="W314" i="21"/>
  <c r="L315" i="21"/>
  <c r="Q315" i="21"/>
  <c r="U315" i="21"/>
  <c r="L316" i="21"/>
  <c r="O316" i="21"/>
  <c r="S316" i="21"/>
  <c r="W316" i="21"/>
  <c r="Q317" i="21"/>
  <c r="U317" i="21"/>
  <c r="O318" i="21"/>
  <c r="S318" i="21"/>
  <c r="W318" i="21"/>
  <c r="Q319" i="21"/>
  <c r="U319" i="21"/>
  <c r="L320" i="21"/>
  <c r="O320" i="21"/>
  <c r="S320" i="21"/>
  <c r="W320" i="21"/>
  <c r="L293" i="21"/>
  <c r="O293" i="21"/>
  <c r="S293" i="21"/>
  <c r="W293" i="21"/>
  <c r="Q294" i="21"/>
  <c r="U294" i="21"/>
  <c r="L295" i="21"/>
  <c r="O295" i="21"/>
  <c r="S295" i="21"/>
  <c r="W295" i="21"/>
  <c r="Q296" i="21"/>
  <c r="U296" i="21"/>
  <c r="L297" i="21"/>
  <c r="O297" i="21"/>
  <c r="S297" i="21"/>
  <c r="W297" i="21"/>
  <c r="Q298" i="21"/>
  <c r="U298" i="21"/>
  <c r="O299" i="21"/>
  <c r="S299" i="21"/>
  <c r="W299" i="21"/>
  <c r="P300" i="21"/>
  <c r="T300" i="21"/>
  <c r="X300" i="21"/>
  <c r="R301" i="21"/>
  <c r="V301" i="21"/>
  <c r="L302" i="21"/>
  <c r="P302" i="21"/>
  <c r="T302" i="21"/>
  <c r="X302" i="21"/>
  <c r="R303" i="21"/>
  <c r="V303" i="21"/>
  <c r="P304" i="21"/>
  <c r="T304" i="21"/>
  <c r="X304" i="21"/>
  <c r="R305" i="21"/>
  <c r="V305" i="21"/>
  <c r="P306" i="21"/>
  <c r="T306" i="21"/>
  <c r="X306" i="21"/>
  <c r="R307" i="21"/>
  <c r="V307" i="21"/>
  <c r="P308" i="21"/>
  <c r="T308" i="21"/>
  <c r="X308" i="21"/>
  <c r="R309" i="21"/>
  <c r="V309" i="21"/>
  <c r="L310" i="21"/>
  <c r="P310" i="21"/>
  <c r="T310" i="21"/>
  <c r="X310" i="21"/>
  <c r="R311" i="21"/>
  <c r="V311" i="21"/>
  <c r="P312" i="21"/>
  <c r="T312" i="21"/>
  <c r="X312" i="21"/>
  <c r="R313" i="21"/>
  <c r="V313" i="21"/>
  <c r="P314" i="21"/>
  <c r="T314" i="21"/>
  <c r="X314" i="21"/>
  <c r="R315" i="21"/>
  <c r="V315" i="21"/>
  <c r="P316" i="21"/>
  <c r="T316" i="21"/>
  <c r="X316" i="21"/>
  <c r="R317" i="21"/>
  <c r="V317" i="21"/>
  <c r="L318" i="21"/>
  <c r="P318" i="21"/>
  <c r="T318" i="21"/>
  <c r="X318" i="21"/>
  <c r="R319" i="21"/>
  <c r="V319" i="21"/>
  <c r="P320" i="21"/>
  <c r="S293" i="23"/>
  <c r="W297" i="23"/>
  <c r="O301" i="23"/>
  <c r="W301" i="23"/>
  <c r="O305" i="23"/>
  <c r="S305" i="23"/>
  <c r="O317" i="23"/>
  <c r="U320" i="21"/>
  <c r="Q320" i="21"/>
  <c r="P293" i="23"/>
  <c r="X293" i="23"/>
  <c r="R296" i="23"/>
  <c r="V296" i="23"/>
  <c r="R308" i="23"/>
  <c r="V312" i="23"/>
  <c r="X320" i="21"/>
  <c r="T320" i="21"/>
  <c r="U299" i="23"/>
  <c r="Q311" i="23"/>
  <c r="Q315" i="23"/>
  <c r="U315" i="23"/>
  <c r="Q319" i="23"/>
  <c r="P298" i="23"/>
  <c r="P302" i="23"/>
  <c r="T302" i="23"/>
  <c r="P306" i="23"/>
  <c r="T306" i="23"/>
  <c r="X306" i="23"/>
  <c r="T310" i="23"/>
  <c r="X310" i="23"/>
  <c r="Q293" i="23"/>
  <c r="U293" i="23"/>
  <c r="L294" i="23"/>
  <c r="O294" i="23"/>
  <c r="S294" i="23"/>
  <c r="W294" i="23"/>
  <c r="L296" i="23"/>
  <c r="O296" i="23"/>
  <c r="S296" i="23"/>
  <c r="W296" i="23"/>
  <c r="Q297" i="23"/>
  <c r="U297" i="23"/>
  <c r="R298" i="23"/>
  <c r="V298" i="23"/>
  <c r="P299" i="23"/>
  <c r="T299" i="23"/>
  <c r="X299" i="23"/>
  <c r="P301" i="23"/>
  <c r="T301" i="23"/>
  <c r="X301" i="23"/>
  <c r="R302" i="23"/>
  <c r="V302" i="23"/>
  <c r="P303" i="23"/>
  <c r="T303" i="23"/>
  <c r="X303" i="23"/>
  <c r="P305" i="23"/>
  <c r="T305" i="23"/>
  <c r="X305" i="23"/>
  <c r="Q306" i="23"/>
  <c r="U306" i="23"/>
  <c r="O307" i="23"/>
  <c r="S307" i="23"/>
  <c r="W307" i="23"/>
  <c r="Q308" i="23"/>
  <c r="U308" i="23"/>
  <c r="L309" i="23"/>
  <c r="L310" i="23"/>
  <c r="Q310" i="23"/>
  <c r="U310" i="23"/>
  <c r="L311" i="23"/>
  <c r="O311" i="23"/>
  <c r="S311" i="23"/>
  <c r="W311" i="23"/>
  <c r="Q312" i="23"/>
  <c r="U312" i="23"/>
  <c r="R315" i="23"/>
  <c r="V315" i="23"/>
  <c r="P316" i="23"/>
  <c r="T316" i="23"/>
  <c r="X316" i="23"/>
  <c r="R317" i="23"/>
  <c r="V317" i="23"/>
  <c r="R319" i="23"/>
  <c r="V319" i="23"/>
  <c r="P320" i="23"/>
  <c r="T320" i="23"/>
  <c r="X320" i="23"/>
  <c r="T318" i="23"/>
  <c r="P314" i="23"/>
  <c r="W309" i="23"/>
  <c r="Q295" i="23"/>
  <c r="R293" i="23"/>
  <c r="V293" i="23"/>
  <c r="R295" i="23"/>
  <c r="V295" i="23"/>
  <c r="P296" i="23"/>
  <c r="T296" i="23"/>
  <c r="X296" i="23"/>
  <c r="R297" i="23"/>
  <c r="V297" i="23"/>
  <c r="L298" i="23"/>
  <c r="O298" i="23"/>
  <c r="S298" i="23"/>
  <c r="W298" i="23"/>
  <c r="L300" i="23"/>
  <c r="O300" i="23"/>
  <c r="S300" i="23"/>
  <c r="W300" i="23"/>
  <c r="Q301" i="23"/>
  <c r="U301" i="23"/>
  <c r="L302" i="23"/>
  <c r="O302" i="23"/>
  <c r="S302" i="23"/>
  <c r="W302" i="23"/>
  <c r="L304" i="23"/>
  <c r="O304" i="23"/>
  <c r="S304" i="23"/>
  <c r="W304" i="23"/>
  <c r="Q305" i="23"/>
  <c r="U305" i="23"/>
  <c r="L305" i="23"/>
  <c r="R306" i="23"/>
  <c r="V306" i="23"/>
  <c r="P307" i="23"/>
  <c r="T307" i="23"/>
  <c r="X307" i="23"/>
  <c r="P309" i="23"/>
  <c r="T309" i="23"/>
  <c r="X309" i="23"/>
  <c r="R310" i="23"/>
  <c r="V310" i="23"/>
  <c r="P311" i="23"/>
  <c r="T311" i="23"/>
  <c r="X311" i="23"/>
  <c r="P313" i="23"/>
  <c r="T313" i="23"/>
  <c r="X313" i="23"/>
  <c r="Q314" i="23"/>
  <c r="U314" i="23"/>
  <c r="O315" i="23"/>
  <c r="S315" i="23"/>
  <c r="W315" i="23"/>
  <c r="Q316" i="23"/>
  <c r="U316" i="23"/>
  <c r="L317" i="23"/>
  <c r="L318" i="23"/>
  <c r="Q318" i="23"/>
  <c r="S319" i="23"/>
  <c r="W313" i="23"/>
  <c r="R312" i="23"/>
  <c r="S309" i="23"/>
  <c r="U303" i="23"/>
  <c r="V300" i="23"/>
  <c r="Q299" i="23"/>
  <c r="X294" i="23"/>
  <c r="O297" i="19"/>
  <c r="S297" i="19"/>
  <c r="S301" i="19"/>
  <c r="W301" i="19"/>
  <c r="W305" i="19"/>
  <c r="O309" i="19"/>
  <c r="O313" i="19"/>
  <c r="S313" i="19"/>
  <c r="S317" i="19"/>
  <c r="O319" i="19"/>
  <c r="S319" i="19"/>
  <c r="W319" i="19"/>
  <c r="Q320" i="19"/>
  <c r="U320" i="19"/>
  <c r="L293" i="23"/>
  <c r="O293" i="23"/>
  <c r="Q294" i="23"/>
  <c r="U294" i="23"/>
  <c r="L295" i="23"/>
  <c r="O295" i="23"/>
  <c r="S295" i="23"/>
  <c r="W295" i="23"/>
  <c r="Q296" i="23"/>
  <c r="U296" i="23"/>
  <c r="R299" i="23"/>
  <c r="V299" i="23"/>
  <c r="P300" i="23"/>
  <c r="T300" i="23"/>
  <c r="X300" i="23"/>
  <c r="R301" i="23"/>
  <c r="V301" i="23"/>
  <c r="R303" i="23"/>
  <c r="V303" i="23"/>
  <c r="P304" i="23"/>
  <c r="T304" i="23"/>
  <c r="X304" i="23"/>
  <c r="R305" i="23"/>
  <c r="V305" i="23"/>
  <c r="L306" i="23"/>
  <c r="O306" i="23"/>
  <c r="S306" i="23"/>
  <c r="W306" i="23"/>
  <c r="L307" i="23"/>
  <c r="L308" i="23"/>
  <c r="O308" i="23"/>
  <c r="S308" i="23"/>
  <c r="W308" i="23"/>
  <c r="Q309" i="23"/>
  <c r="U309" i="23"/>
  <c r="O310" i="23"/>
  <c r="S310" i="23"/>
  <c r="W310" i="23"/>
  <c r="L312" i="23"/>
  <c r="O312" i="23"/>
  <c r="S312" i="23"/>
  <c r="W312" i="23"/>
  <c r="Q313" i="23"/>
  <c r="U313" i="23"/>
  <c r="L313" i="23"/>
  <c r="R314" i="23"/>
  <c r="V314" i="23"/>
  <c r="P315" i="23"/>
  <c r="T315" i="23"/>
  <c r="X315" i="23"/>
  <c r="P317" i="23"/>
  <c r="T317" i="23"/>
  <c r="V318" i="23"/>
  <c r="P319" i="23"/>
  <c r="W293" i="23"/>
  <c r="W317" i="23"/>
  <c r="R316" i="23"/>
  <c r="X314" i="23"/>
  <c r="S313" i="23"/>
  <c r="O309" i="23"/>
  <c r="U307" i="23"/>
  <c r="V304" i="23"/>
  <c r="Q303" i="23"/>
  <c r="R300" i="23"/>
  <c r="X298" i="23"/>
  <c r="S297" i="23"/>
  <c r="T294" i="23"/>
  <c r="R294" i="23"/>
  <c r="V294" i="23"/>
  <c r="P295" i="23"/>
  <c r="T295" i="23"/>
  <c r="X295" i="23"/>
  <c r="P297" i="23"/>
  <c r="T297" i="23"/>
  <c r="X297" i="23"/>
  <c r="Q298" i="23"/>
  <c r="U298" i="23"/>
  <c r="L299" i="23"/>
  <c r="O299" i="23"/>
  <c r="S299" i="23"/>
  <c r="W299" i="23"/>
  <c r="Q300" i="23"/>
  <c r="U300" i="23"/>
  <c r="L301" i="23"/>
  <c r="Q302" i="23"/>
  <c r="U302" i="23"/>
  <c r="L303" i="23"/>
  <c r="O303" i="23"/>
  <c r="S303" i="23"/>
  <c r="W303" i="23"/>
  <c r="Q304" i="23"/>
  <c r="U304" i="23"/>
  <c r="R307" i="23"/>
  <c r="V307" i="23"/>
  <c r="P308" i="23"/>
  <c r="T308" i="23"/>
  <c r="X308" i="23"/>
  <c r="R309" i="23"/>
  <c r="V309" i="23"/>
  <c r="R311" i="23"/>
  <c r="V311" i="23"/>
  <c r="P312" i="23"/>
  <c r="T312" i="23"/>
  <c r="X312" i="23"/>
  <c r="R313" i="23"/>
  <c r="V313" i="23"/>
  <c r="L314" i="23"/>
  <c r="O314" i="23"/>
  <c r="S314" i="23"/>
  <c r="W314" i="23"/>
  <c r="L315" i="23"/>
  <c r="L316" i="23"/>
  <c r="O316" i="23"/>
  <c r="S316" i="23"/>
  <c r="W316" i="23"/>
  <c r="Q317" i="23"/>
  <c r="U317" i="23"/>
  <c r="O318" i="23"/>
  <c r="S318" i="23"/>
  <c r="W318" i="23"/>
  <c r="L320" i="23"/>
  <c r="O320" i="23"/>
  <c r="S320" i="23"/>
  <c r="W320" i="23"/>
  <c r="T293" i="23"/>
  <c r="X318" i="23"/>
  <c r="S317" i="23"/>
  <c r="T314" i="23"/>
  <c r="O313" i="23"/>
  <c r="U311" i="23"/>
  <c r="P310" i="23"/>
  <c r="V308" i="23"/>
  <c r="Q307" i="23"/>
  <c r="W305" i="23"/>
  <c r="R304" i="23"/>
  <c r="X302" i="23"/>
  <c r="S301" i="23"/>
  <c r="T298" i="23"/>
  <c r="O297" i="23"/>
  <c r="U295" i="23"/>
  <c r="P294" i="23"/>
  <c r="X293" i="19"/>
  <c r="P295" i="19"/>
  <c r="T295" i="19"/>
  <c r="X295" i="19"/>
  <c r="R296" i="19"/>
  <c r="V296" i="19"/>
  <c r="P297" i="19"/>
  <c r="T297" i="19"/>
  <c r="X297" i="19"/>
  <c r="R298" i="19"/>
  <c r="V298" i="19"/>
  <c r="P299" i="19"/>
  <c r="T299" i="19"/>
  <c r="X299" i="19"/>
  <c r="R300" i="19"/>
  <c r="P301" i="19"/>
  <c r="T301" i="19"/>
  <c r="X301" i="19"/>
  <c r="R302" i="19"/>
  <c r="V302" i="19"/>
  <c r="P303" i="19"/>
  <c r="T303" i="19"/>
  <c r="X303" i="19"/>
  <c r="R304" i="19"/>
  <c r="V304" i="19"/>
  <c r="P305" i="19"/>
  <c r="T305" i="19"/>
  <c r="X305" i="19"/>
  <c r="R306" i="19"/>
  <c r="V306" i="19"/>
  <c r="P307" i="19"/>
  <c r="T307" i="19"/>
  <c r="X307" i="19"/>
  <c r="R308" i="19"/>
  <c r="V308" i="19"/>
  <c r="P309" i="19"/>
  <c r="T309" i="19"/>
  <c r="X309" i="19"/>
  <c r="R310" i="19"/>
  <c r="V310" i="19"/>
  <c r="P311" i="19"/>
  <c r="T311" i="19"/>
  <c r="X311" i="19"/>
  <c r="V312" i="19"/>
  <c r="P313" i="19"/>
  <c r="T313" i="19"/>
  <c r="X313" i="19"/>
  <c r="R314" i="19"/>
  <c r="V314" i="19"/>
  <c r="P315" i="19"/>
  <c r="T315" i="19"/>
  <c r="X315" i="19"/>
  <c r="V316" i="19"/>
  <c r="P317" i="19"/>
  <c r="T317" i="19"/>
  <c r="X317" i="19"/>
  <c r="R318" i="19"/>
  <c r="V318" i="19"/>
  <c r="R316" i="19"/>
  <c r="L319" i="23"/>
  <c r="W319" i="23"/>
  <c r="O319" i="23"/>
  <c r="R318" i="23"/>
  <c r="Q293" i="19"/>
  <c r="U293" i="19"/>
  <c r="O294" i="19"/>
  <c r="S294" i="19"/>
  <c r="W294" i="19"/>
  <c r="U318" i="23"/>
  <c r="X317" i="23"/>
  <c r="X298" i="19"/>
  <c r="P306" i="19"/>
  <c r="T310" i="19"/>
  <c r="X314" i="19"/>
  <c r="P316" i="19"/>
  <c r="X316" i="19"/>
  <c r="P294" i="19"/>
  <c r="T294" i="19"/>
  <c r="X294" i="19"/>
  <c r="Q295" i="19"/>
  <c r="U295" i="19"/>
  <c r="O296" i="19"/>
  <c r="S296" i="19"/>
  <c r="W296" i="19"/>
  <c r="Q297" i="19"/>
  <c r="U297" i="19"/>
  <c r="O298" i="19"/>
  <c r="S298" i="19"/>
  <c r="W298" i="19"/>
  <c r="O300" i="19"/>
  <c r="S300" i="19"/>
  <c r="W300" i="19"/>
  <c r="Q301" i="19"/>
  <c r="U301" i="19"/>
  <c r="O302" i="19"/>
  <c r="S302" i="19"/>
  <c r="W302" i="19"/>
  <c r="O304" i="19"/>
  <c r="S304" i="19"/>
  <c r="W304" i="19"/>
  <c r="Q305" i="19"/>
  <c r="U305" i="19"/>
  <c r="O306" i="19"/>
  <c r="S306" i="19"/>
  <c r="W306" i="19"/>
  <c r="O308" i="19"/>
  <c r="S308" i="19"/>
  <c r="W308" i="19"/>
  <c r="Q309" i="19"/>
  <c r="U309" i="19"/>
  <c r="O310" i="19"/>
  <c r="S310" i="19"/>
  <c r="W310" i="19"/>
  <c r="O312" i="19"/>
  <c r="S312" i="19"/>
  <c r="W312" i="19"/>
  <c r="Q313" i="19"/>
  <c r="U313" i="19"/>
  <c r="O314" i="19"/>
  <c r="S314" i="19"/>
  <c r="W314" i="19"/>
  <c r="O316" i="19"/>
  <c r="S316" i="19"/>
  <c r="W316" i="19"/>
  <c r="O318" i="19"/>
  <c r="S318" i="19"/>
  <c r="P319" i="19"/>
  <c r="T319" i="19"/>
  <c r="S293" i="19"/>
  <c r="U317" i="19"/>
  <c r="U307" i="19"/>
  <c r="Q303" i="19"/>
  <c r="Q294" i="19"/>
  <c r="U294" i="19"/>
  <c r="R295" i="19"/>
  <c r="V295" i="19"/>
  <c r="P296" i="19"/>
  <c r="X296" i="19"/>
  <c r="R297" i="19"/>
  <c r="V297" i="19"/>
  <c r="R299" i="19"/>
  <c r="V299" i="19"/>
  <c r="P300" i="19"/>
  <c r="T300" i="19"/>
  <c r="X300" i="19"/>
  <c r="R301" i="19"/>
  <c r="V301" i="19"/>
  <c r="R303" i="19"/>
  <c r="V303" i="19"/>
  <c r="P304" i="19"/>
  <c r="T304" i="19"/>
  <c r="X304" i="19"/>
  <c r="R305" i="19"/>
  <c r="V305" i="19"/>
  <c r="R307" i="19"/>
  <c r="V307" i="19"/>
  <c r="P308" i="19"/>
  <c r="T308" i="19"/>
  <c r="X308" i="19"/>
  <c r="R309" i="19"/>
  <c r="V309" i="19"/>
  <c r="R311" i="19"/>
  <c r="V311" i="19"/>
  <c r="P312" i="19"/>
  <c r="T312" i="19"/>
  <c r="X312" i="19"/>
  <c r="R313" i="19"/>
  <c r="V313" i="19"/>
  <c r="R315" i="19"/>
  <c r="V315" i="19"/>
  <c r="R317" i="19"/>
  <c r="V317" i="19"/>
  <c r="O320" i="19"/>
  <c r="S320" i="19"/>
  <c r="W320" i="19"/>
  <c r="W293" i="19"/>
  <c r="R293" i="19"/>
  <c r="U319" i="19"/>
  <c r="X318" i="19"/>
  <c r="P318" i="19"/>
  <c r="T314" i="19"/>
  <c r="U311" i="19"/>
  <c r="P310" i="19"/>
  <c r="Q307" i="19"/>
  <c r="X302" i="19"/>
  <c r="T298" i="19"/>
  <c r="R294" i="19"/>
  <c r="V294" i="19"/>
  <c r="S295" i="19"/>
  <c r="W295" i="19"/>
  <c r="Q296" i="19"/>
  <c r="U296" i="19"/>
  <c r="Q298" i="19"/>
  <c r="U298" i="19"/>
  <c r="O299" i="19"/>
  <c r="S299" i="19"/>
  <c r="W299" i="19"/>
  <c r="Q300" i="19"/>
  <c r="U300" i="19"/>
  <c r="Q302" i="19"/>
  <c r="U302" i="19"/>
  <c r="O303" i="19"/>
  <c r="S303" i="19"/>
  <c r="W303" i="19"/>
  <c r="Q304" i="19"/>
  <c r="U304" i="19"/>
  <c r="Q306" i="19"/>
  <c r="U306" i="19"/>
  <c r="O307" i="19"/>
  <c r="S307" i="19"/>
  <c r="W307" i="19"/>
  <c r="Q308" i="19"/>
  <c r="U308" i="19"/>
  <c r="Q310" i="19"/>
  <c r="U310" i="19"/>
  <c r="O311" i="19"/>
  <c r="S311" i="19"/>
  <c r="W311" i="19"/>
  <c r="Q312" i="19"/>
  <c r="U312" i="19"/>
  <c r="Q314" i="19"/>
  <c r="U314" i="19"/>
  <c r="O315" i="19"/>
  <c r="S315" i="19"/>
  <c r="W315" i="19"/>
  <c r="Q316" i="19"/>
  <c r="U316" i="19"/>
  <c r="Q318" i="19"/>
  <c r="U318" i="19"/>
  <c r="R319" i="19"/>
  <c r="V319" i="19"/>
  <c r="V293" i="19"/>
  <c r="P293" i="19"/>
  <c r="P320" i="19"/>
  <c r="Q317" i="19"/>
  <c r="T316" i="19"/>
  <c r="U315" i="19"/>
  <c r="P314" i="19"/>
  <c r="Q311" i="19"/>
  <c r="W309" i="19"/>
  <c r="X306" i="19"/>
  <c r="S305" i="19"/>
  <c r="T302" i="19"/>
  <c r="O301" i="19"/>
  <c r="U299" i="19"/>
  <c r="P298" i="19"/>
  <c r="T296" i="19"/>
  <c r="W318" i="19"/>
  <c r="Y308" i="19" l="1"/>
  <c r="Y304" i="19"/>
  <c r="Y307" i="19"/>
  <c r="Y319" i="19"/>
  <c r="Y297" i="19"/>
  <c r="Y320" i="19"/>
  <c r="Y316" i="19"/>
  <c r="Y312" i="19"/>
  <c r="Y306" i="19"/>
  <c r="Y296" i="19"/>
  <c r="Y318" i="19"/>
  <c r="Y317" i="19"/>
  <c r="Y311" i="19"/>
  <c r="Y309" i="19"/>
  <c r="Y303" i="19"/>
  <c r="Y299" i="19"/>
  <c r="Y314" i="19"/>
  <c r="Y300" i="19"/>
  <c r="Y298" i="19"/>
  <c r="Y313" i="19"/>
  <c r="Y310" i="19"/>
  <c r="Y305" i="19"/>
  <c r="Y302" i="19"/>
  <c r="Y301" i="19"/>
  <c r="Y295" i="19"/>
  <c r="Y293" i="19"/>
  <c r="Y315" i="19"/>
  <c r="Y294" i="19"/>
  <c r="Y319" i="23"/>
  <c r="Y316" i="23"/>
  <c r="Y314" i="23"/>
  <c r="Y313" i="23"/>
  <c r="Y308" i="23"/>
  <c r="Y300" i="23"/>
  <c r="Y294" i="23"/>
  <c r="Y310" i="21"/>
  <c r="Y297" i="21"/>
  <c r="Y320" i="21"/>
  <c r="Y312" i="21"/>
  <c r="Y304" i="21"/>
  <c r="Y294" i="21"/>
  <c r="Y319" i="21"/>
  <c r="Y313" i="21"/>
  <c r="Y295" i="23"/>
  <c r="Y305" i="23"/>
  <c r="Y298" i="23"/>
  <c r="Y302" i="21"/>
  <c r="Y316" i="21"/>
  <c r="Y314" i="21"/>
  <c r="Y308" i="21"/>
  <c r="Y306" i="21"/>
  <c r="Y300" i="21"/>
  <c r="Y301" i="21"/>
  <c r="Y320" i="23"/>
  <c r="Y303" i="23"/>
  <c r="Y301" i="23"/>
  <c r="Y299" i="23"/>
  <c r="Y306" i="23"/>
  <c r="Y293" i="23"/>
  <c r="Y304" i="23"/>
  <c r="Y311" i="23"/>
  <c r="Y293" i="21"/>
  <c r="Y315" i="21"/>
  <c r="Y307" i="21"/>
  <c r="Y296" i="21"/>
  <c r="Y309" i="21"/>
  <c r="Y303" i="21"/>
  <c r="Y315" i="23"/>
  <c r="Y312" i="23"/>
  <c r="Y307" i="23"/>
  <c r="Y318" i="23"/>
  <c r="Y317" i="23"/>
  <c r="Y302" i="23"/>
  <c r="Y310" i="23"/>
  <c r="Y309" i="23"/>
  <c r="Y296" i="23"/>
  <c r="Y318" i="21"/>
  <c r="Y295" i="21"/>
  <c r="Y298" i="21"/>
  <c r="Y317" i="21"/>
  <c r="Y311" i="21"/>
  <c r="Y305" i="21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J47" i="2"/>
  <c r="C261" i="23" l="1"/>
  <c r="D261" i="23"/>
  <c r="E261" i="23"/>
  <c r="F261" i="23"/>
  <c r="G261" i="23"/>
  <c r="H261" i="23"/>
  <c r="I261" i="23"/>
  <c r="J261" i="23"/>
  <c r="K261" i="23"/>
  <c r="C262" i="23"/>
  <c r="D262" i="23"/>
  <c r="E262" i="23"/>
  <c r="F262" i="23"/>
  <c r="G262" i="23"/>
  <c r="H262" i="23"/>
  <c r="I262" i="23"/>
  <c r="J262" i="23"/>
  <c r="K262" i="23"/>
  <c r="C263" i="23"/>
  <c r="D263" i="23"/>
  <c r="E263" i="23"/>
  <c r="F263" i="23"/>
  <c r="G263" i="23"/>
  <c r="H263" i="23"/>
  <c r="I263" i="23"/>
  <c r="J263" i="23"/>
  <c r="K263" i="23"/>
  <c r="C264" i="23"/>
  <c r="D264" i="23"/>
  <c r="E264" i="23"/>
  <c r="F264" i="23"/>
  <c r="G264" i="23"/>
  <c r="H264" i="23"/>
  <c r="I264" i="23"/>
  <c r="J264" i="23"/>
  <c r="K264" i="23"/>
  <c r="C265" i="23"/>
  <c r="D265" i="23"/>
  <c r="E265" i="23"/>
  <c r="F265" i="23"/>
  <c r="G265" i="23"/>
  <c r="H265" i="23"/>
  <c r="I265" i="23"/>
  <c r="J265" i="23"/>
  <c r="K265" i="23"/>
  <c r="C266" i="23"/>
  <c r="D266" i="23"/>
  <c r="E266" i="23"/>
  <c r="F266" i="23"/>
  <c r="G266" i="23"/>
  <c r="H266" i="23"/>
  <c r="I266" i="23"/>
  <c r="J266" i="23"/>
  <c r="K266" i="23"/>
  <c r="C267" i="23"/>
  <c r="D267" i="23"/>
  <c r="E267" i="23"/>
  <c r="F267" i="23"/>
  <c r="G267" i="23"/>
  <c r="H267" i="23"/>
  <c r="I267" i="23"/>
  <c r="J267" i="23"/>
  <c r="K267" i="23"/>
  <c r="C268" i="23"/>
  <c r="D268" i="23"/>
  <c r="E268" i="23"/>
  <c r="F268" i="23"/>
  <c r="G268" i="23"/>
  <c r="H268" i="23"/>
  <c r="I268" i="23"/>
  <c r="J268" i="23"/>
  <c r="K268" i="23"/>
  <c r="C269" i="23"/>
  <c r="D269" i="23"/>
  <c r="E269" i="23"/>
  <c r="F269" i="23"/>
  <c r="G269" i="23"/>
  <c r="H269" i="23"/>
  <c r="I269" i="23"/>
  <c r="J269" i="23"/>
  <c r="K269" i="23"/>
  <c r="C270" i="23"/>
  <c r="D270" i="23"/>
  <c r="E270" i="23"/>
  <c r="F270" i="23"/>
  <c r="G270" i="23"/>
  <c r="H270" i="23"/>
  <c r="I270" i="23"/>
  <c r="J270" i="23"/>
  <c r="K270" i="23"/>
  <c r="C271" i="23"/>
  <c r="D271" i="23"/>
  <c r="E271" i="23"/>
  <c r="F271" i="23"/>
  <c r="G271" i="23"/>
  <c r="H271" i="23"/>
  <c r="I271" i="23"/>
  <c r="J271" i="23"/>
  <c r="K271" i="23"/>
  <c r="C272" i="23"/>
  <c r="D272" i="23"/>
  <c r="E272" i="23"/>
  <c r="F272" i="23"/>
  <c r="G272" i="23"/>
  <c r="H272" i="23"/>
  <c r="I272" i="23"/>
  <c r="J272" i="23"/>
  <c r="K272" i="23"/>
  <c r="C273" i="23"/>
  <c r="D273" i="23"/>
  <c r="E273" i="23"/>
  <c r="F273" i="23"/>
  <c r="G273" i="23"/>
  <c r="H273" i="23"/>
  <c r="I273" i="23"/>
  <c r="J273" i="23"/>
  <c r="K273" i="23"/>
  <c r="C274" i="23"/>
  <c r="D274" i="23"/>
  <c r="E274" i="23"/>
  <c r="F274" i="23"/>
  <c r="G274" i="23"/>
  <c r="H274" i="23"/>
  <c r="I274" i="23"/>
  <c r="J274" i="23"/>
  <c r="K274" i="23"/>
  <c r="C275" i="23"/>
  <c r="D275" i="23"/>
  <c r="E275" i="23"/>
  <c r="F275" i="23"/>
  <c r="G275" i="23"/>
  <c r="H275" i="23"/>
  <c r="I275" i="23"/>
  <c r="J275" i="23"/>
  <c r="K275" i="23"/>
  <c r="C276" i="23"/>
  <c r="D276" i="23"/>
  <c r="E276" i="23"/>
  <c r="F276" i="23"/>
  <c r="G276" i="23"/>
  <c r="H276" i="23"/>
  <c r="I276" i="23"/>
  <c r="J276" i="23"/>
  <c r="K276" i="23"/>
  <c r="C277" i="23"/>
  <c r="D277" i="23"/>
  <c r="E277" i="23"/>
  <c r="F277" i="23"/>
  <c r="G277" i="23"/>
  <c r="H277" i="23"/>
  <c r="I277" i="23"/>
  <c r="J277" i="23"/>
  <c r="K277" i="23"/>
  <c r="C278" i="23"/>
  <c r="D278" i="23"/>
  <c r="E278" i="23"/>
  <c r="F278" i="23"/>
  <c r="G278" i="23"/>
  <c r="H278" i="23"/>
  <c r="I278" i="23"/>
  <c r="J278" i="23"/>
  <c r="K278" i="23"/>
  <c r="C279" i="23"/>
  <c r="D279" i="23"/>
  <c r="E279" i="23"/>
  <c r="F279" i="23"/>
  <c r="G279" i="23"/>
  <c r="H279" i="23"/>
  <c r="I279" i="23"/>
  <c r="J279" i="23"/>
  <c r="K279" i="23"/>
  <c r="C280" i="23"/>
  <c r="D280" i="23"/>
  <c r="E280" i="23"/>
  <c r="F280" i="23"/>
  <c r="G280" i="23"/>
  <c r="H280" i="23"/>
  <c r="I280" i="23"/>
  <c r="J280" i="23"/>
  <c r="K280" i="23"/>
  <c r="C281" i="23"/>
  <c r="D281" i="23"/>
  <c r="E281" i="23"/>
  <c r="F281" i="23"/>
  <c r="G281" i="23"/>
  <c r="H281" i="23"/>
  <c r="I281" i="23"/>
  <c r="J281" i="23"/>
  <c r="K281" i="23"/>
  <c r="C282" i="23"/>
  <c r="D282" i="23"/>
  <c r="E282" i="23"/>
  <c r="F282" i="23"/>
  <c r="G282" i="23"/>
  <c r="H282" i="23"/>
  <c r="I282" i="23"/>
  <c r="J282" i="23"/>
  <c r="K282" i="23"/>
  <c r="C283" i="23"/>
  <c r="D283" i="23"/>
  <c r="E283" i="23"/>
  <c r="F283" i="23"/>
  <c r="G283" i="23"/>
  <c r="H283" i="23"/>
  <c r="I283" i="23"/>
  <c r="J283" i="23"/>
  <c r="K283" i="23"/>
  <c r="C284" i="23"/>
  <c r="D284" i="23"/>
  <c r="E284" i="23"/>
  <c r="F284" i="23"/>
  <c r="G284" i="23"/>
  <c r="H284" i="23"/>
  <c r="I284" i="23"/>
  <c r="J284" i="23"/>
  <c r="K284" i="23"/>
  <c r="C285" i="23"/>
  <c r="D285" i="23"/>
  <c r="E285" i="23"/>
  <c r="F285" i="23"/>
  <c r="G285" i="23"/>
  <c r="H285" i="23"/>
  <c r="I285" i="23"/>
  <c r="J285" i="23"/>
  <c r="K285" i="23"/>
  <c r="C286" i="23"/>
  <c r="D286" i="23"/>
  <c r="E286" i="23"/>
  <c r="F286" i="23"/>
  <c r="G286" i="23"/>
  <c r="H286" i="23"/>
  <c r="I286" i="23"/>
  <c r="J286" i="23"/>
  <c r="K286" i="23"/>
  <c r="C287" i="23"/>
  <c r="D287" i="23"/>
  <c r="E287" i="23"/>
  <c r="F287" i="23"/>
  <c r="G287" i="23"/>
  <c r="H287" i="23"/>
  <c r="I287" i="23"/>
  <c r="J287" i="23"/>
  <c r="K287" i="23"/>
  <c r="C288" i="23"/>
  <c r="D288" i="23"/>
  <c r="E288" i="23"/>
  <c r="F288" i="23"/>
  <c r="G288" i="23"/>
  <c r="H288" i="23"/>
  <c r="I288" i="23"/>
  <c r="J288" i="23"/>
  <c r="K288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61" i="23"/>
  <c r="C261" i="21"/>
  <c r="D261" i="21"/>
  <c r="E261" i="21"/>
  <c r="F261" i="21"/>
  <c r="G261" i="21"/>
  <c r="H261" i="21"/>
  <c r="I261" i="21"/>
  <c r="J261" i="21"/>
  <c r="K261" i="21"/>
  <c r="C262" i="21"/>
  <c r="D262" i="21"/>
  <c r="E262" i="21"/>
  <c r="F262" i="21"/>
  <c r="G262" i="21"/>
  <c r="H262" i="21"/>
  <c r="I262" i="21"/>
  <c r="J262" i="21"/>
  <c r="K262" i="21"/>
  <c r="C263" i="21"/>
  <c r="D263" i="21"/>
  <c r="E263" i="21"/>
  <c r="F263" i="21"/>
  <c r="G263" i="21"/>
  <c r="H263" i="21"/>
  <c r="I263" i="21"/>
  <c r="J263" i="21"/>
  <c r="K263" i="21"/>
  <c r="C264" i="21"/>
  <c r="D264" i="21"/>
  <c r="E264" i="21"/>
  <c r="F264" i="21"/>
  <c r="G264" i="21"/>
  <c r="H264" i="21"/>
  <c r="I264" i="21"/>
  <c r="J264" i="21"/>
  <c r="K264" i="21"/>
  <c r="C265" i="21"/>
  <c r="D265" i="21"/>
  <c r="E265" i="21"/>
  <c r="F265" i="21"/>
  <c r="G265" i="21"/>
  <c r="H265" i="21"/>
  <c r="I265" i="21"/>
  <c r="J265" i="21"/>
  <c r="K265" i="21"/>
  <c r="C266" i="21"/>
  <c r="D266" i="21"/>
  <c r="E266" i="21"/>
  <c r="F266" i="21"/>
  <c r="G266" i="21"/>
  <c r="H266" i="21"/>
  <c r="I266" i="21"/>
  <c r="J266" i="21"/>
  <c r="K266" i="21"/>
  <c r="C267" i="21"/>
  <c r="D267" i="21"/>
  <c r="E267" i="21"/>
  <c r="F267" i="21"/>
  <c r="G267" i="21"/>
  <c r="H267" i="21"/>
  <c r="I267" i="21"/>
  <c r="J267" i="21"/>
  <c r="K267" i="21"/>
  <c r="C268" i="21"/>
  <c r="D268" i="21"/>
  <c r="E268" i="21"/>
  <c r="F268" i="21"/>
  <c r="G268" i="21"/>
  <c r="H268" i="21"/>
  <c r="I268" i="21"/>
  <c r="J268" i="21"/>
  <c r="K268" i="21"/>
  <c r="C269" i="21"/>
  <c r="D269" i="21"/>
  <c r="E269" i="21"/>
  <c r="F269" i="21"/>
  <c r="G269" i="21"/>
  <c r="H269" i="21"/>
  <c r="I269" i="21"/>
  <c r="J269" i="21"/>
  <c r="K269" i="21"/>
  <c r="C270" i="21"/>
  <c r="D270" i="21"/>
  <c r="E270" i="21"/>
  <c r="F270" i="21"/>
  <c r="G270" i="21"/>
  <c r="H270" i="21"/>
  <c r="I270" i="21"/>
  <c r="J270" i="21"/>
  <c r="K270" i="21"/>
  <c r="C271" i="21"/>
  <c r="D271" i="21"/>
  <c r="E271" i="21"/>
  <c r="F271" i="21"/>
  <c r="G271" i="21"/>
  <c r="H271" i="21"/>
  <c r="I271" i="21"/>
  <c r="J271" i="21"/>
  <c r="K271" i="21"/>
  <c r="C272" i="21"/>
  <c r="D272" i="21"/>
  <c r="E272" i="21"/>
  <c r="F272" i="21"/>
  <c r="G272" i="21"/>
  <c r="H272" i="21"/>
  <c r="I272" i="21"/>
  <c r="J272" i="21"/>
  <c r="K272" i="21"/>
  <c r="C273" i="21"/>
  <c r="D273" i="21"/>
  <c r="E273" i="21"/>
  <c r="F273" i="21"/>
  <c r="G273" i="21"/>
  <c r="H273" i="21"/>
  <c r="I273" i="21"/>
  <c r="J273" i="21"/>
  <c r="K273" i="21"/>
  <c r="C274" i="21"/>
  <c r="D274" i="21"/>
  <c r="E274" i="21"/>
  <c r="F274" i="21"/>
  <c r="G274" i="21"/>
  <c r="H274" i="21"/>
  <c r="I274" i="21"/>
  <c r="J274" i="21"/>
  <c r="K274" i="21"/>
  <c r="C275" i="21"/>
  <c r="D275" i="21"/>
  <c r="E275" i="21"/>
  <c r="F275" i="21"/>
  <c r="G275" i="21"/>
  <c r="H275" i="21"/>
  <c r="I275" i="21"/>
  <c r="J275" i="21"/>
  <c r="K275" i="21"/>
  <c r="C276" i="21"/>
  <c r="D276" i="21"/>
  <c r="E276" i="21"/>
  <c r="F276" i="21"/>
  <c r="G276" i="21"/>
  <c r="H276" i="21"/>
  <c r="I276" i="21"/>
  <c r="J276" i="21"/>
  <c r="K276" i="21"/>
  <c r="C277" i="21"/>
  <c r="D277" i="21"/>
  <c r="E277" i="21"/>
  <c r="F277" i="21"/>
  <c r="G277" i="21"/>
  <c r="H277" i="21"/>
  <c r="I277" i="21"/>
  <c r="J277" i="21"/>
  <c r="K277" i="21"/>
  <c r="C278" i="21"/>
  <c r="D278" i="21"/>
  <c r="E278" i="21"/>
  <c r="F278" i="21"/>
  <c r="G278" i="21"/>
  <c r="H278" i="21"/>
  <c r="I278" i="21"/>
  <c r="J278" i="21"/>
  <c r="K278" i="21"/>
  <c r="C279" i="21"/>
  <c r="D279" i="21"/>
  <c r="E279" i="21"/>
  <c r="F279" i="21"/>
  <c r="G279" i="21"/>
  <c r="H279" i="21"/>
  <c r="I279" i="21"/>
  <c r="J279" i="21"/>
  <c r="K279" i="21"/>
  <c r="C280" i="21"/>
  <c r="D280" i="21"/>
  <c r="E280" i="21"/>
  <c r="F280" i="21"/>
  <c r="G280" i="21"/>
  <c r="H280" i="21"/>
  <c r="I280" i="21"/>
  <c r="J280" i="21"/>
  <c r="K280" i="21"/>
  <c r="C281" i="21"/>
  <c r="D281" i="21"/>
  <c r="E281" i="21"/>
  <c r="F281" i="21"/>
  <c r="G281" i="21"/>
  <c r="H281" i="21"/>
  <c r="I281" i="21"/>
  <c r="J281" i="21"/>
  <c r="K281" i="21"/>
  <c r="C282" i="21"/>
  <c r="D282" i="21"/>
  <c r="E282" i="21"/>
  <c r="F282" i="21"/>
  <c r="G282" i="21"/>
  <c r="H282" i="21"/>
  <c r="I282" i="21"/>
  <c r="J282" i="21"/>
  <c r="K282" i="21"/>
  <c r="C283" i="21"/>
  <c r="D283" i="21"/>
  <c r="E283" i="21"/>
  <c r="F283" i="21"/>
  <c r="G283" i="21"/>
  <c r="H283" i="21"/>
  <c r="I283" i="21"/>
  <c r="J283" i="21"/>
  <c r="K283" i="21"/>
  <c r="C284" i="21"/>
  <c r="D284" i="21"/>
  <c r="E284" i="21"/>
  <c r="F284" i="21"/>
  <c r="G284" i="21"/>
  <c r="H284" i="21"/>
  <c r="I284" i="21"/>
  <c r="J284" i="21"/>
  <c r="K284" i="21"/>
  <c r="C285" i="21"/>
  <c r="D285" i="21"/>
  <c r="E285" i="21"/>
  <c r="F285" i="21"/>
  <c r="G285" i="21"/>
  <c r="H285" i="21"/>
  <c r="I285" i="21"/>
  <c r="J285" i="21"/>
  <c r="K285" i="21"/>
  <c r="C286" i="21"/>
  <c r="D286" i="21"/>
  <c r="E286" i="21"/>
  <c r="F286" i="21"/>
  <c r="G286" i="21"/>
  <c r="H286" i="21"/>
  <c r="I286" i="21"/>
  <c r="J286" i="21"/>
  <c r="K286" i="21"/>
  <c r="C287" i="21"/>
  <c r="D287" i="21"/>
  <c r="E287" i="21"/>
  <c r="F287" i="21"/>
  <c r="G287" i="21"/>
  <c r="H287" i="21"/>
  <c r="I287" i="21"/>
  <c r="J287" i="21"/>
  <c r="K287" i="21"/>
  <c r="C288" i="21"/>
  <c r="D288" i="21"/>
  <c r="E288" i="21"/>
  <c r="F288" i="21"/>
  <c r="G288" i="21"/>
  <c r="H288" i="21"/>
  <c r="I288" i="21"/>
  <c r="J288" i="21"/>
  <c r="K288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61" i="21"/>
  <c r="B265" i="22" l="1"/>
  <c r="O265" i="21"/>
  <c r="L265" i="21"/>
  <c r="I286" i="22"/>
  <c r="V286" i="21"/>
  <c r="H283" i="22"/>
  <c r="U283" i="21"/>
  <c r="F281" i="22"/>
  <c r="S281" i="21"/>
  <c r="D279" i="22"/>
  <c r="Q279" i="21"/>
  <c r="C276" i="22"/>
  <c r="P276" i="21"/>
  <c r="K272" i="22"/>
  <c r="X272" i="21"/>
  <c r="D271" i="22"/>
  <c r="Q271" i="21"/>
  <c r="K268" i="22"/>
  <c r="X268" i="21"/>
  <c r="E266" i="22"/>
  <c r="R266" i="21"/>
  <c r="E262" i="22"/>
  <c r="R262" i="21"/>
  <c r="B273" i="24"/>
  <c r="O273" i="23"/>
  <c r="L273" i="23"/>
  <c r="D287" i="24"/>
  <c r="Q287" i="23"/>
  <c r="C284" i="24"/>
  <c r="P284" i="23"/>
  <c r="K280" i="24"/>
  <c r="X280" i="23"/>
  <c r="J277" i="24"/>
  <c r="W277" i="23"/>
  <c r="I274" i="24"/>
  <c r="V274" i="23"/>
  <c r="H271" i="24"/>
  <c r="U271" i="23"/>
  <c r="G268" i="24"/>
  <c r="T268" i="23"/>
  <c r="K264" i="24"/>
  <c r="X264" i="23"/>
  <c r="F261" i="24"/>
  <c r="S261" i="23"/>
  <c r="L265" i="19"/>
  <c r="B265" i="20"/>
  <c r="O265" i="19"/>
  <c r="R286" i="19"/>
  <c r="E286" i="20"/>
  <c r="D283" i="20"/>
  <c r="Q283" i="19"/>
  <c r="P280" i="19"/>
  <c r="C280" i="20"/>
  <c r="X276" i="19"/>
  <c r="K276" i="20"/>
  <c r="J273" i="20"/>
  <c r="W273" i="19"/>
  <c r="J269" i="20"/>
  <c r="W269" i="19"/>
  <c r="E262" i="20"/>
  <c r="R262" i="19"/>
  <c r="B284" i="22"/>
  <c r="L284" i="21"/>
  <c r="O284" i="21"/>
  <c r="J288" i="22"/>
  <c r="W288" i="21"/>
  <c r="D286" i="22"/>
  <c r="Q286" i="21"/>
  <c r="C283" i="22"/>
  <c r="P283" i="21"/>
  <c r="K279" i="22"/>
  <c r="X279" i="21"/>
  <c r="J276" i="22"/>
  <c r="W276" i="21"/>
  <c r="I273" i="22"/>
  <c r="V273" i="21"/>
  <c r="I269" i="22"/>
  <c r="V269" i="21"/>
  <c r="H266" i="22"/>
  <c r="U266" i="21"/>
  <c r="H262" i="22"/>
  <c r="U262" i="21"/>
  <c r="B284" i="24"/>
  <c r="L284" i="23"/>
  <c r="O284" i="23"/>
  <c r="B272" i="24"/>
  <c r="O272" i="23"/>
  <c r="L272" i="23"/>
  <c r="B268" i="24"/>
  <c r="O268" i="23"/>
  <c r="L268" i="23"/>
  <c r="F288" i="24"/>
  <c r="S288" i="23"/>
  <c r="K287" i="24"/>
  <c r="X287" i="23"/>
  <c r="G287" i="24"/>
  <c r="T287" i="23"/>
  <c r="C287" i="24"/>
  <c r="P287" i="23"/>
  <c r="H286" i="24"/>
  <c r="U286" i="23"/>
  <c r="D286" i="24"/>
  <c r="Q286" i="23"/>
  <c r="I285" i="24"/>
  <c r="V285" i="23"/>
  <c r="E285" i="24"/>
  <c r="R285" i="23"/>
  <c r="J284" i="24"/>
  <c r="W284" i="23"/>
  <c r="F284" i="24"/>
  <c r="S284" i="23"/>
  <c r="K283" i="24"/>
  <c r="X283" i="23"/>
  <c r="G283" i="24"/>
  <c r="T283" i="23"/>
  <c r="C283" i="24"/>
  <c r="P283" i="23"/>
  <c r="H282" i="24"/>
  <c r="U282" i="23"/>
  <c r="D282" i="24"/>
  <c r="Q282" i="23"/>
  <c r="I281" i="24"/>
  <c r="V281" i="23"/>
  <c r="E281" i="24"/>
  <c r="R281" i="23"/>
  <c r="J280" i="24"/>
  <c r="W280" i="23"/>
  <c r="F280" i="24"/>
  <c r="S280" i="23"/>
  <c r="K279" i="24"/>
  <c r="X279" i="23"/>
  <c r="G279" i="24"/>
  <c r="T279" i="23"/>
  <c r="C279" i="24"/>
  <c r="P279" i="23"/>
  <c r="H278" i="24"/>
  <c r="U278" i="23"/>
  <c r="D278" i="24"/>
  <c r="Q278" i="23"/>
  <c r="I277" i="24"/>
  <c r="V277" i="23"/>
  <c r="E277" i="24"/>
  <c r="R277" i="23"/>
  <c r="J276" i="24"/>
  <c r="W276" i="23"/>
  <c r="F276" i="24"/>
  <c r="S276" i="23"/>
  <c r="K275" i="24"/>
  <c r="X275" i="23"/>
  <c r="G275" i="24"/>
  <c r="T275" i="23"/>
  <c r="C275" i="24"/>
  <c r="P275" i="23"/>
  <c r="H274" i="24"/>
  <c r="U274" i="23"/>
  <c r="D274" i="24"/>
  <c r="Q274" i="23"/>
  <c r="I273" i="24"/>
  <c r="V273" i="23"/>
  <c r="E273" i="24"/>
  <c r="R273" i="23"/>
  <c r="J272" i="24"/>
  <c r="W272" i="23"/>
  <c r="F272" i="24"/>
  <c r="S272" i="23"/>
  <c r="K271" i="24"/>
  <c r="X271" i="23"/>
  <c r="G271" i="24"/>
  <c r="T271" i="23"/>
  <c r="C271" i="24"/>
  <c r="P271" i="23"/>
  <c r="H270" i="24"/>
  <c r="U270" i="23"/>
  <c r="D270" i="24"/>
  <c r="Q270" i="23"/>
  <c r="I269" i="24"/>
  <c r="V269" i="23"/>
  <c r="E269" i="24"/>
  <c r="R269" i="23"/>
  <c r="J268" i="24"/>
  <c r="W268" i="23"/>
  <c r="F268" i="24"/>
  <c r="S268" i="23"/>
  <c r="K267" i="24"/>
  <c r="X267" i="23"/>
  <c r="G267" i="24"/>
  <c r="T267" i="23"/>
  <c r="C267" i="24"/>
  <c r="P267" i="23"/>
  <c r="H266" i="24"/>
  <c r="U266" i="23"/>
  <c r="D266" i="24"/>
  <c r="Q266" i="23"/>
  <c r="I265" i="24"/>
  <c r="V265" i="23"/>
  <c r="E265" i="24"/>
  <c r="R265" i="23"/>
  <c r="J264" i="24"/>
  <c r="W264" i="23"/>
  <c r="F264" i="24"/>
  <c r="S264" i="23"/>
  <c r="K263" i="24"/>
  <c r="X263" i="23"/>
  <c r="G263" i="24"/>
  <c r="T263" i="23"/>
  <c r="C263" i="24"/>
  <c r="P263" i="23"/>
  <c r="H262" i="24"/>
  <c r="U262" i="23"/>
  <c r="D262" i="24"/>
  <c r="Q262" i="23"/>
  <c r="I261" i="24"/>
  <c r="V261" i="23"/>
  <c r="E261" i="24"/>
  <c r="R261" i="23"/>
  <c r="O288" i="19"/>
  <c r="L288" i="19"/>
  <c r="B288" i="20"/>
  <c r="O284" i="19"/>
  <c r="L284" i="19"/>
  <c r="B284" i="20"/>
  <c r="O280" i="19"/>
  <c r="L280" i="19"/>
  <c r="B280" i="20"/>
  <c r="B276" i="20"/>
  <c r="O276" i="19"/>
  <c r="L276" i="19"/>
  <c r="B272" i="20"/>
  <c r="O272" i="19"/>
  <c r="L272" i="19"/>
  <c r="O268" i="19"/>
  <c r="B268" i="20"/>
  <c r="L268" i="19"/>
  <c r="O264" i="19"/>
  <c r="L264" i="19"/>
  <c r="B264" i="20"/>
  <c r="W288" i="19"/>
  <c r="J288" i="20"/>
  <c r="S288" i="19"/>
  <c r="F288" i="20"/>
  <c r="K287" i="20"/>
  <c r="X287" i="19"/>
  <c r="G287" i="20"/>
  <c r="T287" i="19"/>
  <c r="P287" i="19"/>
  <c r="C287" i="20"/>
  <c r="U286" i="19"/>
  <c r="H286" i="20"/>
  <c r="Q286" i="19"/>
  <c r="D286" i="20"/>
  <c r="I285" i="20"/>
  <c r="V285" i="19"/>
  <c r="R285" i="19"/>
  <c r="E285" i="20"/>
  <c r="W284" i="19"/>
  <c r="J284" i="20"/>
  <c r="S284" i="19"/>
  <c r="F284" i="20"/>
  <c r="X283" i="19"/>
  <c r="K283" i="20"/>
  <c r="G283" i="20"/>
  <c r="T283" i="19"/>
  <c r="P283" i="19"/>
  <c r="C283" i="20"/>
  <c r="U282" i="19"/>
  <c r="H282" i="20"/>
  <c r="Q282" i="19"/>
  <c r="D282" i="20"/>
  <c r="V281" i="19"/>
  <c r="I281" i="20"/>
  <c r="E281" i="20"/>
  <c r="R281" i="19"/>
  <c r="W280" i="19"/>
  <c r="J280" i="20"/>
  <c r="S280" i="19"/>
  <c r="F280" i="20"/>
  <c r="K279" i="20"/>
  <c r="X279" i="19"/>
  <c r="G279" i="20"/>
  <c r="T279" i="19"/>
  <c r="C279" i="20"/>
  <c r="P279" i="19"/>
  <c r="U278" i="19"/>
  <c r="H278" i="20"/>
  <c r="Q278" i="19"/>
  <c r="D278" i="20"/>
  <c r="V277" i="19"/>
  <c r="I277" i="20"/>
  <c r="E277" i="20"/>
  <c r="R277" i="19"/>
  <c r="J276" i="20"/>
  <c r="W276" i="19"/>
  <c r="S276" i="19"/>
  <c r="F276" i="20"/>
  <c r="K275" i="20"/>
  <c r="X275" i="19"/>
  <c r="G275" i="20"/>
  <c r="T275" i="19"/>
  <c r="C275" i="20"/>
  <c r="P275" i="19"/>
  <c r="U274" i="19"/>
  <c r="H274" i="20"/>
  <c r="Q274" i="19"/>
  <c r="D274" i="20"/>
  <c r="V273" i="19"/>
  <c r="I273" i="20"/>
  <c r="E273" i="20"/>
  <c r="R273" i="19"/>
  <c r="J272" i="20"/>
  <c r="W272" i="19"/>
  <c r="S272" i="19"/>
  <c r="F272" i="20"/>
  <c r="X271" i="19"/>
  <c r="K271" i="20"/>
  <c r="G271" i="20"/>
  <c r="T271" i="19"/>
  <c r="P271" i="19"/>
  <c r="C271" i="20"/>
  <c r="U270" i="19"/>
  <c r="H270" i="20"/>
  <c r="Q270" i="19"/>
  <c r="D270" i="20"/>
  <c r="V269" i="19"/>
  <c r="I269" i="20"/>
  <c r="E269" i="20"/>
  <c r="R269" i="19"/>
  <c r="W268" i="19"/>
  <c r="J268" i="20"/>
  <c r="F268" i="20"/>
  <c r="S268" i="19"/>
  <c r="K267" i="20"/>
  <c r="X267" i="19"/>
  <c r="G267" i="20"/>
  <c r="T267" i="19"/>
  <c r="C267" i="20"/>
  <c r="P267" i="19"/>
  <c r="U266" i="19"/>
  <c r="H266" i="20"/>
  <c r="Q266" i="19"/>
  <c r="D266" i="20"/>
  <c r="I265" i="20"/>
  <c r="V265" i="19"/>
  <c r="E265" i="20"/>
  <c r="R265" i="19"/>
  <c r="W264" i="19"/>
  <c r="J264" i="20"/>
  <c r="S264" i="19"/>
  <c r="F264" i="20"/>
  <c r="K263" i="20"/>
  <c r="X263" i="19"/>
  <c r="G263" i="20"/>
  <c r="T263" i="19"/>
  <c r="C263" i="20"/>
  <c r="P263" i="19"/>
  <c r="U262" i="19"/>
  <c r="H262" i="20"/>
  <c r="Q262" i="19"/>
  <c r="D262" i="20"/>
  <c r="I261" i="20"/>
  <c r="V261" i="19"/>
  <c r="R261" i="19"/>
  <c r="E261" i="20"/>
  <c r="B261" i="22"/>
  <c r="L261" i="21"/>
  <c r="O261" i="21"/>
  <c r="B281" i="22"/>
  <c r="O281" i="21"/>
  <c r="L281" i="21"/>
  <c r="B269" i="22"/>
  <c r="O269" i="21"/>
  <c r="L269" i="21"/>
  <c r="G288" i="22"/>
  <c r="T288" i="21"/>
  <c r="H287" i="22"/>
  <c r="U287" i="21"/>
  <c r="E286" i="22"/>
  <c r="R286" i="21"/>
  <c r="F285" i="22"/>
  <c r="S285" i="21"/>
  <c r="C284" i="22"/>
  <c r="P284" i="21"/>
  <c r="I282" i="22"/>
  <c r="V282" i="21"/>
  <c r="J281" i="22"/>
  <c r="W281" i="21"/>
  <c r="G280" i="22"/>
  <c r="T280" i="21"/>
  <c r="H279" i="22"/>
  <c r="U279" i="21"/>
  <c r="I278" i="22"/>
  <c r="V278" i="21"/>
  <c r="J277" i="22"/>
  <c r="W277" i="21"/>
  <c r="K276" i="22"/>
  <c r="X276" i="21"/>
  <c r="H275" i="22"/>
  <c r="U275" i="21"/>
  <c r="I274" i="22"/>
  <c r="V274" i="21"/>
  <c r="J273" i="22"/>
  <c r="W273" i="21"/>
  <c r="G272" i="22"/>
  <c r="T272" i="21"/>
  <c r="H271" i="22"/>
  <c r="U271" i="21"/>
  <c r="E270" i="22"/>
  <c r="R270" i="21"/>
  <c r="F269" i="22"/>
  <c r="S269" i="21"/>
  <c r="C268" i="22"/>
  <c r="P268" i="21"/>
  <c r="I266" i="22"/>
  <c r="V266" i="21"/>
  <c r="F265" i="22"/>
  <c r="S265" i="21"/>
  <c r="G264" i="22"/>
  <c r="T264" i="21"/>
  <c r="C264" i="22"/>
  <c r="P264" i="21"/>
  <c r="I262" i="22"/>
  <c r="V262" i="21"/>
  <c r="J261" i="22"/>
  <c r="W261" i="21"/>
  <c r="B261" i="24"/>
  <c r="O261" i="23"/>
  <c r="L261" i="23"/>
  <c r="B281" i="24"/>
  <c r="O281" i="23"/>
  <c r="L281" i="23"/>
  <c r="B269" i="24"/>
  <c r="O269" i="23"/>
  <c r="L269" i="23"/>
  <c r="G288" i="24"/>
  <c r="T288" i="23"/>
  <c r="H287" i="24"/>
  <c r="U287" i="23"/>
  <c r="E286" i="24"/>
  <c r="R286" i="23"/>
  <c r="F285" i="24"/>
  <c r="S285" i="23"/>
  <c r="K284" i="24"/>
  <c r="X284" i="23"/>
  <c r="H283" i="24"/>
  <c r="U283" i="23"/>
  <c r="I282" i="24"/>
  <c r="V282" i="23"/>
  <c r="F281" i="24"/>
  <c r="S281" i="23"/>
  <c r="C280" i="24"/>
  <c r="P280" i="23"/>
  <c r="D279" i="24"/>
  <c r="Q279" i="23"/>
  <c r="E278" i="24"/>
  <c r="R278" i="23"/>
  <c r="K276" i="24"/>
  <c r="X276" i="23"/>
  <c r="C276" i="24"/>
  <c r="P276" i="23"/>
  <c r="D275" i="24"/>
  <c r="Q275" i="23"/>
  <c r="J273" i="24"/>
  <c r="W273" i="23"/>
  <c r="K272" i="24"/>
  <c r="X272" i="23"/>
  <c r="C272" i="24"/>
  <c r="P272" i="23"/>
  <c r="I270" i="24"/>
  <c r="V270" i="23"/>
  <c r="J269" i="24"/>
  <c r="W269" i="23"/>
  <c r="K268" i="24"/>
  <c r="X268" i="23"/>
  <c r="H267" i="24"/>
  <c r="U267" i="23"/>
  <c r="I266" i="24"/>
  <c r="V266" i="23"/>
  <c r="J265" i="24"/>
  <c r="W265" i="23"/>
  <c r="G264" i="24"/>
  <c r="T264" i="23"/>
  <c r="H263" i="24"/>
  <c r="U263" i="23"/>
  <c r="I262" i="24"/>
  <c r="V262" i="23"/>
  <c r="J261" i="24"/>
  <c r="W261" i="23"/>
  <c r="L285" i="19"/>
  <c r="B285" i="20"/>
  <c r="O285" i="19"/>
  <c r="L277" i="19"/>
  <c r="B277" i="20"/>
  <c r="O277" i="19"/>
  <c r="B273" i="20"/>
  <c r="L273" i="19"/>
  <c r="O273" i="19"/>
  <c r="K288" i="20"/>
  <c r="X288" i="19"/>
  <c r="H287" i="20"/>
  <c r="U287" i="19"/>
  <c r="I286" i="20"/>
  <c r="V286" i="19"/>
  <c r="J285" i="20"/>
  <c r="W285" i="19"/>
  <c r="X284" i="19"/>
  <c r="K284" i="20"/>
  <c r="H283" i="20"/>
  <c r="U283" i="19"/>
  <c r="R282" i="19"/>
  <c r="E282" i="20"/>
  <c r="F281" i="20"/>
  <c r="S281" i="19"/>
  <c r="G280" i="20"/>
  <c r="T280" i="19"/>
  <c r="D279" i="20"/>
  <c r="Q279" i="19"/>
  <c r="E278" i="20"/>
  <c r="R278" i="19"/>
  <c r="J277" i="20"/>
  <c r="W277" i="19"/>
  <c r="G276" i="20"/>
  <c r="T276" i="19"/>
  <c r="H275" i="20"/>
  <c r="U275" i="19"/>
  <c r="R274" i="19"/>
  <c r="E274" i="20"/>
  <c r="X272" i="19"/>
  <c r="K272" i="20"/>
  <c r="P272" i="19"/>
  <c r="C272" i="20"/>
  <c r="D271" i="20"/>
  <c r="Q271" i="19"/>
  <c r="I270" i="20"/>
  <c r="V270" i="19"/>
  <c r="F269" i="20"/>
  <c r="S269" i="19"/>
  <c r="G268" i="20"/>
  <c r="T268" i="19"/>
  <c r="H267" i="20"/>
  <c r="U267" i="19"/>
  <c r="I266" i="20"/>
  <c r="V266" i="19"/>
  <c r="J265" i="20"/>
  <c r="W265" i="19"/>
  <c r="X264" i="19"/>
  <c r="K264" i="20"/>
  <c r="P264" i="19"/>
  <c r="C264" i="20"/>
  <c r="D263" i="20"/>
  <c r="Q263" i="19"/>
  <c r="J261" i="20"/>
  <c r="W261" i="19"/>
  <c r="B288" i="22"/>
  <c r="L288" i="21"/>
  <c r="O288" i="21"/>
  <c r="B276" i="22"/>
  <c r="L276" i="21"/>
  <c r="O276" i="21"/>
  <c r="B268" i="22"/>
  <c r="L268" i="21"/>
  <c r="O268" i="21"/>
  <c r="F288" i="22"/>
  <c r="S288" i="21"/>
  <c r="G287" i="22"/>
  <c r="T287" i="21"/>
  <c r="H286" i="22"/>
  <c r="U286" i="21"/>
  <c r="I285" i="22"/>
  <c r="V285" i="21"/>
  <c r="J284" i="22"/>
  <c r="W284" i="21"/>
  <c r="K283" i="22"/>
  <c r="X283" i="21"/>
  <c r="H282" i="22"/>
  <c r="U282" i="21"/>
  <c r="I281" i="22"/>
  <c r="V281" i="21"/>
  <c r="J280" i="22"/>
  <c r="W280" i="21"/>
  <c r="G279" i="22"/>
  <c r="T279" i="21"/>
  <c r="H278" i="22"/>
  <c r="U278" i="21"/>
  <c r="I277" i="22"/>
  <c r="V277" i="21"/>
  <c r="F276" i="22"/>
  <c r="S276" i="21"/>
  <c r="C275" i="22"/>
  <c r="P275" i="21"/>
  <c r="D274" i="22"/>
  <c r="Q274" i="21"/>
  <c r="E273" i="22"/>
  <c r="R273" i="21"/>
  <c r="F272" i="22"/>
  <c r="S272" i="21"/>
  <c r="G271" i="22"/>
  <c r="T271" i="21"/>
  <c r="H270" i="22"/>
  <c r="U270" i="21"/>
  <c r="E269" i="22"/>
  <c r="R269" i="21"/>
  <c r="F268" i="22"/>
  <c r="S268" i="21"/>
  <c r="G267" i="22"/>
  <c r="T267" i="21"/>
  <c r="D266" i="22"/>
  <c r="Q266" i="21"/>
  <c r="E265" i="22"/>
  <c r="R265" i="21"/>
  <c r="F264" i="22"/>
  <c r="S264" i="21"/>
  <c r="G263" i="22"/>
  <c r="T263" i="21"/>
  <c r="D262" i="22"/>
  <c r="Q262" i="21"/>
  <c r="B288" i="24"/>
  <c r="L288" i="23"/>
  <c r="O288" i="23"/>
  <c r="B276" i="24"/>
  <c r="L276" i="23"/>
  <c r="O276" i="23"/>
  <c r="J288" i="24"/>
  <c r="W288" i="23"/>
  <c r="B287" i="22"/>
  <c r="L287" i="21"/>
  <c r="O287" i="21"/>
  <c r="B283" i="22"/>
  <c r="L283" i="21"/>
  <c r="O283" i="21"/>
  <c r="B279" i="22"/>
  <c r="L279" i="21"/>
  <c r="O279" i="21"/>
  <c r="B275" i="22"/>
  <c r="L275" i="21"/>
  <c r="O275" i="21"/>
  <c r="B271" i="22"/>
  <c r="L271" i="21"/>
  <c r="O271" i="21"/>
  <c r="B267" i="22"/>
  <c r="L267" i="21"/>
  <c r="O267" i="21"/>
  <c r="B263" i="22"/>
  <c r="L263" i="21"/>
  <c r="O263" i="21"/>
  <c r="I288" i="22"/>
  <c r="V288" i="21"/>
  <c r="E288" i="22"/>
  <c r="R288" i="21"/>
  <c r="J287" i="22"/>
  <c r="W287" i="21"/>
  <c r="F287" i="22"/>
  <c r="S287" i="21"/>
  <c r="K286" i="22"/>
  <c r="X286" i="21"/>
  <c r="G286" i="22"/>
  <c r="T286" i="21"/>
  <c r="C286" i="22"/>
  <c r="P286" i="21"/>
  <c r="H285" i="22"/>
  <c r="U285" i="21"/>
  <c r="D285" i="22"/>
  <c r="Q285" i="21"/>
  <c r="I284" i="22"/>
  <c r="V284" i="21"/>
  <c r="E284" i="22"/>
  <c r="R284" i="21"/>
  <c r="J283" i="22"/>
  <c r="W283" i="21"/>
  <c r="F283" i="22"/>
  <c r="S283" i="21"/>
  <c r="K282" i="22"/>
  <c r="X282" i="21"/>
  <c r="G282" i="22"/>
  <c r="T282" i="21"/>
  <c r="C282" i="22"/>
  <c r="P282" i="21"/>
  <c r="H281" i="22"/>
  <c r="U281" i="21"/>
  <c r="D281" i="22"/>
  <c r="Q281" i="21"/>
  <c r="I280" i="22"/>
  <c r="V280" i="21"/>
  <c r="E280" i="22"/>
  <c r="R280" i="21"/>
  <c r="J279" i="22"/>
  <c r="W279" i="21"/>
  <c r="F279" i="22"/>
  <c r="S279" i="21"/>
  <c r="K278" i="22"/>
  <c r="X278" i="21"/>
  <c r="G278" i="22"/>
  <c r="T278" i="21"/>
  <c r="C278" i="22"/>
  <c r="P278" i="21"/>
  <c r="H277" i="22"/>
  <c r="U277" i="21"/>
  <c r="D277" i="22"/>
  <c r="Q277" i="21"/>
  <c r="I276" i="22"/>
  <c r="V276" i="21"/>
  <c r="E276" i="22"/>
  <c r="R276" i="21"/>
  <c r="J275" i="22"/>
  <c r="W275" i="21"/>
  <c r="F275" i="22"/>
  <c r="S275" i="21"/>
  <c r="K274" i="22"/>
  <c r="X274" i="21"/>
  <c r="G274" i="22"/>
  <c r="T274" i="21"/>
  <c r="C274" i="22"/>
  <c r="P274" i="21"/>
  <c r="H273" i="22"/>
  <c r="U273" i="21"/>
  <c r="D273" i="22"/>
  <c r="Q273" i="21"/>
  <c r="I272" i="22"/>
  <c r="V272" i="21"/>
  <c r="E272" i="22"/>
  <c r="R272" i="21"/>
  <c r="J271" i="22"/>
  <c r="W271" i="21"/>
  <c r="F271" i="22"/>
  <c r="S271" i="21"/>
  <c r="K270" i="22"/>
  <c r="X270" i="21"/>
  <c r="G270" i="22"/>
  <c r="T270" i="21"/>
  <c r="C270" i="22"/>
  <c r="P270" i="21"/>
  <c r="H269" i="22"/>
  <c r="U269" i="21"/>
  <c r="D269" i="22"/>
  <c r="Q269" i="21"/>
  <c r="I268" i="22"/>
  <c r="V268" i="21"/>
  <c r="E268" i="22"/>
  <c r="R268" i="21"/>
  <c r="J267" i="22"/>
  <c r="W267" i="21"/>
  <c r="F267" i="22"/>
  <c r="S267" i="21"/>
  <c r="K266" i="22"/>
  <c r="X266" i="21"/>
  <c r="G266" i="22"/>
  <c r="T266" i="21"/>
  <c r="C266" i="22"/>
  <c r="P266" i="21"/>
  <c r="H265" i="22"/>
  <c r="U265" i="21"/>
  <c r="D265" i="22"/>
  <c r="Q265" i="21"/>
  <c r="I264" i="22"/>
  <c r="V264" i="21"/>
  <c r="E264" i="22"/>
  <c r="R264" i="21"/>
  <c r="J263" i="22"/>
  <c r="W263" i="21"/>
  <c r="F263" i="22"/>
  <c r="S263" i="21"/>
  <c r="K262" i="22"/>
  <c r="X262" i="21"/>
  <c r="G262" i="22"/>
  <c r="T262" i="21"/>
  <c r="C262" i="22"/>
  <c r="P262" i="21"/>
  <c r="H261" i="22"/>
  <c r="U261" i="21"/>
  <c r="D261" i="22"/>
  <c r="Q261" i="21"/>
  <c r="B287" i="24"/>
  <c r="L287" i="23"/>
  <c r="O287" i="23"/>
  <c r="B283" i="24"/>
  <c r="L283" i="23"/>
  <c r="O283" i="23"/>
  <c r="B279" i="24"/>
  <c r="L279" i="23"/>
  <c r="O279" i="23"/>
  <c r="B275" i="24"/>
  <c r="L275" i="23"/>
  <c r="O275" i="23"/>
  <c r="B271" i="24"/>
  <c r="O271" i="23"/>
  <c r="L271" i="23"/>
  <c r="B267" i="24"/>
  <c r="L267" i="23"/>
  <c r="O267" i="23"/>
  <c r="B263" i="24"/>
  <c r="O263" i="23"/>
  <c r="L263" i="23"/>
  <c r="I288" i="24"/>
  <c r="V288" i="23"/>
  <c r="E288" i="24"/>
  <c r="R288" i="23"/>
  <c r="J287" i="24"/>
  <c r="W287" i="23"/>
  <c r="F287" i="24"/>
  <c r="S287" i="23"/>
  <c r="K286" i="24"/>
  <c r="X286" i="23"/>
  <c r="G286" i="24"/>
  <c r="T286" i="23"/>
  <c r="C286" i="24"/>
  <c r="P286" i="23"/>
  <c r="H285" i="24"/>
  <c r="U285" i="23"/>
  <c r="D285" i="24"/>
  <c r="Q285" i="23"/>
  <c r="I284" i="24"/>
  <c r="V284" i="23"/>
  <c r="E284" i="24"/>
  <c r="R284" i="23"/>
  <c r="J283" i="24"/>
  <c r="W283" i="23"/>
  <c r="F283" i="24"/>
  <c r="S283" i="23"/>
  <c r="K282" i="24"/>
  <c r="X282" i="23"/>
  <c r="G282" i="24"/>
  <c r="T282" i="23"/>
  <c r="C282" i="24"/>
  <c r="P282" i="23"/>
  <c r="H281" i="24"/>
  <c r="U281" i="23"/>
  <c r="D281" i="24"/>
  <c r="Q281" i="23"/>
  <c r="I280" i="24"/>
  <c r="V280" i="23"/>
  <c r="E280" i="24"/>
  <c r="R280" i="23"/>
  <c r="J279" i="24"/>
  <c r="W279" i="23"/>
  <c r="F279" i="24"/>
  <c r="S279" i="23"/>
  <c r="K278" i="24"/>
  <c r="X278" i="23"/>
  <c r="G278" i="24"/>
  <c r="T278" i="23"/>
  <c r="C278" i="24"/>
  <c r="P278" i="23"/>
  <c r="H277" i="24"/>
  <c r="U277" i="23"/>
  <c r="D277" i="24"/>
  <c r="Q277" i="23"/>
  <c r="I276" i="24"/>
  <c r="V276" i="23"/>
  <c r="E276" i="24"/>
  <c r="R276" i="23"/>
  <c r="J275" i="24"/>
  <c r="W275" i="23"/>
  <c r="F275" i="24"/>
  <c r="S275" i="23"/>
  <c r="K274" i="24"/>
  <c r="X274" i="23"/>
  <c r="G274" i="24"/>
  <c r="T274" i="23"/>
  <c r="C274" i="24"/>
  <c r="P274" i="23"/>
  <c r="H273" i="24"/>
  <c r="U273" i="23"/>
  <c r="D273" i="24"/>
  <c r="Q273" i="23"/>
  <c r="I272" i="24"/>
  <c r="V272" i="23"/>
  <c r="E272" i="24"/>
  <c r="R272" i="23"/>
  <c r="J271" i="24"/>
  <c r="W271" i="23"/>
  <c r="F271" i="24"/>
  <c r="S271" i="23"/>
  <c r="K270" i="24"/>
  <c r="X270" i="23"/>
  <c r="G270" i="24"/>
  <c r="T270" i="23"/>
  <c r="C270" i="24"/>
  <c r="P270" i="23"/>
  <c r="H269" i="24"/>
  <c r="U269" i="23"/>
  <c r="D269" i="24"/>
  <c r="Q269" i="23"/>
  <c r="I268" i="24"/>
  <c r="V268" i="23"/>
  <c r="E268" i="24"/>
  <c r="R268" i="23"/>
  <c r="J267" i="24"/>
  <c r="W267" i="23"/>
  <c r="F267" i="24"/>
  <c r="S267" i="23"/>
  <c r="K266" i="24"/>
  <c r="X266" i="23"/>
  <c r="G266" i="24"/>
  <c r="T266" i="23"/>
  <c r="C266" i="24"/>
  <c r="P266" i="23"/>
  <c r="H265" i="24"/>
  <c r="U265" i="23"/>
  <c r="D265" i="24"/>
  <c r="Q265" i="23"/>
  <c r="I264" i="24"/>
  <c r="V264" i="23"/>
  <c r="E264" i="24"/>
  <c r="R264" i="23"/>
  <c r="J263" i="24"/>
  <c r="W263" i="23"/>
  <c r="F263" i="24"/>
  <c r="S263" i="23"/>
  <c r="K262" i="24"/>
  <c r="X262" i="23"/>
  <c r="G262" i="24"/>
  <c r="T262" i="23"/>
  <c r="C262" i="24"/>
  <c r="P262" i="23"/>
  <c r="H261" i="24"/>
  <c r="U261" i="23"/>
  <c r="D261" i="24"/>
  <c r="Q261" i="23"/>
  <c r="B287" i="20"/>
  <c r="O287" i="19"/>
  <c r="L287" i="19"/>
  <c r="O283" i="19"/>
  <c r="B283" i="20"/>
  <c r="L283" i="19"/>
  <c r="O279" i="19"/>
  <c r="B279" i="20"/>
  <c r="L279" i="19"/>
  <c r="O275" i="19"/>
  <c r="B275" i="20"/>
  <c r="L275" i="19"/>
  <c r="O271" i="19"/>
  <c r="B271" i="20"/>
  <c r="L271" i="19"/>
  <c r="O267" i="19"/>
  <c r="B267" i="20"/>
  <c r="L267" i="19"/>
  <c r="B263" i="20"/>
  <c r="O263" i="19"/>
  <c r="L263" i="19"/>
  <c r="I288" i="20"/>
  <c r="V288" i="19"/>
  <c r="E288" i="20"/>
  <c r="R288" i="19"/>
  <c r="J287" i="20"/>
  <c r="W287" i="19"/>
  <c r="F287" i="20"/>
  <c r="S287" i="19"/>
  <c r="K286" i="20"/>
  <c r="X286" i="19"/>
  <c r="G286" i="20"/>
  <c r="T286" i="19"/>
  <c r="C286" i="20"/>
  <c r="P286" i="19"/>
  <c r="U285" i="19"/>
  <c r="H285" i="20"/>
  <c r="D285" i="20"/>
  <c r="Q285" i="19"/>
  <c r="I284" i="20"/>
  <c r="V284" i="19"/>
  <c r="E284" i="20"/>
  <c r="R284" i="19"/>
  <c r="W283" i="19"/>
  <c r="J283" i="20"/>
  <c r="F283" i="20"/>
  <c r="S283" i="19"/>
  <c r="K282" i="20"/>
  <c r="X282" i="19"/>
  <c r="G282" i="20"/>
  <c r="T282" i="19"/>
  <c r="C282" i="20"/>
  <c r="P282" i="19"/>
  <c r="U281" i="19"/>
  <c r="H281" i="20"/>
  <c r="D281" i="20"/>
  <c r="Q281" i="19"/>
  <c r="I280" i="20"/>
  <c r="V280" i="19"/>
  <c r="E280" i="20"/>
  <c r="R280" i="19"/>
  <c r="W279" i="19"/>
  <c r="J279" i="20"/>
  <c r="F279" i="20"/>
  <c r="S279" i="19"/>
  <c r="K278" i="20"/>
  <c r="X278" i="19"/>
  <c r="G278" i="20"/>
  <c r="T278" i="19"/>
  <c r="C278" i="20"/>
  <c r="P278" i="19"/>
  <c r="H277" i="20"/>
  <c r="U277" i="19"/>
  <c r="Q277" i="19"/>
  <c r="D277" i="20"/>
  <c r="I276" i="20"/>
  <c r="V276" i="19"/>
  <c r="E276" i="20"/>
  <c r="R276" i="19"/>
  <c r="W275" i="19"/>
  <c r="J275" i="20"/>
  <c r="F275" i="20"/>
  <c r="S275" i="19"/>
  <c r="K274" i="20"/>
  <c r="X274" i="19"/>
  <c r="G274" i="20"/>
  <c r="T274" i="19"/>
  <c r="C274" i="20"/>
  <c r="P274" i="19"/>
  <c r="H273" i="20"/>
  <c r="U273" i="19"/>
  <c r="Q273" i="19"/>
  <c r="D273" i="20"/>
  <c r="I272" i="20"/>
  <c r="V272" i="19"/>
  <c r="E272" i="20"/>
  <c r="R272" i="19"/>
  <c r="W271" i="19"/>
  <c r="J271" i="20"/>
  <c r="F271" i="20"/>
  <c r="S271" i="19"/>
  <c r="K270" i="20"/>
  <c r="X270" i="19"/>
  <c r="G270" i="20"/>
  <c r="T270" i="19"/>
  <c r="C270" i="20"/>
  <c r="P270" i="19"/>
  <c r="U269" i="19"/>
  <c r="H269" i="20"/>
  <c r="D269" i="20"/>
  <c r="Q269" i="19"/>
  <c r="I268" i="20"/>
  <c r="V268" i="19"/>
  <c r="E268" i="20"/>
  <c r="R268" i="19"/>
  <c r="W267" i="19"/>
  <c r="J267" i="20"/>
  <c r="F267" i="20"/>
  <c r="S267" i="19"/>
  <c r="K266" i="20"/>
  <c r="X266" i="19"/>
  <c r="G266" i="20"/>
  <c r="T266" i="19"/>
  <c r="C266" i="20"/>
  <c r="P266" i="19"/>
  <c r="U265" i="19"/>
  <c r="H265" i="20"/>
  <c r="D265" i="20"/>
  <c r="Q265" i="19"/>
  <c r="I264" i="20"/>
  <c r="V264" i="19"/>
  <c r="E264" i="20"/>
  <c r="R264" i="19"/>
  <c r="J263" i="20"/>
  <c r="W263" i="19"/>
  <c r="S263" i="19"/>
  <c r="F263" i="20"/>
  <c r="K262" i="20"/>
  <c r="X262" i="19"/>
  <c r="G262" i="20"/>
  <c r="T262" i="19"/>
  <c r="C262" i="20"/>
  <c r="P262" i="19"/>
  <c r="H261" i="20"/>
  <c r="U261" i="19"/>
  <c r="Q261" i="19"/>
  <c r="D261" i="20"/>
  <c r="B285" i="22"/>
  <c r="O285" i="21"/>
  <c r="L285" i="21"/>
  <c r="B277" i="22"/>
  <c r="O277" i="21"/>
  <c r="L277" i="21"/>
  <c r="B273" i="22"/>
  <c r="O273" i="21"/>
  <c r="L273" i="21"/>
  <c r="K288" i="22"/>
  <c r="X288" i="21"/>
  <c r="C288" i="22"/>
  <c r="P288" i="21"/>
  <c r="D287" i="22"/>
  <c r="Q287" i="21"/>
  <c r="J285" i="22"/>
  <c r="W285" i="21"/>
  <c r="K284" i="22"/>
  <c r="X284" i="21"/>
  <c r="G284" i="22"/>
  <c r="T284" i="21"/>
  <c r="D283" i="22"/>
  <c r="Q283" i="21"/>
  <c r="E282" i="22"/>
  <c r="R282" i="21"/>
  <c r="K280" i="22"/>
  <c r="X280" i="21"/>
  <c r="C280" i="22"/>
  <c r="P280" i="21"/>
  <c r="E278" i="22"/>
  <c r="R278" i="21"/>
  <c r="F277" i="22"/>
  <c r="S277" i="21"/>
  <c r="G276" i="22"/>
  <c r="T276" i="21"/>
  <c r="D275" i="22"/>
  <c r="Q275" i="21"/>
  <c r="E274" i="22"/>
  <c r="R274" i="21"/>
  <c r="F273" i="22"/>
  <c r="S273" i="21"/>
  <c r="C272" i="22"/>
  <c r="P272" i="21"/>
  <c r="I270" i="22"/>
  <c r="V270" i="21"/>
  <c r="J269" i="22"/>
  <c r="W269" i="21"/>
  <c r="G268" i="22"/>
  <c r="T268" i="21"/>
  <c r="H267" i="22"/>
  <c r="U267" i="21"/>
  <c r="D267" i="22"/>
  <c r="Q267" i="21"/>
  <c r="J265" i="22"/>
  <c r="W265" i="21"/>
  <c r="K264" i="22"/>
  <c r="X264" i="21"/>
  <c r="H263" i="22"/>
  <c r="U263" i="21"/>
  <c r="D263" i="22"/>
  <c r="Q263" i="21"/>
  <c r="F261" i="22"/>
  <c r="S261" i="21"/>
  <c r="B285" i="24"/>
  <c r="O285" i="23"/>
  <c r="L285" i="23"/>
  <c r="B277" i="24"/>
  <c r="O277" i="23"/>
  <c r="L277" i="23"/>
  <c r="B265" i="24"/>
  <c r="O265" i="23"/>
  <c r="L265" i="23"/>
  <c r="K288" i="24"/>
  <c r="X288" i="23"/>
  <c r="C288" i="24"/>
  <c r="P288" i="23"/>
  <c r="I286" i="24"/>
  <c r="V286" i="23"/>
  <c r="J285" i="24"/>
  <c r="W285" i="23"/>
  <c r="G284" i="24"/>
  <c r="T284" i="23"/>
  <c r="D283" i="24"/>
  <c r="Q283" i="23"/>
  <c r="E282" i="24"/>
  <c r="R282" i="23"/>
  <c r="J281" i="24"/>
  <c r="W281" i="23"/>
  <c r="G280" i="24"/>
  <c r="T280" i="23"/>
  <c r="H279" i="24"/>
  <c r="U279" i="23"/>
  <c r="I278" i="24"/>
  <c r="V278" i="23"/>
  <c r="F277" i="24"/>
  <c r="S277" i="23"/>
  <c r="G276" i="24"/>
  <c r="T276" i="23"/>
  <c r="H275" i="24"/>
  <c r="U275" i="23"/>
  <c r="E274" i="24"/>
  <c r="R274" i="23"/>
  <c r="F273" i="24"/>
  <c r="S273" i="23"/>
  <c r="G272" i="24"/>
  <c r="T272" i="23"/>
  <c r="D271" i="24"/>
  <c r="Q271" i="23"/>
  <c r="E270" i="24"/>
  <c r="R270" i="23"/>
  <c r="F269" i="24"/>
  <c r="S269" i="23"/>
  <c r="C268" i="24"/>
  <c r="P268" i="23"/>
  <c r="D267" i="24"/>
  <c r="Q267" i="23"/>
  <c r="E266" i="24"/>
  <c r="R266" i="23"/>
  <c r="F265" i="24"/>
  <c r="S265" i="23"/>
  <c r="C264" i="24"/>
  <c r="P264" i="23"/>
  <c r="D263" i="24"/>
  <c r="Q263" i="23"/>
  <c r="E262" i="24"/>
  <c r="R262" i="23"/>
  <c r="B261" i="20"/>
  <c r="O261" i="19"/>
  <c r="L261" i="19"/>
  <c r="B281" i="20"/>
  <c r="L281" i="19"/>
  <c r="O281" i="19"/>
  <c r="B269" i="20"/>
  <c r="L269" i="19"/>
  <c r="O269" i="19"/>
  <c r="T288" i="19"/>
  <c r="G288" i="20"/>
  <c r="P288" i="19"/>
  <c r="C288" i="20"/>
  <c r="D287" i="20"/>
  <c r="Q287" i="19"/>
  <c r="F285" i="20"/>
  <c r="S285" i="19"/>
  <c r="G284" i="20"/>
  <c r="T284" i="19"/>
  <c r="C284" i="20"/>
  <c r="P284" i="19"/>
  <c r="I282" i="20"/>
  <c r="V282" i="19"/>
  <c r="J281" i="20"/>
  <c r="W281" i="19"/>
  <c r="X280" i="19"/>
  <c r="K280" i="20"/>
  <c r="H279" i="20"/>
  <c r="U279" i="19"/>
  <c r="V278" i="19"/>
  <c r="I278" i="20"/>
  <c r="F277" i="20"/>
  <c r="S277" i="19"/>
  <c r="P276" i="19"/>
  <c r="C276" i="20"/>
  <c r="D275" i="20"/>
  <c r="Q275" i="19"/>
  <c r="I274" i="20"/>
  <c r="V274" i="19"/>
  <c r="F273" i="20"/>
  <c r="S273" i="19"/>
  <c r="G272" i="20"/>
  <c r="T272" i="19"/>
  <c r="H271" i="20"/>
  <c r="U271" i="19"/>
  <c r="R270" i="19"/>
  <c r="E270" i="20"/>
  <c r="X268" i="19"/>
  <c r="K268" i="20"/>
  <c r="P268" i="19"/>
  <c r="C268" i="20"/>
  <c r="D267" i="20"/>
  <c r="Q267" i="19"/>
  <c r="E266" i="20"/>
  <c r="R266" i="19"/>
  <c r="F265" i="20"/>
  <c r="S265" i="19"/>
  <c r="G264" i="20"/>
  <c r="T264" i="19"/>
  <c r="H263" i="20"/>
  <c r="U263" i="19"/>
  <c r="V262" i="19"/>
  <c r="I262" i="20"/>
  <c r="F261" i="20"/>
  <c r="S261" i="19"/>
  <c r="B280" i="22"/>
  <c r="L280" i="21"/>
  <c r="O280" i="21"/>
  <c r="B272" i="22"/>
  <c r="L272" i="21"/>
  <c r="O272" i="21"/>
  <c r="B264" i="22"/>
  <c r="L264" i="21"/>
  <c r="O264" i="21"/>
  <c r="K287" i="22"/>
  <c r="X287" i="21"/>
  <c r="C287" i="22"/>
  <c r="P287" i="21"/>
  <c r="E285" i="22"/>
  <c r="R285" i="21"/>
  <c r="F284" i="22"/>
  <c r="S284" i="21"/>
  <c r="G283" i="22"/>
  <c r="T283" i="21"/>
  <c r="D282" i="22"/>
  <c r="Q282" i="21"/>
  <c r="E281" i="22"/>
  <c r="R281" i="21"/>
  <c r="F280" i="22"/>
  <c r="S280" i="21"/>
  <c r="C279" i="22"/>
  <c r="P279" i="21"/>
  <c r="D278" i="22"/>
  <c r="Q278" i="21"/>
  <c r="E277" i="22"/>
  <c r="R277" i="21"/>
  <c r="K275" i="22"/>
  <c r="X275" i="21"/>
  <c r="G275" i="22"/>
  <c r="T275" i="21"/>
  <c r="H274" i="22"/>
  <c r="U274" i="21"/>
  <c r="J272" i="22"/>
  <c r="W272" i="21"/>
  <c r="K271" i="22"/>
  <c r="X271" i="21"/>
  <c r="C271" i="22"/>
  <c r="P271" i="21"/>
  <c r="D270" i="22"/>
  <c r="Q270" i="21"/>
  <c r="J268" i="22"/>
  <c r="W268" i="21"/>
  <c r="K267" i="22"/>
  <c r="X267" i="21"/>
  <c r="C267" i="22"/>
  <c r="P267" i="21"/>
  <c r="I265" i="22"/>
  <c r="V265" i="21"/>
  <c r="J264" i="22"/>
  <c r="W264" i="21"/>
  <c r="K263" i="22"/>
  <c r="X263" i="21"/>
  <c r="C263" i="22"/>
  <c r="P263" i="21"/>
  <c r="I261" i="22"/>
  <c r="V261" i="21"/>
  <c r="E261" i="22"/>
  <c r="R261" i="21"/>
  <c r="B280" i="24"/>
  <c r="L280" i="23"/>
  <c r="O280" i="23"/>
  <c r="B264" i="24"/>
  <c r="O264" i="23"/>
  <c r="L264" i="23"/>
  <c r="B286" i="22"/>
  <c r="O286" i="21"/>
  <c r="L286" i="21"/>
  <c r="B282" i="22"/>
  <c r="O282" i="21"/>
  <c r="L282" i="21"/>
  <c r="B278" i="22"/>
  <c r="O278" i="21"/>
  <c r="L278" i="21"/>
  <c r="B274" i="22"/>
  <c r="O274" i="21"/>
  <c r="L274" i="21"/>
  <c r="B270" i="22"/>
  <c r="O270" i="21"/>
  <c r="L270" i="21"/>
  <c r="B266" i="22"/>
  <c r="O266" i="21"/>
  <c r="L266" i="21"/>
  <c r="B262" i="22"/>
  <c r="O262" i="21"/>
  <c r="L262" i="21"/>
  <c r="H288" i="22"/>
  <c r="U288" i="21"/>
  <c r="D288" i="22"/>
  <c r="Q288" i="21"/>
  <c r="I287" i="22"/>
  <c r="V287" i="21"/>
  <c r="E287" i="22"/>
  <c r="R287" i="21"/>
  <c r="J286" i="22"/>
  <c r="W286" i="21"/>
  <c r="F286" i="22"/>
  <c r="S286" i="21"/>
  <c r="K285" i="22"/>
  <c r="X285" i="21"/>
  <c r="G285" i="22"/>
  <c r="T285" i="21"/>
  <c r="C285" i="22"/>
  <c r="P285" i="21"/>
  <c r="H284" i="22"/>
  <c r="U284" i="21"/>
  <c r="D284" i="22"/>
  <c r="Q284" i="21"/>
  <c r="I283" i="22"/>
  <c r="V283" i="21"/>
  <c r="E283" i="22"/>
  <c r="R283" i="21"/>
  <c r="J282" i="22"/>
  <c r="W282" i="21"/>
  <c r="F282" i="22"/>
  <c r="S282" i="21"/>
  <c r="K281" i="22"/>
  <c r="X281" i="21"/>
  <c r="G281" i="22"/>
  <c r="T281" i="21"/>
  <c r="C281" i="22"/>
  <c r="P281" i="21"/>
  <c r="H280" i="22"/>
  <c r="U280" i="21"/>
  <c r="D280" i="22"/>
  <c r="Q280" i="21"/>
  <c r="I279" i="22"/>
  <c r="V279" i="21"/>
  <c r="E279" i="22"/>
  <c r="R279" i="21"/>
  <c r="J278" i="22"/>
  <c r="W278" i="21"/>
  <c r="F278" i="22"/>
  <c r="S278" i="21"/>
  <c r="K277" i="22"/>
  <c r="X277" i="21"/>
  <c r="G277" i="22"/>
  <c r="T277" i="21"/>
  <c r="C277" i="22"/>
  <c r="P277" i="21"/>
  <c r="H276" i="22"/>
  <c r="U276" i="21"/>
  <c r="D276" i="22"/>
  <c r="Q276" i="21"/>
  <c r="I275" i="22"/>
  <c r="V275" i="21"/>
  <c r="E275" i="22"/>
  <c r="R275" i="21"/>
  <c r="J274" i="22"/>
  <c r="W274" i="21"/>
  <c r="F274" i="22"/>
  <c r="S274" i="21"/>
  <c r="K273" i="22"/>
  <c r="X273" i="21"/>
  <c r="G273" i="22"/>
  <c r="T273" i="21"/>
  <c r="C273" i="22"/>
  <c r="P273" i="21"/>
  <c r="H272" i="22"/>
  <c r="U272" i="21"/>
  <c r="D272" i="22"/>
  <c r="Q272" i="21"/>
  <c r="I271" i="22"/>
  <c r="V271" i="21"/>
  <c r="E271" i="22"/>
  <c r="R271" i="21"/>
  <c r="J270" i="22"/>
  <c r="W270" i="21"/>
  <c r="F270" i="22"/>
  <c r="S270" i="21"/>
  <c r="K269" i="22"/>
  <c r="X269" i="21"/>
  <c r="G269" i="22"/>
  <c r="T269" i="21"/>
  <c r="C269" i="22"/>
  <c r="P269" i="21"/>
  <c r="H268" i="22"/>
  <c r="U268" i="21"/>
  <c r="D268" i="22"/>
  <c r="Q268" i="21"/>
  <c r="I267" i="22"/>
  <c r="V267" i="21"/>
  <c r="E267" i="22"/>
  <c r="R267" i="21"/>
  <c r="J266" i="22"/>
  <c r="W266" i="21"/>
  <c r="F266" i="22"/>
  <c r="S266" i="21"/>
  <c r="K265" i="22"/>
  <c r="X265" i="21"/>
  <c r="G265" i="22"/>
  <c r="T265" i="21"/>
  <c r="C265" i="22"/>
  <c r="P265" i="21"/>
  <c r="H264" i="22"/>
  <c r="U264" i="21"/>
  <c r="D264" i="22"/>
  <c r="Q264" i="21"/>
  <c r="I263" i="22"/>
  <c r="V263" i="21"/>
  <c r="E263" i="22"/>
  <c r="R263" i="21"/>
  <c r="J262" i="22"/>
  <c r="W262" i="21"/>
  <c r="F262" i="22"/>
  <c r="S262" i="21"/>
  <c r="K261" i="22"/>
  <c r="X261" i="21"/>
  <c r="G261" i="22"/>
  <c r="T261" i="21"/>
  <c r="C261" i="22"/>
  <c r="P261" i="21"/>
  <c r="B286" i="24"/>
  <c r="O286" i="23"/>
  <c r="L286" i="23"/>
  <c r="B282" i="24"/>
  <c r="O282" i="23"/>
  <c r="L282" i="23"/>
  <c r="B278" i="24"/>
  <c r="O278" i="23"/>
  <c r="L278" i="23"/>
  <c r="B274" i="24"/>
  <c r="O274" i="23"/>
  <c r="L274" i="23"/>
  <c r="B270" i="24"/>
  <c r="O270" i="23"/>
  <c r="L270" i="23"/>
  <c r="B266" i="24"/>
  <c r="O266" i="23"/>
  <c r="L266" i="23"/>
  <c r="B262" i="24"/>
  <c r="O262" i="23"/>
  <c r="L262" i="23"/>
  <c r="H288" i="24"/>
  <c r="U288" i="23"/>
  <c r="D288" i="24"/>
  <c r="Q288" i="23"/>
  <c r="I287" i="24"/>
  <c r="V287" i="23"/>
  <c r="E287" i="24"/>
  <c r="R287" i="23"/>
  <c r="J286" i="24"/>
  <c r="W286" i="23"/>
  <c r="F286" i="24"/>
  <c r="S286" i="23"/>
  <c r="K285" i="24"/>
  <c r="X285" i="23"/>
  <c r="G285" i="24"/>
  <c r="T285" i="23"/>
  <c r="C285" i="24"/>
  <c r="P285" i="23"/>
  <c r="H284" i="24"/>
  <c r="U284" i="23"/>
  <c r="D284" i="24"/>
  <c r="Q284" i="23"/>
  <c r="I283" i="24"/>
  <c r="V283" i="23"/>
  <c r="E283" i="24"/>
  <c r="R283" i="23"/>
  <c r="J282" i="24"/>
  <c r="W282" i="23"/>
  <c r="F282" i="24"/>
  <c r="S282" i="23"/>
  <c r="K281" i="24"/>
  <c r="X281" i="23"/>
  <c r="G281" i="24"/>
  <c r="T281" i="23"/>
  <c r="C281" i="24"/>
  <c r="P281" i="23"/>
  <c r="H280" i="24"/>
  <c r="U280" i="23"/>
  <c r="D280" i="24"/>
  <c r="Q280" i="23"/>
  <c r="I279" i="24"/>
  <c r="V279" i="23"/>
  <c r="E279" i="24"/>
  <c r="R279" i="23"/>
  <c r="J278" i="24"/>
  <c r="W278" i="23"/>
  <c r="F278" i="24"/>
  <c r="S278" i="23"/>
  <c r="K277" i="24"/>
  <c r="X277" i="23"/>
  <c r="G277" i="24"/>
  <c r="T277" i="23"/>
  <c r="C277" i="24"/>
  <c r="P277" i="23"/>
  <c r="H276" i="24"/>
  <c r="U276" i="23"/>
  <c r="D276" i="24"/>
  <c r="Q276" i="23"/>
  <c r="I275" i="24"/>
  <c r="V275" i="23"/>
  <c r="E275" i="24"/>
  <c r="R275" i="23"/>
  <c r="J274" i="24"/>
  <c r="W274" i="23"/>
  <c r="F274" i="24"/>
  <c r="S274" i="23"/>
  <c r="K273" i="24"/>
  <c r="X273" i="23"/>
  <c r="G273" i="24"/>
  <c r="T273" i="23"/>
  <c r="C273" i="24"/>
  <c r="P273" i="23"/>
  <c r="H272" i="24"/>
  <c r="U272" i="23"/>
  <c r="D272" i="24"/>
  <c r="Q272" i="23"/>
  <c r="I271" i="24"/>
  <c r="V271" i="23"/>
  <c r="E271" i="24"/>
  <c r="R271" i="23"/>
  <c r="J270" i="24"/>
  <c r="W270" i="23"/>
  <c r="F270" i="24"/>
  <c r="S270" i="23"/>
  <c r="K269" i="24"/>
  <c r="X269" i="23"/>
  <c r="G269" i="24"/>
  <c r="T269" i="23"/>
  <c r="C269" i="24"/>
  <c r="P269" i="23"/>
  <c r="H268" i="24"/>
  <c r="U268" i="23"/>
  <c r="D268" i="24"/>
  <c r="Q268" i="23"/>
  <c r="I267" i="24"/>
  <c r="V267" i="23"/>
  <c r="E267" i="24"/>
  <c r="R267" i="23"/>
  <c r="J266" i="24"/>
  <c r="W266" i="23"/>
  <c r="F266" i="24"/>
  <c r="S266" i="23"/>
  <c r="K265" i="24"/>
  <c r="X265" i="23"/>
  <c r="G265" i="24"/>
  <c r="T265" i="23"/>
  <c r="C265" i="24"/>
  <c r="P265" i="23"/>
  <c r="H264" i="24"/>
  <c r="U264" i="23"/>
  <c r="D264" i="24"/>
  <c r="Q264" i="23"/>
  <c r="I263" i="24"/>
  <c r="V263" i="23"/>
  <c r="E263" i="24"/>
  <c r="R263" i="23"/>
  <c r="J262" i="24"/>
  <c r="W262" i="23"/>
  <c r="F262" i="24"/>
  <c r="S262" i="23"/>
  <c r="K261" i="24"/>
  <c r="X261" i="23"/>
  <c r="G261" i="24"/>
  <c r="T261" i="23"/>
  <c r="C261" i="24"/>
  <c r="P261" i="23"/>
  <c r="L286" i="19"/>
  <c r="O286" i="19"/>
  <c r="B286" i="20"/>
  <c r="L282" i="19"/>
  <c r="B282" i="20"/>
  <c r="O282" i="19"/>
  <c r="L278" i="19"/>
  <c r="B278" i="20"/>
  <c r="O278" i="19"/>
  <c r="L274" i="19"/>
  <c r="O274" i="19"/>
  <c r="B274" i="20"/>
  <c r="B270" i="20"/>
  <c r="L270" i="19"/>
  <c r="O270" i="19"/>
  <c r="L266" i="19"/>
  <c r="B266" i="20"/>
  <c r="O266" i="19"/>
  <c r="L262" i="19"/>
  <c r="B262" i="20"/>
  <c r="O262" i="19"/>
  <c r="H288" i="20"/>
  <c r="U288" i="19"/>
  <c r="D288" i="20"/>
  <c r="Q288" i="19"/>
  <c r="I287" i="20"/>
  <c r="V287" i="19"/>
  <c r="R287" i="19"/>
  <c r="E287" i="20"/>
  <c r="W286" i="19"/>
  <c r="J286" i="20"/>
  <c r="F286" i="20"/>
  <c r="S286" i="19"/>
  <c r="K285" i="20"/>
  <c r="X285" i="19"/>
  <c r="T285" i="19"/>
  <c r="G285" i="20"/>
  <c r="C285" i="20"/>
  <c r="P285" i="19"/>
  <c r="U284" i="19"/>
  <c r="H284" i="20"/>
  <c r="D284" i="20"/>
  <c r="Q284" i="19"/>
  <c r="V283" i="19"/>
  <c r="I283" i="20"/>
  <c r="E283" i="20"/>
  <c r="R283" i="19"/>
  <c r="J282" i="20"/>
  <c r="W282" i="19"/>
  <c r="F282" i="20"/>
  <c r="S282" i="19"/>
  <c r="X281" i="19"/>
  <c r="K281" i="20"/>
  <c r="T281" i="19"/>
  <c r="G281" i="20"/>
  <c r="P281" i="19"/>
  <c r="C281" i="20"/>
  <c r="H280" i="20"/>
  <c r="U280" i="19"/>
  <c r="D280" i="20"/>
  <c r="Q280" i="19"/>
  <c r="V279" i="19"/>
  <c r="I279" i="20"/>
  <c r="R279" i="19"/>
  <c r="E279" i="20"/>
  <c r="J278" i="20"/>
  <c r="W278" i="19"/>
  <c r="F278" i="20"/>
  <c r="S278" i="19"/>
  <c r="X277" i="19"/>
  <c r="K277" i="20"/>
  <c r="G277" i="20"/>
  <c r="T277" i="19"/>
  <c r="P277" i="19"/>
  <c r="C277" i="20"/>
  <c r="U276" i="19"/>
  <c r="H276" i="20"/>
  <c r="D276" i="20"/>
  <c r="Q276" i="19"/>
  <c r="V275" i="19"/>
  <c r="I275" i="20"/>
  <c r="R275" i="19"/>
  <c r="E275" i="20"/>
  <c r="W274" i="19"/>
  <c r="J274" i="20"/>
  <c r="F274" i="20"/>
  <c r="S274" i="19"/>
  <c r="X273" i="19"/>
  <c r="K273" i="20"/>
  <c r="T273" i="19"/>
  <c r="G273" i="20"/>
  <c r="P273" i="19"/>
  <c r="C273" i="20"/>
  <c r="H272" i="20"/>
  <c r="U272" i="19"/>
  <c r="D272" i="20"/>
  <c r="Q272" i="19"/>
  <c r="V271" i="19"/>
  <c r="I271" i="20"/>
  <c r="R271" i="19"/>
  <c r="E271" i="20"/>
  <c r="J270" i="20"/>
  <c r="W270" i="19"/>
  <c r="F270" i="20"/>
  <c r="S270" i="19"/>
  <c r="X269" i="19"/>
  <c r="K269" i="20"/>
  <c r="T269" i="19"/>
  <c r="G269" i="20"/>
  <c r="P269" i="19"/>
  <c r="C269" i="20"/>
  <c r="H268" i="20"/>
  <c r="U268" i="19"/>
  <c r="D268" i="20"/>
  <c r="Q268" i="19"/>
  <c r="V267" i="19"/>
  <c r="I267" i="20"/>
  <c r="R267" i="19"/>
  <c r="E267" i="20"/>
  <c r="J266" i="20"/>
  <c r="W266" i="19"/>
  <c r="F266" i="20"/>
  <c r="S266" i="19"/>
  <c r="K265" i="20"/>
  <c r="X265" i="19"/>
  <c r="G265" i="20"/>
  <c r="T265" i="19"/>
  <c r="C265" i="20"/>
  <c r="P265" i="19"/>
  <c r="H264" i="20"/>
  <c r="U264" i="19"/>
  <c r="D264" i="20"/>
  <c r="Q264" i="19"/>
  <c r="V263" i="19"/>
  <c r="I263" i="20"/>
  <c r="R263" i="19"/>
  <c r="E263" i="20"/>
  <c r="W262" i="19"/>
  <c r="J262" i="20"/>
  <c r="F262" i="20"/>
  <c r="S262" i="19"/>
  <c r="K261" i="20"/>
  <c r="X261" i="19"/>
  <c r="G261" i="20"/>
  <c r="T261" i="19"/>
  <c r="C261" i="20"/>
  <c r="P261" i="19"/>
  <c r="Y262" i="19" l="1"/>
  <c r="L262" i="20"/>
  <c r="Y262" i="21"/>
  <c r="L262" i="22"/>
  <c r="Y280" i="21"/>
  <c r="L280" i="22"/>
  <c r="Y261" i="19"/>
  <c r="L261" i="20"/>
  <c r="Y271" i="23"/>
  <c r="L271" i="24"/>
  <c r="Y275" i="23"/>
  <c r="L275" i="24"/>
  <c r="Y271" i="21"/>
  <c r="L271" i="22"/>
  <c r="Y287" i="21"/>
  <c r="L287" i="22"/>
  <c r="Y288" i="23"/>
  <c r="L288" i="24"/>
  <c r="Y276" i="21"/>
  <c r="L276" i="22"/>
  <c r="Y269" i="23"/>
  <c r="L269" i="24"/>
  <c r="Y281" i="21"/>
  <c r="L281" i="22"/>
  <c r="Y261" i="21"/>
  <c r="L261" i="22"/>
  <c r="Y284" i="19"/>
  <c r="L284" i="20"/>
  <c r="Y272" i="23"/>
  <c r="L272" i="24"/>
  <c r="Y284" i="23"/>
  <c r="L284" i="24"/>
  <c r="Y270" i="19"/>
  <c r="L270" i="20"/>
  <c r="Y274" i="19"/>
  <c r="L274" i="20"/>
  <c r="Y262" i="23"/>
  <c r="L262" i="24"/>
  <c r="Y278" i="23"/>
  <c r="L278" i="24"/>
  <c r="Y274" i="21"/>
  <c r="L274" i="22"/>
  <c r="Y264" i="23"/>
  <c r="L264" i="24"/>
  <c r="Y280" i="23"/>
  <c r="L280" i="24"/>
  <c r="Y272" i="21"/>
  <c r="L272" i="22"/>
  <c r="L265" i="24"/>
  <c r="Y265" i="23"/>
  <c r="Y271" i="19"/>
  <c r="L271" i="20"/>
  <c r="Y287" i="19"/>
  <c r="L287" i="20"/>
  <c r="Y287" i="23"/>
  <c r="L287" i="24"/>
  <c r="L267" i="22"/>
  <c r="Y267" i="21"/>
  <c r="Y283" i="21"/>
  <c r="L283" i="22"/>
  <c r="Y276" i="23"/>
  <c r="L276" i="24"/>
  <c r="Y268" i="21"/>
  <c r="L268" i="22"/>
  <c r="Y285" i="19"/>
  <c r="L285" i="20"/>
  <c r="Y269" i="21"/>
  <c r="L269" i="22"/>
  <c r="Y264" i="19"/>
  <c r="L264" i="20"/>
  <c r="Y276" i="19"/>
  <c r="L276" i="20"/>
  <c r="Y280" i="19"/>
  <c r="L280" i="20"/>
  <c r="Y268" i="23"/>
  <c r="L268" i="24"/>
  <c r="Y284" i="21"/>
  <c r="L284" i="22"/>
  <c r="Y265" i="21"/>
  <c r="L265" i="22"/>
  <c r="Y278" i="19"/>
  <c r="L278" i="20"/>
  <c r="Y275" i="19"/>
  <c r="L275" i="20"/>
  <c r="Y286" i="19"/>
  <c r="L286" i="20"/>
  <c r="Y281" i="19"/>
  <c r="L281" i="20"/>
  <c r="Y273" i="19"/>
  <c r="L273" i="20"/>
  <c r="Y277" i="19"/>
  <c r="L277" i="20"/>
  <c r="Y261" i="23"/>
  <c r="L261" i="24"/>
  <c r="Y272" i="19"/>
  <c r="L272" i="20"/>
  <c r="Y273" i="23"/>
  <c r="L273" i="24"/>
  <c r="Y266" i="23"/>
  <c r="L266" i="24"/>
  <c r="Y282" i="23"/>
  <c r="L282" i="24"/>
  <c r="Y278" i="21"/>
  <c r="L278" i="22"/>
  <c r="Y277" i="23"/>
  <c r="L277" i="24"/>
  <c r="Y273" i="21"/>
  <c r="L273" i="22"/>
  <c r="Y274" i="23"/>
  <c r="L274" i="24"/>
  <c r="Y270" i="21"/>
  <c r="L270" i="22"/>
  <c r="Y286" i="21"/>
  <c r="L286" i="22"/>
  <c r="Y264" i="21"/>
  <c r="L264" i="22"/>
  <c r="Y285" i="21"/>
  <c r="L285" i="22"/>
  <c r="Y267" i="19"/>
  <c r="L267" i="20"/>
  <c r="Y283" i="19"/>
  <c r="L283" i="20"/>
  <c r="Y263" i="23"/>
  <c r="L263" i="24"/>
  <c r="Y267" i="23"/>
  <c r="L267" i="24"/>
  <c r="Y283" i="23"/>
  <c r="L283" i="24"/>
  <c r="Y263" i="21"/>
  <c r="L263" i="22"/>
  <c r="Y279" i="21"/>
  <c r="L279" i="22"/>
  <c r="Y266" i="19"/>
  <c r="L266" i="20"/>
  <c r="Y282" i="19"/>
  <c r="L282" i="20"/>
  <c r="Y270" i="23"/>
  <c r="L270" i="24"/>
  <c r="Y286" i="23"/>
  <c r="L286" i="24"/>
  <c r="Y266" i="21"/>
  <c r="L266" i="22"/>
  <c r="Y282" i="21"/>
  <c r="L282" i="22"/>
  <c r="Y269" i="19"/>
  <c r="L269" i="20"/>
  <c r="Y285" i="23"/>
  <c r="L285" i="24"/>
  <c r="Y277" i="21"/>
  <c r="L277" i="22"/>
  <c r="Y263" i="19"/>
  <c r="L263" i="20"/>
  <c r="Y279" i="19"/>
  <c r="L279" i="20"/>
  <c r="Y279" i="23"/>
  <c r="L279" i="24"/>
  <c r="Y275" i="21"/>
  <c r="L275" i="22"/>
  <c r="Y288" i="21"/>
  <c r="L288" i="22"/>
  <c r="Y281" i="23"/>
  <c r="L281" i="24"/>
  <c r="Y268" i="19"/>
  <c r="L268" i="20"/>
  <c r="Y288" i="19"/>
  <c r="L288" i="20"/>
  <c r="Y265" i="19"/>
  <c r="L265" i="20"/>
  <c r="H21" i="2"/>
  <c r="I21" i="2" s="1"/>
  <c r="J21" i="2" s="1"/>
  <c r="K21" i="2" s="1"/>
  <c r="L21" i="2" s="1"/>
  <c r="M21" i="2" s="1"/>
  <c r="N21" i="2" s="1"/>
  <c r="H17" i="2"/>
  <c r="I17" i="2" s="1"/>
  <c r="J17" i="2" s="1"/>
  <c r="K17" i="2" s="1"/>
  <c r="L17" i="2" s="1"/>
  <c r="M17" i="2" s="1"/>
  <c r="N17" i="2" s="1"/>
  <c r="H11" i="2"/>
  <c r="I11" i="2" s="1"/>
  <c r="J11" i="2" s="1"/>
  <c r="K11" i="2" s="1"/>
  <c r="L11" i="2" s="1"/>
  <c r="M11" i="2" s="1"/>
  <c r="N11" i="2" s="1"/>
  <c r="H1" i="2"/>
  <c r="I1" i="2" s="1"/>
  <c r="J1" i="2" s="1"/>
  <c r="K1" i="2" s="1"/>
  <c r="L1" i="2" s="1"/>
  <c r="M1" i="2" s="1"/>
  <c r="N1" i="2" s="1"/>
  <c r="B30" i="17" l="1"/>
  <c r="P31" i="25" s="1"/>
  <c r="G41" i="2" l="1"/>
  <c r="L38" i="3" s="1"/>
  <c r="I30" i="17" l="1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30" i="17"/>
  <c r="V31" i="25" s="1"/>
  <c r="H29" i="17"/>
  <c r="V30" i="25" s="1"/>
  <c r="H28" i="17"/>
  <c r="V29" i="25" s="1"/>
  <c r="H27" i="17"/>
  <c r="V28" i="25" s="1"/>
  <c r="H26" i="17"/>
  <c r="V27" i="25" s="1"/>
  <c r="H25" i="17"/>
  <c r="V26" i="25" s="1"/>
  <c r="H24" i="17"/>
  <c r="V25" i="25" s="1"/>
  <c r="H23" i="17"/>
  <c r="V24" i="25" s="1"/>
  <c r="H22" i="17"/>
  <c r="V23" i="25" s="1"/>
  <c r="H21" i="17"/>
  <c r="V22" i="25" s="1"/>
  <c r="H20" i="17"/>
  <c r="V21" i="25" s="1"/>
  <c r="H19" i="17"/>
  <c r="V20" i="25" s="1"/>
  <c r="H18" i="17"/>
  <c r="V19" i="25" s="1"/>
  <c r="H17" i="17"/>
  <c r="V18" i="25" s="1"/>
  <c r="H16" i="17"/>
  <c r="V17" i="25" s="1"/>
  <c r="H15" i="17"/>
  <c r="V16" i="25" s="1"/>
  <c r="H14" i="17"/>
  <c r="V15" i="25" s="1"/>
  <c r="H13" i="17"/>
  <c r="V14" i="25" s="1"/>
  <c r="H12" i="17"/>
  <c r="V13" i="25" s="1"/>
  <c r="H11" i="17"/>
  <c r="V12" i="25" s="1"/>
  <c r="H10" i="17"/>
  <c r="V11" i="25" s="1"/>
  <c r="H9" i="17"/>
  <c r="V10" i="25" s="1"/>
  <c r="H8" i="17"/>
  <c r="V9" i="25" s="1"/>
  <c r="H7" i="17"/>
  <c r="V8" i="25" s="1"/>
  <c r="H6" i="17"/>
  <c r="V7" i="25" s="1"/>
  <c r="H5" i="17"/>
  <c r="V6" i="25" s="1"/>
  <c r="H4" i="17"/>
  <c r="V5" i="25" s="1"/>
  <c r="H3" i="17"/>
  <c r="V4" i="25" s="1"/>
  <c r="G30" i="17"/>
  <c r="U31" i="25" s="1"/>
  <c r="G29" i="17"/>
  <c r="U30" i="25" s="1"/>
  <c r="G28" i="17"/>
  <c r="U29" i="25" s="1"/>
  <c r="G27" i="17"/>
  <c r="U28" i="25" s="1"/>
  <c r="G26" i="17"/>
  <c r="U27" i="25" s="1"/>
  <c r="G25" i="17"/>
  <c r="U26" i="25" s="1"/>
  <c r="G24" i="17"/>
  <c r="U25" i="25" s="1"/>
  <c r="G23" i="17"/>
  <c r="U24" i="25" s="1"/>
  <c r="G22" i="17"/>
  <c r="U23" i="25" s="1"/>
  <c r="G21" i="17"/>
  <c r="U22" i="25" s="1"/>
  <c r="G20" i="17"/>
  <c r="U21" i="25" s="1"/>
  <c r="G19" i="17"/>
  <c r="U20" i="25" s="1"/>
  <c r="G18" i="17"/>
  <c r="U19" i="25" s="1"/>
  <c r="G17" i="17"/>
  <c r="U18" i="25" s="1"/>
  <c r="G16" i="17"/>
  <c r="U17" i="25" s="1"/>
  <c r="G15" i="17"/>
  <c r="U16" i="25" s="1"/>
  <c r="G14" i="17"/>
  <c r="U15" i="25" s="1"/>
  <c r="G13" i="17"/>
  <c r="U14" i="25" s="1"/>
  <c r="G12" i="17"/>
  <c r="U13" i="25" s="1"/>
  <c r="G11" i="17"/>
  <c r="U12" i="25" s="1"/>
  <c r="G10" i="17"/>
  <c r="U11" i="25" s="1"/>
  <c r="G9" i="17"/>
  <c r="U10" i="25" s="1"/>
  <c r="G8" i="17"/>
  <c r="U9" i="25" s="1"/>
  <c r="G7" i="17"/>
  <c r="U8" i="25" s="1"/>
  <c r="G6" i="17"/>
  <c r="U7" i="25" s="1"/>
  <c r="G5" i="17"/>
  <c r="U6" i="25" s="1"/>
  <c r="G4" i="17"/>
  <c r="U5" i="25" s="1"/>
  <c r="G3" i="17"/>
  <c r="U4" i="25" s="1"/>
  <c r="F30" i="17"/>
  <c r="T31" i="25" s="1"/>
  <c r="F29" i="17"/>
  <c r="T30" i="25" s="1"/>
  <c r="F28" i="17"/>
  <c r="T29" i="25" s="1"/>
  <c r="F27" i="17"/>
  <c r="T28" i="25" s="1"/>
  <c r="F26" i="17"/>
  <c r="T27" i="25" s="1"/>
  <c r="F25" i="17"/>
  <c r="T26" i="25" s="1"/>
  <c r="F24" i="17"/>
  <c r="T25" i="25" s="1"/>
  <c r="F23" i="17"/>
  <c r="T24" i="25" s="1"/>
  <c r="F22" i="17"/>
  <c r="T23" i="25" s="1"/>
  <c r="F21" i="17"/>
  <c r="T22" i="25" s="1"/>
  <c r="F20" i="17"/>
  <c r="T21" i="25" s="1"/>
  <c r="F19" i="17"/>
  <c r="T20" i="25" s="1"/>
  <c r="F18" i="17"/>
  <c r="T19" i="25" s="1"/>
  <c r="F17" i="17"/>
  <c r="T18" i="25" s="1"/>
  <c r="F16" i="17"/>
  <c r="T17" i="25" s="1"/>
  <c r="F15" i="17"/>
  <c r="T16" i="25" s="1"/>
  <c r="F14" i="17"/>
  <c r="T15" i="25" s="1"/>
  <c r="F13" i="17"/>
  <c r="T14" i="25" s="1"/>
  <c r="F12" i="17"/>
  <c r="T13" i="25" s="1"/>
  <c r="F11" i="17"/>
  <c r="T12" i="25" s="1"/>
  <c r="F10" i="17"/>
  <c r="T11" i="25" s="1"/>
  <c r="F9" i="17"/>
  <c r="T10" i="25" s="1"/>
  <c r="F8" i="17"/>
  <c r="T9" i="25" s="1"/>
  <c r="F7" i="17"/>
  <c r="T8" i="25" s="1"/>
  <c r="F6" i="17"/>
  <c r="T7" i="25" s="1"/>
  <c r="F5" i="17"/>
  <c r="T6" i="25" s="1"/>
  <c r="F4" i="17"/>
  <c r="T5" i="25" s="1"/>
  <c r="F3" i="17"/>
  <c r="T4" i="25" s="1"/>
  <c r="E30" i="17"/>
  <c r="S31" i="25" s="1"/>
  <c r="E29" i="17"/>
  <c r="S30" i="25" s="1"/>
  <c r="E28" i="17"/>
  <c r="S29" i="25" s="1"/>
  <c r="E27" i="17"/>
  <c r="S28" i="25" s="1"/>
  <c r="E26" i="17"/>
  <c r="S27" i="25" s="1"/>
  <c r="E25" i="17"/>
  <c r="S26" i="25" s="1"/>
  <c r="E24" i="17"/>
  <c r="S25" i="25" s="1"/>
  <c r="E23" i="17"/>
  <c r="S24" i="25" s="1"/>
  <c r="E22" i="17"/>
  <c r="S23" i="25" s="1"/>
  <c r="E21" i="17"/>
  <c r="S22" i="25" s="1"/>
  <c r="E20" i="17"/>
  <c r="S21" i="25" s="1"/>
  <c r="E19" i="17"/>
  <c r="S20" i="25" s="1"/>
  <c r="E18" i="17"/>
  <c r="S19" i="25" s="1"/>
  <c r="E17" i="17"/>
  <c r="S18" i="25" s="1"/>
  <c r="E16" i="17"/>
  <c r="S17" i="25" s="1"/>
  <c r="E15" i="17"/>
  <c r="S16" i="25" s="1"/>
  <c r="E14" i="17"/>
  <c r="S15" i="25" s="1"/>
  <c r="E13" i="17"/>
  <c r="S14" i="25" s="1"/>
  <c r="E12" i="17"/>
  <c r="S13" i="25" s="1"/>
  <c r="E11" i="17"/>
  <c r="S12" i="25" s="1"/>
  <c r="E10" i="17"/>
  <c r="S11" i="25" s="1"/>
  <c r="E9" i="17"/>
  <c r="S10" i="25" s="1"/>
  <c r="E8" i="17"/>
  <c r="S9" i="25" s="1"/>
  <c r="E7" i="17"/>
  <c r="S8" i="25" s="1"/>
  <c r="E6" i="17"/>
  <c r="S7" i="25" s="1"/>
  <c r="E5" i="17"/>
  <c r="S6" i="25" s="1"/>
  <c r="E4" i="17"/>
  <c r="S5" i="25" s="1"/>
  <c r="E3" i="17"/>
  <c r="S4" i="25" s="1"/>
  <c r="D30" i="17"/>
  <c r="R31" i="25" s="1"/>
  <c r="D29" i="17"/>
  <c r="R30" i="25" s="1"/>
  <c r="D28" i="17"/>
  <c r="R29" i="25" s="1"/>
  <c r="D27" i="17"/>
  <c r="R28" i="25" s="1"/>
  <c r="D26" i="17"/>
  <c r="R27" i="25" s="1"/>
  <c r="D25" i="17"/>
  <c r="R26" i="25" s="1"/>
  <c r="D24" i="17"/>
  <c r="R25" i="25" s="1"/>
  <c r="D23" i="17"/>
  <c r="R24" i="25" s="1"/>
  <c r="D22" i="17"/>
  <c r="R23" i="25" s="1"/>
  <c r="D21" i="17"/>
  <c r="R22" i="25" s="1"/>
  <c r="D20" i="17"/>
  <c r="R21" i="25" s="1"/>
  <c r="D19" i="17"/>
  <c r="R20" i="25" s="1"/>
  <c r="D18" i="17"/>
  <c r="R19" i="25" s="1"/>
  <c r="D17" i="17"/>
  <c r="R18" i="25" s="1"/>
  <c r="D16" i="17"/>
  <c r="R17" i="25" s="1"/>
  <c r="D15" i="17"/>
  <c r="R16" i="25" s="1"/>
  <c r="D14" i="17"/>
  <c r="R15" i="25" s="1"/>
  <c r="D13" i="17"/>
  <c r="R14" i="25" s="1"/>
  <c r="D12" i="17"/>
  <c r="R13" i="25" s="1"/>
  <c r="D11" i="17"/>
  <c r="R12" i="25" s="1"/>
  <c r="D10" i="17"/>
  <c r="R11" i="25" s="1"/>
  <c r="D9" i="17"/>
  <c r="R10" i="25" s="1"/>
  <c r="D8" i="17"/>
  <c r="R9" i="25" s="1"/>
  <c r="D7" i="17"/>
  <c r="R8" i="25" s="1"/>
  <c r="D6" i="17"/>
  <c r="R7" i="25" s="1"/>
  <c r="D5" i="17"/>
  <c r="R6" i="25" s="1"/>
  <c r="D4" i="17"/>
  <c r="R5" i="25" s="1"/>
  <c r="D3" i="17"/>
  <c r="R4" i="25" s="1"/>
  <c r="C30" i="17"/>
  <c r="Q31" i="25" s="1"/>
  <c r="C29" i="17"/>
  <c r="Q30" i="25" s="1"/>
  <c r="C28" i="17"/>
  <c r="Q29" i="25" s="1"/>
  <c r="C27" i="17"/>
  <c r="Q28" i="25" s="1"/>
  <c r="C26" i="17"/>
  <c r="Q27" i="25" s="1"/>
  <c r="C25" i="17"/>
  <c r="Q26" i="25" s="1"/>
  <c r="C24" i="17"/>
  <c r="Q25" i="25" s="1"/>
  <c r="C23" i="17"/>
  <c r="Q24" i="25" s="1"/>
  <c r="C22" i="17"/>
  <c r="Q23" i="25" s="1"/>
  <c r="C21" i="17"/>
  <c r="Q22" i="25" s="1"/>
  <c r="C20" i="17"/>
  <c r="Q21" i="25" s="1"/>
  <c r="C19" i="17"/>
  <c r="Q20" i="25" s="1"/>
  <c r="C18" i="17"/>
  <c r="Q19" i="25" s="1"/>
  <c r="C17" i="17"/>
  <c r="Q18" i="25" s="1"/>
  <c r="C16" i="17"/>
  <c r="Q17" i="25" s="1"/>
  <c r="C15" i="17"/>
  <c r="Q16" i="25" s="1"/>
  <c r="C14" i="17"/>
  <c r="Q15" i="25" s="1"/>
  <c r="C13" i="17"/>
  <c r="Q14" i="25" s="1"/>
  <c r="C12" i="17"/>
  <c r="Q13" i="25" s="1"/>
  <c r="C11" i="17"/>
  <c r="Q12" i="25" s="1"/>
  <c r="C10" i="17"/>
  <c r="Q11" i="25" s="1"/>
  <c r="C9" i="17"/>
  <c r="Q10" i="25" s="1"/>
  <c r="C8" i="17"/>
  <c r="Q9" i="25" s="1"/>
  <c r="C7" i="17"/>
  <c r="Q8" i="25" s="1"/>
  <c r="C6" i="17"/>
  <c r="Q7" i="25" s="1"/>
  <c r="C5" i="17"/>
  <c r="Q6" i="25" s="1"/>
  <c r="C4" i="17"/>
  <c r="Q5" i="25" s="1"/>
  <c r="C3" i="17"/>
  <c r="Q4" i="25" s="1"/>
  <c r="B29" i="17"/>
  <c r="P30" i="25" s="1"/>
  <c r="B28" i="17"/>
  <c r="P29" i="25" s="1"/>
  <c r="B27" i="17"/>
  <c r="P28" i="25" s="1"/>
  <c r="B26" i="17"/>
  <c r="P27" i="25" s="1"/>
  <c r="B25" i="17"/>
  <c r="P26" i="25" s="1"/>
  <c r="B24" i="17"/>
  <c r="P25" i="25" s="1"/>
  <c r="B23" i="17"/>
  <c r="P24" i="25" s="1"/>
  <c r="B22" i="17"/>
  <c r="P23" i="25" s="1"/>
  <c r="B21" i="17"/>
  <c r="P22" i="25" s="1"/>
  <c r="B20" i="17"/>
  <c r="P21" i="25" s="1"/>
  <c r="B19" i="17"/>
  <c r="P20" i="25" s="1"/>
  <c r="B18" i="17"/>
  <c r="P19" i="25" s="1"/>
  <c r="B17" i="17"/>
  <c r="P18" i="25" s="1"/>
  <c r="B16" i="17"/>
  <c r="P17" i="25" s="1"/>
  <c r="B15" i="17"/>
  <c r="P16" i="25" s="1"/>
  <c r="B14" i="17"/>
  <c r="P15" i="25" s="1"/>
  <c r="B13" i="17"/>
  <c r="P14" i="25" s="1"/>
  <c r="B12" i="17"/>
  <c r="P13" i="25" s="1"/>
  <c r="B11" i="17"/>
  <c r="P12" i="25" s="1"/>
  <c r="B10" i="17"/>
  <c r="P11" i="25" s="1"/>
  <c r="B9" i="17"/>
  <c r="P10" i="25" s="1"/>
  <c r="B8" i="17"/>
  <c r="P9" i="25" s="1"/>
  <c r="B7" i="17"/>
  <c r="P8" i="25" s="1"/>
  <c r="B6" i="17"/>
  <c r="P7" i="25" s="1"/>
  <c r="B5" i="17"/>
  <c r="P6" i="25" s="1"/>
  <c r="B4" i="17"/>
  <c r="P5" i="25" s="1"/>
  <c r="B3" i="17"/>
  <c r="P4" i="25" s="1"/>
  <c r="W4" i="25" l="1"/>
  <c r="I3" i="18"/>
  <c r="W12" i="25"/>
  <c r="I11" i="18"/>
  <c r="W24" i="25"/>
  <c r="I23" i="18"/>
  <c r="W5" i="25"/>
  <c r="I4" i="18"/>
  <c r="W9" i="25"/>
  <c r="I8" i="18"/>
  <c r="W13" i="25"/>
  <c r="I12" i="18"/>
  <c r="W17" i="25"/>
  <c r="I16" i="18"/>
  <c r="W21" i="25"/>
  <c r="I20" i="18"/>
  <c r="W25" i="25"/>
  <c r="I24" i="18"/>
  <c r="W29" i="25"/>
  <c r="I28" i="18"/>
  <c r="W20" i="25"/>
  <c r="I19" i="18"/>
  <c r="W6" i="25"/>
  <c r="I5" i="18"/>
  <c r="W10" i="25"/>
  <c r="I9" i="18"/>
  <c r="W14" i="25"/>
  <c r="I13" i="18"/>
  <c r="W18" i="25"/>
  <c r="I17" i="18"/>
  <c r="W22" i="25"/>
  <c r="I21" i="18"/>
  <c r="W26" i="25"/>
  <c r="I25" i="18"/>
  <c r="W30" i="25"/>
  <c r="I29" i="18"/>
  <c r="W8" i="25"/>
  <c r="I7" i="18"/>
  <c r="W16" i="25"/>
  <c r="I15" i="18"/>
  <c r="W28" i="25"/>
  <c r="I27" i="18"/>
  <c r="W7" i="25"/>
  <c r="I6" i="18"/>
  <c r="W11" i="25"/>
  <c r="I10" i="18"/>
  <c r="W15" i="25"/>
  <c r="I14" i="18"/>
  <c r="W19" i="25"/>
  <c r="I18" i="18"/>
  <c r="W23" i="25"/>
  <c r="I22" i="18"/>
  <c r="W27" i="25"/>
  <c r="I26" i="18"/>
  <c r="W31" i="25"/>
  <c r="I30" i="18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B34" i="17" l="1"/>
  <c r="K255" i="23" l="1"/>
  <c r="J255" i="23"/>
  <c r="I255" i="23"/>
  <c r="H255" i="23"/>
  <c r="G255" i="23"/>
  <c r="F255" i="23"/>
  <c r="E255" i="23"/>
  <c r="D255" i="23"/>
  <c r="C255" i="23"/>
  <c r="B255" i="23"/>
  <c r="K254" i="23"/>
  <c r="J254" i="23"/>
  <c r="I254" i="23"/>
  <c r="H254" i="23"/>
  <c r="G254" i="23"/>
  <c r="F254" i="23"/>
  <c r="E254" i="23"/>
  <c r="D254" i="23"/>
  <c r="C254" i="23"/>
  <c r="B254" i="23"/>
  <c r="K253" i="23"/>
  <c r="J253" i="23"/>
  <c r="I253" i="23"/>
  <c r="H253" i="23"/>
  <c r="G253" i="23"/>
  <c r="F253" i="23"/>
  <c r="E253" i="23"/>
  <c r="D253" i="23"/>
  <c r="C253" i="23"/>
  <c r="B253" i="23"/>
  <c r="K252" i="23"/>
  <c r="J252" i="23"/>
  <c r="I252" i="23"/>
  <c r="H252" i="23"/>
  <c r="G252" i="23"/>
  <c r="F252" i="23"/>
  <c r="E252" i="23"/>
  <c r="D252" i="23"/>
  <c r="C252" i="23"/>
  <c r="B252" i="23"/>
  <c r="K251" i="23"/>
  <c r="J251" i="23"/>
  <c r="I251" i="23"/>
  <c r="H251" i="23"/>
  <c r="G251" i="23"/>
  <c r="F251" i="23"/>
  <c r="E251" i="23"/>
  <c r="D251" i="23"/>
  <c r="C251" i="23"/>
  <c r="B251" i="23"/>
  <c r="K250" i="23"/>
  <c r="J250" i="23"/>
  <c r="I250" i="23"/>
  <c r="H250" i="23"/>
  <c r="G250" i="23"/>
  <c r="F250" i="23"/>
  <c r="E250" i="23"/>
  <c r="D250" i="23"/>
  <c r="C250" i="23"/>
  <c r="B250" i="23"/>
  <c r="K249" i="23"/>
  <c r="J249" i="23"/>
  <c r="I249" i="23"/>
  <c r="H249" i="23"/>
  <c r="G249" i="23"/>
  <c r="F249" i="23"/>
  <c r="E249" i="23"/>
  <c r="D249" i="23"/>
  <c r="C249" i="23"/>
  <c r="B249" i="23"/>
  <c r="K248" i="23"/>
  <c r="J248" i="23"/>
  <c r="I248" i="23"/>
  <c r="H248" i="23"/>
  <c r="G248" i="23"/>
  <c r="F248" i="23"/>
  <c r="E248" i="23"/>
  <c r="D248" i="23"/>
  <c r="C248" i="23"/>
  <c r="B248" i="23"/>
  <c r="K247" i="23"/>
  <c r="J247" i="23"/>
  <c r="I247" i="23"/>
  <c r="H247" i="23"/>
  <c r="G247" i="23"/>
  <c r="F247" i="23"/>
  <c r="E247" i="23"/>
  <c r="D247" i="23"/>
  <c r="C247" i="23"/>
  <c r="B247" i="23"/>
  <c r="K246" i="23"/>
  <c r="J246" i="23"/>
  <c r="I246" i="23"/>
  <c r="H246" i="23"/>
  <c r="G246" i="23"/>
  <c r="F246" i="23"/>
  <c r="E246" i="23"/>
  <c r="D246" i="23"/>
  <c r="C246" i="23"/>
  <c r="B246" i="23"/>
  <c r="K245" i="23"/>
  <c r="J245" i="23"/>
  <c r="I245" i="23"/>
  <c r="H245" i="23"/>
  <c r="G245" i="23"/>
  <c r="F245" i="23"/>
  <c r="E245" i="23"/>
  <c r="D245" i="23"/>
  <c r="C245" i="23"/>
  <c r="B245" i="23"/>
  <c r="K244" i="23"/>
  <c r="J244" i="23"/>
  <c r="I244" i="23"/>
  <c r="H244" i="23"/>
  <c r="G244" i="23"/>
  <c r="F244" i="23"/>
  <c r="E244" i="23"/>
  <c r="D244" i="23"/>
  <c r="C244" i="23"/>
  <c r="B244" i="23"/>
  <c r="K243" i="23"/>
  <c r="J243" i="23"/>
  <c r="I243" i="23"/>
  <c r="H243" i="23"/>
  <c r="G243" i="23"/>
  <c r="F243" i="23"/>
  <c r="E243" i="23"/>
  <c r="D243" i="23"/>
  <c r="C243" i="23"/>
  <c r="B243" i="23"/>
  <c r="K242" i="23"/>
  <c r="J242" i="23"/>
  <c r="I242" i="23"/>
  <c r="H242" i="23"/>
  <c r="G242" i="23"/>
  <c r="F242" i="23"/>
  <c r="E242" i="23"/>
  <c r="D242" i="23"/>
  <c r="C242" i="23"/>
  <c r="B242" i="23"/>
  <c r="K241" i="23"/>
  <c r="J241" i="23"/>
  <c r="I241" i="23"/>
  <c r="H241" i="23"/>
  <c r="G241" i="23"/>
  <c r="F241" i="23"/>
  <c r="E241" i="23"/>
  <c r="D241" i="23"/>
  <c r="C241" i="23"/>
  <c r="B241" i="23"/>
  <c r="K240" i="23"/>
  <c r="J240" i="23"/>
  <c r="I240" i="23"/>
  <c r="H240" i="23"/>
  <c r="G240" i="23"/>
  <c r="F240" i="23"/>
  <c r="E240" i="23"/>
  <c r="D240" i="23"/>
  <c r="C240" i="23"/>
  <c r="B240" i="23"/>
  <c r="K239" i="23"/>
  <c r="J239" i="23"/>
  <c r="I239" i="23"/>
  <c r="H239" i="23"/>
  <c r="G239" i="23"/>
  <c r="F239" i="23"/>
  <c r="E239" i="23"/>
  <c r="D239" i="23"/>
  <c r="C239" i="23"/>
  <c r="B239" i="23"/>
  <c r="K238" i="23"/>
  <c r="J238" i="23"/>
  <c r="I238" i="23"/>
  <c r="H238" i="23"/>
  <c r="G238" i="23"/>
  <c r="F238" i="23"/>
  <c r="E238" i="23"/>
  <c r="D238" i="23"/>
  <c r="C238" i="23"/>
  <c r="B238" i="23"/>
  <c r="K237" i="23"/>
  <c r="J237" i="23"/>
  <c r="I237" i="23"/>
  <c r="H237" i="23"/>
  <c r="G237" i="23"/>
  <c r="F237" i="23"/>
  <c r="E237" i="23"/>
  <c r="D237" i="23"/>
  <c r="C237" i="23"/>
  <c r="B237" i="23"/>
  <c r="K236" i="23"/>
  <c r="J236" i="23"/>
  <c r="I236" i="23"/>
  <c r="H236" i="23"/>
  <c r="G236" i="23"/>
  <c r="F236" i="23"/>
  <c r="E236" i="23"/>
  <c r="D236" i="23"/>
  <c r="C236" i="23"/>
  <c r="B236" i="23"/>
  <c r="K235" i="23"/>
  <c r="J235" i="23"/>
  <c r="I235" i="23"/>
  <c r="H235" i="23"/>
  <c r="G235" i="23"/>
  <c r="F235" i="23"/>
  <c r="E235" i="23"/>
  <c r="D235" i="23"/>
  <c r="C235" i="23"/>
  <c r="B235" i="23"/>
  <c r="K234" i="23"/>
  <c r="J234" i="23"/>
  <c r="I234" i="23"/>
  <c r="H234" i="23"/>
  <c r="G234" i="23"/>
  <c r="F234" i="23"/>
  <c r="E234" i="23"/>
  <c r="D234" i="23"/>
  <c r="C234" i="23"/>
  <c r="B234" i="23"/>
  <c r="K233" i="23"/>
  <c r="J233" i="23"/>
  <c r="I233" i="23"/>
  <c r="H233" i="23"/>
  <c r="G233" i="23"/>
  <c r="F233" i="23"/>
  <c r="E233" i="23"/>
  <c r="D233" i="23"/>
  <c r="C233" i="23"/>
  <c r="B233" i="23"/>
  <c r="K232" i="23"/>
  <c r="J232" i="23"/>
  <c r="I232" i="23"/>
  <c r="H232" i="23"/>
  <c r="G232" i="23"/>
  <c r="F232" i="23"/>
  <c r="E232" i="23"/>
  <c r="D232" i="23"/>
  <c r="C232" i="23"/>
  <c r="B232" i="23"/>
  <c r="K231" i="23"/>
  <c r="J231" i="23"/>
  <c r="I231" i="23"/>
  <c r="H231" i="23"/>
  <c r="G231" i="23"/>
  <c r="F231" i="23"/>
  <c r="E231" i="23"/>
  <c r="D231" i="23"/>
  <c r="C231" i="23"/>
  <c r="B231" i="23"/>
  <c r="K230" i="23"/>
  <c r="J230" i="23"/>
  <c r="I230" i="23"/>
  <c r="H230" i="23"/>
  <c r="G230" i="23"/>
  <c r="F230" i="23"/>
  <c r="E230" i="23"/>
  <c r="D230" i="23"/>
  <c r="C230" i="23"/>
  <c r="B230" i="23"/>
  <c r="K229" i="23"/>
  <c r="J229" i="23"/>
  <c r="I229" i="23"/>
  <c r="H229" i="23"/>
  <c r="G229" i="23"/>
  <c r="F229" i="23"/>
  <c r="E229" i="23"/>
  <c r="D229" i="23"/>
  <c r="C229" i="23"/>
  <c r="K223" i="23"/>
  <c r="J223" i="23"/>
  <c r="I223" i="23"/>
  <c r="H223" i="23"/>
  <c r="G223" i="23"/>
  <c r="F223" i="23"/>
  <c r="E223" i="23"/>
  <c r="D223" i="23"/>
  <c r="C223" i="23"/>
  <c r="B223" i="23"/>
  <c r="K222" i="23"/>
  <c r="J222" i="23"/>
  <c r="I222" i="23"/>
  <c r="H222" i="23"/>
  <c r="G222" i="23"/>
  <c r="F222" i="23"/>
  <c r="E222" i="23"/>
  <c r="D222" i="23"/>
  <c r="C222" i="23"/>
  <c r="B222" i="23"/>
  <c r="K221" i="23"/>
  <c r="J221" i="23"/>
  <c r="I221" i="23"/>
  <c r="H221" i="23"/>
  <c r="G221" i="23"/>
  <c r="F221" i="23"/>
  <c r="E221" i="23"/>
  <c r="D221" i="23"/>
  <c r="C221" i="23"/>
  <c r="B221" i="23"/>
  <c r="K220" i="23"/>
  <c r="J220" i="23"/>
  <c r="I220" i="23"/>
  <c r="H220" i="23"/>
  <c r="G220" i="23"/>
  <c r="F220" i="23"/>
  <c r="E220" i="23"/>
  <c r="D220" i="23"/>
  <c r="C220" i="23"/>
  <c r="B220" i="23"/>
  <c r="K219" i="23"/>
  <c r="J219" i="23"/>
  <c r="I219" i="23"/>
  <c r="H219" i="23"/>
  <c r="G219" i="23"/>
  <c r="F219" i="23"/>
  <c r="E219" i="23"/>
  <c r="D219" i="23"/>
  <c r="C219" i="23"/>
  <c r="B219" i="23"/>
  <c r="K218" i="23"/>
  <c r="J218" i="23"/>
  <c r="I218" i="23"/>
  <c r="H218" i="23"/>
  <c r="G218" i="23"/>
  <c r="F218" i="23"/>
  <c r="E218" i="23"/>
  <c r="D218" i="23"/>
  <c r="C218" i="23"/>
  <c r="B218" i="23"/>
  <c r="K217" i="23"/>
  <c r="J217" i="23"/>
  <c r="I217" i="23"/>
  <c r="H217" i="23"/>
  <c r="G217" i="23"/>
  <c r="F217" i="23"/>
  <c r="E217" i="23"/>
  <c r="D217" i="23"/>
  <c r="C217" i="23"/>
  <c r="B217" i="23"/>
  <c r="K216" i="23"/>
  <c r="J216" i="23"/>
  <c r="I216" i="23"/>
  <c r="H216" i="23"/>
  <c r="G216" i="23"/>
  <c r="F216" i="23"/>
  <c r="E216" i="23"/>
  <c r="D216" i="23"/>
  <c r="C216" i="23"/>
  <c r="B216" i="23"/>
  <c r="K215" i="23"/>
  <c r="J215" i="23"/>
  <c r="I215" i="23"/>
  <c r="H215" i="23"/>
  <c r="G215" i="23"/>
  <c r="F215" i="23"/>
  <c r="E215" i="23"/>
  <c r="D215" i="23"/>
  <c r="C215" i="23"/>
  <c r="B215" i="23"/>
  <c r="K214" i="23"/>
  <c r="J214" i="23"/>
  <c r="I214" i="23"/>
  <c r="H214" i="23"/>
  <c r="G214" i="23"/>
  <c r="F214" i="23"/>
  <c r="E214" i="23"/>
  <c r="D214" i="23"/>
  <c r="C214" i="23"/>
  <c r="B214" i="23"/>
  <c r="K213" i="23"/>
  <c r="J213" i="23"/>
  <c r="I213" i="23"/>
  <c r="H213" i="23"/>
  <c r="G213" i="23"/>
  <c r="F213" i="23"/>
  <c r="E213" i="23"/>
  <c r="D213" i="23"/>
  <c r="C213" i="23"/>
  <c r="B213" i="23"/>
  <c r="K212" i="23"/>
  <c r="J212" i="23"/>
  <c r="I212" i="23"/>
  <c r="H212" i="23"/>
  <c r="G212" i="23"/>
  <c r="F212" i="23"/>
  <c r="E212" i="23"/>
  <c r="D212" i="23"/>
  <c r="C212" i="23"/>
  <c r="B212" i="23"/>
  <c r="K211" i="23"/>
  <c r="J211" i="23"/>
  <c r="I211" i="23"/>
  <c r="H211" i="23"/>
  <c r="G211" i="23"/>
  <c r="F211" i="23"/>
  <c r="E211" i="23"/>
  <c r="D211" i="23"/>
  <c r="C211" i="23"/>
  <c r="B211" i="23"/>
  <c r="K210" i="23"/>
  <c r="J210" i="23"/>
  <c r="I210" i="23"/>
  <c r="H210" i="23"/>
  <c r="G210" i="23"/>
  <c r="F210" i="23"/>
  <c r="E210" i="23"/>
  <c r="D210" i="23"/>
  <c r="C210" i="23"/>
  <c r="B210" i="23"/>
  <c r="K209" i="23"/>
  <c r="J209" i="23"/>
  <c r="I209" i="23"/>
  <c r="H209" i="23"/>
  <c r="G209" i="23"/>
  <c r="F209" i="23"/>
  <c r="E209" i="23"/>
  <c r="D209" i="23"/>
  <c r="C209" i="23"/>
  <c r="B209" i="23"/>
  <c r="K208" i="23"/>
  <c r="J208" i="23"/>
  <c r="I208" i="23"/>
  <c r="H208" i="23"/>
  <c r="G208" i="23"/>
  <c r="F208" i="23"/>
  <c r="E208" i="23"/>
  <c r="D208" i="23"/>
  <c r="C208" i="23"/>
  <c r="B208" i="23"/>
  <c r="K207" i="23"/>
  <c r="J207" i="23"/>
  <c r="I207" i="23"/>
  <c r="H207" i="23"/>
  <c r="G207" i="23"/>
  <c r="F207" i="23"/>
  <c r="E207" i="23"/>
  <c r="D207" i="23"/>
  <c r="C207" i="23"/>
  <c r="B207" i="23"/>
  <c r="K206" i="23"/>
  <c r="J206" i="23"/>
  <c r="I206" i="23"/>
  <c r="H206" i="23"/>
  <c r="G206" i="23"/>
  <c r="F206" i="23"/>
  <c r="E206" i="23"/>
  <c r="D206" i="23"/>
  <c r="C206" i="23"/>
  <c r="B206" i="23"/>
  <c r="K205" i="23"/>
  <c r="J205" i="23"/>
  <c r="I205" i="23"/>
  <c r="H205" i="23"/>
  <c r="G205" i="23"/>
  <c r="F205" i="23"/>
  <c r="E205" i="23"/>
  <c r="D205" i="23"/>
  <c r="C205" i="23"/>
  <c r="B205" i="23"/>
  <c r="K204" i="23"/>
  <c r="J204" i="23"/>
  <c r="I204" i="23"/>
  <c r="H204" i="23"/>
  <c r="G204" i="23"/>
  <c r="F204" i="23"/>
  <c r="E204" i="23"/>
  <c r="D204" i="23"/>
  <c r="C204" i="23"/>
  <c r="B204" i="23"/>
  <c r="K203" i="23"/>
  <c r="J203" i="23"/>
  <c r="I203" i="23"/>
  <c r="H203" i="23"/>
  <c r="G203" i="23"/>
  <c r="F203" i="23"/>
  <c r="E203" i="23"/>
  <c r="D203" i="23"/>
  <c r="C203" i="23"/>
  <c r="B203" i="23"/>
  <c r="K202" i="23"/>
  <c r="J202" i="23"/>
  <c r="I202" i="23"/>
  <c r="H202" i="23"/>
  <c r="G202" i="23"/>
  <c r="F202" i="23"/>
  <c r="E202" i="23"/>
  <c r="D202" i="23"/>
  <c r="C202" i="23"/>
  <c r="B202" i="23"/>
  <c r="K201" i="23"/>
  <c r="J201" i="23"/>
  <c r="I201" i="23"/>
  <c r="H201" i="23"/>
  <c r="G201" i="23"/>
  <c r="F201" i="23"/>
  <c r="E201" i="23"/>
  <c r="D201" i="23"/>
  <c r="C201" i="23"/>
  <c r="B201" i="23"/>
  <c r="K200" i="23"/>
  <c r="J200" i="23"/>
  <c r="I200" i="23"/>
  <c r="H200" i="23"/>
  <c r="G200" i="23"/>
  <c r="F200" i="23"/>
  <c r="E200" i="23"/>
  <c r="D200" i="23"/>
  <c r="C200" i="23"/>
  <c r="B200" i="23"/>
  <c r="K199" i="23"/>
  <c r="J199" i="23"/>
  <c r="I199" i="23"/>
  <c r="H199" i="23"/>
  <c r="G199" i="23"/>
  <c r="F199" i="23"/>
  <c r="E199" i="23"/>
  <c r="D199" i="23"/>
  <c r="C199" i="23"/>
  <c r="B199" i="23"/>
  <c r="K198" i="23"/>
  <c r="J198" i="23"/>
  <c r="I198" i="23"/>
  <c r="H198" i="23"/>
  <c r="G198" i="23"/>
  <c r="F198" i="23"/>
  <c r="E198" i="23"/>
  <c r="D198" i="23"/>
  <c r="C198" i="23"/>
  <c r="B198" i="23"/>
  <c r="K197" i="23"/>
  <c r="J197" i="23"/>
  <c r="I197" i="23"/>
  <c r="H197" i="23"/>
  <c r="G197" i="23"/>
  <c r="F197" i="23"/>
  <c r="E197" i="23"/>
  <c r="D197" i="23"/>
  <c r="C197" i="23"/>
  <c r="K191" i="23"/>
  <c r="J191" i="23"/>
  <c r="I191" i="23"/>
  <c r="H191" i="23"/>
  <c r="G191" i="23"/>
  <c r="F191" i="23"/>
  <c r="E191" i="23"/>
  <c r="D191" i="23"/>
  <c r="C191" i="23"/>
  <c r="B191" i="23"/>
  <c r="K190" i="23"/>
  <c r="J190" i="23"/>
  <c r="I190" i="23"/>
  <c r="H190" i="23"/>
  <c r="G190" i="23"/>
  <c r="F190" i="23"/>
  <c r="E190" i="23"/>
  <c r="D190" i="23"/>
  <c r="C190" i="23"/>
  <c r="B190" i="23"/>
  <c r="K189" i="23"/>
  <c r="J189" i="23"/>
  <c r="I189" i="23"/>
  <c r="H189" i="23"/>
  <c r="G189" i="23"/>
  <c r="F189" i="23"/>
  <c r="E189" i="23"/>
  <c r="D189" i="23"/>
  <c r="C189" i="23"/>
  <c r="B189" i="23"/>
  <c r="K188" i="23"/>
  <c r="J188" i="23"/>
  <c r="I188" i="23"/>
  <c r="H188" i="23"/>
  <c r="G188" i="23"/>
  <c r="F188" i="23"/>
  <c r="E188" i="23"/>
  <c r="D188" i="23"/>
  <c r="C188" i="23"/>
  <c r="B188" i="23"/>
  <c r="K187" i="23"/>
  <c r="J187" i="23"/>
  <c r="I187" i="23"/>
  <c r="H187" i="23"/>
  <c r="G187" i="23"/>
  <c r="F187" i="23"/>
  <c r="E187" i="23"/>
  <c r="D187" i="23"/>
  <c r="C187" i="23"/>
  <c r="B187" i="23"/>
  <c r="K186" i="23"/>
  <c r="J186" i="23"/>
  <c r="I186" i="23"/>
  <c r="H186" i="23"/>
  <c r="G186" i="23"/>
  <c r="F186" i="23"/>
  <c r="E186" i="23"/>
  <c r="D186" i="23"/>
  <c r="C186" i="23"/>
  <c r="B186" i="23"/>
  <c r="K185" i="23"/>
  <c r="J185" i="23"/>
  <c r="I185" i="23"/>
  <c r="H185" i="23"/>
  <c r="G185" i="23"/>
  <c r="F185" i="23"/>
  <c r="E185" i="23"/>
  <c r="D185" i="23"/>
  <c r="C185" i="23"/>
  <c r="B185" i="23"/>
  <c r="K184" i="23"/>
  <c r="J184" i="23"/>
  <c r="I184" i="23"/>
  <c r="H184" i="23"/>
  <c r="G184" i="23"/>
  <c r="F184" i="23"/>
  <c r="E184" i="23"/>
  <c r="D184" i="23"/>
  <c r="C184" i="23"/>
  <c r="B184" i="23"/>
  <c r="K183" i="23"/>
  <c r="J183" i="23"/>
  <c r="I183" i="23"/>
  <c r="H183" i="23"/>
  <c r="G183" i="23"/>
  <c r="F183" i="23"/>
  <c r="E183" i="23"/>
  <c r="D183" i="23"/>
  <c r="C183" i="23"/>
  <c r="B183" i="23"/>
  <c r="K182" i="23"/>
  <c r="J182" i="23"/>
  <c r="I182" i="23"/>
  <c r="H182" i="23"/>
  <c r="G182" i="23"/>
  <c r="F182" i="23"/>
  <c r="E182" i="23"/>
  <c r="D182" i="23"/>
  <c r="C182" i="23"/>
  <c r="B182" i="23"/>
  <c r="K181" i="23"/>
  <c r="J181" i="23"/>
  <c r="I181" i="23"/>
  <c r="H181" i="23"/>
  <c r="G181" i="23"/>
  <c r="F181" i="23"/>
  <c r="E181" i="23"/>
  <c r="D181" i="23"/>
  <c r="C181" i="23"/>
  <c r="B181" i="23"/>
  <c r="K180" i="23"/>
  <c r="J180" i="23"/>
  <c r="I180" i="23"/>
  <c r="H180" i="23"/>
  <c r="G180" i="23"/>
  <c r="F180" i="23"/>
  <c r="E180" i="23"/>
  <c r="D180" i="23"/>
  <c r="C180" i="23"/>
  <c r="B180" i="23"/>
  <c r="K179" i="23"/>
  <c r="J179" i="23"/>
  <c r="I179" i="23"/>
  <c r="H179" i="23"/>
  <c r="G179" i="23"/>
  <c r="F179" i="23"/>
  <c r="E179" i="23"/>
  <c r="D179" i="23"/>
  <c r="C179" i="23"/>
  <c r="B179" i="23"/>
  <c r="K178" i="23"/>
  <c r="J178" i="23"/>
  <c r="I178" i="23"/>
  <c r="H178" i="23"/>
  <c r="G178" i="23"/>
  <c r="F178" i="23"/>
  <c r="E178" i="23"/>
  <c r="D178" i="23"/>
  <c r="C178" i="23"/>
  <c r="B178" i="23"/>
  <c r="K177" i="23"/>
  <c r="J177" i="23"/>
  <c r="I177" i="23"/>
  <c r="H177" i="23"/>
  <c r="G177" i="23"/>
  <c r="F177" i="23"/>
  <c r="E177" i="23"/>
  <c r="D177" i="23"/>
  <c r="C177" i="23"/>
  <c r="B177" i="23"/>
  <c r="K176" i="23"/>
  <c r="J176" i="23"/>
  <c r="I176" i="23"/>
  <c r="H176" i="23"/>
  <c r="G176" i="23"/>
  <c r="F176" i="23"/>
  <c r="E176" i="23"/>
  <c r="D176" i="23"/>
  <c r="C176" i="23"/>
  <c r="B176" i="23"/>
  <c r="K175" i="23"/>
  <c r="J175" i="23"/>
  <c r="I175" i="23"/>
  <c r="H175" i="23"/>
  <c r="G175" i="23"/>
  <c r="F175" i="23"/>
  <c r="E175" i="23"/>
  <c r="D175" i="23"/>
  <c r="C175" i="23"/>
  <c r="B175" i="23"/>
  <c r="K174" i="23"/>
  <c r="J174" i="23"/>
  <c r="I174" i="23"/>
  <c r="H174" i="23"/>
  <c r="G174" i="23"/>
  <c r="F174" i="23"/>
  <c r="E174" i="23"/>
  <c r="D174" i="23"/>
  <c r="C174" i="23"/>
  <c r="B174" i="23"/>
  <c r="K173" i="23"/>
  <c r="J173" i="23"/>
  <c r="I173" i="23"/>
  <c r="H173" i="23"/>
  <c r="G173" i="23"/>
  <c r="F173" i="23"/>
  <c r="E173" i="23"/>
  <c r="D173" i="23"/>
  <c r="C173" i="23"/>
  <c r="B173" i="23"/>
  <c r="K172" i="23"/>
  <c r="J172" i="23"/>
  <c r="I172" i="23"/>
  <c r="H172" i="23"/>
  <c r="G172" i="23"/>
  <c r="F172" i="23"/>
  <c r="E172" i="23"/>
  <c r="D172" i="23"/>
  <c r="C172" i="23"/>
  <c r="B172" i="23"/>
  <c r="K171" i="23"/>
  <c r="J171" i="23"/>
  <c r="I171" i="23"/>
  <c r="H171" i="23"/>
  <c r="G171" i="23"/>
  <c r="F171" i="23"/>
  <c r="E171" i="23"/>
  <c r="D171" i="23"/>
  <c r="C171" i="23"/>
  <c r="B171" i="23"/>
  <c r="K170" i="23"/>
  <c r="J170" i="23"/>
  <c r="I170" i="23"/>
  <c r="H170" i="23"/>
  <c r="G170" i="23"/>
  <c r="F170" i="23"/>
  <c r="E170" i="23"/>
  <c r="D170" i="23"/>
  <c r="C170" i="23"/>
  <c r="B170" i="23"/>
  <c r="K169" i="23"/>
  <c r="J169" i="23"/>
  <c r="I169" i="23"/>
  <c r="H169" i="23"/>
  <c r="G169" i="23"/>
  <c r="F169" i="23"/>
  <c r="E169" i="23"/>
  <c r="D169" i="23"/>
  <c r="C169" i="23"/>
  <c r="B169" i="23"/>
  <c r="K168" i="23"/>
  <c r="J168" i="23"/>
  <c r="I168" i="23"/>
  <c r="H168" i="23"/>
  <c r="G168" i="23"/>
  <c r="F168" i="23"/>
  <c r="E168" i="23"/>
  <c r="D168" i="23"/>
  <c r="C168" i="23"/>
  <c r="B168" i="23"/>
  <c r="K167" i="23"/>
  <c r="J167" i="23"/>
  <c r="I167" i="23"/>
  <c r="H167" i="23"/>
  <c r="G167" i="23"/>
  <c r="F167" i="23"/>
  <c r="E167" i="23"/>
  <c r="D167" i="23"/>
  <c r="C167" i="23"/>
  <c r="B167" i="23"/>
  <c r="K166" i="23"/>
  <c r="J166" i="23"/>
  <c r="I166" i="23"/>
  <c r="H166" i="23"/>
  <c r="G166" i="23"/>
  <c r="F166" i="23"/>
  <c r="E166" i="23"/>
  <c r="D166" i="23"/>
  <c r="C166" i="23"/>
  <c r="B166" i="23"/>
  <c r="K165" i="23"/>
  <c r="J165" i="23"/>
  <c r="I165" i="23"/>
  <c r="H165" i="23"/>
  <c r="G165" i="23"/>
  <c r="F165" i="23"/>
  <c r="E165" i="23"/>
  <c r="D165" i="23"/>
  <c r="C165" i="23"/>
  <c r="K159" i="23"/>
  <c r="J159" i="23"/>
  <c r="I159" i="23"/>
  <c r="H159" i="23"/>
  <c r="G159" i="23"/>
  <c r="F159" i="23"/>
  <c r="E159" i="23"/>
  <c r="D159" i="23"/>
  <c r="C159" i="23"/>
  <c r="B159" i="23"/>
  <c r="K158" i="23"/>
  <c r="J158" i="23"/>
  <c r="I158" i="23"/>
  <c r="H158" i="23"/>
  <c r="G158" i="23"/>
  <c r="F158" i="23"/>
  <c r="E158" i="23"/>
  <c r="D158" i="23"/>
  <c r="C158" i="23"/>
  <c r="B158" i="23"/>
  <c r="K157" i="23"/>
  <c r="J157" i="23"/>
  <c r="I157" i="23"/>
  <c r="H157" i="23"/>
  <c r="G157" i="23"/>
  <c r="F157" i="23"/>
  <c r="E157" i="23"/>
  <c r="D157" i="23"/>
  <c r="C157" i="23"/>
  <c r="B157" i="23"/>
  <c r="K156" i="23"/>
  <c r="J156" i="23"/>
  <c r="I156" i="23"/>
  <c r="H156" i="23"/>
  <c r="G156" i="23"/>
  <c r="F156" i="23"/>
  <c r="E156" i="23"/>
  <c r="D156" i="23"/>
  <c r="C156" i="23"/>
  <c r="B156" i="23"/>
  <c r="K155" i="23"/>
  <c r="J155" i="23"/>
  <c r="I155" i="23"/>
  <c r="H155" i="23"/>
  <c r="G155" i="23"/>
  <c r="F155" i="23"/>
  <c r="E155" i="23"/>
  <c r="D155" i="23"/>
  <c r="C155" i="23"/>
  <c r="B155" i="23"/>
  <c r="K154" i="23"/>
  <c r="J154" i="23"/>
  <c r="I154" i="23"/>
  <c r="H154" i="23"/>
  <c r="G154" i="23"/>
  <c r="F154" i="23"/>
  <c r="E154" i="23"/>
  <c r="D154" i="23"/>
  <c r="C154" i="23"/>
  <c r="B154" i="23"/>
  <c r="K153" i="23"/>
  <c r="J153" i="23"/>
  <c r="I153" i="23"/>
  <c r="H153" i="23"/>
  <c r="G153" i="23"/>
  <c r="F153" i="23"/>
  <c r="E153" i="23"/>
  <c r="D153" i="23"/>
  <c r="C153" i="23"/>
  <c r="B153" i="23"/>
  <c r="K152" i="23"/>
  <c r="J152" i="23"/>
  <c r="I152" i="23"/>
  <c r="H152" i="23"/>
  <c r="G152" i="23"/>
  <c r="F152" i="23"/>
  <c r="E152" i="23"/>
  <c r="D152" i="23"/>
  <c r="C152" i="23"/>
  <c r="B152" i="23"/>
  <c r="K151" i="23"/>
  <c r="J151" i="23"/>
  <c r="I151" i="23"/>
  <c r="H151" i="23"/>
  <c r="G151" i="23"/>
  <c r="F151" i="23"/>
  <c r="E151" i="23"/>
  <c r="D151" i="23"/>
  <c r="C151" i="23"/>
  <c r="B151" i="23"/>
  <c r="K150" i="23"/>
  <c r="J150" i="23"/>
  <c r="I150" i="23"/>
  <c r="H150" i="23"/>
  <c r="G150" i="23"/>
  <c r="F150" i="23"/>
  <c r="E150" i="23"/>
  <c r="D150" i="23"/>
  <c r="C150" i="23"/>
  <c r="B150" i="23"/>
  <c r="K149" i="23"/>
  <c r="J149" i="23"/>
  <c r="I149" i="23"/>
  <c r="H149" i="23"/>
  <c r="G149" i="23"/>
  <c r="F149" i="23"/>
  <c r="E149" i="23"/>
  <c r="D149" i="23"/>
  <c r="C149" i="23"/>
  <c r="B149" i="23"/>
  <c r="K148" i="23"/>
  <c r="J148" i="23"/>
  <c r="I148" i="23"/>
  <c r="H148" i="23"/>
  <c r="G148" i="23"/>
  <c r="F148" i="23"/>
  <c r="E148" i="23"/>
  <c r="D148" i="23"/>
  <c r="C148" i="23"/>
  <c r="B148" i="23"/>
  <c r="K147" i="23"/>
  <c r="J147" i="23"/>
  <c r="I147" i="23"/>
  <c r="H147" i="23"/>
  <c r="G147" i="23"/>
  <c r="F147" i="23"/>
  <c r="E147" i="23"/>
  <c r="D147" i="23"/>
  <c r="C147" i="23"/>
  <c r="B147" i="23"/>
  <c r="K146" i="23"/>
  <c r="J146" i="23"/>
  <c r="I146" i="23"/>
  <c r="H146" i="23"/>
  <c r="G146" i="23"/>
  <c r="F146" i="23"/>
  <c r="E146" i="23"/>
  <c r="D146" i="23"/>
  <c r="C146" i="23"/>
  <c r="B146" i="23"/>
  <c r="K145" i="23"/>
  <c r="J145" i="23"/>
  <c r="I145" i="23"/>
  <c r="H145" i="23"/>
  <c r="G145" i="23"/>
  <c r="F145" i="23"/>
  <c r="E145" i="23"/>
  <c r="D145" i="23"/>
  <c r="C145" i="23"/>
  <c r="B145" i="23"/>
  <c r="K144" i="23"/>
  <c r="J144" i="23"/>
  <c r="I144" i="23"/>
  <c r="H144" i="23"/>
  <c r="G144" i="23"/>
  <c r="F144" i="23"/>
  <c r="E144" i="23"/>
  <c r="D144" i="23"/>
  <c r="C144" i="23"/>
  <c r="B144" i="23"/>
  <c r="K143" i="23"/>
  <c r="J143" i="23"/>
  <c r="I143" i="23"/>
  <c r="H143" i="23"/>
  <c r="G143" i="23"/>
  <c r="F143" i="23"/>
  <c r="E143" i="23"/>
  <c r="D143" i="23"/>
  <c r="C143" i="23"/>
  <c r="B143" i="23"/>
  <c r="K142" i="23"/>
  <c r="J142" i="23"/>
  <c r="I142" i="23"/>
  <c r="H142" i="23"/>
  <c r="G142" i="23"/>
  <c r="F142" i="23"/>
  <c r="E142" i="23"/>
  <c r="D142" i="23"/>
  <c r="C142" i="23"/>
  <c r="B142" i="23"/>
  <c r="K141" i="23"/>
  <c r="J141" i="23"/>
  <c r="I141" i="23"/>
  <c r="H141" i="23"/>
  <c r="G141" i="23"/>
  <c r="F141" i="23"/>
  <c r="E141" i="23"/>
  <c r="D141" i="23"/>
  <c r="C141" i="23"/>
  <c r="B141" i="23"/>
  <c r="K140" i="23"/>
  <c r="J140" i="23"/>
  <c r="I140" i="23"/>
  <c r="H140" i="23"/>
  <c r="G140" i="23"/>
  <c r="F140" i="23"/>
  <c r="E140" i="23"/>
  <c r="D140" i="23"/>
  <c r="C140" i="23"/>
  <c r="B140" i="23"/>
  <c r="K139" i="23"/>
  <c r="J139" i="23"/>
  <c r="I139" i="23"/>
  <c r="H139" i="23"/>
  <c r="G139" i="23"/>
  <c r="F139" i="23"/>
  <c r="E139" i="23"/>
  <c r="D139" i="23"/>
  <c r="C139" i="23"/>
  <c r="B139" i="23"/>
  <c r="K138" i="23"/>
  <c r="J138" i="23"/>
  <c r="I138" i="23"/>
  <c r="H138" i="23"/>
  <c r="G138" i="23"/>
  <c r="F138" i="23"/>
  <c r="E138" i="23"/>
  <c r="D138" i="23"/>
  <c r="C138" i="23"/>
  <c r="B138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K135" i="23"/>
  <c r="J135" i="23"/>
  <c r="I135" i="23"/>
  <c r="H135" i="23"/>
  <c r="G135" i="23"/>
  <c r="F135" i="23"/>
  <c r="E135" i="23"/>
  <c r="D135" i="23"/>
  <c r="C135" i="23"/>
  <c r="B135" i="23"/>
  <c r="K134" i="23"/>
  <c r="J134" i="23"/>
  <c r="I134" i="23"/>
  <c r="H134" i="23"/>
  <c r="G134" i="23"/>
  <c r="F134" i="23"/>
  <c r="E134" i="23"/>
  <c r="D134" i="23"/>
  <c r="C134" i="23"/>
  <c r="B134" i="23"/>
  <c r="K133" i="23"/>
  <c r="J133" i="23"/>
  <c r="I133" i="23"/>
  <c r="H133" i="23"/>
  <c r="G133" i="23"/>
  <c r="F133" i="23"/>
  <c r="E133" i="23"/>
  <c r="D133" i="23"/>
  <c r="C133" i="23"/>
  <c r="K127" i="23"/>
  <c r="J127" i="23"/>
  <c r="I127" i="23"/>
  <c r="H127" i="23"/>
  <c r="G127" i="23"/>
  <c r="F127" i="23"/>
  <c r="E127" i="23"/>
  <c r="D127" i="23"/>
  <c r="C127" i="23"/>
  <c r="B127" i="23"/>
  <c r="K126" i="23"/>
  <c r="J126" i="23"/>
  <c r="I126" i="23"/>
  <c r="H126" i="23"/>
  <c r="G126" i="23"/>
  <c r="F126" i="23"/>
  <c r="E126" i="23"/>
  <c r="D126" i="23"/>
  <c r="C126" i="23"/>
  <c r="B126" i="23"/>
  <c r="K125" i="23"/>
  <c r="J125" i="23"/>
  <c r="I125" i="23"/>
  <c r="H125" i="23"/>
  <c r="G125" i="23"/>
  <c r="F125" i="23"/>
  <c r="E125" i="23"/>
  <c r="D125" i="23"/>
  <c r="C125" i="23"/>
  <c r="B125" i="23"/>
  <c r="K124" i="23"/>
  <c r="J124" i="23"/>
  <c r="I124" i="23"/>
  <c r="H124" i="23"/>
  <c r="G124" i="23"/>
  <c r="F124" i="23"/>
  <c r="E124" i="23"/>
  <c r="D124" i="23"/>
  <c r="C124" i="23"/>
  <c r="B124" i="23"/>
  <c r="K123" i="23"/>
  <c r="J123" i="23"/>
  <c r="I123" i="23"/>
  <c r="H123" i="23"/>
  <c r="G123" i="23"/>
  <c r="F123" i="23"/>
  <c r="E123" i="23"/>
  <c r="D123" i="23"/>
  <c r="C123" i="23"/>
  <c r="B123" i="23"/>
  <c r="K122" i="23"/>
  <c r="J122" i="23"/>
  <c r="I122" i="23"/>
  <c r="H122" i="23"/>
  <c r="G122" i="23"/>
  <c r="F122" i="23"/>
  <c r="E122" i="23"/>
  <c r="D122" i="23"/>
  <c r="C122" i="23"/>
  <c r="B122" i="23"/>
  <c r="K121" i="23"/>
  <c r="J121" i="23"/>
  <c r="I121" i="23"/>
  <c r="H121" i="23"/>
  <c r="G121" i="23"/>
  <c r="F121" i="23"/>
  <c r="E121" i="23"/>
  <c r="D121" i="23"/>
  <c r="C121" i="23"/>
  <c r="B121" i="23"/>
  <c r="K120" i="23"/>
  <c r="J120" i="23"/>
  <c r="I120" i="23"/>
  <c r="H120" i="23"/>
  <c r="G120" i="23"/>
  <c r="F120" i="23"/>
  <c r="E120" i="23"/>
  <c r="D120" i="23"/>
  <c r="C120" i="23"/>
  <c r="B120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K117" i="23"/>
  <c r="J117" i="23"/>
  <c r="I117" i="23"/>
  <c r="H117" i="23"/>
  <c r="G117" i="23"/>
  <c r="F117" i="23"/>
  <c r="E117" i="23"/>
  <c r="D117" i="23"/>
  <c r="C117" i="23"/>
  <c r="B117" i="23"/>
  <c r="K116" i="23"/>
  <c r="J116" i="23"/>
  <c r="I116" i="23"/>
  <c r="H116" i="23"/>
  <c r="G116" i="23"/>
  <c r="F116" i="23"/>
  <c r="E116" i="23"/>
  <c r="D116" i="23"/>
  <c r="C116" i="23"/>
  <c r="B116" i="23"/>
  <c r="K115" i="23"/>
  <c r="J115" i="23"/>
  <c r="I115" i="23"/>
  <c r="H115" i="23"/>
  <c r="G115" i="23"/>
  <c r="F115" i="23"/>
  <c r="E115" i="23"/>
  <c r="D115" i="23"/>
  <c r="C115" i="23"/>
  <c r="B115" i="23"/>
  <c r="K114" i="23"/>
  <c r="J114" i="23"/>
  <c r="I114" i="23"/>
  <c r="H114" i="23"/>
  <c r="G114" i="23"/>
  <c r="F114" i="23"/>
  <c r="E114" i="23"/>
  <c r="D114" i="23"/>
  <c r="C114" i="23"/>
  <c r="B114" i="23"/>
  <c r="K113" i="23"/>
  <c r="J113" i="23"/>
  <c r="I113" i="23"/>
  <c r="H113" i="23"/>
  <c r="G113" i="23"/>
  <c r="F113" i="23"/>
  <c r="E113" i="23"/>
  <c r="D113" i="23"/>
  <c r="C113" i="23"/>
  <c r="B113" i="23"/>
  <c r="K112" i="23"/>
  <c r="J112" i="23"/>
  <c r="I112" i="23"/>
  <c r="H112" i="23"/>
  <c r="G112" i="23"/>
  <c r="F112" i="23"/>
  <c r="E112" i="23"/>
  <c r="D112" i="23"/>
  <c r="C112" i="23"/>
  <c r="B112" i="23"/>
  <c r="K111" i="23"/>
  <c r="J111" i="23"/>
  <c r="I111" i="23"/>
  <c r="H111" i="23"/>
  <c r="G111" i="23"/>
  <c r="F111" i="23"/>
  <c r="E111" i="23"/>
  <c r="D111" i="23"/>
  <c r="C111" i="23"/>
  <c r="B111" i="23"/>
  <c r="K110" i="23"/>
  <c r="J110" i="23"/>
  <c r="I110" i="23"/>
  <c r="H110" i="23"/>
  <c r="G110" i="23"/>
  <c r="F110" i="23"/>
  <c r="E110" i="23"/>
  <c r="D110" i="23"/>
  <c r="C110" i="23"/>
  <c r="B110" i="23"/>
  <c r="K109" i="23"/>
  <c r="J109" i="23"/>
  <c r="I109" i="23"/>
  <c r="H109" i="23"/>
  <c r="G109" i="23"/>
  <c r="F109" i="23"/>
  <c r="E109" i="23"/>
  <c r="D109" i="23"/>
  <c r="C109" i="23"/>
  <c r="B109" i="23"/>
  <c r="K108" i="23"/>
  <c r="J108" i="23"/>
  <c r="I108" i="23"/>
  <c r="H108" i="23"/>
  <c r="G108" i="23"/>
  <c r="F108" i="23"/>
  <c r="E108" i="23"/>
  <c r="D108" i="23"/>
  <c r="C108" i="23"/>
  <c r="B108" i="23"/>
  <c r="K107" i="23"/>
  <c r="J107" i="23"/>
  <c r="I107" i="23"/>
  <c r="H107" i="23"/>
  <c r="G107" i="23"/>
  <c r="F107" i="23"/>
  <c r="E107" i="23"/>
  <c r="D107" i="23"/>
  <c r="C107" i="23"/>
  <c r="B107" i="23"/>
  <c r="K106" i="23"/>
  <c r="J106" i="23"/>
  <c r="I106" i="23"/>
  <c r="H106" i="23"/>
  <c r="G106" i="23"/>
  <c r="F106" i="23"/>
  <c r="E106" i="23"/>
  <c r="D106" i="23"/>
  <c r="C106" i="23"/>
  <c r="B106" i="23"/>
  <c r="K105" i="23"/>
  <c r="J105" i="23"/>
  <c r="I105" i="23"/>
  <c r="H105" i="23"/>
  <c r="G105" i="23"/>
  <c r="F105" i="23"/>
  <c r="E105" i="23"/>
  <c r="D105" i="23"/>
  <c r="C105" i="23"/>
  <c r="B105" i="23"/>
  <c r="K104" i="23"/>
  <c r="J104" i="23"/>
  <c r="I104" i="23"/>
  <c r="H104" i="23"/>
  <c r="G104" i="23"/>
  <c r="F104" i="23"/>
  <c r="E104" i="23"/>
  <c r="D104" i="23"/>
  <c r="C104" i="23"/>
  <c r="B104" i="23"/>
  <c r="K103" i="23"/>
  <c r="J103" i="23"/>
  <c r="I103" i="23"/>
  <c r="H103" i="23"/>
  <c r="G103" i="23"/>
  <c r="F103" i="23"/>
  <c r="E103" i="23"/>
  <c r="D103" i="23"/>
  <c r="C103" i="23"/>
  <c r="B103" i="23"/>
  <c r="K102" i="23"/>
  <c r="J102" i="23"/>
  <c r="I102" i="23"/>
  <c r="H102" i="23"/>
  <c r="G102" i="23"/>
  <c r="F102" i="23"/>
  <c r="E102" i="23"/>
  <c r="D102" i="23"/>
  <c r="C102" i="23"/>
  <c r="B102" i="23"/>
  <c r="K101" i="23"/>
  <c r="J101" i="23"/>
  <c r="I101" i="23"/>
  <c r="H101" i="23"/>
  <c r="G101" i="23"/>
  <c r="F101" i="23"/>
  <c r="E101" i="23"/>
  <c r="D101" i="23"/>
  <c r="C101" i="23"/>
  <c r="K95" i="23"/>
  <c r="J95" i="23"/>
  <c r="I95" i="23"/>
  <c r="H95" i="23"/>
  <c r="G95" i="23"/>
  <c r="F95" i="23"/>
  <c r="E95" i="23"/>
  <c r="D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K93" i="23"/>
  <c r="J93" i="23"/>
  <c r="I93" i="23"/>
  <c r="H93" i="23"/>
  <c r="G93" i="23"/>
  <c r="F93" i="23"/>
  <c r="E93" i="23"/>
  <c r="D93" i="23"/>
  <c r="C93" i="23"/>
  <c r="B93" i="23"/>
  <c r="K92" i="23"/>
  <c r="J92" i="23"/>
  <c r="I92" i="23"/>
  <c r="H92" i="23"/>
  <c r="G92" i="23"/>
  <c r="F92" i="23"/>
  <c r="E92" i="23"/>
  <c r="D92" i="23"/>
  <c r="C92" i="23"/>
  <c r="B92" i="23"/>
  <c r="K91" i="23"/>
  <c r="J91" i="23"/>
  <c r="I91" i="23"/>
  <c r="H91" i="23"/>
  <c r="G91" i="23"/>
  <c r="F91" i="23"/>
  <c r="E91" i="23"/>
  <c r="D91" i="23"/>
  <c r="C91" i="23"/>
  <c r="B91" i="23"/>
  <c r="K90" i="23"/>
  <c r="J90" i="23"/>
  <c r="I90" i="23"/>
  <c r="H90" i="23"/>
  <c r="G90" i="23"/>
  <c r="F90" i="23"/>
  <c r="E90" i="23"/>
  <c r="D90" i="23"/>
  <c r="C90" i="23"/>
  <c r="B90" i="23"/>
  <c r="K89" i="23"/>
  <c r="J89" i="23"/>
  <c r="I89" i="23"/>
  <c r="H89" i="23"/>
  <c r="G89" i="23"/>
  <c r="F89" i="23"/>
  <c r="E89" i="23"/>
  <c r="D89" i="23"/>
  <c r="C89" i="23"/>
  <c r="B89" i="23"/>
  <c r="K88" i="23"/>
  <c r="J88" i="23"/>
  <c r="I88" i="23"/>
  <c r="H88" i="23"/>
  <c r="G88" i="23"/>
  <c r="F88" i="23"/>
  <c r="E88" i="23"/>
  <c r="D88" i="23"/>
  <c r="C88" i="23"/>
  <c r="B88" i="23"/>
  <c r="K87" i="23"/>
  <c r="J87" i="23"/>
  <c r="I87" i="23"/>
  <c r="H87" i="23"/>
  <c r="G87" i="23"/>
  <c r="F87" i="23"/>
  <c r="E87" i="23"/>
  <c r="D87" i="23"/>
  <c r="C87" i="23"/>
  <c r="B87" i="23"/>
  <c r="K86" i="23"/>
  <c r="J86" i="23"/>
  <c r="I86" i="23"/>
  <c r="H86" i="23"/>
  <c r="G86" i="23"/>
  <c r="F86" i="23"/>
  <c r="E86" i="23"/>
  <c r="D86" i="23"/>
  <c r="C86" i="23"/>
  <c r="B86" i="23"/>
  <c r="K85" i="23"/>
  <c r="J85" i="23"/>
  <c r="I85" i="23"/>
  <c r="H85" i="23"/>
  <c r="G85" i="23"/>
  <c r="F85" i="23"/>
  <c r="E85" i="23"/>
  <c r="D85" i="23"/>
  <c r="C85" i="23"/>
  <c r="B85" i="23"/>
  <c r="K84" i="23"/>
  <c r="J84" i="23"/>
  <c r="I84" i="23"/>
  <c r="H84" i="23"/>
  <c r="G84" i="23"/>
  <c r="F84" i="23"/>
  <c r="E84" i="23"/>
  <c r="D84" i="23"/>
  <c r="C84" i="23"/>
  <c r="B84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K81" i="23"/>
  <c r="J81" i="23"/>
  <c r="I81" i="23"/>
  <c r="H81" i="23"/>
  <c r="G81" i="23"/>
  <c r="F81" i="23"/>
  <c r="E81" i="23"/>
  <c r="D81" i="23"/>
  <c r="C81" i="23"/>
  <c r="B81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K78" i="23"/>
  <c r="J78" i="23"/>
  <c r="I78" i="23"/>
  <c r="H78" i="23"/>
  <c r="G78" i="23"/>
  <c r="F78" i="23"/>
  <c r="E78" i="23"/>
  <c r="D78" i="23"/>
  <c r="C78" i="23"/>
  <c r="B78" i="23"/>
  <c r="K77" i="23"/>
  <c r="J77" i="23"/>
  <c r="I77" i="23"/>
  <c r="H77" i="23"/>
  <c r="G77" i="23"/>
  <c r="F77" i="23"/>
  <c r="E77" i="23"/>
  <c r="D77" i="23"/>
  <c r="C77" i="23"/>
  <c r="B77" i="23"/>
  <c r="K76" i="23"/>
  <c r="J76" i="23"/>
  <c r="I76" i="23"/>
  <c r="H76" i="23"/>
  <c r="G76" i="23"/>
  <c r="F76" i="23"/>
  <c r="E76" i="23"/>
  <c r="D76" i="23"/>
  <c r="C76" i="23"/>
  <c r="B76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K73" i="23"/>
  <c r="J73" i="23"/>
  <c r="I73" i="23"/>
  <c r="H73" i="23"/>
  <c r="G73" i="23"/>
  <c r="F73" i="23"/>
  <c r="E73" i="23"/>
  <c r="D73" i="23"/>
  <c r="C73" i="23"/>
  <c r="B73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K70" i="23"/>
  <c r="J70" i="23"/>
  <c r="I70" i="23"/>
  <c r="H70" i="23"/>
  <c r="G70" i="23"/>
  <c r="F70" i="23"/>
  <c r="E70" i="23"/>
  <c r="D70" i="23"/>
  <c r="C70" i="23"/>
  <c r="B70" i="23"/>
  <c r="K69" i="23"/>
  <c r="J69" i="23"/>
  <c r="I69" i="23"/>
  <c r="H69" i="23"/>
  <c r="G69" i="23"/>
  <c r="F69" i="23"/>
  <c r="E69" i="23"/>
  <c r="D69" i="23"/>
  <c r="C69" i="23"/>
  <c r="K63" i="23"/>
  <c r="J63" i="23"/>
  <c r="I63" i="23"/>
  <c r="H63" i="23"/>
  <c r="G63" i="23"/>
  <c r="F63" i="23"/>
  <c r="E63" i="23"/>
  <c r="D63" i="23"/>
  <c r="C63" i="23"/>
  <c r="B63" i="23"/>
  <c r="K62" i="23"/>
  <c r="J62" i="23"/>
  <c r="I62" i="23"/>
  <c r="H62" i="23"/>
  <c r="G62" i="23"/>
  <c r="F62" i="23"/>
  <c r="E62" i="23"/>
  <c r="D62" i="23"/>
  <c r="C62" i="23"/>
  <c r="B62" i="23"/>
  <c r="K61" i="23"/>
  <c r="J61" i="23"/>
  <c r="I61" i="23"/>
  <c r="H61" i="23"/>
  <c r="G61" i="23"/>
  <c r="F61" i="23"/>
  <c r="E61" i="23"/>
  <c r="D61" i="23"/>
  <c r="C61" i="23"/>
  <c r="B61" i="23"/>
  <c r="K60" i="23"/>
  <c r="J60" i="23"/>
  <c r="I60" i="23"/>
  <c r="H60" i="23"/>
  <c r="G60" i="23"/>
  <c r="F60" i="23"/>
  <c r="E60" i="23"/>
  <c r="D60" i="23"/>
  <c r="C60" i="23"/>
  <c r="B60" i="23"/>
  <c r="K59" i="23"/>
  <c r="J59" i="23"/>
  <c r="I59" i="23"/>
  <c r="H59" i="23"/>
  <c r="G59" i="23"/>
  <c r="F59" i="23"/>
  <c r="E59" i="23"/>
  <c r="D59" i="23"/>
  <c r="C59" i="23"/>
  <c r="B59" i="23"/>
  <c r="K58" i="23"/>
  <c r="J58" i="23"/>
  <c r="I58" i="23"/>
  <c r="H58" i="23"/>
  <c r="G58" i="23"/>
  <c r="F58" i="23"/>
  <c r="E58" i="23"/>
  <c r="D58" i="23"/>
  <c r="C58" i="23"/>
  <c r="B58" i="23"/>
  <c r="K57" i="23"/>
  <c r="J57" i="23"/>
  <c r="I57" i="23"/>
  <c r="H57" i="23"/>
  <c r="G57" i="23"/>
  <c r="F57" i="23"/>
  <c r="E57" i="23"/>
  <c r="D57" i="23"/>
  <c r="C57" i="23"/>
  <c r="B57" i="23"/>
  <c r="K56" i="23"/>
  <c r="J56" i="23"/>
  <c r="I56" i="23"/>
  <c r="H56" i="23"/>
  <c r="G56" i="23"/>
  <c r="F56" i="23"/>
  <c r="E56" i="23"/>
  <c r="D56" i="23"/>
  <c r="C56" i="23"/>
  <c r="B56" i="23"/>
  <c r="K55" i="23"/>
  <c r="J55" i="23"/>
  <c r="I55" i="23"/>
  <c r="H55" i="23"/>
  <c r="G55" i="23"/>
  <c r="F55" i="23"/>
  <c r="E55" i="23"/>
  <c r="D55" i="23"/>
  <c r="C55" i="23"/>
  <c r="B55" i="23"/>
  <c r="K54" i="23"/>
  <c r="J54" i="23"/>
  <c r="I54" i="23"/>
  <c r="H54" i="23"/>
  <c r="G54" i="23"/>
  <c r="F54" i="23"/>
  <c r="E54" i="23"/>
  <c r="D54" i="23"/>
  <c r="C54" i="23"/>
  <c r="B54" i="23"/>
  <c r="K53" i="23"/>
  <c r="J53" i="23"/>
  <c r="I53" i="23"/>
  <c r="H53" i="23"/>
  <c r="G53" i="23"/>
  <c r="F53" i="23"/>
  <c r="E53" i="23"/>
  <c r="D53" i="23"/>
  <c r="C53" i="23"/>
  <c r="B53" i="23"/>
  <c r="K52" i="23"/>
  <c r="J52" i="23"/>
  <c r="I52" i="23"/>
  <c r="H52" i="23"/>
  <c r="G52" i="23"/>
  <c r="F52" i="23"/>
  <c r="E52" i="23"/>
  <c r="D52" i="23"/>
  <c r="C52" i="23"/>
  <c r="B52" i="23"/>
  <c r="K51" i="23"/>
  <c r="J51" i="23"/>
  <c r="I51" i="23"/>
  <c r="H51" i="23"/>
  <c r="G51" i="23"/>
  <c r="F51" i="23"/>
  <c r="E51" i="23"/>
  <c r="D51" i="23"/>
  <c r="C51" i="23"/>
  <c r="B51" i="23"/>
  <c r="K50" i="23"/>
  <c r="J50" i="23"/>
  <c r="I50" i="23"/>
  <c r="H50" i="23"/>
  <c r="G50" i="23"/>
  <c r="F50" i="23"/>
  <c r="E50" i="23"/>
  <c r="D50" i="23"/>
  <c r="C50" i="23"/>
  <c r="B50" i="23"/>
  <c r="K49" i="23"/>
  <c r="J49" i="23"/>
  <c r="I49" i="23"/>
  <c r="H49" i="23"/>
  <c r="G49" i="23"/>
  <c r="F49" i="23"/>
  <c r="E49" i="23"/>
  <c r="D49" i="23"/>
  <c r="C49" i="23"/>
  <c r="B49" i="23"/>
  <c r="K48" i="23"/>
  <c r="J48" i="23"/>
  <c r="I48" i="23"/>
  <c r="H48" i="23"/>
  <c r="G48" i="23"/>
  <c r="F48" i="23"/>
  <c r="E48" i="23"/>
  <c r="D48" i="23"/>
  <c r="C48" i="23"/>
  <c r="B48" i="23"/>
  <c r="K47" i="23"/>
  <c r="J47" i="23"/>
  <c r="I47" i="23"/>
  <c r="H47" i="23"/>
  <c r="G47" i="23"/>
  <c r="F47" i="23"/>
  <c r="E47" i="23"/>
  <c r="D47" i="23"/>
  <c r="C47" i="23"/>
  <c r="B47" i="23"/>
  <c r="K46" i="23"/>
  <c r="J46" i="23"/>
  <c r="I46" i="23"/>
  <c r="H46" i="23"/>
  <c r="G46" i="23"/>
  <c r="F46" i="23"/>
  <c r="E46" i="23"/>
  <c r="D46" i="23"/>
  <c r="C46" i="23"/>
  <c r="B46" i="23"/>
  <c r="K45" i="23"/>
  <c r="J45" i="23"/>
  <c r="I45" i="23"/>
  <c r="H45" i="23"/>
  <c r="G45" i="23"/>
  <c r="F45" i="23"/>
  <c r="E45" i="23"/>
  <c r="D45" i="23"/>
  <c r="C45" i="23"/>
  <c r="B45" i="23"/>
  <c r="K44" i="23"/>
  <c r="J44" i="23"/>
  <c r="I44" i="23"/>
  <c r="H44" i="23"/>
  <c r="G44" i="23"/>
  <c r="F44" i="23"/>
  <c r="E44" i="23"/>
  <c r="D44" i="23"/>
  <c r="C44" i="23"/>
  <c r="B44" i="23"/>
  <c r="K43" i="23"/>
  <c r="J43" i="23"/>
  <c r="I43" i="23"/>
  <c r="H43" i="23"/>
  <c r="G43" i="23"/>
  <c r="F43" i="23"/>
  <c r="E43" i="23"/>
  <c r="D43" i="23"/>
  <c r="C43" i="23"/>
  <c r="B43" i="23"/>
  <c r="K42" i="23"/>
  <c r="J42" i="23"/>
  <c r="I42" i="23"/>
  <c r="H42" i="23"/>
  <c r="G42" i="23"/>
  <c r="F42" i="23"/>
  <c r="E42" i="23"/>
  <c r="D42" i="23"/>
  <c r="C42" i="23"/>
  <c r="B42" i="23"/>
  <c r="K41" i="23"/>
  <c r="J41" i="23"/>
  <c r="I41" i="23"/>
  <c r="H41" i="23"/>
  <c r="G41" i="23"/>
  <c r="F41" i="23"/>
  <c r="E41" i="23"/>
  <c r="D41" i="23"/>
  <c r="C41" i="23"/>
  <c r="B41" i="23"/>
  <c r="K40" i="23"/>
  <c r="J40" i="23"/>
  <c r="I40" i="23"/>
  <c r="H40" i="23"/>
  <c r="G40" i="23"/>
  <c r="F40" i="23"/>
  <c r="E40" i="23"/>
  <c r="D40" i="23"/>
  <c r="C40" i="23"/>
  <c r="B40" i="23"/>
  <c r="K39" i="23"/>
  <c r="J39" i="23"/>
  <c r="I39" i="23"/>
  <c r="H39" i="23"/>
  <c r="G39" i="23"/>
  <c r="F39" i="23"/>
  <c r="E39" i="23"/>
  <c r="D39" i="23"/>
  <c r="C39" i="23"/>
  <c r="B39" i="23"/>
  <c r="K38" i="23"/>
  <c r="J38" i="23"/>
  <c r="I38" i="23"/>
  <c r="H38" i="23"/>
  <c r="G38" i="23"/>
  <c r="F38" i="23"/>
  <c r="E38" i="23"/>
  <c r="D38" i="23"/>
  <c r="C38" i="23"/>
  <c r="B38" i="23"/>
  <c r="K37" i="23"/>
  <c r="J37" i="23"/>
  <c r="I37" i="23"/>
  <c r="H37" i="23"/>
  <c r="G37" i="23"/>
  <c r="F37" i="23"/>
  <c r="E37" i="23"/>
  <c r="D37" i="23"/>
  <c r="C37" i="23"/>
  <c r="K31" i="23"/>
  <c r="X31" i="23" s="1"/>
  <c r="J31" i="23"/>
  <c r="I31" i="23"/>
  <c r="H31" i="23"/>
  <c r="G31" i="23"/>
  <c r="F31" i="23"/>
  <c r="E31" i="23"/>
  <c r="D31" i="23"/>
  <c r="C31" i="23"/>
  <c r="B31" i="23"/>
  <c r="K30" i="23"/>
  <c r="X30" i="23" s="1"/>
  <c r="J30" i="23"/>
  <c r="I30" i="23"/>
  <c r="H30" i="23"/>
  <c r="G30" i="23"/>
  <c r="F30" i="23"/>
  <c r="E30" i="23"/>
  <c r="D30" i="23"/>
  <c r="C30" i="23"/>
  <c r="B30" i="23"/>
  <c r="K29" i="23"/>
  <c r="X29" i="23" s="1"/>
  <c r="J29" i="23"/>
  <c r="I29" i="23"/>
  <c r="H29" i="23"/>
  <c r="G29" i="23"/>
  <c r="F29" i="23"/>
  <c r="E29" i="23"/>
  <c r="D29" i="23"/>
  <c r="C29" i="23"/>
  <c r="B29" i="23"/>
  <c r="K28" i="23"/>
  <c r="X28" i="23" s="1"/>
  <c r="J28" i="23"/>
  <c r="I28" i="23"/>
  <c r="H28" i="23"/>
  <c r="G28" i="23"/>
  <c r="F28" i="23"/>
  <c r="E28" i="23"/>
  <c r="D28" i="23"/>
  <c r="C28" i="23"/>
  <c r="B28" i="23"/>
  <c r="K27" i="23"/>
  <c r="X27" i="23" s="1"/>
  <c r="J27" i="23"/>
  <c r="I27" i="23"/>
  <c r="H27" i="23"/>
  <c r="G27" i="23"/>
  <c r="F27" i="23"/>
  <c r="E27" i="23"/>
  <c r="D27" i="23"/>
  <c r="C27" i="23"/>
  <c r="B27" i="23"/>
  <c r="K26" i="23"/>
  <c r="X26" i="23" s="1"/>
  <c r="J26" i="23"/>
  <c r="I26" i="23"/>
  <c r="H26" i="23"/>
  <c r="G26" i="23"/>
  <c r="F26" i="23"/>
  <c r="E26" i="23"/>
  <c r="D26" i="23"/>
  <c r="C26" i="23"/>
  <c r="B26" i="23"/>
  <c r="K25" i="23"/>
  <c r="X25" i="23" s="1"/>
  <c r="J25" i="23"/>
  <c r="I25" i="23"/>
  <c r="H25" i="23"/>
  <c r="G25" i="23"/>
  <c r="F25" i="23"/>
  <c r="E25" i="23"/>
  <c r="D25" i="23"/>
  <c r="C25" i="23"/>
  <c r="B25" i="23"/>
  <c r="K24" i="23"/>
  <c r="X24" i="23" s="1"/>
  <c r="J24" i="23"/>
  <c r="I24" i="23"/>
  <c r="H24" i="23"/>
  <c r="G24" i="23"/>
  <c r="F24" i="23"/>
  <c r="E24" i="23"/>
  <c r="D24" i="23"/>
  <c r="C24" i="23"/>
  <c r="B24" i="23"/>
  <c r="K23" i="23"/>
  <c r="X23" i="23" s="1"/>
  <c r="J23" i="23"/>
  <c r="I23" i="23"/>
  <c r="H23" i="23"/>
  <c r="G23" i="23"/>
  <c r="F23" i="23"/>
  <c r="E23" i="23"/>
  <c r="D23" i="23"/>
  <c r="C23" i="23"/>
  <c r="B23" i="23"/>
  <c r="K22" i="23"/>
  <c r="X22" i="23" s="1"/>
  <c r="J22" i="23"/>
  <c r="I22" i="23"/>
  <c r="H22" i="23"/>
  <c r="G22" i="23"/>
  <c r="F22" i="23"/>
  <c r="E22" i="23"/>
  <c r="D22" i="23"/>
  <c r="C22" i="23"/>
  <c r="B22" i="23"/>
  <c r="K21" i="23"/>
  <c r="X21" i="23" s="1"/>
  <c r="J21" i="23"/>
  <c r="I21" i="23"/>
  <c r="H21" i="23"/>
  <c r="G21" i="23"/>
  <c r="F21" i="23"/>
  <c r="E21" i="23"/>
  <c r="D21" i="23"/>
  <c r="C21" i="23"/>
  <c r="B21" i="23"/>
  <c r="K20" i="23"/>
  <c r="X20" i="23" s="1"/>
  <c r="J20" i="23"/>
  <c r="I20" i="23"/>
  <c r="H20" i="23"/>
  <c r="G20" i="23"/>
  <c r="F20" i="23"/>
  <c r="E20" i="23"/>
  <c r="D20" i="23"/>
  <c r="C20" i="23"/>
  <c r="B20" i="23"/>
  <c r="K19" i="23"/>
  <c r="X19" i="23" s="1"/>
  <c r="J19" i="23"/>
  <c r="I19" i="23"/>
  <c r="H19" i="23"/>
  <c r="G19" i="23"/>
  <c r="F19" i="23"/>
  <c r="E19" i="23"/>
  <c r="D19" i="23"/>
  <c r="C19" i="23"/>
  <c r="B19" i="23"/>
  <c r="K18" i="23"/>
  <c r="X18" i="23" s="1"/>
  <c r="J18" i="23"/>
  <c r="I18" i="23"/>
  <c r="H18" i="23"/>
  <c r="G18" i="23"/>
  <c r="F18" i="23"/>
  <c r="E18" i="23"/>
  <c r="D18" i="23"/>
  <c r="C18" i="23"/>
  <c r="B18" i="23"/>
  <c r="K17" i="23"/>
  <c r="X17" i="23" s="1"/>
  <c r="J17" i="23"/>
  <c r="I17" i="23"/>
  <c r="H17" i="23"/>
  <c r="G17" i="23"/>
  <c r="F17" i="23"/>
  <c r="E17" i="23"/>
  <c r="D17" i="23"/>
  <c r="C17" i="23"/>
  <c r="B17" i="23"/>
  <c r="K16" i="23"/>
  <c r="X16" i="23" s="1"/>
  <c r="J16" i="23"/>
  <c r="I16" i="23"/>
  <c r="H16" i="23"/>
  <c r="G16" i="23"/>
  <c r="F16" i="23"/>
  <c r="E16" i="23"/>
  <c r="D16" i="23"/>
  <c r="C16" i="23"/>
  <c r="B16" i="23"/>
  <c r="K15" i="23"/>
  <c r="X15" i="23" s="1"/>
  <c r="J15" i="23"/>
  <c r="I15" i="23"/>
  <c r="H15" i="23"/>
  <c r="G15" i="23"/>
  <c r="F15" i="23"/>
  <c r="E15" i="23"/>
  <c r="D15" i="23"/>
  <c r="C15" i="23"/>
  <c r="B15" i="23"/>
  <c r="K14" i="23"/>
  <c r="X14" i="23" s="1"/>
  <c r="J14" i="23"/>
  <c r="I14" i="23"/>
  <c r="H14" i="23"/>
  <c r="G14" i="23"/>
  <c r="F14" i="23"/>
  <c r="E14" i="23"/>
  <c r="D14" i="23"/>
  <c r="C14" i="23"/>
  <c r="B14" i="23"/>
  <c r="K13" i="23"/>
  <c r="X13" i="23" s="1"/>
  <c r="J13" i="23"/>
  <c r="I13" i="23"/>
  <c r="H13" i="23"/>
  <c r="G13" i="23"/>
  <c r="F13" i="23"/>
  <c r="E13" i="23"/>
  <c r="D13" i="23"/>
  <c r="C13" i="23"/>
  <c r="B13" i="23"/>
  <c r="K12" i="23"/>
  <c r="X12" i="23" s="1"/>
  <c r="J12" i="23"/>
  <c r="I12" i="23"/>
  <c r="H12" i="23"/>
  <c r="G12" i="23"/>
  <c r="F12" i="23"/>
  <c r="E12" i="23"/>
  <c r="D12" i="23"/>
  <c r="C12" i="23"/>
  <c r="B12" i="23"/>
  <c r="K11" i="23"/>
  <c r="X11" i="23" s="1"/>
  <c r="J11" i="23"/>
  <c r="I11" i="23"/>
  <c r="H11" i="23"/>
  <c r="G11" i="23"/>
  <c r="F11" i="23"/>
  <c r="E11" i="23"/>
  <c r="D11" i="23"/>
  <c r="C11" i="23"/>
  <c r="B11" i="23"/>
  <c r="K10" i="23"/>
  <c r="X10" i="23" s="1"/>
  <c r="J10" i="23"/>
  <c r="I10" i="23"/>
  <c r="H10" i="23"/>
  <c r="G10" i="23"/>
  <c r="F10" i="23"/>
  <c r="E10" i="23"/>
  <c r="D10" i="23"/>
  <c r="C10" i="23"/>
  <c r="B10" i="23"/>
  <c r="K9" i="23"/>
  <c r="X9" i="23" s="1"/>
  <c r="J9" i="23"/>
  <c r="I9" i="23"/>
  <c r="H9" i="23"/>
  <c r="G9" i="23"/>
  <c r="F9" i="23"/>
  <c r="E9" i="23"/>
  <c r="D9" i="23"/>
  <c r="C9" i="23"/>
  <c r="B9" i="23"/>
  <c r="K8" i="23"/>
  <c r="X8" i="23" s="1"/>
  <c r="J8" i="23"/>
  <c r="I8" i="23"/>
  <c r="H8" i="23"/>
  <c r="G8" i="23"/>
  <c r="F8" i="23"/>
  <c r="E8" i="23"/>
  <c r="D8" i="23"/>
  <c r="C8" i="23"/>
  <c r="B8" i="23"/>
  <c r="K7" i="23"/>
  <c r="X7" i="23" s="1"/>
  <c r="J7" i="23"/>
  <c r="I7" i="23"/>
  <c r="H7" i="23"/>
  <c r="G7" i="23"/>
  <c r="F7" i="23"/>
  <c r="E7" i="23"/>
  <c r="D7" i="23"/>
  <c r="C7" i="23"/>
  <c r="B7" i="23"/>
  <c r="K6" i="23"/>
  <c r="X6" i="23" s="1"/>
  <c r="J6" i="23"/>
  <c r="I6" i="23"/>
  <c r="H6" i="23"/>
  <c r="G6" i="23"/>
  <c r="F6" i="23"/>
  <c r="E6" i="23"/>
  <c r="D6" i="23"/>
  <c r="C6" i="23"/>
  <c r="B6" i="23"/>
  <c r="K5" i="23"/>
  <c r="J5" i="23"/>
  <c r="I5" i="23"/>
  <c r="H5" i="23"/>
  <c r="G5" i="23"/>
  <c r="F5" i="23"/>
  <c r="E5" i="23"/>
  <c r="D5" i="23"/>
  <c r="C5" i="23"/>
  <c r="B229" i="23"/>
  <c r="B197" i="23"/>
  <c r="B165" i="23"/>
  <c r="B133" i="23"/>
  <c r="B101" i="23"/>
  <c r="B69" i="23"/>
  <c r="B37" i="23"/>
  <c r="B5" i="23"/>
  <c r="L37" i="23" l="1"/>
  <c r="L6" i="23"/>
  <c r="Y6" i="23" s="1"/>
  <c r="L10" i="23"/>
  <c r="Y10" i="23" s="1"/>
  <c r="L14" i="23"/>
  <c r="Y14" i="23" s="1"/>
  <c r="L18" i="23"/>
  <c r="Y18" i="23" s="1"/>
  <c r="L22" i="23"/>
  <c r="Y22" i="23" s="1"/>
  <c r="L26" i="23"/>
  <c r="Y26" i="23" s="1"/>
  <c r="L30" i="23"/>
  <c r="Y30" i="23" s="1"/>
  <c r="L60" i="23"/>
  <c r="L5" i="23"/>
  <c r="Y5" i="23" s="1"/>
  <c r="F5" i="24"/>
  <c r="D6" i="24"/>
  <c r="B7" i="24"/>
  <c r="L39" i="23"/>
  <c r="J7" i="24"/>
  <c r="H8" i="24"/>
  <c r="F9" i="24"/>
  <c r="D10" i="24"/>
  <c r="B11" i="24"/>
  <c r="L43" i="23"/>
  <c r="J11" i="24"/>
  <c r="H12" i="24"/>
  <c r="F13" i="24"/>
  <c r="D14" i="24"/>
  <c r="B15" i="24"/>
  <c r="L47" i="23"/>
  <c r="J15" i="24"/>
  <c r="H16" i="24"/>
  <c r="F17" i="24"/>
  <c r="D18" i="24"/>
  <c r="B19" i="24"/>
  <c r="L51" i="23"/>
  <c r="J19" i="24"/>
  <c r="H20" i="24"/>
  <c r="X39" i="23"/>
  <c r="K7" i="24"/>
  <c r="L69" i="23"/>
  <c r="B37" i="24"/>
  <c r="L40" i="23"/>
  <c r="L44" i="23"/>
  <c r="L101" i="23"/>
  <c r="B69" i="24"/>
  <c r="L7" i="23"/>
  <c r="Y7" i="23" s="1"/>
  <c r="L11" i="23"/>
  <c r="Y11" i="23" s="1"/>
  <c r="L15" i="23"/>
  <c r="Y15" i="23" s="1"/>
  <c r="L19" i="23"/>
  <c r="Y19" i="23" s="1"/>
  <c r="L23" i="23"/>
  <c r="Y23" i="23" s="1"/>
  <c r="L27" i="23"/>
  <c r="Y27" i="23" s="1"/>
  <c r="L31" i="23"/>
  <c r="Y31" i="23" s="1"/>
  <c r="X40" i="23"/>
  <c r="K8" i="24"/>
  <c r="B101" i="24"/>
  <c r="L133" i="23"/>
  <c r="J5" i="24"/>
  <c r="H6" i="24"/>
  <c r="F7" i="24"/>
  <c r="D8" i="24"/>
  <c r="B9" i="24"/>
  <c r="L41" i="23"/>
  <c r="J9" i="24"/>
  <c r="H10" i="24"/>
  <c r="F11" i="24"/>
  <c r="D12" i="24"/>
  <c r="B13" i="24"/>
  <c r="L45" i="23"/>
  <c r="J13" i="24"/>
  <c r="H14" i="24"/>
  <c r="F15" i="24"/>
  <c r="D16" i="24"/>
  <c r="B17" i="24"/>
  <c r="L49" i="23"/>
  <c r="J17" i="24"/>
  <c r="H18" i="24"/>
  <c r="F19" i="24"/>
  <c r="D20" i="24"/>
  <c r="B133" i="24"/>
  <c r="L165" i="23"/>
  <c r="L16" i="23"/>
  <c r="Y16" i="23" s="1"/>
  <c r="L20" i="23"/>
  <c r="Y20" i="23" s="1"/>
  <c r="L28" i="23"/>
  <c r="Y28" i="23" s="1"/>
  <c r="K9" i="24"/>
  <c r="X41" i="23"/>
  <c r="L8" i="23"/>
  <c r="Y8" i="23" s="1"/>
  <c r="L12" i="23"/>
  <c r="Y12" i="23" s="1"/>
  <c r="L24" i="23"/>
  <c r="Y24" i="23" s="1"/>
  <c r="B165" i="24"/>
  <c r="L197" i="23"/>
  <c r="D5" i="24"/>
  <c r="B6" i="24"/>
  <c r="L38" i="23"/>
  <c r="J6" i="24"/>
  <c r="H7" i="24"/>
  <c r="F8" i="24"/>
  <c r="D9" i="24"/>
  <c r="B10" i="24"/>
  <c r="L42" i="23"/>
  <c r="J10" i="24"/>
  <c r="H11" i="24"/>
  <c r="F12" i="24"/>
  <c r="D13" i="24"/>
  <c r="B14" i="24"/>
  <c r="L46" i="23"/>
  <c r="J14" i="24"/>
  <c r="H15" i="24"/>
  <c r="F16" i="24"/>
  <c r="D17" i="24"/>
  <c r="B18" i="24"/>
  <c r="L50" i="23"/>
  <c r="J18" i="24"/>
  <c r="H19" i="24"/>
  <c r="F20" i="24"/>
  <c r="L5" i="24"/>
  <c r="Y37" i="23"/>
  <c r="B229" i="24"/>
  <c r="B197" i="24"/>
  <c r="L229" i="23"/>
  <c r="L9" i="23"/>
  <c r="Y9" i="23" s="1"/>
  <c r="L13" i="23"/>
  <c r="Y13" i="23" s="1"/>
  <c r="L17" i="23"/>
  <c r="Y17" i="23" s="1"/>
  <c r="L21" i="23"/>
  <c r="Y21" i="23" s="1"/>
  <c r="L25" i="23"/>
  <c r="Y25" i="23" s="1"/>
  <c r="L29" i="23"/>
  <c r="Y29" i="23" s="1"/>
  <c r="K6" i="24"/>
  <c r="X38" i="23"/>
  <c r="K10" i="24"/>
  <c r="X42" i="23"/>
  <c r="F21" i="24"/>
  <c r="D22" i="24"/>
  <c r="B23" i="24"/>
  <c r="L55" i="23"/>
  <c r="J23" i="24"/>
  <c r="H24" i="24"/>
  <c r="F25" i="24"/>
  <c r="D26" i="24"/>
  <c r="B27" i="24"/>
  <c r="L59" i="23"/>
  <c r="J27" i="24"/>
  <c r="H28" i="24"/>
  <c r="F29" i="24"/>
  <c r="D30" i="24"/>
  <c r="B31" i="24"/>
  <c r="L63" i="23"/>
  <c r="J31" i="24"/>
  <c r="I37" i="24"/>
  <c r="G38" i="24"/>
  <c r="E39" i="24"/>
  <c r="C40" i="24"/>
  <c r="X72" i="23"/>
  <c r="K40" i="24"/>
  <c r="I41" i="24"/>
  <c r="G42" i="24"/>
  <c r="E43" i="24"/>
  <c r="C44" i="24"/>
  <c r="K44" i="24"/>
  <c r="X76" i="23"/>
  <c r="I45" i="24"/>
  <c r="G46" i="24"/>
  <c r="E47" i="24"/>
  <c r="C48" i="24"/>
  <c r="X80" i="23"/>
  <c r="K48" i="24"/>
  <c r="I49" i="24"/>
  <c r="G50" i="24"/>
  <c r="E51" i="24"/>
  <c r="C52" i="24"/>
  <c r="K52" i="24"/>
  <c r="X84" i="23"/>
  <c r="I53" i="24"/>
  <c r="G54" i="24"/>
  <c r="E55" i="24"/>
  <c r="C56" i="24"/>
  <c r="X88" i="23"/>
  <c r="K56" i="24"/>
  <c r="I57" i="24"/>
  <c r="G58" i="24"/>
  <c r="E59" i="24"/>
  <c r="C60" i="24"/>
  <c r="K60" i="24"/>
  <c r="X92" i="23"/>
  <c r="I61" i="24"/>
  <c r="G62" i="24"/>
  <c r="E63" i="24"/>
  <c r="D69" i="24"/>
  <c r="B70" i="24"/>
  <c r="L102" i="23"/>
  <c r="J70" i="24"/>
  <c r="H71" i="24"/>
  <c r="F72" i="24"/>
  <c r="D73" i="24"/>
  <c r="B74" i="24"/>
  <c r="L106" i="23"/>
  <c r="J74" i="24"/>
  <c r="H75" i="24"/>
  <c r="F76" i="24"/>
  <c r="D77" i="24"/>
  <c r="B78" i="24"/>
  <c r="L110" i="23"/>
  <c r="J78" i="24"/>
  <c r="H79" i="24"/>
  <c r="F80" i="24"/>
  <c r="D81" i="24"/>
  <c r="B82" i="24"/>
  <c r="L114" i="23"/>
  <c r="J82" i="24"/>
  <c r="H83" i="24"/>
  <c r="F84" i="24"/>
  <c r="D85" i="24"/>
  <c r="B86" i="24"/>
  <c r="L118" i="23"/>
  <c r="J86" i="24"/>
  <c r="H87" i="24"/>
  <c r="F88" i="24"/>
  <c r="D89" i="24"/>
  <c r="B90" i="24"/>
  <c r="L122" i="23"/>
  <c r="J90" i="24"/>
  <c r="H91" i="24"/>
  <c r="F92" i="24"/>
  <c r="D93" i="24"/>
  <c r="L126" i="23"/>
  <c r="B94" i="24"/>
  <c r="J94" i="24"/>
  <c r="H95" i="24"/>
  <c r="G101" i="24"/>
  <c r="E102" i="24"/>
  <c r="C103" i="24"/>
  <c r="K103" i="24"/>
  <c r="X135" i="23"/>
  <c r="I104" i="24"/>
  <c r="G105" i="24"/>
  <c r="E106" i="24"/>
  <c r="C107" i="24"/>
  <c r="K107" i="24"/>
  <c r="X139" i="23"/>
  <c r="I108" i="24"/>
  <c r="G109" i="24"/>
  <c r="E110" i="24"/>
  <c r="C111" i="24"/>
  <c r="K111" i="24"/>
  <c r="X143" i="23"/>
  <c r="I112" i="24"/>
  <c r="G113" i="24"/>
  <c r="E114" i="24"/>
  <c r="C115" i="24"/>
  <c r="K115" i="24"/>
  <c r="X147" i="23"/>
  <c r="I116" i="24"/>
  <c r="G117" i="24"/>
  <c r="E118" i="24"/>
  <c r="C119" i="24"/>
  <c r="K119" i="24"/>
  <c r="X151" i="23"/>
  <c r="I120" i="24"/>
  <c r="G121" i="24"/>
  <c r="E122" i="24"/>
  <c r="C123" i="24"/>
  <c r="K123" i="24"/>
  <c r="X155" i="23"/>
  <c r="I124" i="24"/>
  <c r="G125" i="24"/>
  <c r="E126" i="24"/>
  <c r="C127" i="24"/>
  <c r="K127" i="24"/>
  <c r="X159" i="23"/>
  <c r="J133" i="24"/>
  <c r="H134" i="24"/>
  <c r="F135" i="24"/>
  <c r="D136" i="24"/>
  <c r="B137" i="24"/>
  <c r="L169" i="23"/>
  <c r="J137" i="24"/>
  <c r="H138" i="24"/>
  <c r="F139" i="24"/>
  <c r="D140" i="24"/>
  <c r="B141" i="24"/>
  <c r="L173" i="23"/>
  <c r="J141" i="24"/>
  <c r="H142" i="24"/>
  <c r="F143" i="24"/>
  <c r="D144" i="24"/>
  <c r="B145" i="24"/>
  <c r="L177" i="23"/>
  <c r="J145" i="24"/>
  <c r="H146" i="24"/>
  <c r="F147" i="24"/>
  <c r="D148" i="24"/>
  <c r="B149" i="24"/>
  <c r="L181" i="23"/>
  <c r="J149" i="24"/>
  <c r="H150" i="24"/>
  <c r="F151" i="24"/>
  <c r="D152" i="24"/>
  <c r="B153" i="24"/>
  <c r="L185" i="23"/>
  <c r="J153" i="24"/>
  <c r="H154" i="24"/>
  <c r="F155" i="24"/>
  <c r="D156" i="24"/>
  <c r="B157" i="24"/>
  <c r="L189" i="23"/>
  <c r="J157" i="24"/>
  <c r="H158" i="24"/>
  <c r="F159" i="24"/>
  <c r="E165" i="24"/>
  <c r="C166" i="24"/>
  <c r="K166" i="24"/>
  <c r="X198" i="23"/>
  <c r="I167" i="24"/>
  <c r="G168" i="24"/>
  <c r="E169" i="24"/>
  <c r="C170" i="24"/>
  <c r="K170" i="24"/>
  <c r="X202" i="23"/>
  <c r="I171" i="24"/>
  <c r="G172" i="24"/>
  <c r="E173" i="24"/>
  <c r="C174" i="24"/>
  <c r="K174" i="24"/>
  <c r="X206" i="23"/>
  <c r="I175" i="24"/>
  <c r="G176" i="24"/>
  <c r="E177" i="24"/>
  <c r="C178" i="24"/>
  <c r="K178" i="24"/>
  <c r="X210" i="23"/>
  <c r="I179" i="24"/>
  <c r="G180" i="24"/>
  <c r="E181" i="24"/>
  <c r="C182" i="24"/>
  <c r="K182" i="24"/>
  <c r="X214" i="23"/>
  <c r="I183" i="24"/>
  <c r="G184" i="24"/>
  <c r="E185" i="24"/>
  <c r="C186" i="24"/>
  <c r="K186" i="24"/>
  <c r="X218" i="23"/>
  <c r="I187" i="24"/>
  <c r="G188" i="24"/>
  <c r="E189" i="24"/>
  <c r="C190" i="24"/>
  <c r="K190" i="24"/>
  <c r="X222" i="23"/>
  <c r="I191" i="24"/>
  <c r="H229" i="24"/>
  <c r="H197" i="24"/>
  <c r="F230" i="24"/>
  <c r="F198" i="24"/>
  <c r="D231" i="24"/>
  <c r="D199" i="24"/>
  <c r="B200" i="24"/>
  <c r="B232" i="24"/>
  <c r="L232" i="23"/>
  <c r="J200" i="24"/>
  <c r="J232" i="24"/>
  <c r="H201" i="24"/>
  <c r="H233" i="24"/>
  <c r="F202" i="24"/>
  <c r="F234" i="24"/>
  <c r="D203" i="24"/>
  <c r="D235" i="24"/>
  <c r="B236" i="24"/>
  <c r="B204" i="24"/>
  <c r="L236" i="23"/>
  <c r="J236" i="24"/>
  <c r="J204" i="24"/>
  <c r="H237" i="24"/>
  <c r="H205" i="24"/>
  <c r="F238" i="24"/>
  <c r="F206" i="24"/>
  <c r="D239" i="24"/>
  <c r="D207" i="24"/>
  <c r="B208" i="24"/>
  <c r="B240" i="24"/>
  <c r="L240" i="23"/>
  <c r="J208" i="24"/>
  <c r="J240" i="24"/>
  <c r="H209" i="24"/>
  <c r="H241" i="24"/>
  <c r="F210" i="24"/>
  <c r="F242" i="24"/>
  <c r="D211" i="24"/>
  <c r="D243" i="24"/>
  <c r="B244" i="24"/>
  <c r="B212" i="24"/>
  <c r="L244" i="23"/>
  <c r="J244" i="24"/>
  <c r="J212" i="24"/>
  <c r="H245" i="24"/>
  <c r="H213" i="24"/>
  <c r="F246" i="24"/>
  <c r="F214" i="24"/>
  <c r="D247" i="24"/>
  <c r="D215" i="24"/>
  <c r="B216" i="24"/>
  <c r="B248" i="24"/>
  <c r="L248" i="23"/>
  <c r="J216" i="24"/>
  <c r="J248" i="24"/>
  <c r="H217" i="24"/>
  <c r="H249" i="24"/>
  <c r="F218" i="24"/>
  <c r="F250" i="24"/>
  <c r="D219" i="24"/>
  <c r="D251" i="24"/>
  <c r="B252" i="24"/>
  <c r="B220" i="24"/>
  <c r="L252" i="23"/>
  <c r="J252" i="24"/>
  <c r="J220" i="24"/>
  <c r="H253" i="24"/>
  <c r="H221" i="24"/>
  <c r="F254" i="24"/>
  <c r="F222" i="24"/>
  <c r="D255" i="24"/>
  <c r="D223" i="24"/>
  <c r="X43" i="23"/>
  <c r="K11" i="24"/>
  <c r="X47" i="23"/>
  <c r="K15" i="24"/>
  <c r="X51" i="23"/>
  <c r="K19" i="24"/>
  <c r="X55" i="23"/>
  <c r="K23" i="24"/>
  <c r="X59" i="23"/>
  <c r="K27" i="24"/>
  <c r="X63" i="23"/>
  <c r="K31" i="24"/>
  <c r="J37" i="24"/>
  <c r="H38" i="24"/>
  <c r="F39" i="24"/>
  <c r="D40" i="24"/>
  <c r="L73" i="23"/>
  <c r="B41" i="24"/>
  <c r="J41" i="24"/>
  <c r="H42" i="24"/>
  <c r="F43" i="24"/>
  <c r="D44" i="24"/>
  <c r="L77" i="23"/>
  <c r="B45" i="24"/>
  <c r="J45" i="24"/>
  <c r="H46" i="24"/>
  <c r="F47" i="24"/>
  <c r="D48" i="24"/>
  <c r="L81" i="23"/>
  <c r="B49" i="24"/>
  <c r="J49" i="24"/>
  <c r="H50" i="24"/>
  <c r="F51" i="24"/>
  <c r="D52" i="24"/>
  <c r="L85" i="23"/>
  <c r="B53" i="24"/>
  <c r="J53" i="24"/>
  <c r="H54" i="24"/>
  <c r="F55" i="24"/>
  <c r="D56" i="24"/>
  <c r="L89" i="23"/>
  <c r="B57" i="24"/>
  <c r="J57" i="24"/>
  <c r="H58" i="24"/>
  <c r="F59" i="24"/>
  <c r="D60" i="24"/>
  <c r="L93" i="23"/>
  <c r="B61" i="24"/>
  <c r="J61" i="24"/>
  <c r="H62" i="24"/>
  <c r="F63" i="24"/>
  <c r="E69" i="24"/>
  <c r="C70" i="24"/>
  <c r="K70" i="24"/>
  <c r="X102" i="23"/>
  <c r="I71" i="24"/>
  <c r="G72" i="24"/>
  <c r="E73" i="24"/>
  <c r="C74" i="24"/>
  <c r="X106" i="23"/>
  <c r="K74" i="24"/>
  <c r="I75" i="24"/>
  <c r="G76" i="24"/>
  <c r="E77" i="24"/>
  <c r="C78" i="24"/>
  <c r="K78" i="24"/>
  <c r="X110" i="23"/>
  <c r="I79" i="24"/>
  <c r="G80" i="24"/>
  <c r="E81" i="24"/>
  <c r="C82" i="24"/>
  <c r="K82" i="24"/>
  <c r="X114" i="23"/>
  <c r="I83" i="24"/>
  <c r="G84" i="24"/>
  <c r="E85" i="24"/>
  <c r="C86" i="24"/>
  <c r="K86" i="24"/>
  <c r="X118" i="23"/>
  <c r="I87" i="24"/>
  <c r="G88" i="24"/>
  <c r="E89" i="24"/>
  <c r="C90" i="24"/>
  <c r="K90" i="24"/>
  <c r="X122" i="23"/>
  <c r="I91" i="24"/>
  <c r="G92" i="24"/>
  <c r="E93" i="24"/>
  <c r="C94" i="24"/>
  <c r="K94" i="24"/>
  <c r="X126" i="23"/>
  <c r="I95" i="24"/>
  <c r="H101" i="24"/>
  <c r="F102" i="24"/>
  <c r="D103" i="24"/>
  <c r="B104" i="24"/>
  <c r="L136" i="23"/>
  <c r="J104" i="24"/>
  <c r="H105" i="24"/>
  <c r="F106" i="24"/>
  <c r="D107" i="24"/>
  <c r="B108" i="24"/>
  <c r="L140" i="23"/>
  <c r="J108" i="24"/>
  <c r="H109" i="24"/>
  <c r="F110" i="24"/>
  <c r="D111" i="24"/>
  <c r="B112" i="24"/>
  <c r="L144" i="23"/>
  <c r="J112" i="24"/>
  <c r="H113" i="24"/>
  <c r="F114" i="24"/>
  <c r="D115" i="24"/>
  <c r="B116" i="24"/>
  <c r="L148" i="23"/>
  <c r="J116" i="24"/>
  <c r="H117" i="24"/>
  <c r="F118" i="24"/>
  <c r="D119" i="24"/>
  <c r="B120" i="24"/>
  <c r="L152" i="23"/>
  <c r="J120" i="24"/>
  <c r="H121" i="24"/>
  <c r="F122" i="24"/>
  <c r="D123" i="24"/>
  <c r="B124" i="24"/>
  <c r="L156" i="23"/>
  <c r="J124" i="24"/>
  <c r="H125" i="24"/>
  <c r="F126" i="24"/>
  <c r="D127" i="24"/>
  <c r="C133" i="24"/>
  <c r="K133" i="24"/>
  <c r="I134" i="24"/>
  <c r="G135" i="24"/>
  <c r="E136" i="24"/>
  <c r="C137" i="24"/>
  <c r="K137" i="24"/>
  <c r="X169" i="23"/>
  <c r="I138" i="24"/>
  <c r="G139" i="24"/>
  <c r="E140" i="24"/>
  <c r="C141" i="24"/>
  <c r="K141" i="24"/>
  <c r="X173" i="23"/>
  <c r="I142" i="24"/>
  <c r="G143" i="24"/>
  <c r="E144" i="24"/>
  <c r="C145" i="24"/>
  <c r="K145" i="24"/>
  <c r="X177" i="23"/>
  <c r="I146" i="24"/>
  <c r="G147" i="24"/>
  <c r="E148" i="24"/>
  <c r="C149" i="24"/>
  <c r="K149" i="24"/>
  <c r="X181" i="23"/>
  <c r="I150" i="24"/>
  <c r="G151" i="24"/>
  <c r="E152" i="24"/>
  <c r="C153" i="24"/>
  <c r="K153" i="24"/>
  <c r="X185" i="23"/>
  <c r="I154" i="24"/>
  <c r="G155" i="24"/>
  <c r="E156" i="24"/>
  <c r="C157" i="24"/>
  <c r="K157" i="24"/>
  <c r="X189" i="23"/>
  <c r="I158" i="24"/>
  <c r="G159" i="24"/>
  <c r="F165" i="24"/>
  <c r="D166" i="24"/>
  <c r="B167" i="24"/>
  <c r="L199" i="23"/>
  <c r="J167" i="24"/>
  <c r="H168" i="24"/>
  <c r="F169" i="24"/>
  <c r="D170" i="24"/>
  <c r="B171" i="24"/>
  <c r="L203" i="23"/>
  <c r="J171" i="24"/>
  <c r="H172" i="24"/>
  <c r="F173" i="24"/>
  <c r="D174" i="24"/>
  <c r="B175" i="24"/>
  <c r="L207" i="23"/>
  <c r="J175" i="24"/>
  <c r="H176" i="24"/>
  <c r="F177" i="24"/>
  <c r="D178" i="24"/>
  <c r="B179" i="24"/>
  <c r="L211" i="23"/>
  <c r="J179" i="24"/>
  <c r="H180" i="24"/>
  <c r="F181" i="24"/>
  <c r="D182" i="24"/>
  <c r="B183" i="24"/>
  <c r="L215" i="23"/>
  <c r="J183" i="24"/>
  <c r="H184" i="24"/>
  <c r="F185" i="24"/>
  <c r="D186" i="24"/>
  <c r="B187" i="24"/>
  <c r="L219" i="23"/>
  <c r="J187" i="24"/>
  <c r="H188" i="24"/>
  <c r="F189" i="24"/>
  <c r="D190" i="24"/>
  <c r="B191" i="24"/>
  <c r="L223" i="23"/>
  <c r="J191" i="24"/>
  <c r="I229" i="24"/>
  <c r="I197" i="24"/>
  <c r="G230" i="24"/>
  <c r="G198" i="24"/>
  <c r="E199" i="24"/>
  <c r="E231" i="24"/>
  <c r="C200" i="24"/>
  <c r="C232" i="24"/>
  <c r="K200" i="24"/>
  <c r="K232" i="24"/>
  <c r="X232" i="23"/>
  <c r="I201" i="24"/>
  <c r="I233" i="24"/>
  <c r="G202" i="24"/>
  <c r="G234" i="24"/>
  <c r="E235" i="24"/>
  <c r="E203" i="24"/>
  <c r="C236" i="24"/>
  <c r="C204" i="24"/>
  <c r="K236" i="24"/>
  <c r="K204" i="24"/>
  <c r="X236" i="23"/>
  <c r="I237" i="24"/>
  <c r="I205" i="24"/>
  <c r="G238" i="24"/>
  <c r="G206" i="24"/>
  <c r="E207" i="24"/>
  <c r="E239" i="24"/>
  <c r="C208" i="24"/>
  <c r="C240" i="24"/>
  <c r="K208" i="24"/>
  <c r="K240" i="24"/>
  <c r="X240" i="23"/>
  <c r="I209" i="24"/>
  <c r="I241" i="24"/>
  <c r="G210" i="24"/>
  <c r="G242" i="24"/>
  <c r="E243" i="24"/>
  <c r="E211" i="24"/>
  <c r="C244" i="24"/>
  <c r="C212" i="24"/>
  <c r="K244" i="24"/>
  <c r="K212" i="24"/>
  <c r="X244" i="23"/>
  <c r="I245" i="24"/>
  <c r="I213" i="24"/>
  <c r="G246" i="24"/>
  <c r="G214" i="24"/>
  <c r="E215" i="24"/>
  <c r="E247" i="24"/>
  <c r="C216" i="24"/>
  <c r="C248" i="24"/>
  <c r="K216" i="24"/>
  <c r="K248" i="24"/>
  <c r="X248" i="23"/>
  <c r="I217" i="24"/>
  <c r="I249" i="24"/>
  <c r="G218" i="24"/>
  <c r="G250" i="24"/>
  <c r="E251" i="24"/>
  <c r="E219" i="24"/>
  <c r="C252" i="24"/>
  <c r="C220" i="24"/>
  <c r="K252" i="24"/>
  <c r="K220" i="24"/>
  <c r="X252" i="23"/>
  <c r="I253" i="24"/>
  <c r="I221" i="24"/>
  <c r="G254" i="24"/>
  <c r="G222" i="24"/>
  <c r="E223" i="24"/>
  <c r="E255" i="24"/>
  <c r="L48" i="23"/>
  <c r="L52" i="23"/>
  <c r="L56" i="23"/>
  <c r="Y60" i="23"/>
  <c r="C37" i="24"/>
  <c r="K37" i="24"/>
  <c r="I38" i="24"/>
  <c r="G39" i="24"/>
  <c r="E40" i="24"/>
  <c r="C41" i="24"/>
  <c r="K41" i="24"/>
  <c r="X73" i="23"/>
  <c r="I42" i="24"/>
  <c r="G43" i="24"/>
  <c r="E44" i="24"/>
  <c r="C45" i="24"/>
  <c r="K45" i="24"/>
  <c r="X77" i="23"/>
  <c r="I46" i="24"/>
  <c r="G47" i="24"/>
  <c r="E48" i="24"/>
  <c r="C49" i="24"/>
  <c r="K49" i="24"/>
  <c r="X81" i="23"/>
  <c r="I50" i="24"/>
  <c r="G51" i="24"/>
  <c r="E52" i="24"/>
  <c r="C53" i="24"/>
  <c r="K53" i="24"/>
  <c r="X85" i="23"/>
  <c r="I54" i="24"/>
  <c r="G55" i="24"/>
  <c r="E56" i="24"/>
  <c r="C57" i="24"/>
  <c r="K57" i="24"/>
  <c r="X89" i="23"/>
  <c r="I58" i="24"/>
  <c r="G59" i="24"/>
  <c r="E60" i="24"/>
  <c r="C61" i="24"/>
  <c r="K61" i="24"/>
  <c r="X93" i="23"/>
  <c r="I62" i="24"/>
  <c r="G63" i="24"/>
  <c r="F69" i="24"/>
  <c r="D70" i="24"/>
  <c r="L103" i="23"/>
  <c r="B71" i="24"/>
  <c r="J71" i="24"/>
  <c r="H72" i="24"/>
  <c r="F73" i="24"/>
  <c r="D74" i="24"/>
  <c r="B75" i="24"/>
  <c r="L107" i="23"/>
  <c r="J75" i="24"/>
  <c r="H76" i="24"/>
  <c r="F77" i="24"/>
  <c r="D78" i="24"/>
  <c r="B79" i="24"/>
  <c r="L111" i="23"/>
  <c r="J79" i="24"/>
  <c r="H80" i="24"/>
  <c r="F81" i="24"/>
  <c r="D82" i="24"/>
  <c r="L115" i="23"/>
  <c r="B83" i="24"/>
  <c r="J83" i="24"/>
  <c r="H84" i="24"/>
  <c r="F85" i="24"/>
  <c r="D86" i="24"/>
  <c r="L119" i="23"/>
  <c r="B87" i="24"/>
  <c r="J87" i="24"/>
  <c r="H88" i="24"/>
  <c r="F89" i="24"/>
  <c r="D90" i="24"/>
  <c r="B91" i="24"/>
  <c r="L123" i="23"/>
  <c r="J91" i="24"/>
  <c r="H92" i="24"/>
  <c r="F93" i="24"/>
  <c r="D94" i="24"/>
  <c r="B95" i="24"/>
  <c r="L127" i="23"/>
  <c r="J95" i="24"/>
  <c r="I101" i="24"/>
  <c r="G102" i="24"/>
  <c r="E103" i="24"/>
  <c r="C104" i="24"/>
  <c r="K104" i="24"/>
  <c r="X136" i="23"/>
  <c r="I105" i="24"/>
  <c r="G106" i="24"/>
  <c r="E107" i="24"/>
  <c r="C108" i="24"/>
  <c r="K108" i="24"/>
  <c r="X140" i="23"/>
  <c r="I109" i="24"/>
  <c r="G110" i="24"/>
  <c r="E111" i="24"/>
  <c r="C112" i="24"/>
  <c r="K112" i="24"/>
  <c r="X144" i="23"/>
  <c r="I113" i="24"/>
  <c r="G114" i="24"/>
  <c r="E115" i="24"/>
  <c r="C116" i="24"/>
  <c r="K116" i="24"/>
  <c r="X148" i="23"/>
  <c r="I117" i="24"/>
  <c r="G118" i="24"/>
  <c r="E119" i="24"/>
  <c r="C120" i="24"/>
  <c r="K120" i="24"/>
  <c r="X152" i="23"/>
  <c r="I121" i="24"/>
  <c r="G122" i="24"/>
  <c r="E123" i="24"/>
  <c r="C124" i="24"/>
  <c r="K124" i="24"/>
  <c r="X156" i="23"/>
  <c r="I125" i="24"/>
  <c r="G126" i="24"/>
  <c r="E127" i="24"/>
  <c r="D133" i="24"/>
  <c r="B134" i="24"/>
  <c r="L166" i="23"/>
  <c r="J134" i="24"/>
  <c r="H135" i="24"/>
  <c r="F136" i="24"/>
  <c r="D137" i="24"/>
  <c r="B138" i="24"/>
  <c r="L170" i="23"/>
  <c r="J138" i="24"/>
  <c r="H139" i="24"/>
  <c r="F140" i="24"/>
  <c r="D141" i="24"/>
  <c r="B142" i="24"/>
  <c r="L174" i="23"/>
  <c r="J142" i="24"/>
  <c r="H143" i="24"/>
  <c r="F144" i="24"/>
  <c r="D145" i="24"/>
  <c r="B146" i="24"/>
  <c r="L178" i="23"/>
  <c r="J146" i="24"/>
  <c r="H147" i="24"/>
  <c r="F148" i="24"/>
  <c r="D149" i="24"/>
  <c r="B150" i="24"/>
  <c r="L182" i="23"/>
  <c r="J150" i="24"/>
  <c r="H151" i="24"/>
  <c r="F152" i="24"/>
  <c r="D153" i="24"/>
  <c r="B154" i="24"/>
  <c r="L186" i="23"/>
  <c r="J154" i="24"/>
  <c r="H155" i="24"/>
  <c r="F156" i="24"/>
  <c r="D157" i="24"/>
  <c r="B158" i="24"/>
  <c r="L190" i="23"/>
  <c r="J158" i="24"/>
  <c r="H159" i="24"/>
  <c r="G165" i="24"/>
  <c r="E166" i="24"/>
  <c r="C167" i="24"/>
  <c r="K167" i="24"/>
  <c r="X199" i="23"/>
  <c r="I168" i="24"/>
  <c r="G169" i="24"/>
  <c r="E170" i="24"/>
  <c r="C171" i="24"/>
  <c r="K171" i="24"/>
  <c r="X203" i="23"/>
  <c r="I172" i="24"/>
  <c r="G173" i="24"/>
  <c r="E174" i="24"/>
  <c r="C175" i="24"/>
  <c r="K175" i="24"/>
  <c r="X207" i="23"/>
  <c r="I176" i="24"/>
  <c r="G177" i="24"/>
  <c r="E178" i="24"/>
  <c r="C179" i="24"/>
  <c r="K179" i="24"/>
  <c r="X211" i="23"/>
  <c r="I180" i="24"/>
  <c r="G181" i="24"/>
  <c r="E182" i="24"/>
  <c r="C183" i="24"/>
  <c r="K183" i="24"/>
  <c r="X215" i="23"/>
  <c r="I184" i="24"/>
  <c r="G185" i="24"/>
  <c r="E186" i="24"/>
  <c r="C187" i="24"/>
  <c r="K187" i="24"/>
  <c r="X219" i="23"/>
  <c r="I188" i="24"/>
  <c r="G189" i="24"/>
  <c r="E190" i="24"/>
  <c r="C191" i="24"/>
  <c r="K191" i="24"/>
  <c r="X223" i="23"/>
  <c r="J229" i="24"/>
  <c r="J197" i="24"/>
  <c r="H198" i="24"/>
  <c r="H230" i="24"/>
  <c r="F199" i="24"/>
  <c r="F231" i="24"/>
  <c r="D200" i="24"/>
  <c r="D232" i="24"/>
  <c r="B201" i="24"/>
  <c r="B233" i="24"/>
  <c r="L233" i="23"/>
  <c r="J201" i="24"/>
  <c r="J233" i="24"/>
  <c r="H234" i="24"/>
  <c r="H202" i="24"/>
  <c r="F235" i="24"/>
  <c r="F203" i="24"/>
  <c r="D236" i="24"/>
  <c r="D204" i="24"/>
  <c r="B237" i="24"/>
  <c r="B205" i="24"/>
  <c r="L237" i="23"/>
  <c r="J237" i="24"/>
  <c r="J205" i="24"/>
  <c r="H206" i="24"/>
  <c r="H238" i="24"/>
  <c r="F207" i="24"/>
  <c r="F239" i="24"/>
  <c r="D208" i="24"/>
  <c r="D240" i="24"/>
  <c r="B209" i="24"/>
  <c r="B241" i="24"/>
  <c r="L241" i="23"/>
  <c r="J209" i="24"/>
  <c r="J241" i="24"/>
  <c r="H242" i="24"/>
  <c r="H210" i="24"/>
  <c r="F243" i="24"/>
  <c r="F211" i="24"/>
  <c r="D244" i="24"/>
  <c r="D212" i="24"/>
  <c r="B245" i="24"/>
  <c r="B213" i="24"/>
  <c r="L245" i="23"/>
  <c r="J245" i="24"/>
  <c r="J213" i="24"/>
  <c r="H214" i="24"/>
  <c r="H246" i="24"/>
  <c r="F215" i="24"/>
  <c r="F247" i="24"/>
  <c r="D216" i="24"/>
  <c r="D248" i="24"/>
  <c r="B217" i="24"/>
  <c r="B249" i="24"/>
  <c r="L249" i="23"/>
  <c r="J217" i="24"/>
  <c r="J249" i="24"/>
  <c r="H250" i="24"/>
  <c r="H218" i="24"/>
  <c r="F251" i="24"/>
  <c r="F219" i="24"/>
  <c r="D252" i="24"/>
  <c r="D220" i="24"/>
  <c r="B253" i="24"/>
  <c r="B221" i="24"/>
  <c r="L253" i="23"/>
  <c r="J253" i="24"/>
  <c r="J221" i="24"/>
  <c r="H222" i="24"/>
  <c r="H254" i="24"/>
  <c r="F255" i="24"/>
  <c r="F223" i="24"/>
  <c r="X44" i="23"/>
  <c r="K12" i="24"/>
  <c r="X48" i="23"/>
  <c r="K16" i="24"/>
  <c r="X52" i="23"/>
  <c r="K20" i="24"/>
  <c r="X56" i="23"/>
  <c r="K24" i="24"/>
  <c r="X60" i="23"/>
  <c r="K28" i="24"/>
  <c r="D37" i="24"/>
  <c r="B38" i="24"/>
  <c r="L70" i="23"/>
  <c r="J38" i="24"/>
  <c r="H39" i="24"/>
  <c r="F40" i="24"/>
  <c r="D41" i="24"/>
  <c r="B42" i="24"/>
  <c r="L74" i="23"/>
  <c r="J42" i="24"/>
  <c r="H43" i="24"/>
  <c r="F44" i="24"/>
  <c r="D45" i="24"/>
  <c r="B46" i="24"/>
  <c r="L78" i="23"/>
  <c r="J46" i="24"/>
  <c r="H47" i="24"/>
  <c r="F48" i="24"/>
  <c r="D49" i="24"/>
  <c r="B50" i="24"/>
  <c r="L82" i="23"/>
  <c r="J50" i="24"/>
  <c r="H51" i="24"/>
  <c r="F52" i="24"/>
  <c r="D53" i="24"/>
  <c r="B54" i="24"/>
  <c r="L86" i="23"/>
  <c r="J54" i="24"/>
  <c r="H55" i="24"/>
  <c r="F56" i="24"/>
  <c r="D57" i="24"/>
  <c r="B58" i="24"/>
  <c r="L90" i="23"/>
  <c r="J58" i="24"/>
  <c r="H59" i="24"/>
  <c r="F60" i="24"/>
  <c r="D61" i="24"/>
  <c r="B62" i="24"/>
  <c r="L94" i="23"/>
  <c r="J62" i="24"/>
  <c r="H63" i="24"/>
  <c r="G69" i="24"/>
  <c r="E70" i="24"/>
  <c r="C71" i="24"/>
  <c r="X103" i="23"/>
  <c r="K71" i="24"/>
  <c r="I72" i="24"/>
  <c r="G73" i="24"/>
  <c r="E74" i="24"/>
  <c r="C75" i="24"/>
  <c r="K75" i="24"/>
  <c r="X107" i="23"/>
  <c r="I76" i="24"/>
  <c r="G77" i="24"/>
  <c r="E78" i="24"/>
  <c r="C79" i="24"/>
  <c r="K79" i="24"/>
  <c r="X111" i="23"/>
  <c r="I80" i="24"/>
  <c r="G81" i="24"/>
  <c r="E82" i="24"/>
  <c r="C83" i="24"/>
  <c r="K83" i="24"/>
  <c r="X115" i="23"/>
  <c r="I84" i="24"/>
  <c r="G85" i="24"/>
  <c r="E86" i="24"/>
  <c r="C87" i="24"/>
  <c r="K87" i="24"/>
  <c r="X119" i="23"/>
  <c r="I88" i="24"/>
  <c r="G89" i="24"/>
  <c r="E90" i="24"/>
  <c r="C91" i="24"/>
  <c r="K91" i="24"/>
  <c r="X123" i="23"/>
  <c r="I92" i="24"/>
  <c r="G93" i="24"/>
  <c r="E94" i="24"/>
  <c r="C95" i="24"/>
  <c r="X127" i="23"/>
  <c r="K95" i="24"/>
  <c r="J101" i="24"/>
  <c r="H102" i="24"/>
  <c r="F103" i="24"/>
  <c r="D104" i="24"/>
  <c r="B105" i="24"/>
  <c r="L137" i="23"/>
  <c r="J105" i="24"/>
  <c r="H106" i="24"/>
  <c r="F107" i="24"/>
  <c r="D108" i="24"/>
  <c r="B109" i="24"/>
  <c r="L141" i="23"/>
  <c r="J109" i="24"/>
  <c r="H110" i="24"/>
  <c r="F111" i="24"/>
  <c r="D112" i="24"/>
  <c r="B113" i="24"/>
  <c r="L145" i="23"/>
  <c r="J113" i="24"/>
  <c r="H114" i="24"/>
  <c r="F115" i="24"/>
  <c r="D116" i="24"/>
  <c r="B117" i="24"/>
  <c r="L149" i="23"/>
  <c r="J117" i="24"/>
  <c r="H118" i="24"/>
  <c r="F119" i="24"/>
  <c r="D120" i="24"/>
  <c r="B121" i="24"/>
  <c r="L153" i="23"/>
  <c r="J121" i="24"/>
  <c r="H122" i="24"/>
  <c r="F123" i="24"/>
  <c r="D124" i="24"/>
  <c r="B125" i="24"/>
  <c r="L157" i="23"/>
  <c r="J125" i="24"/>
  <c r="H126" i="24"/>
  <c r="F127" i="24"/>
  <c r="E133" i="24"/>
  <c r="C134" i="24"/>
  <c r="K134" i="24"/>
  <c r="X166" i="23"/>
  <c r="I135" i="24"/>
  <c r="G136" i="24"/>
  <c r="E137" i="24"/>
  <c r="C138" i="24"/>
  <c r="K138" i="24"/>
  <c r="X170" i="23"/>
  <c r="I139" i="24"/>
  <c r="G140" i="24"/>
  <c r="E141" i="24"/>
  <c r="C142" i="24"/>
  <c r="K142" i="24"/>
  <c r="X174" i="23"/>
  <c r="I143" i="24"/>
  <c r="G144" i="24"/>
  <c r="E145" i="24"/>
  <c r="C146" i="24"/>
  <c r="K146" i="24"/>
  <c r="X178" i="23"/>
  <c r="I147" i="24"/>
  <c r="G148" i="24"/>
  <c r="E149" i="24"/>
  <c r="C150" i="24"/>
  <c r="K150" i="24"/>
  <c r="X182" i="23"/>
  <c r="I151" i="24"/>
  <c r="G152" i="24"/>
  <c r="E153" i="24"/>
  <c r="C154" i="24"/>
  <c r="K154" i="24"/>
  <c r="X186" i="23"/>
  <c r="I155" i="24"/>
  <c r="G156" i="24"/>
  <c r="E157" i="24"/>
  <c r="C158" i="24"/>
  <c r="K158" i="24"/>
  <c r="X190" i="23"/>
  <c r="I159" i="24"/>
  <c r="H165" i="24"/>
  <c r="F166" i="24"/>
  <c r="D167" i="24"/>
  <c r="B168" i="24"/>
  <c r="L200" i="23"/>
  <c r="J168" i="24"/>
  <c r="H169" i="24"/>
  <c r="F170" i="24"/>
  <c r="D171" i="24"/>
  <c r="B172" i="24"/>
  <c r="L204" i="23"/>
  <c r="J172" i="24"/>
  <c r="H173" i="24"/>
  <c r="F174" i="24"/>
  <c r="D175" i="24"/>
  <c r="B176" i="24"/>
  <c r="L208" i="23"/>
  <c r="J176" i="24"/>
  <c r="H177" i="24"/>
  <c r="F178" i="24"/>
  <c r="D179" i="24"/>
  <c r="B180" i="24"/>
  <c r="L212" i="23"/>
  <c r="J180" i="24"/>
  <c r="H181" i="24"/>
  <c r="F182" i="24"/>
  <c r="D183" i="24"/>
  <c r="B184" i="24"/>
  <c r="L216" i="23"/>
  <c r="J184" i="24"/>
  <c r="H185" i="24"/>
  <c r="F186" i="24"/>
  <c r="D187" i="24"/>
  <c r="B188" i="24"/>
  <c r="L220" i="23"/>
  <c r="J188" i="24"/>
  <c r="H189" i="24"/>
  <c r="F190" i="24"/>
  <c r="D191" i="24"/>
  <c r="C197" i="24"/>
  <c r="C229" i="24"/>
  <c r="K197" i="24"/>
  <c r="K229" i="24"/>
  <c r="I198" i="24"/>
  <c r="I230" i="24"/>
  <c r="G199" i="24"/>
  <c r="G231" i="24"/>
  <c r="E200" i="24"/>
  <c r="E232" i="24"/>
  <c r="C233" i="24"/>
  <c r="C201" i="24"/>
  <c r="K233" i="24"/>
  <c r="K201" i="24"/>
  <c r="X233" i="23"/>
  <c r="I234" i="24"/>
  <c r="I202" i="24"/>
  <c r="G235" i="24"/>
  <c r="G203" i="24"/>
  <c r="E236" i="24"/>
  <c r="E204" i="24"/>
  <c r="C205" i="24"/>
  <c r="C237" i="24"/>
  <c r="K205" i="24"/>
  <c r="K237" i="24"/>
  <c r="X237" i="23"/>
  <c r="I206" i="24"/>
  <c r="I238" i="24"/>
  <c r="G207" i="24"/>
  <c r="G239" i="24"/>
  <c r="E208" i="24"/>
  <c r="E240" i="24"/>
  <c r="C241" i="24"/>
  <c r="C209" i="24"/>
  <c r="K241" i="24"/>
  <c r="K209" i="24"/>
  <c r="X241" i="23"/>
  <c r="I242" i="24"/>
  <c r="I210" i="24"/>
  <c r="G243" i="24"/>
  <c r="G211" i="24"/>
  <c r="E244" i="24"/>
  <c r="E212" i="24"/>
  <c r="C213" i="24"/>
  <c r="C245" i="24"/>
  <c r="K213" i="24"/>
  <c r="K245" i="24"/>
  <c r="X245" i="23"/>
  <c r="I214" i="24"/>
  <c r="I246" i="24"/>
  <c r="G215" i="24"/>
  <c r="G247" i="24"/>
  <c r="E216" i="24"/>
  <c r="E248" i="24"/>
  <c r="C249" i="24"/>
  <c r="C217" i="24"/>
  <c r="K249" i="24"/>
  <c r="K217" i="24"/>
  <c r="X249" i="23"/>
  <c r="I250" i="24"/>
  <c r="I218" i="24"/>
  <c r="G251" i="24"/>
  <c r="G219" i="24"/>
  <c r="E252" i="24"/>
  <c r="E220" i="24"/>
  <c r="C221" i="24"/>
  <c r="C253" i="24"/>
  <c r="K253" i="24"/>
  <c r="K221" i="24"/>
  <c r="X253" i="23"/>
  <c r="I254" i="24"/>
  <c r="I222" i="24"/>
  <c r="G223" i="24"/>
  <c r="G255" i="24"/>
  <c r="B21" i="24"/>
  <c r="L53" i="23"/>
  <c r="J21" i="24"/>
  <c r="H22" i="24"/>
  <c r="F23" i="24"/>
  <c r="D24" i="24"/>
  <c r="B25" i="24"/>
  <c r="L57" i="23"/>
  <c r="J25" i="24"/>
  <c r="H26" i="24"/>
  <c r="F27" i="24"/>
  <c r="D28" i="24"/>
  <c r="B29" i="24"/>
  <c r="L61" i="23"/>
  <c r="J29" i="24"/>
  <c r="H30" i="24"/>
  <c r="F31" i="24"/>
  <c r="E37" i="24"/>
  <c r="C38" i="24"/>
  <c r="X70" i="23"/>
  <c r="K38" i="24"/>
  <c r="I39" i="24"/>
  <c r="G40" i="24"/>
  <c r="E41" i="24"/>
  <c r="C42" i="24"/>
  <c r="X74" i="23"/>
  <c r="K42" i="24"/>
  <c r="I43" i="24"/>
  <c r="G44" i="24"/>
  <c r="E45" i="24"/>
  <c r="C46" i="24"/>
  <c r="X78" i="23"/>
  <c r="K46" i="24"/>
  <c r="I47" i="24"/>
  <c r="G48" i="24"/>
  <c r="E49" i="24"/>
  <c r="C50" i="24"/>
  <c r="X82" i="23"/>
  <c r="K50" i="24"/>
  <c r="I51" i="24"/>
  <c r="G52" i="24"/>
  <c r="E53" i="24"/>
  <c r="C54" i="24"/>
  <c r="X86" i="23"/>
  <c r="K54" i="24"/>
  <c r="I55" i="24"/>
  <c r="G56" i="24"/>
  <c r="E57" i="24"/>
  <c r="C58" i="24"/>
  <c r="X90" i="23"/>
  <c r="K58" i="24"/>
  <c r="I59" i="24"/>
  <c r="G60" i="24"/>
  <c r="E61" i="24"/>
  <c r="C62" i="24"/>
  <c r="X94" i="23"/>
  <c r="K62" i="24"/>
  <c r="I63" i="24"/>
  <c r="H69" i="24"/>
  <c r="F70" i="24"/>
  <c r="D71" i="24"/>
  <c r="L104" i="23"/>
  <c r="B72" i="24"/>
  <c r="J72" i="24"/>
  <c r="H73" i="24"/>
  <c r="F74" i="24"/>
  <c r="D75" i="24"/>
  <c r="B76" i="24"/>
  <c r="L108" i="23"/>
  <c r="J76" i="24"/>
  <c r="H77" i="24"/>
  <c r="F78" i="24"/>
  <c r="D79" i="24"/>
  <c r="B80" i="24"/>
  <c r="L112" i="23"/>
  <c r="J80" i="24"/>
  <c r="H81" i="24"/>
  <c r="F82" i="24"/>
  <c r="D83" i="24"/>
  <c r="B84" i="24"/>
  <c r="L116" i="23"/>
  <c r="J84" i="24"/>
  <c r="H85" i="24"/>
  <c r="F86" i="24"/>
  <c r="D87" i="24"/>
  <c r="B88" i="24"/>
  <c r="L120" i="23"/>
  <c r="J88" i="24"/>
  <c r="H89" i="24"/>
  <c r="F90" i="24"/>
  <c r="D91" i="24"/>
  <c r="B92" i="24"/>
  <c r="L124" i="23"/>
  <c r="J92" i="24"/>
  <c r="H93" i="24"/>
  <c r="F94" i="24"/>
  <c r="D95" i="24"/>
  <c r="C101" i="24"/>
  <c r="K101" i="24"/>
  <c r="I102" i="24"/>
  <c r="G103" i="24"/>
  <c r="E104" i="24"/>
  <c r="C105" i="24"/>
  <c r="K105" i="24"/>
  <c r="X137" i="23"/>
  <c r="I106" i="24"/>
  <c r="G107" i="24"/>
  <c r="E108" i="24"/>
  <c r="C109" i="24"/>
  <c r="K109" i="24"/>
  <c r="X141" i="23"/>
  <c r="I110" i="24"/>
  <c r="G111" i="24"/>
  <c r="E112" i="24"/>
  <c r="C113" i="24"/>
  <c r="K113" i="24"/>
  <c r="X145" i="23"/>
  <c r="I114" i="24"/>
  <c r="G115" i="24"/>
  <c r="E116" i="24"/>
  <c r="C117" i="24"/>
  <c r="K117" i="24"/>
  <c r="X149" i="23"/>
  <c r="I118" i="24"/>
  <c r="G119" i="24"/>
  <c r="E120" i="24"/>
  <c r="C121" i="24"/>
  <c r="K121" i="24"/>
  <c r="X153" i="23"/>
  <c r="I122" i="24"/>
  <c r="G123" i="24"/>
  <c r="E124" i="24"/>
  <c r="C125" i="24"/>
  <c r="K125" i="24"/>
  <c r="X157" i="23"/>
  <c r="I126" i="24"/>
  <c r="G127" i="24"/>
  <c r="F133" i="24"/>
  <c r="D134" i="24"/>
  <c r="B135" i="24"/>
  <c r="L167" i="23"/>
  <c r="J135" i="24"/>
  <c r="H136" i="24"/>
  <c r="F137" i="24"/>
  <c r="D138" i="24"/>
  <c r="B139" i="24"/>
  <c r="L171" i="23"/>
  <c r="J139" i="24"/>
  <c r="H140" i="24"/>
  <c r="F141" i="24"/>
  <c r="D142" i="24"/>
  <c r="B143" i="24"/>
  <c r="L175" i="23"/>
  <c r="J143" i="24"/>
  <c r="H144" i="24"/>
  <c r="F145" i="24"/>
  <c r="D146" i="24"/>
  <c r="B147" i="24"/>
  <c r="L179" i="23"/>
  <c r="J147" i="24"/>
  <c r="H148" i="24"/>
  <c r="F149" i="24"/>
  <c r="D150" i="24"/>
  <c r="B151" i="24"/>
  <c r="L183" i="23"/>
  <c r="J151" i="24"/>
  <c r="H152" i="24"/>
  <c r="F153" i="24"/>
  <c r="D154" i="24"/>
  <c r="B155" i="24"/>
  <c r="L187" i="23"/>
  <c r="J155" i="24"/>
  <c r="H156" i="24"/>
  <c r="F157" i="24"/>
  <c r="D158" i="24"/>
  <c r="B159" i="24"/>
  <c r="L191" i="23"/>
  <c r="J159" i="24"/>
  <c r="I165" i="24"/>
  <c r="G166" i="24"/>
  <c r="E167" i="24"/>
  <c r="C168" i="24"/>
  <c r="K168" i="24"/>
  <c r="X200" i="23"/>
  <c r="I169" i="24"/>
  <c r="G170" i="24"/>
  <c r="E171" i="24"/>
  <c r="C172" i="24"/>
  <c r="K172" i="24"/>
  <c r="X204" i="23"/>
  <c r="I173" i="24"/>
  <c r="G174" i="24"/>
  <c r="E175" i="24"/>
  <c r="C176" i="24"/>
  <c r="K176" i="24"/>
  <c r="X208" i="23"/>
  <c r="I177" i="24"/>
  <c r="G178" i="24"/>
  <c r="E179" i="24"/>
  <c r="C180" i="24"/>
  <c r="K180" i="24"/>
  <c r="X212" i="23"/>
  <c r="I181" i="24"/>
  <c r="G182" i="24"/>
  <c r="E183" i="24"/>
  <c r="C184" i="24"/>
  <c r="K184" i="24"/>
  <c r="X216" i="23"/>
  <c r="I185" i="24"/>
  <c r="G186" i="24"/>
  <c r="E187" i="24"/>
  <c r="C188" i="24"/>
  <c r="K188" i="24"/>
  <c r="X220" i="23"/>
  <c r="I189" i="24"/>
  <c r="G190" i="24"/>
  <c r="E191" i="24"/>
  <c r="D197" i="24"/>
  <c r="D229" i="24"/>
  <c r="B198" i="24"/>
  <c r="B230" i="24"/>
  <c r="L230" i="23"/>
  <c r="J198" i="24"/>
  <c r="J230" i="24"/>
  <c r="H199" i="24"/>
  <c r="H231" i="24"/>
  <c r="F232" i="24"/>
  <c r="F200" i="24"/>
  <c r="D233" i="24"/>
  <c r="D201" i="24"/>
  <c r="B234" i="24"/>
  <c r="B202" i="24"/>
  <c r="L234" i="23"/>
  <c r="J234" i="24"/>
  <c r="J202" i="24"/>
  <c r="H235" i="24"/>
  <c r="H203" i="24"/>
  <c r="F204" i="24"/>
  <c r="F236" i="24"/>
  <c r="D205" i="24"/>
  <c r="D237" i="24"/>
  <c r="B206" i="24"/>
  <c r="B238" i="24"/>
  <c r="L238" i="23"/>
  <c r="J206" i="24"/>
  <c r="J238" i="24"/>
  <c r="H207" i="24"/>
  <c r="H239" i="24"/>
  <c r="F240" i="24"/>
  <c r="F208" i="24"/>
  <c r="D241" i="24"/>
  <c r="D209" i="24"/>
  <c r="B242" i="24"/>
  <c r="B210" i="24"/>
  <c r="L242" i="23"/>
  <c r="J242" i="24"/>
  <c r="J210" i="24"/>
  <c r="H243" i="24"/>
  <c r="H211" i="24"/>
  <c r="F212" i="24"/>
  <c r="F244" i="24"/>
  <c r="D213" i="24"/>
  <c r="D245" i="24"/>
  <c r="B214" i="24"/>
  <c r="B246" i="24"/>
  <c r="L246" i="23"/>
  <c r="J214" i="24"/>
  <c r="J246" i="24"/>
  <c r="H215" i="24"/>
  <c r="H247" i="24"/>
  <c r="F248" i="24"/>
  <c r="F216" i="24"/>
  <c r="D249" i="24"/>
  <c r="D217" i="24"/>
  <c r="B250" i="24"/>
  <c r="B218" i="24"/>
  <c r="L250" i="23"/>
  <c r="J250" i="24"/>
  <c r="J218" i="24"/>
  <c r="H251" i="24"/>
  <c r="H219" i="24"/>
  <c r="F252" i="24"/>
  <c r="F220" i="24"/>
  <c r="D253" i="24"/>
  <c r="D221" i="24"/>
  <c r="B254" i="24"/>
  <c r="B222" i="24"/>
  <c r="L254" i="23"/>
  <c r="J222" i="24"/>
  <c r="J254" i="24"/>
  <c r="H255" i="24"/>
  <c r="H223" i="24"/>
  <c r="K13" i="24"/>
  <c r="X45" i="23"/>
  <c r="K17" i="24"/>
  <c r="X49" i="23"/>
  <c r="K21" i="24"/>
  <c r="X53" i="23"/>
  <c r="K25" i="24"/>
  <c r="X57" i="23"/>
  <c r="K29" i="24"/>
  <c r="X61" i="23"/>
  <c r="F37" i="24"/>
  <c r="D38" i="24"/>
  <c r="B39" i="24"/>
  <c r="L71" i="23"/>
  <c r="J39" i="24"/>
  <c r="H40" i="24"/>
  <c r="F41" i="24"/>
  <c r="D42" i="24"/>
  <c r="L75" i="23"/>
  <c r="B43" i="24"/>
  <c r="J43" i="24"/>
  <c r="H44" i="24"/>
  <c r="F45" i="24"/>
  <c r="D46" i="24"/>
  <c r="B47" i="24"/>
  <c r="L79" i="23"/>
  <c r="J47" i="24"/>
  <c r="H48" i="24"/>
  <c r="F49" i="24"/>
  <c r="D50" i="24"/>
  <c r="L83" i="23"/>
  <c r="B51" i="24"/>
  <c r="J51" i="24"/>
  <c r="H52" i="24"/>
  <c r="F53" i="24"/>
  <c r="D54" i="24"/>
  <c r="B55" i="24"/>
  <c r="L87" i="23"/>
  <c r="J55" i="24"/>
  <c r="H56" i="24"/>
  <c r="F57" i="24"/>
  <c r="D58" i="24"/>
  <c r="L91" i="23"/>
  <c r="B59" i="24"/>
  <c r="J59" i="24"/>
  <c r="H60" i="24"/>
  <c r="F61" i="24"/>
  <c r="D62" i="24"/>
  <c r="B63" i="24"/>
  <c r="L95" i="23"/>
  <c r="J63" i="24"/>
  <c r="I69" i="24"/>
  <c r="G70" i="24"/>
  <c r="E71" i="24"/>
  <c r="C72" i="24"/>
  <c r="K72" i="24"/>
  <c r="X104" i="23"/>
  <c r="I73" i="24"/>
  <c r="G74" i="24"/>
  <c r="E75" i="24"/>
  <c r="C76" i="24"/>
  <c r="K76" i="24"/>
  <c r="X108" i="23"/>
  <c r="I77" i="24"/>
  <c r="G78" i="24"/>
  <c r="E79" i="24"/>
  <c r="C80" i="24"/>
  <c r="K80" i="24"/>
  <c r="X112" i="23"/>
  <c r="I81" i="24"/>
  <c r="G82" i="24"/>
  <c r="E83" i="24"/>
  <c r="C84" i="24"/>
  <c r="K84" i="24"/>
  <c r="X116" i="23"/>
  <c r="I85" i="24"/>
  <c r="G86" i="24"/>
  <c r="E87" i="24"/>
  <c r="C88" i="24"/>
  <c r="K88" i="24"/>
  <c r="X120" i="23"/>
  <c r="I89" i="24"/>
  <c r="G90" i="24"/>
  <c r="E91" i="24"/>
  <c r="C92" i="24"/>
  <c r="X124" i="23"/>
  <c r="K92" i="24"/>
  <c r="I93" i="24"/>
  <c r="G94" i="24"/>
  <c r="E95" i="24"/>
  <c r="D101" i="24"/>
  <c r="B102" i="24"/>
  <c r="L134" i="23"/>
  <c r="J102" i="24"/>
  <c r="H103" i="24"/>
  <c r="F104" i="24"/>
  <c r="D105" i="24"/>
  <c r="B106" i="24"/>
  <c r="L138" i="23"/>
  <c r="J106" i="24"/>
  <c r="H107" i="24"/>
  <c r="F108" i="24"/>
  <c r="D109" i="24"/>
  <c r="B110" i="24"/>
  <c r="L142" i="23"/>
  <c r="J110" i="24"/>
  <c r="H111" i="24"/>
  <c r="F112" i="24"/>
  <c r="D113" i="24"/>
  <c r="B114" i="24"/>
  <c r="L146" i="23"/>
  <c r="J114" i="24"/>
  <c r="H115" i="24"/>
  <c r="F116" i="24"/>
  <c r="D117" i="24"/>
  <c r="B118" i="24"/>
  <c r="L150" i="23"/>
  <c r="J118" i="24"/>
  <c r="H119" i="24"/>
  <c r="F120" i="24"/>
  <c r="D121" i="24"/>
  <c r="B122" i="24"/>
  <c r="L154" i="23"/>
  <c r="J122" i="24"/>
  <c r="H123" i="24"/>
  <c r="F124" i="24"/>
  <c r="D125" i="24"/>
  <c r="B126" i="24"/>
  <c r="L158" i="23"/>
  <c r="J126" i="24"/>
  <c r="H127" i="24"/>
  <c r="G133" i="24"/>
  <c r="E134" i="24"/>
  <c r="C135" i="24"/>
  <c r="K135" i="24"/>
  <c r="X167" i="23"/>
  <c r="I136" i="24"/>
  <c r="G137" i="24"/>
  <c r="E138" i="24"/>
  <c r="C139" i="24"/>
  <c r="K139" i="24"/>
  <c r="X171" i="23"/>
  <c r="I140" i="24"/>
  <c r="G141" i="24"/>
  <c r="E142" i="24"/>
  <c r="C143" i="24"/>
  <c r="K143" i="24"/>
  <c r="X175" i="23"/>
  <c r="I144" i="24"/>
  <c r="G145" i="24"/>
  <c r="E146" i="24"/>
  <c r="C147" i="24"/>
  <c r="K147" i="24"/>
  <c r="X179" i="23"/>
  <c r="I148" i="24"/>
  <c r="G149" i="24"/>
  <c r="E150" i="24"/>
  <c r="C151" i="24"/>
  <c r="K151" i="24"/>
  <c r="X183" i="23"/>
  <c r="I152" i="24"/>
  <c r="G153" i="24"/>
  <c r="E154" i="24"/>
  <c r="C155" i="24"/>
  <c r="K155" i="24"/>
  <c r="X187" i="23"/>
  <c r="I156" i="24"/>
  <c r="G157" i="24"/>
  <c r="E158" i="24"/>
  <c r="C159" i="24"/>
  <c r="K159" i="24"/>
  <c r="X191" i="23"/>
  <c r="J165" i="24"/>
  <c r="H166" i="24"/>
  <c r="F167" i="24"/>
  <c r="D168" i="24"/>
  <c r="B169" i="24"/>
  <c r="L201" i="23"/>
  <c r="J169" i="24"/>
  <c r="H170" i="24"/>
  <c r="F171" i="24"/>
  <c r="D172" i="24"/>
  <c r="B173" i="24"/>
  <c r="L205" i="23"/>
  <c r="J173" i="24"/>
  <c r="H174" i="24"/>
  <c r="F175" i="24"/>
  <c r="D176" i="24"/>
  <c r="B177" i="24"/>
  <c r="L209" i="23"/>
  <c r="J177" i="24"/>
  <c r="H178" i="24"/>
  <c r="F179" i="24"/>
  <c r="D180" i="24"/>
  <c r="B181" i="24"/>
  <c r="L213" i="23"/>
  <c r="J181" i="24"/>
  <c r="H182" i="24"/>
  <c r="F183" i="24"/>
  <c r="D184" i="24"/>
  <c r="B185" i="24"/>
  <c r="L217" i="23"/>
  <c r="J185" i="24"/>
  <c r="H186" i="24"/>
  <c r="F187" i="24"/>
  <c r="D188" i="24"/>
  <c r="B189" i="24"/>
  <c r="L221" i="23"/>
  <c r="J189" i="24"/>
  <c r="H190" i="24"/>
  <c r="F191" i="24"/>
  <c r="E197" i="24"/>
  <c r="E229" i="24"/>
  <c r="C198" i="24"/>
  <c r="C230" i="24"/>
  <c r="K198" i="24"/>
  <c r="K230" i="24"/>
  <c r="X230" i="23"/>
  <c r="I231" i="24"/>
  <c r="I199" i="24"/>
  <c r="G232" i="24"/>
  <c r="G200" i="24"/>
  <c r="E233" i="24"/>
  <c r="E201" i="24"/>
  <c r="C234" i="24"/>
  <c r="C202" i="24"/>
  <c r="K234" i="24"/>
  <c r="K202" i="24"/>
  <c r="X234" i="23"/>
  <c r="I203" i="24"/>
  <c r="I235" i="24"/>
  <c r="G204" i="24"/>
  <c r="G236" i="24"/>
  <c r="E205" i="24"/>
  <c r="E237" i="24"/>
  <c r="C206" i="24"/>
  <c r="C238" i="24"/>
  <c r="K206" i="24"/>
  <c r="K238" i="24"/>
  <c r="X238" i="23"/>
  <c r="I239" i="24"/>
  <c r="I207" i="24"/>
  <c r="G240" i="24"/>
  <c r="G208" i="24"/>
  <c r="E241" i="24"/>
  <c r="E209" i="24"/>
  <c r="C242" i="24"/>
  <c r="C210" i="24"/>
  <c r="K242" i="24"/>
  <c r="K210" i="24"/>
  <c r="X242" i="23"/>
  <c r="I211" i="24"/>
  <c r="I243" i="24"/>
  <c r="G212" i="24"/>
  <c r="G244" i="24"/>
  <c r="E213" i="24"/>
  <c r="E245" i="24"/>
  <c r="C214" i="24"/>
  <c r="C246" i="24"/>
  <c r="K214" i="24"/>
  <c r="K246" i="24"/>
  <c r="X246" i="23"/>
  <c r="I247" i="24"/>
  <c r="I215" i="24"/>
  <c r="G248" i="24"/>
  <c r="G216" i="24"/>
  <c r="E249" i="24"/>
  <c r="E217" i="24"/>
  <c r="C250" i="24"/>
  <c r="C218" i="24"/>
  <c r="K250" i="24"/>
  <c r="K218" i="24"/>
  <c r="X250" i="23"/>
  <c r="I219" i="24"/>
  <c r="I251" i="24"/>
  <c r="G252" i="24"/>
  <c r="G220" i="24"/>
  <c r="E221" i="24"/>
  <c r="E253" i="24"/>
  <c r="C254" i="24"/>
  <c r="C222" i="24"/>
  <c r="K254" i="24"/>
  <c r="K222" i="24"/>
  <c r="X254" i="23"/>
  <c r="I255" i="24"/>
  <c r="I223" i="24"/>
  <c r="D21" i="24"/>
  <c r="B22" i="24"/>
  <c r="L54" i="23"/>
  <c r="J22" i="24"/>
  <c r="H23" i="24"/>
  <c r="F24" i="24"/>
  <c r="D25" i="24"/>
  <c r="B26" i="24"/>
  <c r="L58" i="23"/>
  <c r="J26" i="24"/>
  <c r="H27" i="24"/>
  <c r="F28" i="24"/>
  <c r="D29" i="24"/>
  <c r="B30" i="24"/>
  <c r="L62" i="23"/>
  <c r="J30" i="24"/>
  <c r="H31" i="24"/>
  <c r="G37" i="24"/>
  <c r="E38" i="24"/>
  <c r="C39" i="24"/>
  <c r="K39" i="24"/>
  <c r="X71" i="23"/>
  <c r="I40" i="24"/>
  <c r="G41" i="24"/>
  <c r="E42" i="24"/>
  <c r="C43" i="24"/>
  <c r="X75" i="23"/>
  <c r="K43" i="24"/>
  <c r="I44" i="24"/>
  <c r="G45" i="24"/>
  <c r="E46" i="24"/>
  <c r="C47" i="24"/>
  <c r="K47" i="24"/>
  <c r="X79" i="23"/>
  <c r="I48" i="24"/>
  <c r="G49" i="24"/>
  <c r="E50" i="24"/>
  <c r="C51" i="24"/>
  <c r="X83" i="23"/>
  <c r="K51" i="24"/>
  <c r="I52" i="24"/>
  <c r="G53" i="24"/>
  <c r="E54" i="24"/>
  <c r="C55" i="24"/>
  <c r="K55" i="24"/>
  <c r="X87" i="23"/>
  <c r="I56" i="24"/>
  <c r="G57" i="24"/>
  <c r="E58" i="24"/>
  <c r="C59" i="24"/>
  <c r="X91" i="23"/>
  <c r="K59" i="24"/>
  <c r="I60" i="24"/>
  <c r="G61" i="24"/>
  <c r="E62" i="24"/>
  <c r="C63" i="24"/>
  <c r="K63" i="24"/>
  <c r="X95" i="23"/>
  <c r="J69" i="24"/>
  <c r="H70" i="24"/>
  <c r="F71" i="24"/>
  <c r="D72" i="24"/>
  <c r="L105" i="23"/>
  <c r="B73" i="24"/>
  <c r="J73" i="24"/>
  <c r="H74" i="24"/>
  <c r="F75" i="24"/>
  <c r="D76" i="24"/>
  <c r="B77" i="24"/>
  <c r="L109" i="23"/>
  <c r="J77" i="24"/>
  <c r="H78" i="24"/>
  <c r="F79" i="24"/>
  <c r="D80" i="24"/>
  <c r="L113" i="23"/>
  <c r="B81" i="24"/>
  <c r="J81" i="24"/>
  <c r="H82" i="24"/>
  <c r="F83" i="24"/>
  <c r="D84" i="24"/>
  <c r="B85" i="24"/>
  <c r="L117" i="23"/>
  <c r="J85" i="24"/>
  <c r="H86" i="24"/>
  <c r="F87" i="24"/>
  <c r="D88" i="24"/>
  <c r="B89" i="24"/>
  <c r="L121" i="23"/>
  <c r="J89" i="24"/>
  <c r="H90" i="24"/>
  <c r="F91" i="24"/>
  <c r="D92" i="24"/>
  <c r="B93" i="24"/>
  <c r="L125" i="23"/>
  <c r="J93" i="24"/>
  <c r="H94" i="24"/>
  <c r="F95" i="24"/>
  <c r="E101" i="24"/>
  <c r="C102" i="24"/>
  <c r="K102" i="24"/>
  <c r="X134" i="23"/>
  <c r="I103" i="24"/>
  <c r="G104" i="24"/>
  <c r="E105" i="24"/>
  <c r="C106" i="24"/>
  <c r="K106" i="24"/>
  <c r="X138" i="23"/>
  <c r="I107" i="24"/>
  <c r="G108" i="24"/>
  <c r="E109" i="24"/>
  <c r="C110" i="24"/>
  <c r="K110" i="24"/>
  <c r="X142" i="23"/>
  <c r="I111" i="24"/>
  <c r="G112" i="24"/>
  <c r="E113" i="24"/>
  <c r="C114" i="24"/>
  <c r="K114" i="24"/>
  <c r="X146" i="23"/>
  <c r="I115" i="24"/>
  <c r="G116" i="24"/>
  <c r="E117" i="24"/>
  <c r="C118" i="24"/>
  <c r="K118" i="24"/>
  <c r="X150" i="23"/>
  <c r="I119" i="24"/>
  <c r="G120" i="24"/>
  <c r="E121" i="24"/>
  <c r="C122" i="24"/>
  <c r="K122" i="24"/>
  <c r="X154" i="23"/>
  <c r="I123" i="24"/>
  <c r="G124" i="24"/>
  <c r="E125" i="24"/>
  <c r="C126" i="24"/>
  <c r="K126" i="24"/>
  <c r="X158" i="23"/>
  <c r="I127" i="24"/>
  <c r="H133" i="24"/>
  <c r="F134" i="24"/>
  <c r="D135" i="24"/>
  <c r="B136" i="24"/>
  <c r="L168" i="23"/>
  <c r="J136" i="24"/>
  <c r="H137" i="24"/>
  <c r="F138" i="24"/>
  <c r="D139" i="24"/>
  <c r="B140" i="24"/>
  <c r="L172" i="23"/>
  <c r="J140" i="24"/>
  <c r="H141" i="24"/>
  <c r="F142" i="24"/>
  <c r="D143" i="24"/>
  <c r="B144" i="24"/>
  <c r="L176" i="23"/>
  <c r="J144" i="24"/>
  <c r="H145" i="24"/>
  <c r="F146" i="24"/>
  <c r="D147" i="24"/>
  <c r="B148" i="24"/>
  <c r="L180" i="23"/>
  <c r="J148" i="24"/>
  <c r="H149" i="24"/>
  <c r="F150" i="24"/>
  <c r="D151" i="24"/>
  <c r="B152" i="24"/>
  <c r="L184" i="23"/>
  <c r="J152" i="24"/>
  <c r="H153" i="24"/>
  <c r="F154" i="24"/>
  <c r="D155" i="24"/>
  <c r="B156" i="24"/>
  <c r="L188" i="23"/>
  <c r="J156" i="24"/>
  <c r="H157" i="24"/>
  <c r="F158" i="24"/>
  <c r="D159" i="24"/>
  <c r="C165" i="24"/>
  <c r="K165" i="24"/>
  <c r="I166" i="24"/>
  <c r="G167" i="24"/>
  <c r="E168" i="24"/>
  <c r="C169" i="24"/>
  <c r="K169" i="24"/>
  <c r="X201" i="23"/>
  <c r="I170" i="24"/>
  <c r="G171" i="24"/>
  <c r="E172" i="24"/>
  <c r="C173" i="24"/>
  <c r="K173" i="24"/>
  <c r="X205" i="23"/>
  <c r="I174" i="24"/>
  <c r="G175" i="24"/>
  <c r="E176" i="24"/>
  <c r="C177" i="24"/>
  <c r="K177" i="24"/>
  <c r="X209" i="23"/>
  <c r="I178" i="24"/>
  <c r="G179" i="24"/>
  <c r="E180" i="24"/>
  <c r="C181" i="24"/>
  <c r="K181" i="24"/>
  <c r="X213" i="23"/>
  <c r="I182" i="24"/>
  <c r="G183" i="24"/>
  <c r="E184" i="24"/>
  <c r="C185" i="24"/>
  <c r="K185" i="24"/>
  <c r="X217" i="23"/>
  <c r="I186" i="24"/>
  <c r="G187" i="24"/>
  <c r="E188" i="24"/>
  <c r="C189" i="24"/>
  <c r="K189" i="24"/>
  <c r="X221" i="23"/>
  <c r="I190" i="24"/>
  <c r="G191" i="24"/>
  <c r="F197" i="24"/>
  <c r="F229" i="24"/>
  <c r="D230" i="24"/>
  <c r="D198" i="24"/>
  <c r="B231" i="24"/>
  <c r="B199" i="24"/>
  <c r="L231" i="23"/>
  <c r="J231" i="24"/>
  <c r="J199" i="24"/>
  <c r="H232" i="24"/>
  <c r="H200" i="24"/>
  <c r="F233" i="24"/>
  <c r="F201" i="24"/>
  <c r="D202" i="24"/>
  <c r="D234" i="24"/>
  <c r="B203" i="24"/>
  <c r="B235" i="24"/>
  <c r="L235" i="23"/>
  <c r="J203" i="24"/>
  <c r="J235" i="24"/>
  <c r="H204" i="24"/>
  <c r="H236" i="24"/>
  <c r="F205" i="24"/>
  <c r="F237" i="24"/>
  <c r="D238" i="24"/>
  <c r="D206" i="24"/>
  <c r="B239" i="24"/>
  <c r="B207" i="24"/>
  <c r="L239" i="23"/>
  <c r="J239" i="24"/>
  <c r="J207" i="24"/>
  <c r="H240" i="24"/>
  <c r="H208" i="24"/>
  <c r="F241" i="24"/>
  <c r="F209" i="24"/>
  <c r="D210" i="24"/>
  <c r="D242" i="24"/>
  <c r="B211" i="24"/>
  <c r="B243" i="24"/>
  <c r="L243" i="23"/>
  <c r="J211" i="24"/>
  <c r="J243" i="24"/>
  <c r="H212" i="24"/>
  <c r="H244" i="24"/>
  <c r="F213" i="24"/>
  <c r="F245" i="24"/>
  <c r="D246" i="24"/>
  <c r="D214" i="24"/>
  <c r="B247" i="24"/>
  <c r="B215" i="24"/>
  <c r="L247" i="23"/>
  <c r="J247" i="24"/>
  <c r="J215" i="24"/>
  <c r="H248" i="24"/>
  <c r="H216" i="24"/>
  <c r="F249" i="24"/>
  <c r="F217" i="24"/>
  <c r="D218" i="24"/>
  <c r="D250" i="24"/>
  <c r="B219" i="24"/>
  <c r="B251" i="24"/>
  <c r="L251" i="23"/>
  <c r="J219" i="24"/>
  <c r="J251" i="24"/>
  <c r="H220" i="24"/>
  <c r="H252" i="24"/>
  <c r="F253" i="24"/>
  <c r="F221" i="24"/>
  <c r="D254" i="24"/>
  <c r="D222" i="24"/>
  <c r="B255" i="24"/>
  <c r="B223" i="24"/>
  <c r="L255" i="23"/>
  <c r="J255" i="24"/>
  <c r="J223" i="24"/>
  <c r="K14" i="24"/>
  <c r="X46" i="23"/>
  <c r="K18" i="24"/>
  <c r="X50" i="23"/>
  <c r="K22" i="24"/>
  <c r="X54" i="23"/>
  <c r="K26" i="24"/>
  <c r="X58" i="23"/>
  <c r="K30" i="24"/>
  <c r="X62" i="23"/>
  <c r="H37" i="24"/>
  <c r="F38" i="24"/>
  <c r="D39" i="24"/>
  <c r="B40" i="24"/>
  <c r="L72" i="23"/>
  <c r="J40" i="24"/>
  <c r="H41" i="24"/>
  <c r="F42" i="24"/>
  <c r="D43" i="24"/>
  <c r="L76" i="23"/>
  <c r="B44" i="24"/>
  <c r="J44" i="24"/>
  <c r="H45" i="24"/>
  <c r="F46" i="24"/>
  <c r="D47" i="24"/>
  <c r="B48" i="24"/>
  <c r="L80" i="23"/>
  <c r="J48" i="24"/>
  <c r="H49" i="24"/>
  <c r="F50" i="24"/>
  <c r="D51" i="24"/>
  <c r="L84" i="23"/>
  <c r="B52" i="24"/>
  <c r="J52" i="24"/>
  <c r="H53" i="24"/>
  <c r="F54" i="24"/>
  <c r="D55" i="24"/>
  <c r="B56" i="24"/>
  <c r="L88" i="23"/>
  <c r="J56" i="24"/>
  <c r="H57" i="24"/>
  <c r="F58" i="24"/>
  <c r="D59" i="24"/>
  <c r="L92" i="23"/>
  <c r="B60" i="24"/>
  <c r="J60" i="24"/>
  <c r="H61" i="24"/>
  <c r="F62" i="24"/>
  <c r="D63" i="24"/>
  <c r="C69" i="24"/>
  <c r="K69" i="24"/>
  <c r="I70" i="24"/>
  <c r="G71" i="24"/>
  <c r="E72" i="24"/>
  <c r="C73" i="24"/>
  <c r="K73" i="24"/>
  <c r="X105" i="23"/>
  <c r="I74" i="24"/>
  <c r="G75" i="24"/>
  <c r="E76" i="24"/>
  <c r="C77" i="24"/>
  <c r="K77" i="24"/>
  <c r="X109" i="23"/>
  <c r="I78" i="24"/>
  <c r="G79" i="24"/>
  <c r="E80" i="24"/>
  <c r="C81" i="24"/>
  <c r="K81" i="24"/>
  <c r="X113" i="23"/>
  <c r="I82" i="24"/>
  <c r="G83" i="24"/>
  <c r="E84" i="24"/>
  <c r="C85" i="24"/>
  <c r="K85" i="24"/>
  <c r="X117" i="23"/>
  <c r="I86" i="24"/>
  <c r="G87" i="24"/>
  <c r="E88" i="24"/>
  <c r="C89" i="24"/>
  <c r="K89" i="24"/>
  <c r="X121" i="23"/>
  <c r="I90" i="24"/>
  <c r="G91" i="24"/>
  <c r="E92" i="24"/>
  <c r="C93" i="24"/>
  <c r="K93" i="24"/>
  <c r="X125" i="23"/>
  <c r="I94" i="24"/>
  <c r="G95" i="24"/>
  <c r="F101" i="24"/>
  <c r="D102" i="24"/>
  <c r="B103" i="24"/>
  <c r="L135" i="23"/>
  <c r="J103" i="24"/>
  <c r="H104" i="24"/>
  <c r="F105" i="24"/>
  <c r="D106" i="24"/>
  <c r="B107" i="24"/>
  <c r="L139" i="23"/>
  <c r="J107" i="24"/>
  <c r="H108" i="24"/>
  <c r="F109" i="24"/>
  <c r="D110" i="24"/>
  <c r="B111" i="24"/>
  <c r="L143" i="23"/>
  <c r="J111" i="24"/>
  <c r="H112" i="24"/>
  <c r="F113" i="24"/>
  <c r="D114" i="24"/>
  <c r="B115" i="24"/>
  <c r="L147" i="23"/>
  <c r="J115" i="24"/>
  <c r="H116" i="24"/>
  <c r="F117" i="24"/>
  <c r="D118" i="24"/>
  <c r="B119" i="24"/>
  <c r="L151" i="23"/>
  <c r="J119" i="24"/>
  <c r="H120" i="24"/>
  <c r="F121" i="24"/>
  <c r="D122" i="24"/>
  <c r="B123" i="24"/>
  <c r="L155" i="23"/>
  <c r="J123" i="24"/>
  <c r="H124" i="24"/>
  <c r="F125" i="24"/>
  <c r="D126" i="24"/>
  <c r="B127" i="24"/>
  <c r="L159" i="23"/>
  <c r="J127" i="24"/>
  <c r="I133" i="24"/>
  <c r="G134" i="24"/>
  <c r="E135" i="24"/>
  <c r="C136" i="24"/>
  <c r="K136" i="24"/>
  <c r="X168" i="23"/>
  <c r="I137" i="24"/>
  <c r="G138" i="24"/>
  <c r="E139" i="24"/>
  <c r="C140" i="24"/>
  <c r="K140" i="24"/>
  <c r="X172" i="23"/>
  <c r="I141" i="24"/>
  <c r="G142" i="24"/>
  <c r="E143" i="24"/>
  <c r="C144" i="24"/>
  <c r="K144" i="24"/>
  <c r="X176" i="23"/>
  <c r="I145" i="24"/>
  <c r="G146" i="24"/>
  <c r="E147" i="24"/>
  <c r="C148" i="24"/>
  <c r="K148" i="24"/>
  <c r="X180" i="23"/>
  <c r="I149" i="24"/>
  <c r="G150" i="24"/>
  <c r="E151" i="24"/>
  <c r="C152" i="24"/>
  <c r="K152" i="24"/>
  <c r="X184" i="23"/>
  <c r="I153" i="24"/>
  <c r="G154" i="24"/>
  <c r="E155" i="24"/>
  <c r="C156" i="24"/>
  <c r="K156" i="24"/>
  <c r="X188" i="23"/>
  <c r="I157" i="24"/>
  <c r="G158" i="24"/>
  <c r="E159" i="24"/>
  <c r="D165" i="24"/>
  <c r="B166" i="24"/>
  <c r="L198" i="23"/>
  <c r="J166" i="24"/>
  <c r="H167" i="24"/>
  <c r="F168" i="24"/>
  <c r="D169" i="24"/>
  <c r="B170" i="24"/>
  <c r="L202" i="23"/>
  <c r="J170" i="24"/>
  <c r="H171" i="24"/>
  <c r="F172" i="24"/>
  <c r="D173" i="24"/>
  <c r="B174" i="24"/>
  <c r="L206" i="23"/>
  <c r="J174" i="24"/>
  <c r="H175" i="24"/>
  <c r="F176" i="24"/>
  <c r="D177" i="24"/>
  <c r="B178" i="24"/>
  <c r="L210" i="23"/>
  <c r="J178" i="24"/>
  <c r="H179" i="24"/>
  <c r="F180" i="24"/>
  <c r="D181" i="24"/>
  <c r="B182" i="24"/>
  <c r="L214" i="23"/>
  <c r="J182" i="24"/>
  <c r="H183" i="24"/>
  <c r="F184" i="24"/>
  <c r="D185" i="24"/>
  <c r="B186" i="24"/>
  <c r="L218" i="23"/>
  <c r="J186" i="24"/>
  <c r="H187" i="24"/>
  <c r="F188" i="24"/>
  <c r="D189" i="24"/>
  <c r="B190" i="24"/>
  <c r="L222" i="23"/>
  <c r="J190" i="24"/>
  <c r="H191" i="24"/>
  <c r="G229" i="24"/>
  <c r="G197" i="24"/>
  <c r="E230" i="24"/>
  <c r="E198" i="24"/>
  <c r="C231" i="24"/>
  <c r="C199" i="24"/>
  <c r="K231" i="24"/>
  <c r="K199" i="24"/>
  <c r="X231" i="23"/>
  <c r="I232" i="24"/>
  <c r="I200" i="24"/>
  <c r="G201" i="24"/>
  <c r="G233" i="24"/>
  <c r="E202" i="24"/>
  <c r="E234" i="24"/>
  <c r="C203" i="24"/>
  <c r="C235" i="24"/>
  <c r="K203" i="24"/>
  <c r="K235" i="24"/>
  <c r="X235" i="23"/>
  <c r="I204" i="24"/>
  <c r="I236" i="24"/>
  <c r="G237" i="24"/>
  <c r="G205" i="24"/>
  <c r="E238" i="24"/>
  <c r="E206" i="24"/>
  <c r="C239" i="24"/>
  <c r="C207" i="24"/>
  <c r="K239" i="24"/>
  <c r="K207" i="24"/>
  <c r="X239" i="23"/>
  <c r="I240" i="24"/>
  <c r="I208" i="24"/>
  <c r="G209" i="24"/>
  <c r="G241" i="24"/>
  <c r="E210" i="24"/>
  <c r="E242" i="24"/>
  <c r="C211" i="24"/>
  <c r="C243" i="24"/>
  <c r="K211" i="24"/>
  <c r="K243" i="24"/>
  <c r="X243" i="23"/>
  <c r="I212" i="24"/>
  <c r="I244" i="24"/>
  <c r="G245" i="24"/>
  <c r="G213" i="24"/>
  <c r="E246" i="24"/>
  <c r="E214" i="24"/>
  <c r="C247" i="24"/>
  <c r="C215" i="24"/>
  <c r="K247" i="24"/>
  <c r="K215" i="24"/>
  <c r="X247" i="23"/>
  <c r="I248" i="24"/>
  <c r="I216" i="24"/>
  <c r="G217" i="24"/>
  <c r="G249" i="24"/>
  <c r="E218" i="24"/>
  <c r="E250" i="24"/>
  <c r="C219" i="24"/>
  <c r="C251" i="24"/>
  <c r="K219" i="24"/>
  <c r="K251" i="24"/>
  <c r="X251" i="23"/>
  <c r="I252" i="24"/>
  <c r="I220" i="24"/>
  <c r="G253" i="24"/>
  <c r="G221" i="24"/>
  <c r="E254" i="24"/>
  <c r="E222" i="24"/>
  <c r="C255" i="24"/>
  <c r="C223" i="24"/>
  <c r="K255" i="24"/>
  <c r="K223" i="24"/>
  <c r="X255" i="23"/>
  <c r="B5" i="24"/>
  <c r="G5" i="24"/>
  <c r="E6" i="24"/>
  <c r="C7" i="24"/>
  <c r="I8" i="24"/>
  <c r="G9" i="24"/>
  <c r="E10" i="24"/>
  <c r="C11" i="24"/>
  <c r="I12" i="24"/>
  <c r="G13" i="24"/>
  <c r="E14" i="24"/>
  <c r="C15" i="24"/>
  <c r="I16" i="24"/>
  <c r="G17" i="24"/>
  <c r="E18" i="24"/>
  <c r="C19" i="24"/>
  <c r="I20" i="24"/>
  <c r="G21" i="24"/>
  <c r="E22" i="24"/>
  <c r="C23" i="24"/>
  <c r="I24" i="24"/>
  <c r="G25" i="24"/>
  <c r="E26" i="24"/>
  <c r="C27" i="24"/>
  <c r="I28" i="24"/>
  <c r="G29" i="24"/>
  <c r="E30" i="24"/>
  <c r="C31" i="24"/>
  <c r="H5" i="24"/>
  <c r="F6" i="24"/>
  <c r="D7" i="24"/>
  <c r="B8" i="24"/>
  <c r="J8" i="24"/>
  <c r="H9" i="24"/>
  <c r="F10" i="24"/>
  <c r="D11" i="24"/>
  <c r="B12" i="24"/>
  <c r="J12" i="24"/>
  <c r="H13" i="24"/>
  <c r="F14" i="24"/>
  <c r="D15" i="24"/>
  <c r="B16" i="24"/>
  <c r="J16" i="24"/>
  <c r="H17" i="24"/>
  <c r="F18" i="24"/>
  <c r="D19" i="24"/>
  <c r="B20" i="24"/>
  <c r="J20" i="24"/>
  <c r="H21" i="24"/>
  <c r="F22" i="24"/>
  <c r="D23" i="24"/>
  <c r="B24" i="24"/>
  <c r="J24" i="24"/>
  <c r="H25" i="24"/>
  <c r="F26" i="24"/>
  <c r="D27" i="24"/>
  <c r="B28" i="24"/>
  <c r="J28" i="24"/>
  <c r="H29" i="24"/>
  <c r="F30" i="24"/>
  <c r="D31" i="24"/>
  <c r="I5" i="24"/>
  <c r="G6" i="24"/>
  <c r="E7" i="24"/>
  <c r="C8" i="24"/>
  <c r="I9" i="24"/>
  <c r="G10" i="24"/>
  <c r="E11" i="24"/>
  <c r="C12" i="24"/>
  <c r="I13" i="24"/>
  <c r="G14" i="24"/>
  <c r="E15" i="24"/>
  <c r="C16" i="24"/>
  <c r="I17" i="24"/>
  <c r="G18" i="24"/>
  <c r="E19" i="24"/>
  <c r="C20" i="24"/>
  <c r="I21" i="24"/>
  <c r="G22" i="24"/>
  <c r="E23" i="24"/>
  <c r="C24" i="24"/>
  <c r="I25" i="24"/>
  <c r="G26" i="24"/>
  <c r="E27" i="24"/>
  <c r="C28" i="24"/>
  <c r="I29" i="24"/>
  <c r="G30" i="24"/>
  <c r="E31" i="24"/>
  <c r="C5" i="24"/>
  <c r="K5" i="24"/>
  <c r="I6" i="24"/>
  <c r="G7" i="24"/>
  <c r="E8" i="24"/>
  <c r="C9" i="24"/>
  <c r="I10" i="24"/>
  <c r="G11" i="24"/>
  <c r="E12" i="24"/>
  <c r="C13" i="24"/>
  <c r="I14" i="24"/>
  <c r="G15" i="24"/>
  <c r="E16" i="24"/>
  <c r="C17" i="24"/>
  <c r="I18" i="24"/>
  <c r="G19" i="24"/>
  <c r="E20" i="24"/>
  <c r="C21" i="24"/>
  <c r="I22" i="24"/>
  <c r="G23" i="24"/>
  <c r="E24" i="24"/>
  <c r="C25" i="24"/>
  <c r="I26" i="24"/>
  <c r="G27" i="24"/>
  <c r="E28" i="24"/>
  <c r="C29" i="24"/>
  <c r="I30" i="24"/>
  <c r="G31" i="24"/>
  <c r="E5" i="24"/>
  <c r="C6" i="24"/>
  <c r="I7" i="24"/>
  <c r="G8" i="24"/>
  <c r="E9" i="24"/>
  <c r="C10" i="24"/>
  <c r="I11" i="24"/>
  <c r="G12" i="24"/>
  <c r="E13" i="24"/>
  <c r="C14" i="24"/>
  <c r="I15" i="24"/>
  <c r="G16" i="24"/>
  <c r="E17" i="24"/>
  <c r="C18" i="24"/>
  <c r="I19" i="24"/>
  <c r="G20" i="24"/>
  <c r="E21" i="24"/>
  <c r="C22" i="24"/>
  <c r="I23" i="24"/>
  <c r="G24" i="24"/>
  <c r="E25" i="24"/>
  <c r="C26" i="24"/>
  <c r="I27" i="24"/>
  <c r="G28" i="24"/>
  <c r="E29" i="24"/>
  <c r="C30" i="24"/>
  <c r="I31" i="24"/>
  <c r="I96" i="23"/>
  <c r="D128" i="23"/>
  <c r="G160" i="23"/>
  <c r="K32" i="23"/>
  <c r="X32" i="23" s="1"/>
  <c r="F64" i="23"/>
  <c r="D32" i="23"/>
  <c r="G64" i="23"/>
  <c r="J96" i="23"/>
  <c r="E128" i="23"/>
  <c r="H160" i="23"/>
  <c r="B32" i="23"/>
  <c r="J192" i="23"/>
  <c r="E224" i="23"/>
  <c r="H256" i="23"/>
  <c r="B96" i="23"/>
  <c r="F32" i="23"/>
  <c r="I64" i="23"/>
  <c r="D96" i="23"/>
  <c r="G128" i="23"/>
  <c r="J160" i="23"/>
  <c r="B160" i="23"/>
  <c r="H32" i="23"/>
  <c r="C64" i="23"/>
  <c r="K64" i="23"/>
  <c r="F96" i="23"/>
  <c r="F64" i="24" s="1"/>
  <c r="I128" i="23"/>
  <c r="I96" i="24" s="1"/>
  <c r="D160" i="23"/>
  <c r="G192" i="23"/>
  <c r="J224" i="23"/>
  <c r="E256" i="23"/>
  <c r="B224" i="23"/>
  <c r="J32" i="23"/>
  <c r="E64" i="23"/>
  <c r="H96" i="23"/>
  <c r="H64" i="24" s="1"/>
  <c r="C128" i="23"/>
  <c r="K128" i="23"/>
  <c r="F160" i="23"/>
  <c r="B64" i="23"/>
  <c r="C192" i="23"/>
  <c r="K192" i="23"/>
  <c r="F224" i="23"/>
  <c r="I256" i="23"/>
  <c r="E32" i="23"/>
  <c r="H64" i="23"/>
  <c r="C96" i="23"/>
  <c r="K96" i="23"/>
  <c r="F128" i="23"/>
  <c r="F96" i="24" s="1"/>
  <c r="I160" i="23"/>
  <c r="D192" i="23"/>
  <c r="G224" i="23"/>
  <c r="G192" i="24" s="1"/>
  <c r="J256" i="23"/>
  <c r="B128" i="23"/>
  <c r="E192" i="23"/>
  <c r="H224" i="23"/>
  <c r="H192" i="24" s="1"/>
  <c r="C256" i="23"/>
  <c r="K256" i="23"/>
  <c r="C32" i="23"/>
  <c r="G32" i="23"/>
  <c r="J64" i="23"/>
  <c r="E96" i="23"/>
  <c r="H128" i="23"/>
  <c r="C160" i="23"/>
  <c r="K160" i="23"/>
  <c r="F192" i="23"/>
  <c r="I224" i="23"/>
  <c r="D256" i="23"/>
  <c r="B192" i="23"/>
  <c r="I32" i="23"/>
  <c r="D64" i="23"/>
  <c r="G96" i="23"/>
  <c r="J128" i="23"/>
  <c r="J96" i="24" s="1"/>
  <c r="E160" i="23"/>
  <c r="H192" i="23"/>
  <c r="C224" i="23"/>
  <c r="K224" i="23"/>
  <c r="F256" i="23"/>
  <c r="B256" i="23"/>
  <c r="I192" i="23"/>
  <c r="I160" i="24" s="1"/>
  <c r="D224" i="23"/>
  <c r="D192" i="24" s="1"/>
  <c r="G256" i="23"/>
  <c r="K255" i="21"/>
  <c r="J255" i="21"/>
  <c r="I255" i="21"/>
  <c r="H255" i="21"/>
  <c r="G255" i="21"/>
  <c r="F255" i="21"/>
  <c r="E255" i="21"/>
  <c r="D255" i="21"/>
  <c r="C255" i="21"/>
  <c r="B255" i="21"/>
  <c r="K254" i="21"/>
  <c r="J254" i="21"/>
  <c r="I254" i="21"/>
  <c r="H254" i="21"/>
  <c r="G254" i="21"/>
  <c r="F254" i="21"/>
  <c r="E254" i="21"/>
  <c r="D254" i="21"/>
  <c r="C254" i="21"/>
  <c r="B254" i="21"/>
  <c r="K253" i="21"/>
  <c r="J253" i="21"/>
  <c r="I253" i="21"/>
  <c r="H253" i="21"/>
  <c r="G253" i="21"/>
  <c r="F253" i="21"/>
  <c r="E253" i="21"/>
  <c r="D253" i="21"/>
  <c r="C253" i="21"/>
  <c r="B253" i="21"/>
  <c r="K252" i="21"/>
  <c r="J252" i="21"/>
  <c r="I252" i="21"/>
  <c r="H252" i="21"/>
  <c r="G252" i="21"/>
  <c r="F252" i="21"/>
  <c r="E252" i="21"/>
  <c r="D252" i="21"/>
  <c r="C252" i="21"/>
  <c r="B252" i="21"/>
  <c r="K251" i="21"/>
  <c r="J251" i="21"/>
  <c r="I251" i="21"/>
  <c r="H251" i="21"/>
  <c r="G251" i="21"/>
  <c r="F251" i="21"/>
  <c r="E251" i="21"/>
  <c r="D251" i="21"/>
  <c r="C251" i="21"/>
  <c r="B251" i="21"/>
  <c r="K250" i="21"/>
  <c r="J250" i="21"/>
  <c r="I250" i="21"/>
  <c r="H250" i="21"/>
  <c r="G250" i="21"/>
  <c r="F250" i="21"/>
  <c r="E250" i="21"/>
  <c r="D250" i="21"/>
  <c r="C250" i="21"/>
  <c r="B250" i="21"/>
  <c r="K249" i="21"/>
  <c r="J249" i="21"/>
  <c r="I249" i="21"/>
  <c r="H249" i="21"/>
  <c r="G249" i="21"/>
  <c r="F249" i="21"/>
  <c r="E249" i="21"/>
  <c r="D249" i="21"/>
  <c r="C249" i="21"/>
  <c r="B249" i="21"/>
  <c r="K248" i="21"/>
  <c r="J248" i="21"/>
  <c r="I248" i="21"/>
  <c r="H248" i="21"/>
  <c r="G248" i="21"/>
  <c r="F248" i="21"/>
  <c r="E248" i="21"/>
  <c r="D248" i="21"/>
  <c r="C248" i="21"/>
  <c r="B248" i="21"/>
  <c r="K247" i="21"/>
  <c r="J247" i="21"/>
  <c r="I247" i="21"/>
  <c r="H247" i="21"/>
  <c r="G247" i="21"/>
  <c r="F247" i="21"/>
  <c r="E247" i="21"/>
  <c r="D247" i="21"/>
  <c r="C247" i="21"/>
  <c r="B247" i="21"/>
  <c r="K246" i="21"/>
  <c r="J246" i="21"/>
  <c r="I246" i="21"/>
  <c r="H246" i="21"/>
  <c r="G246" i="21"/>
  <c r="F246" i="21"/>
  <c r="E246" i="21"/>
  <c r="D246" i="21"/>
  <c r="C246" i="21"/>
  <c r="B246" i="21"/>
  <c r="K245" i="21"/>
  <c r="J245" i="21"/>
  <c r="I245" i="21"/>
  <c r="H245" i="21"/>
  <c r="G245" i="21"/>
  <c r="F245" i="21"/>
  <c r="E245" i="21"/>
  <c r="D245" i="21"/>
  <c r="C245" i="21"/>
  <c r="B245" i="21"/>
  <c r="K244" i="21"/>
  <c r="J244" i="21"/>
  <c r="I244" i="21"/>
  <c r="H244" i="21"/>
  <c r="G244" i="21"/>
  <c r="F244" i="21"/>
  <c r="E244" i="21"/>
  <c r="D244" i="21"/>
  <c r="C244" i="21"/>
  <c r="B244" i="21"/>
  <c r="K243" i="21"/>
  <c r="J243" i="21"/>
  <c r="I243" i="21"/>
  <c r="H243" i="21"/>
  <c r="G243" i="21"/>
  <c r="F243" i="21"/>
  <c r="E243" i="21"/>
  <c r="D243" i="21"/>
  <c r="C243" i="21"/>
  <c r="B243" i="21"/>
  <c r="K242" i="21"/>
  <c r="J242" i="21"/>
  <c r="I242" i="21"/>
  <c r="H242" i="21"/>
  <c r="G242" i="21"/>
  <c r="F242" i="21"/>
  <c r="E242" i="21"/>
  <c r="D242" i="21"/>
  <c r="C242" i="21"/>
  <c r="B242" i="21"/>
  <c r="K241" i="21"/>
  <c r="J241" i="21"/>
  <c r="I241" i="21"/>
  <c r="H241" i="21"/>
  <c r="G241" i="21"/>
  <c r="F241" i="21"/>
  <c r="E241" i="21"/>
  <c r="D241" i="21"/>
  <c r="C241" i="21"/>
  <c r="B241" i="21"/>
  <c r="K240" i="21"/>
  <c r="J240" i="21"/>
  <c r="I240" i="21"/>
  <c r="H240" i="21"/>
  <c r="G240" i="21"/>
  <c r="F240" i="21"/>
  <c r="E240" i="21"/>
  <c r="D240" i="21"/>
  <c r="C240" i="21"/>
  <c r="B240" i="21"/>
  <c r="K239" i="21"/>
  <c r="J239" i="21"/>
  <c r="I239" i="21"/>
  <c r="H239" i="21"/>
  <c r="G239" i="21"/>
  <c r="F239" i="21"/>
  <c r="E239" i="21"/>
  <c r="D239" i="21"/>
  <c r="C239" i="21"/>
  <c r="B239" i="21"/>
  <c r="K238" i="21"/>
  <c r="J238" i="21"/>
  <c r="I238" i="21"/>
  <c r="H238" i="21"/>
  <c r="G238" i="21"/>
  <c r="F238" i="21"/>
  <c r="E238" i="21"/>
  <c r="D238" i="21"/>
  <c r="C238" i="21"/>
  <c r="B238" i="21"/>
  <c r="K237" i="21"/>
  <c r="J237" i="21"/>
  <c r="I237" i="21"/>
  <c r="H237" i="21"/>
  <c r="G237" i="21"/>
  <c r="F237" i="21"/>
  <c r="E237" i="21"/>
  <c r="D237" i="21"/>
  <c r="C237" i="21"/>
  <c r="B237" i="21"/>
  <c r="K236" i="21"/>
  <c r="J236" i="21"/>
  <c r="I236" i="21"/>
  <c r="H236" i="21"/>
  <c r="G236" i="21"/>
  <c r="F236" i="21"/>
  <c r="E236" i="21"/>
  <c r="D236" i="21"/>
  <c r="C236" i="21"/>
  <c r="B236" i="21"/>
  <c r="K235" i="21"/>
  <c r="J235" i="21"/>
  <c r="I235" i="21"/>
  <c r="H235" i="21"/>
  <c r="G235" i="21"/>
  <c r="F235" i="21"/>
  <c r="E235" i="21"/>
  <c r="D235" i="21"/>
  <c r="C235" i="21"/>
  <c r="B235" i="21"/>
  <c r="K234" i="21"/>
  <c r="J234" i="21"/>
  <c r="I234" i="21"/>
  <c r="H234" i="21"/>
  <c r="G234" i="21"/>
  <c r="F234" i="21"/>
  <c r="E234" i="21"/>
  <c r="D234" i="21"/>
  <c r="C234" i="21"/>
  <c r="B234" i="21"/>
  <c r="K233" i="21"/>
  <c r="J233" i="21"/>
  <c r="I233" i="21"/>
  <c r="H233" i="21"/>
  <c r="G233" i="21"/>
  <c r="F233" i="21"/>
  <c r="E233" i="21"/>
  <c r="D233" i="21"/>
  <c r="C233" i="21"/>
  <c r="B233" i="21"/>
  <c r="K232" i="21"/>
  <c r="J232" i="21"/>
  <c r="I232" i="21"/>
  <c r="H232" i="21"/>
  <c r="G232" i="21"/>
  <c r="F232" i="21"/>
  <c r="E232" i="21"/>
  <c r="D232" i="21"/>
  <c r="C232" i="21"/>
  <c r="B232" i="21"/>
  <c r="K231" i="21"/>
  <c r="J231" i="21"/>
  <c r="I231" i="21"/>
  <c r="H231" i="21"/>
  <c r="G231" i="21"/>
  <c r="F231" i="21"/>
  <c r="E231" i="21"/>
  <c r="D231" i="21"/>
  <c r="C231" i="21"/>
  <c r="B231" i="21"/>
  <c r="K230" i="21"/>
  <c r="J230" i="21"/>
  <c r="I230" i="21"/>
  <c r="H230" i="21"/>
  <c r="G230" i="21"/>
  <c r="F230" i="21"/>
  <c r="E230" i="21"/>
  <c r="D230" i="21"/>
  <c r="C230" i="21"/>
  <c r="B230" i="21"/>
  <c r="K229" i="21"/>
  <c r="J229" i="21"/>
  <c r="I229" i="21"/>
  <c r="H229" i="21"/>
  <c r="G229" i="21"/>
  <c r="F229" i="21"/>
  <c r="E229" i="21"/>
  <c r="D229" i="21"/>
  <c r="C229" i="21"/>
  <c r="B229" i="21"/>
  <c r="K223" i="21"/>
  <c r="J223" i="21"/>
  <c r="I223" i="21"/>
  <c r="H223" i="21"/>
  <c r="G223" i="21"/>
  <c r="F223" i="21"/>
  <c r="E223" i="21"/>
  <c r="D223" i="21"/>
  <c r="C223" i="21"/>
  <c r="B223" i="21"/>
  <c r="K222" i="21"/>
  <c r="J222" i="21"/>
  <c r="I222" i="21"/>
  <c r="H222" i="21"/>
  <c r="G222" i="21"/>
  <c r="F222" i="21"/>
  <c r="E222" i="21"/>
  <c r="D222" i="21"/>
  <c r="C222" i="21"/>
  <c r="B222" i="21"/>
  <c r="K221" i="21"/>
  <c r="J221" i="21"/>
  <c r="I221" i="21"/>
  <c r="H221" i="21"/>
  <c r="G221" i="21"/>
  <c r="F221" i="21"/>
  <c r="E221" i="21"/>
  <c r="D221" i="21"/>
  <c r="C221" i="21"/>
  <c r="B221" i="21"/>
  <c r="K220" i="21"/>
  <c r="J220" i="21"/>
  <c r="I220" i="21"/>
  <c r="H220" i="21"/>
  <c r="G220" i="21"/>
  <c r="F220" i="21"/>
  <c r="E220" i="21"/>
  <c r="D220" i="21"/>
  <c r="C220" i="21"/>
  <c r="B220" i="21"/>
  <c r="K219" i="21"/>
  <c r="J219" i="21"/>
  <c r="I219" i="21"/>
  <c r="H219" i="21"/>
  <c r="G219" i="21"/>
  <c r="F219" i="21"/>
  <c r="E219" i="21"/>
  <c r="D219" i="21"/>
  <c r="C219" i="21"/>
  <c r="B219" i="21"/>
  <c r="K218" i="21"/>
  <c r="J218" i="21"/>
  <c r="I218" i="21"/>
  <c r="H218" i="21"/>
  <c r="G218" i="21"/>
  <c r="F218" i="21"/>
  <c r="E218" i="21"/>
  <c r="D218" i="21"/>
  <c r="C218" i="21"/>
  <c r="B218" i="21"/>
  <c r="K217" i="21"/>
  <c r="J217" i="21"/>
  <c r="I217" i="21"/>
  <c r="H217" i="21"/>
  <c r="G217" i="21"/>
  <c r="F217" i="21"/>
  <c r="E217" i="21"/>
  <c r="D217" i="21"/>
  <c r="C217" i="21"/>
  <c r="B217" i="21"/>
  <c r="K216" i="21"/>
  <c r="J216" i="21"/>
  <c r="I216" i="21"/>
  <c r="H216" i="21"/>
  <c r="G216" i="21"/>
  <c r="F216" i="21"/>
  <c r="E216" i="21"/>
  <c r="D216" i="21"/>
  <c r="C216" i="21"/>
  <c r="B216" i="21"/>
  <c r="K215" i="21"/>
  <c r="J215" i="21"/>
  <c r="I215" i="21"/>
  <c r="H215" i="21"/>
  <c r="G215" i="21"/>
  <c r="F215" i="21"/>
  <c r="E215" i="21"/>
  <c r="D215" i="21"/>
  <c r="C215" i="21"/>
  <c r="B215" i="21"/>
  <c r="K214" i="21"/>
  <c r="J214" i="21"/>
  <c r="I214" i="21"/>
  <c r="H214" i="21"/>
  <c r="G214" i="21"/>
  <c r="F214" i="21"/>
  <c r="E214" i="21"/>
  <c r="D214" i="21"/>
  <c r="C214" i="21"/>
  <c r="B214" i="21"/>
  <c r="K213" i="21"/>
  <c r="J213" i="21"/>
  <c r="I213" i="21"/>
  <c r="H213" i="21"/>
  <c r="G213" i="21"/>
  <c r="F213" i="21"/>
  <c r="E213" i="21"/>
  <c r="D213" i="21"/>
  <c r="C213" i="21"/>
  <c r="B213" i="21"/>
  <c r="K212" i="21"/>
  <c r="J212" i="21"/>
  <c r="I212" i="21"/>
  <c r="H212" i="21"/>
  <c r="G212" i="21"/>
  <c r="F212" i="21"/>
  <c r="E212" i="21"/>
  <c r="D212" i="21"/>
  <c r="C212" i="21"/>
  <c r="B212" i="21"/>
  <c r="K211" i="21"/>
  <c r="J211" i="21"/>
  <c r="I211" i="21"/>
  <c r="H211" i="21"/>
  <c r="G211" i="21"/>
  <c r="F211" i="21"/>
  <c r="E211" i="21"/>
  <c r="D211" i="21"/>
  <c r="C211" i="21"/>
  <c r="B211" i="21"/>
  <c r="K210" i="21"/>
  <c r="J210" i="21"/>
  <c r="I210" i="21"/>
  <c r="H210" i="21"/>
  <c r="G210" i="21"/>
  <c r="F210" i="21"/>
  <c r="E210" i="21"/>
  <c r="D210" i="21"/>
  <c r="C210" i="21"/>
  <c r="B210" i="21"/>
  <c r="K209" i="21"/>
  <c r="J209" i="21"/>
  <c r="I209" i="21"/>
  <c r="H209" i="21"/>
  <c r="G209" i="21"/>
  <c r="F209" i="21"/>
  <c r="E209" i="21"/>
  <c r="D209" i="21"/>
  <c r="C209" i="21"/>
  <c r="B209" i="21"/>
  <c r="K208" i="21"/>
  <c r="J208" i="21"/>
  <c r="I208" i="21"/>
  <c r="H208" i="21"/>
  <c r="G208" i="21"/>
  <c r="F208" i="21"/>
  <c r="E208" i="21"/>
  <c r="D208" i="21"/>
  <c r="C208" i="21"/>
  <c r="B208" i="21"/>
  <c r="K207" i="21"/>
  <c r="J207" i="21"/>
  <c r="I207" i="21"/>
  <c r="H207" i="21"/>
  <c r="G207" i="21"/>
  <c r="F207" i="21"/>
  <c r="E207" i="21"/>
  <c r="D207" i="21"/>
  <c r="C207" i="21"/>
  <c r="B207" i="21"/>
  <c r="K206" i="21"/>
  <c r="J206" i="21"/>
  <c r="I206" i="21"/>
  <c r="H206" i="21"/>
  <c r="G206" i="21"/>
  <c r="F206" i="21"/>
  <c r="E206" i="21"/>
  <c r="D206" i="21"/>
  <c r="C206" i="21"/>
  <c r="B206" i="21"/>
  <c r="K205" i="21"/>
  <c r="J205" i="21"/>
  <c r="I205" i="21"/>
  <c r="H205" i="21"/>
  <c r="G205" i="21"/>
  <c r="F205" i="21"/>
  <c r="E205" i="21"/>
  <c r="D205" i="21"/>
  <c r="C205" i="21"/>
  <c r="B205" i="21"/>
  <c r="K204" i="21"/>
  <c r="J204" i="21"/>
  <c r="I204" i="21"/>
  <c r="H204" i="21"/>
  <c r="G204" i="21"/>
  <c r="F204" i="21"/>
  <c r="E204" i="21"/>
  <c r="D204" i="21"/>
  <c r="C204" i="21"/>
  <c r="B204" i="21"/>
  <c r="K203" i="21"/>
  <c r="J203" i="21"/>
  <c r="I203" i="21"/>
  <c r="H203" i="21"/>
  <c r="G203" i="21"/>
  <c r="F203" i="21"/>
  <c r="E203" i="21"/>
  <c r="D203" i="21"/>
  <c r="C203" i="21"/>
  <c r="B203" i="21"/>
  <c r="K202" i="21"/>
  <c r="J202" i="21"/>
  <c r="I202" i="21"/>
  <c r="H202" i="21"/>
  <c r="G202" i="21"/>
  <c r="F202" i="21"/>
  <c r="E202" i="21"/>
  <c r="D202" i="21"/>
  <c r="C202" i="21"/>
  <c r="B202" i="21"/>
  <c r="K201" i="21"/>
  <c r="J201" i="21"/>
  <c r="I201" i="21"/>
  <c r="H201" i="21"/>
  <c r="G201" i="21"/>
  <c r="F201" i="21"/>
  <c r="E201" i="21"/>
  <c r="D201" i="21"/>
  <c r="C201" i="21"/>
  <c r="B201" i="21"/>
  <c r="K200" i="21"/>
  <c r="J200" i="21"/>
  <c r="I200" i="21"/>
  <c r="H200" i="21"/>
  <c r="G200" i="21"/>
  <c r="F200" i="21"/>
  <c r="E200" i="21"/>
  <c r="D200" i="21"/>
  <c r="C200" i="21"/>
  <c r="B200" i="21"/>
  <c r="K199" i="21"/>
  <c r="J199" i="21"/>
  <c r="I199" i="21"/>
  <c r="H199" i="21"/>
  <c r="G199" i="21"/>
  <c r="F199" i="21"/>
  <c r="E199" i="21"/>
  <c r="D199" i="21"/>
  <c r="C199" i="21"/>
  <c r="B199" i="21"/>
  <c r="K198" i="21"/>
  <c r="J198" i="21"/>
  <c r="I198" i="21"/>
  <c r="H198" i="21"/>
  <c r="G198" i="21"/>
  <c r="F198" i="21"/>
  <c r="E198" i="21"/>
  <c r="D198" i="21"/>
  <c r="C198" i="21"/>
  <c r="B198" i="21"/>
  <c r="K197" i="21"/>
  <c r="J197" i="21"/>
  <c r="I197" i="21"/>
  <c r="H197" i="21"/>
  <c r="G197" i="21"/>
  <c r="F197" i="21"/>
  <c r="E197" i="21"/>
  <c r="D197" i="21"/>
  <c r="C197" i="21"/>
  <c r="B197" i="21"/>
  <c r="K191" i="21"/>
  <c r="J191" i="21"/>
  <c r="I191" i="21"/>
  <c r="H191" i="21"/>
  <c r="G191" i="21"/>
  <c r="F191" i="21"/>
  <c r="E191" i="21"/>
  <c r="D191" i="21"/>
  <c r="C191" i="21"/>
  <c r="B191" i="21"/>
  <c r="K190" i="21"/>
  <c r="J190" i="21"/>
  <c r="I190" i="21"/>
  <c r="H190" i="21"/>
  <c r="G190" i="21"/>
  <c r="F190" i="21"/>
  <c r="E190" i="21"/>
  <c r="D190" i="21"/>
  <c r="C190" i="21"/>
  <c r="B190" i="21"/>
  <c r="K189" i="21"/>
  <c r="J189" i="21"/>
  <c r="I189" i="21"/>
  <c r="H189" i="21"/>
  <c r="G189" i="21"/>
  <c r="F189" i="21"/>
  <c r="E189" i="21"/>
  <c r="D189" i="21"/>
  <c r="C189" i="21"/>
  <c r="B189" i="21"/>
  <c r="K188" i="21"/>
  <c r="J188" i="21"/>
  <c r="I188" i="21"/>
  <c r="H188" i="21"/>
  <c r="G188" i="21"/>
  <c r="F188" i="21"/>
  <c r="E188" i="21"/>
  <c r="D188" i="21"/>
  <c r="C188" i="21"/>
  <c r="B188" i="21"/>
  <c r="K187" i="21"/>
  <c r="J187" i="21"/>
  <c r="I187" i="21"/>
  <c r="H187" i="21"/>
  <c r="G187" i="21"/>
  <c r="F187" i="21"/>
  <c r="E187" i="21"/>
  <c r="D187" i="21"/>
  <c r="C187" i="21"/>
  <c r="B187" i="21"/>
  <c r="K186" i="21"/>
  <c r="J186" i="21"/>
  <c r="I186" i="21"/>
  <c r="H186" i="21"/>
  <c r="G186" i="21"/>
  <c r="F186" i="21"/>
  <c r="E186" i="21"/>
  <c r="D186" i="21"/>
  <c r="C186" i="21"/>
  <c r="B186" i="21"/>
  <c r="K185" i="21"/>
  <c r="J185" i="21"/>
  <c r="I185" i="21"/>
  <c r="H185" i="21"/>
  <c r="G185" i="21"/>
  <c r="F185" i="21"/>
  <c r="E185" i="21"/>
  <c r="D185" i="21"/>
  <c r="C185" i="21"/>
  <c r="B185" i="21"/>
  <c r="K184" i="21"/>
  <c r="J184" i="21"/>
  <c r="I184" i="21"/>
  <c r="H184" i="21"/>
  <c r="G184" i="21"/>
  <c r="F184" i="21"/>
  <c r="E184" i="21"/>
  <c r="D184" i="21"/>
  <c r="C184" i="21"/>
  <c r="B184" i="21"/>
  <c r="K183" i="21"/>
  <c r="J183" i="21"/>
  <c r="I183" i="21"/>
  <c r="H183" i="21"/>
  <c r="G183" i="21"/>
  <c r="F183" i="21"/>
  <c r="E183" i="21"/>
  <c r="D183" i="21"/>
  <c r="C183" i="21"/>
  <c r="B183" i="21"/>
  <c r="K182" i="21"/>
  <c r="J182" i="21"/>
  <c r="I182" i="21"/>
  <c r="H182" i="21"/>
  <c r="G182" i="21"/>
  <c r="F182" i="21"/>
  <c r="E182" i="21"/>
  <c r="D182" i="21"/>
  <c r="C182" i="21"/>
  <c r="B182" i="21"/>
  <c r="K181" i="21"/>
  <c r="J181" i="21"/>
  <c r="I181" i="21"/>
  <c r="H181" i="21"/>
  <c r="G181" i="21"/>
  <c r="F181" i="21"/>
  <c r="E181" i="21"/>
  <c r="D181" i="21"/>
  <c r="C181" i="21"/>
  <c r="B181" i="21"/>
  <c r="K180" i="21"/>
  <c r="J180" i="21"/>
  <c r="I180" i="21"/>
  <c r="H180" i="21"/>
  <c r="G180" i="21"/>
  <c r="F180" i="21"/>
  <c r="E180" i="21"/>
  <c r="D180" i="21"/>
  <c r="C180" i="21"/>
  <c r="B180" i="21"/>
  <c r="K179" i="21"/>
  <c r="J179" i="21"/>
  <c r="I179" i="21"/>
  <c r="H179" i="21"/>
  <c r="G179" i="21"/>
  <c r="F179" i="21"/>
  <c r="E179" i="21"/>
  <c r="D179" i="21"/>
  <c r="C179" i="21"/>
  <c r="B179" i="21"/>
  <c r="K178" i="21"/>
  <c r="J178" i="21"/>
  <c r="I178" i="21"/>
  <c r="H178" i="21"/>
  <c r="G178" i="21"/>
  <c r="F178" i="21"/>
  <c r="E178" i="21"/>
  <c r="D178" i="21"/>
  <c r="C178" i="21"/>
  <c r="B178" i="21"/>
  <c r="K177" i="21"/>
  <c r="J177" i="21"/>
  <c r="I177" i="21"/>
  <c r="H177" i="21"/>
  <c r="G177" i="21"/>
  <c r="F177" i="21"/>
  <c r="E177" i="21"/>
  <c r="D177" i="21"/>
  <c r="C177" i="21"/>
  <c r="B177" i="21"/>
  <c r="K176" i="21"/>
  <c r="J176" i="21"/>
  <c r="I176" i="21"/>
  <c r="H176" i="21"/>
  <c r="G176" i="21"/>
  <c r="F176" i="21"/>
  <c r="E176" i="21"/>
  <c r="D176" i="21"/>
  <c r="C176" i="21"/>
  <c r="B176" i="21"/>
  <c r="K175" i="21"/>
  <c r="J175" i="21"/>
  <c r="I175" i="21"/>
  <c r="H175" i="21"/>
  <c r="G175" i="21"/>
  <c r="F175" i="21"/>
  <c r="E175" i="21"/>
  <c r="D175" i="21"/>
  <c r="C175" i="21"/>
  <c r="B175" i="21"/>
  <c r="K174" i="21"/>
  <c r="J174" i="21"/>
  <c r="I174" i="21"/>
  <c r="H174" i="21"/>
  <c r="G174" i="21"/>
  <c r="F174" i="21"/>
  <c r="E174" i="21"/>
  <c r="D174" i="21"/>
  <c r="C174" i="21"/>
  <c r="B174" i="21"/>
  <c r="K173" i="21"/>
  <c r="J173" i="21"/>
  <c r="I173" i="21"/>
  <c r="H173" i="21"/>
  <c r="G173" i="21"/>
  <c r="F173" i="21"/>
  <c r="E173" i="21"/>
  <c r="D173" i="21"/>
  <c r="C173" i="21"/>
  <c r="B173" i="21"/>
  <c r="K172" i="21"/>
  <c r="J172" i="21"/>
  <c r="I172" i="21"/>
  <c r="H172" i="21"/>
  <c r="G172" i="21"/>
  <c r="F172" i="21"/>
  <c r="E172" i="21"/>
  <c r="D172" i="21"/>
  <c r="C172" i="21"/>
  <c r="B172" i="21"/>
  <c r="K171" i="21"/>
  <c r="J171" i="21"/>
  <c r="I171" i="21"/>
  <c r="H171" i="21"/>
  <c r="G171" i="21"/>
  <c r="F171" i="21"/>
  <c r="E171" i="21"/>
  <c r="D171" i="21"/>
  <c r="C171" i="21"/>
  <c r="B171" i="21"/>
  <c r="K170" i="21"/>
  <c r="J170" i="21"/>
  <c r="I170" i="21"/>
  <c r="H170" i="21"/>
  <c r="G170" i="21"/>
  <c r="F170" i="21"/>
  <c r="E170" i="21"/>
  <c r="D170" i="21"/>
  <c r="C170" i="21"/>
  <c r="B170" i="21"/>
  <c r="K169" i="21"/>
  <c r="J169" i="21"/>
  <c r="I169" i="21"/>
  <c r="H169" i="21"/>
  <c r="G169" i="21"/>
  <c r="F169" i="21"/>
  <c r="E169" i="21"/>
  <c r="D169" i="21"/>
  <c r="C169" i="21"/>
  <c r="B169" i="21"/>
  <c r="K168" i="21"/>
  <c r="J168" i="21"/>
  <c r="I168" i="21"/>
  <c r="H168" i="21"/>
  <c r="G168" i="21"/>
  <c r="F168" i="21"/>
  <c r="E168" i="21"/>
  <c r="D168" i="21"/>
  <c r="C168" i="21"/>
  <c r="B168" i="21"/>
  <c r="K167" i="21"/>
  <c r="J167" i="21"/>
  <c r="I167" i="21"/>
  <c r="H167" i="21"/>
  <c r="G167" i="21"/>
  <c r="F167" i="21"/>
  <c r="E167" i="21"/>
  <c r="D167" i="21"/>
  <c r="C167" i="21"/>
  <c r="B167" i="21"/>
  <c r="K166" i="21"/>
  <c r="J166" i="21"/>
  <c r="I166" i="21"/>
  <c r="H166" i="21"/>
  <c r="G166" i="21"/>
  <c r="F166" i="21"/>
  <c r="E166" i="21"/>
  <c r="D166" i="21"/>
  <c r="C166" i="21"/>
  <c r="B166" i="21"/>
  <c r="K165" i="21"/>
  <c r="J165" i="21"/>
  <c r="I165" i="21"/>
  <c r="H165" i="21"/>
  <c r="G165" i="21"/>
  <c r="F165" i="21"/>
  <c r="E165" i="21"/>
  <c r="D165" i="21"/>
  <c r="C165" i="21"/>
  <c r="B165" i="21"/>
  <c r="K159" i="21"/>
  <c r="J159" i="21"/>
  <c r="I159" i="21"/>
  <c r="H159" i="21"/>
  <c r="G159" i="21"/>
  <c r="F159" i="21"/>
  <c r="E159" i="21"/>
  <c r="D159" i="21"/>
  <c r="C159" i="21"/>
  <c r="B159" i="21"/>
  <c r="K158" i="21"/>
  <c r="J158" i="21"/>
  <c r="I158" i="21"/>
  <c r="H158" i="21"/>
  <c r="G158" i="21"/>
  <c r="F158" i="21"/>
  <c r="E158" i="21"/>
  <c r="D158" i="21"/>
  <c r="C158" i="21"/>
  <c r="B158" i="21"/>
  <c r="K157" i="21"/>
  <c r="J157" i="21"/>
  <c r="I157" i="21"/>
  <c r="H157" i="21"/>
  <c r="G157" i="21"/>
  <c r="F157" i="21"/>
  <c r="E157" i="21"/>
  <c r="D157" i="21"/>
  <c r="C157" i="21"/>
  <c r="B157" i="21"/>
  <c r="K156" i="21"/>
  <c r="J156" i="21"/>
  <c r="I156" i="21"/>
  <c r="H156" i="21"/>
  <c r="G156" i="21"/>
  <c r="F156" i="21"/>
  <c r="E156" i="21"/>
  <c r="D156" i="21"/>
  <c r="C156" i="21"/>
  <c r="B156" i="21"/>
  <c r="K155" i="21"/>
  <c r="J155" i="21"/>
  <c r="I155" i="21"/>
  <c r="H155" i="21"/>
  <c r="G155" i="21"/>
  <c r="F155" i="21"/>
  <c r="E155" i="21"/>
  <c r="D155" i="21"/>
  <c r="C155" i="21"/>
  <c r="B155" i="21"/>
  <c r="K154" i="21"/>
  <c r="J154" i="21"/>
  <c r="I154" i="21"/>
  <c r="H154" i="21"/>
  <c r="G154" i="21"/>
  <c r="F154" i="21"/>
  <c r="E154" i="21"/>
  <c r="D154" i="21"/>
  <c r="C154" i="21"/>
  <c r="B154" i="21"/>
  <c r="K153" i="21"/>
  <c r="J153" i="21"/>
  <c r="I153" i="21"/>
  <c r="H153" i="21"/>
  <c r="G153" i="21"/>
  <c r="F153" i="21"/>
  <c r="E153" i="21"/>
  <c r="D153" i="21"/>
  <c r="C153" i="21"/>
  <c r="B153" i="21"/>
  <c r="K152" i="21"/>
  <c r="J152" i="21"/>
  <c r="I152" i="21"/>
  <c r="H152" i="21"/>
  <c r="G152" i="21"/>
  <c r="F152" i="21"/>
  <c r="E152" i="21"/>
  <c r="D152" i="21"/>
  <c r="C152" i="21"/>
  <c r="B152" i="21"/>
  <c r="K151" i="21"/>
  <c r="J151" i="21"/>
  <c r="I151" i="21"/>
  <c r="H151" i="21"/>
  <c r="G151" i="21"/>
  <c r="F151" i="21"/>
  <c r="E151" i="21"/>
  <c r="D151" i="21"/>
  <c r="C151" i="21"/>
  <c r="B151" i="21"/>
  <c r="K150" i="21"/>
  <c r="J150" i="21"/>
  <c r="I150" i="21"/>
  <c r="H150" i="21"/>
  <c r="G150" i="21"/>
  <c r="F150" i="21"/>
  <c r="E150" i="21"/>
  <c r="D150" i="21"/>
  <c r="C150" i="21"/>
  <c r="B150" i="21"/>
  <c r="K149" i="21"/>
  <c r="J149" i="21"/>
  <c r="I149" i="21"/>
  <c r="H149" i="21"/>
  <c r="G149" i="21"/>
  <c r="F149" i="21"/>
  <c r="E149" i="21"/>
  <c r="D149" i="21"/>
  <c r="C149" i="21"/>
  <c r="B149" i="21"/>
  <c r="K148" i="21"/>
  <c r="J148" i="21"/>
  <c r="I148" i="21"/>
  <c r="H148" i="21"/>
  <c r="G148" i="21"/>
  <c r="F148" i="21"/>
  <c r="E148" i="21"/>
  <c r="D148" i="21"/>
  <c r="C148" i="21"/>
  <c r="B148" i="21"/>
  <c r="K147" i="21"/>
  <c r="J147" i="21"/>
  <c r="I147" i="21"/>
  <c r="H147" i="21"/>
  <c r="G147" i="21"/>
  <c r="F147" i="21"/>
  <c r="E147" i="21"/>
  <c r="D147" i="21"/>
  <c r="C147" i="21"/>
  <c r="B147" i="21"/>
  <c r="K146" i="21"/>
  <c r="J146" i="21"/>
  <c r="I146" i="21"/>
  <c r="H146" i="21"/>
  <c r="G146" i="21"/>
  <c r="F146" i="21"/>
  <c r="E146" i="21"/>
  <c r="D146" i="21"/>
  <c r="C146" i="21"/>
  <c r="B146" i="21"/>
  <c r="K145" i="21"/>
  <c r="J145" i="21"/>
  <c r="I145" i="21"/>
  <c r="H145" i="21"/>
  <c r="G145" i="21"/>
  <c r="F145" i="21"/>
  <c r="E145" i="21"/>
  <c r="D145" i="21"/>
  <c r="C145" i="21"/>
  <c r="B145" i="21"/>
  <c r="K144" i="21"/>
  <c r="J144" i="21"/>
  <c r="I144" i="21"/>
  <c r="H144" i="21"/>
  <c r="G144" i="21"/>
  <c r="F144" i="21"/>
  <c r="E144" i="21"/>
  <c r="D144" i="21"/>
  <c r="C144" i="21"/>
  <c r="B144" i="21"/>
  <c r="K143" i="21"/>
  <c r="J143" i="21"/>
  <c r="I143" i="21"/>
  <c r="H143" i="21"/>
  <c r="G143" i="21"/>
  <c r="F143" i="21"/>
  <c r="E143" i="21"/>
  <c r="D143" i="21"/>
  <c r="C143" i="21"/>
  <c r="B143" i="21"/>
  <c r="K142" i="21"/>
  <c r="J142" i="21"/>
  <c r="I142" i="21"/>
  <c r="H142" i="21"/>
  <c r="G142" i="21"/>
  <c r="F142" i="21"/>
  <c r="E142" i="21"/>
  <c r="D142" i="21"/>
  <c r="C142" i="21"/>
  <c r="B142" i="21"/>
  <c r="K141" i="21"/>
  <c r="J141" i="21"/>
  <c r="I141" i="21"/>
  <c r="H141" i="21"/>
  <c r="G141" i="21"/>
  <c r="F141" i="21"/>
  <c r="E141" i="21"/>
  <c r="D141" i="21"/>
  <c r="C141" i="21"/>
  <c r="B141" i="21"/>
  <c r="K140" i="21"/>
  <c r="J140" i="21"/>
  <c r="I140" i="21"/>
  <c r="H140" i="21"/>
  <c r="G140" i="21"/>
  <c r="F140" i="21"/>
  <c r="E140" i="21"/>
  <c r="D140" i="21"/>
  <c r="C140" i="21"/>
  <c r="B140" i="21"/>
  <c r="K139" i="21"/>
  <c r="J139" i="21"/>
  <c r="I139" i="21"/>
  <c r="H139" i="21"/>
  <c r="G139" i="21"/>
  <c r="F139" i="21"/>
  <c r="E139" i="21"/>
  <c r="D139" i="21"/>
  <c r="C139" i="21"/>
  <c r="B139" i="21"/>
  <c r="K138" i="21"/>
  <c r="J138" i="21"/>
  <c r="I138" i="21"/>
  <c r="H138" i="21"/>
  <c r="G138" i="21"/>
  <c r="F138" i="21"/>
  <c r="E138" i="21"/>
  <c r="D138" i="21"/>
  <c r="C138" i="21"/>
  <c r="B138" i="21"/>
  <c r="K137" i="21"/>
  <c r="J137" i="21"/>
  <c r="I137" i="21"/>
  <c r="H137" i="21"/>
  <c r="G137" i="21"/>
  <c r="F137" i="21"/>
  <c r="E137" i="21"/>
  <c r="D137" i="21"/>
  <c r="C137" i="21"/>
  <c r="B137" i="21"/>
  <c r="K136" i="21"/>
  <c r="J136" i="21"/>
  <c r="I136" i="21"/>
  <c r="H136" i="21"/>
  <c r="G136" i="21"/>
  <c r="F136" i="21"/>
  <c r="E136" i="21"/>
  <c r="D136" i="21"/>
  <c r="C136" i="21"/>
  <c r="B136" i="21"/>
  <c r="K135" i="21"/>
  <c r="J135" i="21"/>
  <c r="I135" i="21"/>
  <c r="H135" i="21"/>
  <c r="G135" i="21"/>
  <c r="F135" i="21"/>
  <c r="E135" i="21"/>
  <c r="D135" i="21"/>
  <c r="C135" i="21"/>
  <c r="B135" i="21"/>
  <c r="K134" i="21"/>
  <c r="J134" i="21"/>
  <c r="I134" i="21"/>
  <c r="H134" i="21"/>
  <c r="G134" i="21"/>
  <c r="F134" i="21"/>
  <c r="E134" i="21"/>
  <c r="D134" i="21"/>
  <c r="C134" i="21"/>
  <c r="B134" i="21"/>
  <c r="K133" i="21"/>
  <c r="J133" i="21"/>
  <c r="I133" i="21"/>
  <c r="H133" i="21"/>
  <c r="G133" i="21"/>
  <c r="F133" i="21"/>
  <c r="E133" i="21"/>
  <c r="D133" i="21"/>
  <c r="C133" i="21"/>
  <c r="B133" i="21"/>
  <c r="K127" i="21"/>
  <c r="J127" i="21"/>
  <c r="I127" i="21"/>
  <c r="H127" i="21"/>
  <c r="G127" i="21"/>
  <c r="F127" i="21"/>
  <c r="E127" i="21"/>
  <c r="D127" i="21"/>
  <c r="C127" i="21"/>
  <c r="B127" i="21"/>
  <c r="K126" i="21"/>
  <c r="J126" i="21"/>
  <c r="I126" i="21"/>
  <c r="H126" i="21"/>
  <c r="G126" i="21"/>
  <c r="F126" i="21"/>
  <c r="E126" i="21"/>
  <c r="D126" i="21"/>
  <c r="C126" i="21"/>
  <c r="B126" i="21"/>
  <c r="K125" i="21"/>
  <c r="J125" i="21"/>
  <c r="I125" i="21"/>
  <c r="H125" i="21"/>
  <c r="G125" i="21"/>
  <c r="F125" i="21"/>
  <c r="E125" i="21"/>
  <c r="D125" i="21"/>
  <c r="C125" i="21"/>
  <c r="B125" i="21"/>
  <c r="K124" i="21"/>
  <c r="J124" i="21"/>
  <c r="I124" i="21"/>
  <c r="H124" i="21"/>
  <c r="G124" i="21"/>
  <c r="F124" i="21"/>
  <c r="E124" i="21"/>
  <c r="D124" i="21"/>
  <c r="C124" i="21"/>
  <c r="B124" i="21"/>
  <c r="K123" i="21"/>
  <c r="J123" i="21"/>
  <c r="I123" i="21"/>
  <c r="H123" i="21"/>
  <c r="G123" i="21"/>
  <c r="F123" i="21"/>
  <c r="E123" i="21"/>
  <c r="D123" i="21"/>
  <c r="C123" i="21"/>
  <c r="B123" i="21"/>
  <c r="K122" i="21"/>
  <c r="J122" i="21"/>
  <c r="I122" i="21"/>
  <c r="H122" i="21"/>
  <c r="G122" i="21"/>
  <c r="F122" i="21"/>
  <c r="E122" i="21"/>
  <c r="D122" i="21"/>
  <c r="C122" i="21"/>
  <c r="B122" i="21"/>
  <c r="K121" i="21"/>
  <c r="J121" i="21"/>
  <c r="I121" i="21"/>
  <c r="H121" i="21"/>
  <c r="G121" i="21"/>
  <c r="F121" i="21"/>
  <c r="E121" i="21"/>
  <c r="D121" i="21"/>
  <c r="C121" i="21"/>
  <c r="B121" i="21"/>
  <c r="K120" i="21"/>
  <c r="J120" i="21"/>
  <c r="I120" i="21"/>
  <c r="H120" i="21"/>
  <c r="G120" i="21"/>
  <c r="F120" i="21"/>
  <c r="E120" i="21"/>
  <c r="D120" i="21"/>
  <c r="C120" i="21"/>
  <c r="B120" i="21"/>
  <c r="K119" i="21"/>
  <c r="J119" i="21"/>
  <c r="I119" i="21"/>
  <c r="H119" i="21"/>
  <c r="G119" i="21"/>
  <c r="F119" i="21"/>
  <c r="E119" i="21"/>
  <c r="D119" i="21"/>
  <c r="C119" i="21"/>
  <c r="B119" i="21"/>
  <c r="K118" i="21"/>
  <c r="J118" i="21"/>
  <c r="I118" i="21"/>
  <c r="H118" i="21"/>
  <c r="G118" i="21"/>
  <c r="F118" i="21"/>
  <c r="E118" i="21"/>
  <c r="D118" i="21"/>
  <c r="C118" i="21"/>
  <c r="B118" i="21"/>
  <c r="K117" i="21"/>
  <c r="J117" i="21"/>
  <c r="I117" i="21"/>
  <c r="H117" i="21"/>
  <c r="G117" i="21"/>
  <c r="F117" i="21"/>
  <c r="E117" i="21"/>
  <c r="D117" i="21"/>
  <c r="C117" i="21"/>
  <c r="B117" i="21"/>
  <c r="K116" i="21"/>
  <c r="J116" i="21"/>
  <c r="I116" i="21"/>
  <c r="H116" i="21"/>
  <c r="G116" i="21"/>
  <c r="F116" i="21"/>
  <c r="E116" i="21"/>
  <c r="D116" i="21"/>
  <c r="C116" i="21"/>
  <c r="B116" i="21"/>
  <c r="K115" i="21"/>
  <c r="J115" i="21"/>
  <c r="I115" i="21"/>
  <c r="H115" i="21"/>
  <c r="G115" i="21"/>
  <c r="F115" i="21"/>
  <c r="E115" i="21"/>
  <c r="D115" i="21"/>
  <c r="C115" i="21"/>
  <c r="B115" i="21"/>
  <c r="K114" i="21"/>
  <c r="J114" i="21"/>
  <c r="I114" i="21"/>
  <c r="H114" i="21"/>
  <c r="G114" i="21"/>
  <c r="F114" i="21"/>
  <c r="E114" i="21"/>
  <c r="D114" i="21"/>
  <c r="C114" i="21"/>
  <c r="B114" i="21"/>
  <c r="K113" i="21"/>
  <c r="J113" i="21"/>
  <c r="I113" i="21"/>
  <c r="H113" i="21"/>
  <c r="G113" i="21"/>
  <c r="F113" i="21"/>
  <c r="E113" i="21"/>
  <c r="D113" i="21"/>
  <c r="C113" i="21"/>
  <c r="B113" i="21"/>
  <c r="K112" i="21"/>
  <c r="J112" i="21"/>
  <c r="I112" i="21"/>
  <c r="H112" i="21"/>
  <c r="G112" i="21"/>
  <c r="F112" i="21"/>
  <c r="E112" i="21"/>
  <c r="D112" i="21"/>
  <c r="C112" i="21"/>
  <c r="B112" i="21"/>
  <c r="K111" i="21"/>
  <c r="J111" i="21"/>
  <c r="I111" i="21"/>
  <c r="H111" i="21"/>
  <c r="G111" i="21"/>
  <c r="F111" i="21"/>
  <c r="E111" i="21"/>
  <c r="D111" i="21"/>
  <c r="C111" i="21"/>
  <c r="B111" i="21"/>
  <c r="K110" i="21"/>
  <c r="J110" i="21"/>
  <c r="I110" i="21"/>
  <c r="H110" i="21"/>
  <c r="G110" i="21"/>
  <c r="F110" i="21"/>
  <c r="E110" i="21"/>
  <c r="D110" i="21"/>
  <c r="C110" i="21"/>
  <c r="B110" i="21"/>
  <c r="K109" i="21"/>
  <c r="J109" i="21"/>
  <c r="I109" i="21"/>
  <c r="H109" i="21"/>
  <c r="G109" i="21"/>
  <c r="F109" i="21"/>
  <c r="E109" i="21"/>
  <c r="D109" i="21"/>
  <c r="C109" i="21"/>
  <c r="B109" i="21"/>
  <c r="K108" i="21"/>
  <c r="J108" i="21"/>
  <c r="I108" i="21"/>
  <c r="H108" i="21"/>
  <c r="G108" i="21"/>
  <c r="F108" i="21"/>
  <c r="E108" i="21"/>
  <c r="D108" i="21"/>
  <c r="C108" i="21"/>
  <c r="B108" i="21"/>
  <c r="K107" i="21"/>
  <c r="J107" i="21"/>
  <c r="I107" i="21"/>
  <c r="H107" i="21"/>
  <c r="G107" i="21"/>
  <c r="F107" i="21"/>
  <c r="E107" i="21"/>
  <c r="D107" i="21"/>
  <c r="C107" i="21"/>
  <c r="B107" i="21"/>
  <c r="K106" i="21"/>
  <c r="J106" i="21"/>
  <c r="I106" i="21"/>
  <c r="H106" i="21"/>
  <c r="G106" i="21"/>
  <c r="F106" i="21"/>
  <c r="E106" i="21"/>
  <c r="D106" i="21"/>
  <c r="C106" i="21"/>
  <c r="B106" i="21"/>
  <c r="K105" i="21"/>
  <c r="J105" i="21"/>
  <c r="I105" i="21"/>
  <c r="H105" i="21"/>
  <c r="G105" i="21"/>
  <c r="F105" i="21"/>
  <c r="E105" i="21"/>
  <c r="D105" i="21"/>
  <c r="C105" i="21"/>
  <c r="B105" i="21"/>
  <c r="K104" i="21"/>
  <c r="J104" i="21"/>
  <c r="I104" i="21"/>
  <c r="H104" i="21"/>
  <c r="G104" i="21"/>
  <c r="F104" i="21"/>
  <c r="E104" i="21"/>
  <c r="D104" i="21"/>
  <c r="C104" i="21"/>
  <c r="B104" i="21"/>
  <c r="K103" i="21"/>
  <c r="J103" i="21"/>
  <c r="I103" i="21"/>
  <c r="H103" i="21"/>
  <c r="G103" i="21"/>
  <c r="F103" i="21"/>
  <c r="E103" i="21"/>
  <c r="D103" i="21"/>
  <c r="C103" i="21"/>
  <c r="B103" i="21"/>
  <c r="K102" i="21"/>
  <c r="J102" i="21"/>
  <c r="I102" i="21"/>
  <c r="H102" i="21"/>
  <c r="G102" i="21"/>
  <c r="F102" i="21"/>
  <c r="E102" i="21"/>
  <c r="D102" i="21"/>
  <c r="C102" i="21"/>
  <c r="B102" i="21"/>
  <c r="K101" i="21"/>
  <c r="J101" i="21"/>
  <c r="I101" i="21"/>
  <c r="H101" i="21"/>
  <c r="G101" i="21"/>
  <c r="F101" i="21"/>
  <c r="E101" i="21"/>
  <c r="D101" i="21"/>
  <c r="C101" i="21"/>
  <c r="B101" i="21"/>
  <c r="K95" i="21"/>
  <c r="J95" i="21"/>
  <c r="I95" i="21"/>
  <c r="H95" i="21"/>
  <c r="G95" i="21"/>
  <c r="F95" i="21"/>
  <c r="E95" i="21"/>
  <c r="D95" i="21"/>
  <c r="C95" i="21"/>
  <c r="B95" i="21"/>
  <c r="K94" i="21"/>
  <c r="J94" i="21"/>
  <c r="I94" i="21"/>
  <c r="H94" i="21"/>
  <c r="G94" i="21"/>
  <c r="F94" i="21"/>
  <c r="E94" i="21"/>
  <c r="D94" i="21"/>
  <c r="C94" i="21"/>
  <c r="B94" i="21"/>
  <c r="K93" i="21"/>
  <c r="J93" i="21"/>
  <c r="I93" i="21"/>
  <c r="H93" i="21"/>
  <c r="G93" i="21"/>
  <c r="F93" i="21"/>
  <c r="E93" i="21"/>
  <c r="D93" i="21"/>
  <c r="C93" i="21"/>
  <c r="B93" i="21"/>
  <c r="K92" i="21"/>
  <c r="J92" i="21"/>
  <c r="I92" i="21"/>
  <c r="H92" i="21"/>
  <c r="G92" i="21"/>
  <c r="F92" i="21"/>
  <c r="E92" i="21"/>
  <c r="D92" i="21"/>
  <c r="C92" i="21"/>
  <c r="B92" i="21"/>
  <c r="K91" i="21"/>
  <c r="J91" i="21"/>
  <c r="I91" i="21"/>
  <c r="H91" i="21"/>
  <c r="G91" i="21"/>
  <c r="F91" i="21"/>
  <c r="E91" i="21"/>
  <c r="D91" i="21"/>
  <c r="C91" i="21"/>
  <c r="B91" i="21"/>
  <c r="K90" i="21"/>
  <c r="J90" i="21"/>
  <c r="I90" i="21"/>
  <c r="H90" i="21"/>
  <c r="G90" i="21"/>
  <c r="F90" i="21"/>
  <c r="E90" i="21"/>
  <c r="D90" i="21"/>
  <c r="C90" i="21"/>
  <c r="B90" i="21"/>
  <c r="K89" i="21"/>
  <c r="J89" i="21"/>
  <c r="I89" i="21"/>
  <c r="H89" i="21"/>
  <c r="G89" i="21"/>
  <c r="F89" i="21"/>
  <c r="E89" i="21"/>
  <c r="D89" i="21"/>
  <c r="C89" i="21"/>
  <c r="B89" i="21"/>
  <c r="K88" i="21"/>
  <c r="J88" i="21"/>
  <c r="I88" i="21"/>
  <c r="H88" i="21"/>
  <c r="G88" i="21"/>
  <c r="F88" i="21"/>
  <c r="E88" i="21"/>
  <c r="D88" i="21"/>
  <c r="C88" i="21"/>
  <c r="B88" i="21"/>
  <c r="K87" i="21"/>
  <c r="J87" i="21"/>
  <c r="I87" i="21"/>
  <c r="H87" i="21"/>
  <c r="G87" i="21"/>
  <c r="F87" i="21"/>
  <c r="E87" i="21"/>
  <c r="D87" i="21"/>
  <c r="C87" i="21"/>
  <c r="B87" i="21"/>
  <c r="K86" i="21"/>
  <c r="J86" i="21"/>
  <c r="I86" i="21"/>
  <c r="H86" i="21"/>
  <c r="G86" i="21"/>
  <c r="F86" i="21"/>
  <c r="E86" i="21"/>
  <c r="D86" i="21"/>
  <c r="C86" i="21"/>
  <c r="B86" i="21"/>
  <c r="K85" i="21"/>
  <c r="J85" i="21"/>
  <c r="I85" i="21"/>
  <c r="H85" i="21"/>
  <c r="G85" i="21"/>
  <c r="F85" i="21"/>
  <c r="E85" i="21"/>
  <c r="D85" i="21"/>
  <c r="C85" i="21"/>
  <c r="B85" i="21"/>
  <c r="K84" i="21"/>
  <c r="J84" i="21"/>
  <c r="I84" i="21"/>
  <c r="H84" i="21"/>
  <c r="G84" i="21"/>
  <c r="F84" i="21"/>
  <c r="E84" i="21"/>
  <c r="D84" i="21"/>
  <c r="C84" i="21"/>
  <c r="B84" i="21"/>
  <c r="K83" i="21"/>
  <c r="J83" i="21"/>
  <c r="I83" i="21"/>
  <c r="H83" i="21"/>
  <c r="G83" i="21"/>
  <c r="F83" i="21"/>
  <c r="E83" i="21"/>
  <c r="D83" i="21"/>
  <c r="C83" i="21"/>
  <c r="B83" i="21"/>
  <c r="K82" i="21"/>
  <c r="J82" i="21"/>
  <c r="I82" i="21"/>
  <c r="H82" i="21"/>
  <c r="G82" i="21"/>
  <c r="F82" i="21"/>
  <c r="E82" i="21"/>
  <c r="D82" i="21"/>
  <c r="C82" i="21"/>
  <c r="B82" i="21"/>
  <c r="K81" i="21"/>
  <c r="J81" i="21"/>
  <c r="I81" i="21"/>
  <c r="H81" i="21"/>
  <c r="G81" i="21"/>
  <c r="F81" i="21"/>
  <c r="E81" i="21"/>
  <c r="D81" i="21"/>
  <c r="C81" i="21"/>
  <c r="B81" i="21"/>
  <c r="K80" i="21"/>
  <c r="J80" i="21"/>
  <c r="I80" i="21"/>
  <c r="H80" i="21"/>
  <c r="G80" i="21"/>
  <c r="F80" i="21"/>
  <c r="E80" i="21"/>
  <c r="D80" i="21"/>
  <c r="C80" i="21"/>
  <c r="B80" i="21"/>
  <c r="K79" i="21"/>
  <c r="J79" i="21"/>
  <c r="I79" i="21"/>
  <c r="H79" i="21"/>
  <c r="G79" i="21"/>
  <c r="F79" i="21"/>
  <c r="E79" i="21"/>
  <c r="D79" i="21"/>
  <c r="C79" i="21"/>
  <c r="B79" i="21"/>
  <c r="K78" i="21"/>
  <c r="J78" i="21"/>
  <c r="I78" i="21"/>
  <c r="H78" i="21"/>
  <c r="G78" i="21"/>
  <c r="F78" i="21"/>
  <c r="E78" i="21"/>
  <c r="D78" i="21"/>
  <c r="C78" i="21"/>
  <c r="B78" i="21"/>
  <c r="K77" i="21"/>
  <c r="J77" i="21"/>
  <c r="I77" i="21"/>
  <c r="H77" i="21"/>
  <c r="G77" i="21"/>
  <c r="F77" i="21"/>
  <c r="E77" i="21"/>
  <c r="D77" i="21"/>
  <c r="C77" i="21"/>
  <c r="B77" i="21"/>
  <c r="K76" i="21"/>
  <c r="J76" i="21"/>
  <c r="I76" i="21"/>
  <c r="H76" i="21"/>
  <c r="G76" i="21"/>
  <c r="F76" i="21"/>
  <c r="E76" i="21"/>
  <c r="D76" i="21"/>
  <c r="C76" i="21"/>
  <c r="B76" i="21"/>
  <c r="K75" i="21"/>
  <c r="J75" i="21"/>
  <c r="I75" i="21"/>
  <c r="H75" i="21"/>
  <c r="G75" i="21"/>
  <c r="F75" i="21"/>
  <c r="E75" i="21"/>
  <c r="D75" i="21"/>
  <c r="C75" i="21"/>
  <c r="B75" i="21"/>
  <c r="K74" i="21"/>
  <c r="J74" i="21"/>
  <c r="I74" i="21"/>
  <c r="H74" i="21"/>
  <c r="G74" i="21"/>
  <c r="F74" i="21"/>
  <c r="E74" i="21"/>
  <c r="D74" i="21"/>
  <c r="C74" i="21"/>
  <c r="B74" i="21"/>
  <c r="K73" i="21"/>
  <c r="J73" i="21"/>
  <c r="I73" i="21"/>
  <c r="H73" i="21"/>
  <c r="G73" i="21"/>
  <c r="F73" i="21"/>
  <c r="E73" i="21"/>
  <c r="D73" i="21"/>
  <c r="C73" i="21"/>
  <c r="B73" i="21"/>
  <c r="K72" i="21"/>
  <c r="J72" i="21"/>
  <c r="I72" i="21"/>
  <c r="H72" i="21"/>
  <c r="G72" i="21"/>
  <c r="F72" i="21"/>
  <c r="E72" i="21"/>
  <c r="D72" i="21"/>
  <c r="C72" i="21"/>
  <c r="B72" i="21"/>
  <c r="K71" i="21"/>
  <c r="J71" i="21"/>
  <c r="I71" i="21"/>
  <c r="H71" i="21"/>
  <c r="G71" i="21"/>
  <c r="F71" i="21"/>
  <c r="E71" i="21"/>
  <c r="D71" i="21"/>
  <c r="C71" i="21"/>
  <c r="B71" i="21"/>
  <c r="K70" i="21"/>
  <c r="J70" i="21"/>
  <c r="I70" i="21"/>
  <c r="H70" i="21"/>
  <c r="G70" i="21"/>
  <c r="F70" i="21"/>
  <c r="E70" i="21"/>
  <c r="D70" i="21"/>
  <c r="C70" i="21"/>
  <c r="B70" i="21"/>
  <c r="K69" i="21"/>
  <c r="J69" i="21"/>
  <c r="I69" i="21"/>
  <c r="H69" i="21"/>
  <c r="G69" i="21"/>
  <c r="F69" i="21"/>
  <c r="E69" i="21"/>
  <c r="D69" i="21"/>
  <c r="C69" i="21"/>
  <c r="B69" i="21"/>
  <c r="K63" i="21"/>
  <c r="J63" i="21"/>
  <c r="I63" i="21"/>
  <c r="H63" i="21"/>
  <c r="G63" i="21"/>
  <c r="F63" i="21"/>
  <c r="E63" i="21"/>
  <c r="D63" i="21"/>
  <c r="C63" i="21"/>
  <c r="B63" i="21"/>
  <c r="K62" i="21"/>
  <c r="J62" i="21"/>
  <c r="I62" i="21"/>
  <c r="H62" i="21"/>
  <c r="G62" i="21"/>
  <c r="F62" i="21"/>
  <c r="E62" i="21"/>
  <c r="D62" i="21"/>
  <c r="C62" i="21"/>
  <c r="B62" i="21"/>
  <c r="K61" i="21"/>
  <c r="J61" i="21"/>
  <c r="I61" i="21"/>
  <c r="H61" i="21"/>
  <c r="G61" i="21"/>
  <c r="F61" i="21"/>
  <c r="E61" i="21"/>
  <c r="D61" i="21"/>
  <c r="C61" i="21"/>
  <c r="B61" i="21"/>
  <c r="K60" i="21"/>
  <c r="J60" i="21"/>
  <c r="I60" i="21"/>
  <c r="H60" i="21"/>
  <c r="G60" i="21"/>
  <c r="F60" i="21"/>
  <c r="E60" i="21"/>
  <c r="D60" i="21"/>
  <c r="C60" i="21"/>
  <c r="B60" i="21"/>
  <c r="K59" i="21"/>
  <c r="J59" i="21"/>
  <c r="I59" i="21"/>
  <c r="H59" i="21"/>
  <c r="G59" i="21"/>
  <c r="F59" i="21"/>
  <c r="E59" i="21"/>
  <c r="D59" i="21"/>
  <c r="C59" i="21"/>
  <c r="B59" i="21"/>
  <c r="K58" i="21"/>
  <c r="J58" i="21"/>
  <c r="I58" i="21"/>
  <c r="H58" i="21"/>
  <c r="G58" i="21"/>
  <c r="F58" i="21"/>
  <c r="E58" i="21"/>
  <c r="D58" i="21"/>
  <c r="C58" i="21"/>
  <c r="B58" i="21"/>
  <c r="K57" i="21"/>
  <c r="J57" i="21"/>
  <c r="I57" i="21"/>
  <c r="H57" i="21"/>
  <c r="G57" i="21"/>
  <c r="F57" i="21"/>
  <c r="E57" i="21"/>
  <c r="D57" i="21"/>
  <c r="C57" i="21"/>
  <c r="B57" i="21"/>
  <c r="K56" i="21"/>
  <c r="J56" i="21"/>
  <c r="I56" i="21"/>
  <c r="H56" i="21"/>
  <c r="G56" i="21"/>
  <c r="F56" i="21"/>
  <c r="E56" i="21"/>
  <c r="D56" i="21"/>
  <c r="C56" i="21"/>
  <c r="B56" i="21"/>
  <c r="K55" i="21"/>
  <c r="J55" i="21"/>
  <c r="I55" i="21"/>
  <c r="H55" i="21"/>
  <c r="G55" i="21"/>
  <c r="F55" i="21"/>
  <c r="E55" i="21"/>
  <c r="D55" i="21"/>
  <c r="C55" i="21"/>
  <c r="B55" i="21"/>
  <c r="K54" i="21"/>
  <c r="J54" i="21"/>
  <c r="I54" i="21"/>
  <c r="H54" i="21"/>
  <c r="G54" i="21"/>
  <c r="F54" i="21"/>
  <c r="E54" i="21"/>
  <c r="D54" i="21"/>
  <c r="C54" i="21"/>
  <c r="B54" i="21"/>
  <c r="K53" i="21"/>
  <c r="J53" i="21"/>
  <c r="I53" i="21"/>
  <c r="H53" i="21"/>
  <c r="G53" i="21"/>
  <c r="F53" i="21"/>
  <c r="E53" i="21"/>
  <c r="D53" i="21"/>
  <c r="C53" i="21"/>
  <c r="B53" i="21"/>
  <c r="K52" i="21"/>
  <c r="J52" i="21"/>
  <c r="I52" i="21"/>
  <c r="H52" i="21"/>
  <c r="G52" i="21"/>
  <c r="F52" i="21"/>
  <c r="E52" i="21"/>
  <c r="D52" i="21"/>
  <c r="C52" i="21"/>
  <c r="B52" i="21"/>
  <c r="K51" i="21"/>
  <c r="J51" i="21"/>
  <c r="I51" i="21"/>
  <c r="H51" i="21"/>
  <c r="G51" i="21"/>
  <c r="F51" i="21"/>
  <c r="E51" i="21"/>
  <c r="D51" i="21"/>
  <c r="C51" i="21"/>
  <c r="B51" i="21"/>
  <c r="K50" i="21"/>
  <c r="J50" i="21"/>
  <c r="I50" i="21"/>
  <c r="H50" i="21"/>
  <c r="G50" i="21"/>
  <c r="F50" i="21"/>
  <c r="E50" i="21"/>
  <c r="D50" i="21"/>
  <c r="C50" i="21"/>
  <c r="B50" i="21"/>
  <c r="K49" i="21"/>
  <c r="J49" i="21"/>
  <c r="I49" i="21"/>
  <c r="H49" i="21"/>
  <c r="G49" i="21"/>
  <c r="F49" i="21"/>
  <c r="E49" i="21"/>
  <c r="D49" i="21"/>
  <c r="C49" i="21"/>
  <c r="B49" i="21"/>
  <c r="K48" i="21"/>
  <c r="J48" i="21"/>
  <c r="I48" i="21"/>
  <c r="H48" i="21"/>
  <c r="G48" i="21"/>
  <c r="F48" i="21"/>
  <c r="E48" i="21"/>
  <c r="D48" i="21"/>
  <c r="C48" i="21"/>
  <c r="B48" i="21"/>
  <c r="K47" i="21"/>
  <c r="J47" i="21"/>
  <c r="I47" i="21"/>
  <c r="H47" i="21"/>
  <c r="G47" i="21"/>
  <c r="F47" i="21"/>
  <c r="E47" i="21"/>
  <c r="D47" i="21"/>
  <c r="C47" i="21"/>
  <c r="B47" i="21"/>
  <c r="K46" i="21"/>
  <c r="J46" i="21"/>
  <c r="I46" i="21"/>
  <c r="H46" i="21"/>
  <c r="G46" i="21"/>
  <c r="F46" i="21"/>
  <c r="E46" i="21"/>
  <c r="D46" i="21"/>
  <c r="C46" i="21"/>
  <c r="B46" i="21"/>
  <c r="K45" i="21"/>
  <c r="J45" i="21"/>
  <c r="I45" i="21"/>
  <c r="H45" i="21"/>
  <c r="G45" i="21"/>
  <c r="F45" i="21"/>
  <c r="E45" i="21"/>
  <c r="D45" i="21"/>
  <c r="C45" i="21"/>
  <c r="B45" i="21"/>
  <c r="K44" i="21"/>
  <c r="J44" i="21"/>
  <c r="I44" i="21"/>
  <c r="H44" i="21"/>
  <c r="G44" i="21"/>
  <c r="F44" i="21"/>
  <c r="E44" i="21"/>
  <c r="D44" i="21"/>
  <c r="C44" i="21"/>
  <c r="B44" i="21"/>
  <c r="K43" i="21"/>
  <c r="J43" i="21"/>
  <c r="I43" i="21"/>
  <c r="H43" i="21"/>
  <c r="G43" i="21"/>
  <c r="F43" i="21"/>
  <c r="E43" i="21"/>
  <c r="D43" i="21"/>
  <c r="C43" i="21"/>
  <c r="B43" i="21"/>
  <c r="K42" i="21"/>
  <c r="J42" i="21"/>
  <c r="I42" i="21"/>
  <c r="H42" i="21"/>
  <c r="G42" i="21"/>
  <c r="F42" i="21"/>
  <c r="E42" i="21"/>
  <c r="D42" i="21"/>
  <c r="C42" i="21"/>
  <c r="B42" i="21"/>
  <c r="K41" i="21"/>
  <c r="J41" i="21"/>
  <c r="I41" i="21"/>
  <c r="H41" i="21"/>
  <c r="G41" i="21"/>
  <c r="F41" i="21"/>
  <c r="E41" i="21"/>
  <c r="D41" i="21"/>
  <c r="C41" i="21"/>
  <c r="B41" i="21"/>
  <c r="K40" i="21"/>
  <c r="J40" i="21"/>
  <c r="I40" i="21"/>
  <c r="H40" i="21"/>
  <c r="G40" i="21"/>
  <c r="F40" i="21"/>
  <c r="E40" i="21"/>
  <c r="D40" i="21"/>
  <c r="C40" i="21"/>
  <c r="B40" i="21"/>
  <c r="K39" i="21"/>
  <c r="J39" i="21"/>
  <c r="I39" i="21"/>
  <c r="H39" i="21"/>
  <c r="G39" i="21"/>
  <c r="F39" i="21"/>
  <c r="E39" i="21"/>
  <c r="D39" i="21"/>
  <c r="C39" i="21"/>
  <c r="B39" i="21"/>
  <c r="K38" i="21"/>
  <c r="J38" i="21"/>
  <c r="I38" i="21"/>
  <c r="H38" i="21"/>
  <c r="G38" i="21"/>
  <c r="F38" i="21"/>
  <c r="E38" i="21"/>
  <c r="D38" i="21"/>
  <c r="C38" i="21"/>
  <c r="B38" i="21"/>
  <c r="K37" i="21"/>
  <c r="J37" i="21"/>
  <c r="I37" i="21"/>
  <c r="H37" i="21"/>
  <c r="G37" i="21"/>
  <c r="F37" i="21"/>
  <c r="E37" i="21"/>
  <c r="D37" i="21"/>
  <c r="C37" i="21"/>
  <c r="B37" i="21"/>
  <c r="K31" i="21"/>
  <c r="X31" i="21" s="1"/>
  <c r="J31" i="21"/>
  <c r="I31" i="21"/>
  <c r="H31" i="21"/>
  <c r="G31" i="21"/>
  <c r="F31" i="21"/>
  <c r="E31" i="21"/>
  <c r="D31" i="21"/>
  <c r="C31" i="21"/>
  <c r="B31" i="21"/>
  <c r="K30" i="21"/>
  <c r="X30" i="21" s="1"/>
  <c r="J30" i="21"/>
  <c r="I30" i="21"/>
  <c r="H30" i="21"/>
  <c r="G30" i="21"/>
  <c r="F30" i="21"/>
  <c r="E30" i="21"/>
  <c r="D30" i="21"/>
  <c r="C30" i="21"/>
  <c r="B30" i="21"/>
  <c r="K29" i="21"/>
  <c r="X29" i="21" s="1"/>
  <c r="J29" i="21"/>
  <c r="I29" i="21"/>
  <c r="H29" i="21"/>
  <c r="G29" i="21"/>
  <c r="F29" i="21"/>
  <c r="E29" i="21"/>
  <c r="D29" i="21"/>
  <c r="C29" i="21"/>
  <c r="B29" i="21"/>
  <c r="K28" i="21"/>
  <c r="X28" i="21" s="1"/>
  <c r="J28" i="21"/>
  <c r="I28" i="21"/>
  <c r="H28" i="21"/>
  <c r="G28" i="21"/>
  <c r="F28" i="21"/>
  <c r="E28" i="21"/>
  <c r="D28" i="21"/>
  <c r="C28" i="21"/>
  <c r="B28" i="21"/>
  <c r="K27" i="21"/>
  <c r="X27" i="21" s="1"/>
  <c r="J27" i="21"/>
  <c r="I27" i="21"/>
  <c r="H27" i="21"/>
  <c r="G27" i="21"/>
  <c r="F27" i="21"/>
  <c r="E27" i="21"/>
  <c r="D27" i="21"/>
  <c r="C27" i="21"/>
  <c r="B27" i="21"/>
  <c r="K26" i="21"/>
  <c r="X26" i="21" s="1"/>
  <c r="J26" i="21"/>
  <c r="I26" i="21"/>
  <c r="H26" i="21"/>
  <c r="G26" i="21"/>
  <c r="F26" i="21"/>
  <c r="E26" i="21"/>
  <c r="D26" i="21"/>
  <c r="C26" i="21"/>
  <c r="B26" i="21"/>
  <c r="K25" i="21"/>
  <c r="X25" i="21" s="1"/>
  <c r="J25" i="21"/>
  <c r="I25" i="21"/>
  <c r="H25" i="21"/>
  <c r="G25" i="21"/>
  <c r="F25" i="21"/>
  <c r="E25" i="21"/>
  <c r="D25" i="21"/>
  <c r="C25" i="21"/>
  <c r="B25" i="21"/>
  <c r="K24" i="21"/>
  <c r="X24" i="21" s="1"/>
  <c r="J24" i="21"/>
  <c r="I24" i="21"/>
  <c r="H24" i="21"/>
  <c r="G24" i="21"/>
  <c r="F24" i="21"/>
  <c r="E24" i="21"/>
  <c r="D24" i="21"/>
  <c r="C24" i="21"/>
  <c r="B24" i="21"/>
  <c r="K23" i="21"/>
  <c r="X23" i="21" s="1"/>
  <c r="J23" i="21"/>
  <c r="I23" i="21"/>
  <c r="H23" i="21"/>
  <c r="G23" i="21"/>
  <c r="F23" i="21"/>
  <c r="E23" i="21"/>
  <c r="D23" i="21"/>
  <c r="C23" i="21"/>
  <c r="B23" i="21"/>
  <c r="K22" i="21"/>
  <c r="X22" i="21" s="1"/>
  <c r="J22" i="21"/>
  <c r="I22" i="21"/>
  <c r="H22" i="21"/>
  <c r="G22" i="21"/>
  <c r="F22" i="21"/>
  <c r="E22" i="21"/>
  <c r="D22" i="21"/>
  <c r="C22" i="21"/>
  <c r="B22" i="21"/>
  <c r="K21" i="21"/>
  <c r="X21" i="21" s="1"/>
  <c r="J21" i="21"/>
  <c r="I21" i="21"/>
  <c r="H21" i="21"/>
  <c r="G21" i="21"/>
  <c r="F21" i="21"/>
  <c r="E21" i="21"/>
  <c r="D21" i="21"/>
  <c r="C21" i="21"/>
  <c r="B21" i="21"/>
  <c r="K20" i="21"/>
  <c r="X20" i="21" s="1"/>
  <c r="J20" i="21"/>
  <c r="I20" i="21"/>
  <c r="H20" i="21"/>
  <c r="G20" i="21"/>
  <c r="F20" i="21"/>
  <c r="E20" i="21"/>
  <c r="D20" i="21"/>
  <c r="C20" i="21"/>
  <c r="B20" i="21"/>
  <c r="K19" i="21"/>
  <c r="X19" i="21" s="1"/>
  <c r="J19" i="21"/>
  <c r="I19" i="21"/>
  <c r="H19" i="21"/>
  <c r="G19" i="21"/>
  <c r="F19" i="21"/>
  <c r="E19" i="21"/>
  <c r="D19" i="21"/>
  <c r="C19" i="21"/>
  <c r="B19" i="21"/>
  <c r="K18" i="21"/>
  <c r="X18" i="21" s="1"/>
  <c r="J18" i="21"/>
  <c r="I18" i="21"/>
  <c r="H18" i="21"/>
  <c r="G18" i="21"/>
  <c r="F18" i="21"/>
  <c r="E18" i="21"/>
  <c r="D18" i="21"/>
  <c r="C18" i="21"/>
  <c r="B18" i="21"/>
  <c r="K17" i="21"/>
  <c r="X17" i="21" s="1"/>
  <c r="J17" i="21"/>
  <c r="I17" i="21"/>
  <c r="H17" i="21"/>
  <c r="G17" i="21"/>
  <c r="F17" i="21"/>
  <c r="E17" i="21"/>
  <c r="D17" i="21"/>
  <c r="C17" i="21"/>
  <c r="B17" i="21"/>
  <c r="K16" i="21"/>
  <c r="X16" i="21" s="1"/>
  <c r="J16" i="21"/>
  <c r="I16" i="21"/>
  <c r="H16" i="21"/>
  <c r="G16" i="21"/>
  <c r="F16" i="21"/>
  <c r="E16" i="21"/>
  <c r="D16" i="21"/>
  <c r="C16" i="21"/>
  <c r="B16" i="21"/>
  <c r="K15" i="21"/>
  <c r="X15" i="21" s="1"/>
  <c r="J15" i="21"/>
  <c r="I15" i="21"/>
  <c r="H15" i="21"/>
  <c r="G15" i="21"/>
  <c r="F15" i="21"/>
  <c r="E15" i="21"/>
  <c r="D15" i="21"/>
  <c r="C15" i="21"/>
  <c r="B15" i="21"/>
  <c r="K14" i="21"/>
  <c r="X14" i="21" s="1"/>
  <c r="J14" i="21"/>
  <c r="I14" i="21"/>
  <c r="H14" i="21"/>
  <c r="G14" i="21"/>
  <c r="F14" i="21"/>
  <c r="E14" i="21"/>
  <c r="D14" i="21"/>
  <c r="C14" i="21"/>
  <c r="B14" i="21"/>
  <c r="K13" i="21"/>
  <c r="X13" i="21" s="1"/>
  <c r="J13" i="21"/>
  <c r="I13" i="21"/>
  <c r="H13" i="21"/>
  <c r="G13" i="21"/>
  <c r="F13" i="21"/>
  <c r="E13" i="21"/>
  <c r="D13" i="21"/>
  <c r="C13" i="21"/>
  <c r="B13" i="21"/>
  <c r="K12" i="21"/>
  <c r="X12" i="21" s="1"/>
  <c r="J12" i="21"/>
  <c r="I12" i="21"/>
  <c r="H12" i="21"/>
  <c r="G12" i="21"/>
  <c r="F12" i="21"/>
  <c r="E12" i="21"/>
  <c r="D12" i="21"/>
  <c r="C12" i="21"/>
  <c r="B12" i="21"/>
  <c r="K11" i="21"/>
  <c r="X11" i="21" s="1"/>
  <c r="J11" i="21"/>
  <c r="I11" i="21"/>
  <c r="H11" i="21"/>
  <c r="G11" i="21"/>
  <c r="F11" i="21"/>
  <c r="E11" i="21"/>
  <c r="D11" i="21"/>
  <c r="C11" i="21"/>
  <c r="B11" i="21"/>
  <c r="K10" i="21"/>
  <c r="X10" i="21" s="1"/>
  <c r="J10" i="21"/>
  <c r="I10" i="21"/>
  <c r="H10" i="21"/>
  <c r="G10" i="21"/>
  <c r="F10" i="21"/>
  <c r="E10" i="21"/>
  <c r="D10" i="21"/>
  <c r="C10" i="21"/>
  <c r="B10" i="21"/>
  <c r="K9" i="21"/>
  <c r="X9" i="21" s="1"/>
  <c r="J9" i="21"/>
  <c r="I9" i="21"/>
  <c r="H9" i="21"/>
  <c r="G9" i="21"/>
  <c r="F9" i="21"/>
  <c r="E9" i="21"/>
  <c r="D9" i="21"/>
  <c r="C9" i="21"/>
  <c r="B9" i="21"/>
  <c r="K8" i="21"/>
  <c r="X8" i="21" s="1"/>
  <c r="J8" i="21"/>
  <c r="I8" i="21"/>
  <c r="H8" i="21"/>
  <c r="G8" i="21"/>
  <c r="F8" i="21"/>
  <c r="E8" i="21"/>
  <c r="D8" i="21"/>
  <c r="C8" i="21"/>
  <c r="B8" i="21"/>
  <c r="K7" i="21"/>
  <c r="X7" i="21" s="1"/>
  <c r="J7" i="21"/>
  <c r="I7" i="21"/>
  <c r="H7" i="21"/>
  <c r="G7" i="21"/>
  <c r="F7" i="21"/>
  <c r="E7" i="21"/>
  <c r="D7" i="21"/>
  <c r="C7" i="21"/>
  <c r="B7" i="21"/>
  <c r="K6" i="21"/>
  <c r="X6" i="21" s="1"/>
  <c r="J6" i="21"/>
  <c r="I6" i="21"/>
  <c r="H6" i="21"/>
  <c r="G6" i="21"/>
  <c r="F6" i="21"/>
  <c r="E6" i="21"/>
  <c r="D6" i="21"/>
  <c r="C6" i="21"/>
  <c r="B6" i="21"/>
  <c r="K5" i="21"/>
  <c r="J5" i="21"/>
  <c r="I5" i="21"/>
  <c r="H5" i="21"/>
  <c r="G5" i="21"/>
  <c r="F5" i="21"/>
  <c r="E5" i="21"/>
  <c r="D5" i="21"/>
  <c r="C5" i="21"/>
  <c r="B5" i="21"/>
  <c r="E128" i="24" l="1"/>
  <c r="F160" i="24"/>
  <c r="E64" i="24"/>
  <c r="D37" i="22"/>
  <c r="H37" i="22"/>
  <c r="J38" i="22"/>
  <c r="D39" i="22"/>
  <c r="F40" i="22"/>
  <c r="J40" i="22"/>
  <c r="H41" i="22"/>
  <c r="F42" i="22"/>
  <c r="J42" i="22"/>
  <c r="H43" i="22"/>
  <c r="F44" i="22"/>
  <c r="J44" i="22"/>
  <c r="H45" i="22"/>
  <c r="F46" i="22"/>
  <c r="D47" i="22"/>
  <c r="H47" i="22"/>
  <c r="F48" i="22"/>
  <c r="D49" i="22"/>
  <c r="H49" i="22"/>
  <c r="J50" i="22"/>
  <c r="D51" i="22"/>
  <c r="H51" i="22"/>
  <c r="J52" i="22"/>
  <c r="D53" i="22"/>
  <c r="F54" i="22"/>
  <c r="J54" i="22"/>
  <c r="H55" i="22"/>
  <c r="F56" i="22"/>
  <c r="J56" i="22"/>
  <c r="H57" i="22"/>
  <c r="F58" i="22"/>
  <c r="D59" i="22"/>
  <c r="H59" i="22"/>
  <c r="F60" i="22"/>
  <c r="J60" i="22"/>
  <c r="D61" i="22"/>
  <c r="F62" i="22"/>
  <c r="J62" i="22"/>
  <c r="H63" i="22"/>
  <c r="F69" i="22"/>
  <c r="F38" i="22"/>
  <c r="H39" i="22"/>
  <c r="D41" i="22"/>
  <c r="D43" i="22"/>
  <c r="D45" i="22"/>
  <c r="J46" i="22"/>
  <c r="J48" i="22"/>
  <c r="F50" i="22"/>
  <c r="F52" i="22"/>
  <c r="H53" i="22"/>
  <c r="D55" i="22"/>
  <c r="D57" i="22"/>
  <c r="J58" i="22"/>
  <c r="H61" i="22"/>
  <c r="D63" i="22"/>
  <c r="J69" i="22"/>
  <c r="D70" i="22"/>
  <c r="H70" i="22"/>
  <c r="J71" i="22"/>
  <c r="H72" i="22"/>
  <c r="F73" i="22"/>
  <c r="D74" i="22"/>
  <c r="J75" i="22"/>
  <c r="H76" i="22"/>
  <c r="F77" i="22"/>
  <c r="D78" i="22"/>
  <c r="J79" i="22"/>
  <c r="H80" i="22"/>
  <c r="F81" i="22"/>
  <c r="D82" i="22"/>
  <c r="J83" i="22"/>
  <c r="H84" i="22"/>
  <c r="F85" i="22"/>
  <c r="D86" i="22"/>
  <c r="J87" i="22"/>
  <c r="H88" i="22"/>
  <c r="F89" i="22"/>
  <c r="D90" i="22"/>
  <c r="J91" i="22"/>
  <c r="H92" i="22"/>
  <c r="F93" i="22"/>
  <c r="D94" i="22"/>
  <c r="J95" i="22"/>
  <c r="H101" i="22"/>
  <c r="J102" i="22"/>
  <c r="H103" i="22"/>
  <c r="F104" i="22"/>
  <c r="D105" i="22"/>
  <c r="J106" i="22"/>
  <c r="H107" i="22"/>
  <c r="J108" i="22"/>
  <c r="H109" i="22"/>
  <c r="F110" i="22"/>
  <c r="D111" i="22"/>
  <c r="F112" i="22"/>
  <c r="D113" i="22"/>
  <c r="J114" i="22"/>
  <c r="H115" i="22"/>
  <c r="F116" i="22"/>
  <c r="D117" i="22"/>
  <c r="J118" i="22"/>
  <c r="H119" i="22"/>
  <c r="F120" i="22"/>
  <c r="D121" i="22"/>
  <c r="J122" i="22"/>
  <c r="H123" i="22"/>
  <c r="F124" i="22"/>
  <c r="D125" i="22"/>
  <c r="J126" i="22"/>
  <c r="D127" i="22"/>
  <c r="J133" i="22"/>
  <c r="H134" i="22"/>
  <c r="F135" i="22"/>
  <c r="D136" i="22"/>
  <c r="J137" i="22"/>
  <c r="H138" i="22"/>
  <c r="F139" i="22"/>
  <c r="D140" i="22"/>
  <c r="J141" i="22"/>
  <c r="H142" i="22"/>
  <c r="F143" i="22"/>
  <c r="D144" i="22"/>
  <c r="J145" i="22"/>
  <c r="H146" i="22"/>
  <c r="J147" i="22"/>
  <c r="H148" i="22"/>
  <c r="F149" i="22"/>
  <c r="D150" i="22"/>
  <c r="J151" i="22"/>
  <c r="H152" i="22"/>
  <c r="D154" i="22"/>
  <c r="J155" i="22"/>
  <c r="F157" i="22"/>
  <c r="H165" i="22"/>
  <c r="D167" i="22"/>
  <c r="H169" i="22"/>
  <c r="D171" i="22"/>
  <c r="H173" i="22"/>
  <c r="D175" i="22"/>
  <c r="J176" i="22"/>
  <c r="F178" i="22"/>
  <c r="J180" i="22"/>
  <c r="F182" i="22"/>
  <c r="F71" i="22"/>
  <c r="D72" i="22"/>
  <c r="J73" i="22"/>
  <c r="H74" i="22"/>
  <c r="F75" i="22"/>
  <c r="D76" i="22"/>
  <c r="J77" i="22"/>
  <c r="H78" i="22"/>
  <c r="F79" i="22"/>
  <c r="D80" i="22"/>
  <c r="J81" i="22"/>
  <c r="H82" i="22"/>
  <c r="F83" i="22"/>
  <c r="D84" i="22"/>
  <c r="J85" i="22"/>
  <c r="H86" i="22"/>
  <c r="F87" i="22"/>
  <c r="D88" i="22"/>
  <c r="J89" i="22"/>
  <c r="H90" i="22"/>
  <c r="F91" i="22"/>
  <c r="D92" i="22"/>
  <c r="J93" i="22"/>
  <c r="H94" i="22"/>
  <c r="F95" i="22"/>
  <c r="D101" i="22"/>
  <c r="F102" i="22"/>
  <c r="D103" i="22"/>
  <c r="J104" i="22"/>
  <c r="H105" i="22"/>
  <c r="F106" i="22"/>
  <c r="D107" i="22"/>
  <c r="F108" i="22"/>
  <c r="D109" i="22"/>
  <c r="J110" i="22"/>
  <c r="H111" i="22"/>
  <c r="J112" i="22"/>
  <c r="H113" i="22"/>
  <c r="F114" i="22"/>
  <c r="D115" i="22"/>
  <c r="J116" i="22"/>
  <c r="H117" i="22"/>
  <c r="F118" i="22"/>
  <c r="D119" i="22"/>
  <c r="J120" i="22"/>
  <c r="H121" i="22"/>
  <c r="F122" i="22"/>
  <c r="D123" i="22"/>
  <c r="J124" i="22"/>
  <c r="H125" i="22"/>
  <c r="F126" i="22"/>
  <c r="H127" i="22"/>
  <c r="F133" i="22"/>
  <c r="D134" i="22"/>
  <c r="J135" i="22"/>
  <c r="H136" i="22"/>
  <c r="F137" i="22"/>
  <c r="D138" i="22"/>
  <c r="J139" i="22"/>
  <c r="H140" i="22"/>
  <c r="F141" i="22"/>
  <c r="D142" i="22"/>
  <c r="J143" i="22"/>
  <c r="H144" i="22"/>
  <c r="F145" i="22"/>
  <c r="D146" i="22"/>
  <c r="F147" i="22"/>
  <c r="D148" i="22"/>
  <c r="J149" i="22"/>
  <c r="H150" i="22"/>
  <c r="F151" i="22"/>
  <c r="D152" i="22"/>
  <c r="F153" i="22"/>
  <c r="H156" i="22"/>
  <c r="D158" i="22"/>
  <c r="J159" i="22"/>
  <c r="F166" i="22"/>
  <c r="J168" i="22"/>
  <c r="F170" i="22"/>
  <c r="J172" i="22"/>
  <c r="F174" i="22"/>
  <c r="H177" i="22"/>
  <c r="D179" i="22"/>
  <c r="H181" i="22"/>
  <c r="D183" i="22"/>
  <c r="G64" i="24"/>
  <c r="C192" i="24"/>
  <c r="C128" i="24"/>
  <c r="C37" i="22"/>
  <c r="K37" i="22"/>
  <c r="C96" i="24"/>
  <c r="J153" i="22"/>
  <c r="H154" i="22"/>
  <c r="F155" i="22"/>
  <c r="D156" i="22"/>
  <c r="J157" i="22"/>
  <c r="H158" i="22"/>
  <c r="F159" i="22"/>
  <c r="D165" i="22"/>
  <c r="J166" i="22"/>
  <c r="H167" i="22"/>
  <c r="F168" i="22"/>
  <c r="D169" i="22"/>
  <c r="J170" i="22"/>
  <c r="H171" i="22"/>
  <c r="F172" i="22"/>
  <c r="D173" i="22"/>
  <c r="J174" i="22"/>
  <c r="H175" i="22"/>
  <c r="F176" i="22"/>
  <c r="D177" i="22"/>
  <c r="D64" i="24"/>
  <c r="H128" i="24"/>
  <c r="L41" i="21"/>
  <c r="Y41" i="21" s="1"/>
  <c r="L45" i="21"/>
  <c r="L57" i="21"/>
  <c r="Y57" i="21" s="1"/>
  <c r="L53" i="21"/>
  <c r="Y53" i="21" s="1"/>
  <c r="L37" i="21"/>
  <c r="Y37" i="21" s="1"/>
  <c r="L49" i="21"/>
  <c r="Y49" i="21" s="1"/>
  <c r="L61" i="21"/>
  <c r="Y61" i="21" s="1"/>
  <c r="L28" i="24"/>
  <c r="B38" i="22"/>
  <c r="L70" i="21"/>
  <c r="L82" i="21"/>
  <c r="B50" i="22"/>
  <c r="B71" i="22"/>
  <c r="L103" i="21"/>
  <c r="X38" i="21"/>
  <c r="K6" i="22"/>
  <c r="X42" i="21"/>
  <c r="K10" i="22"/>
  <c r="X46" i="21"/>
  <c r="K14" i="22"/>
  <c r="X50" i="21"/>
  <c r="K18" i="22"/>
  <c r="X54" i="21"/>
  <c r="K22" i="22"/>
  <c r="X58" i="21"/>
  <c r="K26" i="22"/>
  <c r="X62" i="21"/>
  <c r="K30" i="22"/>
  <c r="G37" i="22"/>
  <c r="E38" i="22"/>
  <c r="C39" i="22"/>
  <c r="K39" i="22"/>
  <c r="X71" i="21"/>
  <c r="I40" i="22"/>
  <c r="G41" i="22"/>
  <c r="E42" i="22"/>
  <c r="C43" i="22"/>
  <c r="K43" i="22"/>
  <c r="X75" i="21"/>
  <c r="I44" i="22"/>
  <c r="G45" i="22"/>
  <c r="E46" i="22"/>
  <c r="C47" i="22"/>
  <c r="K47" i="22"/>
  <c r="X79" i="21"/>
  <c r="I48" i="22"/>
  <c r="G49" i="22"/>
  <c r="E50" i="22"/>
  <c r="C51" i="22"/>
  <c r="L55" i="21"/>
  <c r="B73" i="22"/>
  <c r="L105" i="21"/>
  <c r="B77" i="22"/>
  <c r="L109" i="21"/>
  <c r="B81" i="22"/>
  <c r="L113" i="21"/>
  <c r="B85" i="22"/>
  <c r="L117" i="21"/>
  <c r="B89" i="22"/>
  <c r="L121" i="21"/>
  <c r="B93" i="22"/>
  <c r="L125" i="21"/>
  <c r="B102" i="22"/>
  <c r="L134" i="21"/>
  <c r="B106" i="22"/>
  <c r="L138" i="21"/>
  <c r="L47" i="21"/>
  <c r="L51" i="21"/>
  <c r="L63" i="21"/>
  <c r="B44" i="22"/>
  <c r="L76" i="21"/>
  <c r="L80" i="21"/>
  <c r="B48" i="22"/>
  <c r="B52" i="22"/>
  <c r="L84" i="21"/>
  <c r="L88" i="21"/>
  <c r="B56" i="22"/>
  <c r="B60" i="22"/>
  <c r="L92" i="21"/>
  <c r="K7" i="22"/>
  <c r="X39" i="21"/>
  <c r="K11" i="22"/>
  <c r="X43" i="21"/>
  <c r="K15" i="22"/>
  <c r="X47" i="21"/>
  <c r="K19" i="22"/>
  <c r="X51" i="21"/>
  <c r="K23" i="22"/>
  <c r="X55" i="21"/>
  <c r="K27" i="22"/>
  <c r="X59" i="21"/>
  <c r="K31" i="22"/>
  <c r="X63" i="21"/>
  <c r="I37" i="22"/>
  <c r="G38" i="22"/>
  <c r="E39" i="22"/>
  <c r="B69" i="22"/>
  <c r="L101" i="21"/>
  <c r="L40" i="21"/>
  <c r="L44" i="21"/>
  <c r="L48" i="21"/>
  <c r="L52" i="21"/>
  <c r="L56" i="21"/>
  <c r="L60" i="21"/>
  <c r="B37" i="22"/>
  <c r="L69" i="21"/>
  <c r="J37" i="22"/>
  <c r="H38" i="22"/>
  <c r="F39" i="22"/>
  <c r="D40" i="22"/>
  <c r="B41" i="22"/>
  <c r="L73" i="21"/>
  <c r="J41" i="22"/>
  <c r="L39" i="21"/>
  <c r="L43" i="21"/>
  <c r="L59" i="21"/>
  <c r="L72" i="21"/>
  <c r="B40" i="22"/>
  <c r="K8" i="22"/>
  <c r="X40" i="21"/>
  <c r="K12" i="22"/>
  <c r="X44" i="21"/>
  <c r="K16" i="22"/>
  <c r="X48" i="21"/>
  <c r="K20" i="22"/>
  <c r="X52" i="21"/>
  <c r="K24" i="22"/>
  <c r="X56" i="21"/>
  <c r="K28" i="22"/>
  <c r="X60" i="21"/>
  <c r="I38" i="22"/>
  <c r="G39" i="22"/>
  <c r="E40" i="22"/>
  <c r="C41" i="22"/>
  <c r="K41" i="22"/>
  <c r="X73" i="21"/>
  <c r="I42" i="22"/>
  <c r="G43" i="22"/>
  <c r="E44" i="22"/>
  <c r="C45" i="22"/>
  <c r="X77" i="21"/>
  <c r="K45" i="22"/>
  <c r="I46" i="22"/>
  <c r="G47" i="22"/>
  <c r="E48" i="22"/>
  <c r="C49" i="22"/>
  <c r="K49" i="22"/>
  <c r="X81" i="21"/>
  <c r="I50" i="22"/>
  <c r="L74" i="21"/>
  <c r="B42" i="22"/>
  <c r="B46" i="22"/>
  <c r="L78" i="21"/>
  <c r="L90" i="21"/>
  <c r="B58" i="22"/>
  <c r="B62" i="22"/>
  <c r="L94" i="21"/>
  <c r="L107" i="21"/>
  <c r="B75" i="22"/>
  <c r="L115" i="21"/>
  <c r="B83" i="22"/>
  <c r="B87" i="22"/>
  <c r="L119" i="21"/>
  <c r="L123" i="21"/>
  <c r="B91" i="22"/>
  <c r="B95" i="22"/>
  <c r="L127" i="21"/>
  <c r="L136" i="21"/>
  <c r="B104" i="22"/>
  <c r="B54" i="22"/>
  <c r="L86" i="21"/>
  <c r="B79" i="22"/>
  <c r="L111" i="21"/>
  <c r="X41" i="21"/>
  <c r="K9" i="22"/>
  <c r="X45" i="21"/>
  <c r="K13" i="22"/>
  <c r="X49" i="21"/>
  <c r="K17" i="22"/>
  <c r="X53" i="21"/>
  <c r="K21" i="22"/>
  <c r="X57" i="21"/>
  <c r="K25" i="22"/>
  <c r="X61" i="21"/>
  <c r="K29" i="22"/>
  <c r="E37" i="22"/>
  <c r="C38" i="22"/>
  <c r="K38" i="22"/>
  <c r="X70" i="21"/>
  <c r="I39" i="22"/>
  <c r="Y45" i="21"/>
  <c r="D5" i="22"/>
  <c r="B6" i="22"/>
  <c r="L38" i="21"/>
  <c r="J6" i="22"/>
  <c r="H7" i="22"/>
  <c r="F8" i="22"/>
  <c r="D9" i="22"/>
  <c r="B10" i="22"/>
  <c r="L42" i="21"/>
  <c r="J10" i="22"/>
  <c r="H11" i="22"/>
  <c r="F12" i="22"/>
  <c r="D13" i="22"/>
  <c r="B14" i="22"/>
  <c r="L46" i="21"/>
  <c r="J14" i="22"/>
  <c r="H15" i="22"/>
  <c r="F16" i="22"/>
  <c r="D17" i="22"/>
  <c r="B18" i="22"/>
  <c r="L50" i="21"/>
  <c r="J18" i="22"/>
  <c r="H19" i="22"/>
  <c r="F20" i="22"/>
  <c r="D21" i="22"/>
  <c r="B22" i="22"/>
  <c r="L54" i="21"/>
  <c r="J22" i="22"/>
  <c r="H23" i="22"/>
  <c r="F24" i="22"/>
  <c r="D25" i="22"/>
  <c r="B26" i="22"/>
  <c r="L58" i="21"/>
  <c r="J26" i="22"/>
  <c r="H27" i="22"/>
  <c r="F28" i="22"/>
  <c r="D29" i="22"/>
  <c r="B30" i="22"/>
  <c r="L62" i="21"/>
  <c r="J30" i="22"/>
  <c r="H31" i="22"/>
  <c r="F37" i="22"/>
  <c r="D38" i="22"/>
  <c r="L71" i="21"/>
  <c r="B39" i="22"/>
  <c r="J39" i="22"/>
  <c r="H40" i="22"/>
  <c r="F41" i="22"/>
  <c r="D42" i="22"/>
  <c r="K51" i="22"/>
  <c r="X83" i="21"/>
  <c r="I52" i="22"/>
  <c r="G53" i="22"/>
  <c r="E54" i="22"/>
  <c r="C55" i="22"/>
  <c r="K55" i="22"/>
  <c r="X87" i="21"/>
  <c r="I56" i="22"/>
  <c r="G57" i="22"/>
  <c r="E58" i="22"/>
  <c r="C59" i="22"/>
  <c r="K59" i="22"/>
  <c r="X91" i="21"/>
  <c r="I60" i="22"/>
  <c r="G61" i="22"/>
  <c r="E62" i="22"/>
  <c r="C63" i="22"/>
  <c r="K63" i="22"/>
  <c r="X95" i="21"/>
  <c r="I69" i="22"/>
  <c r="G70" i="22"/>
  <c r="E71" i="22"/>
  <c r="C72" i="22"/>
  <c r="X104" i="21"/>
  <c r="K72" i="22"/>
  <c r="I73" i="22"/>
  <c r="G74" i="22"/>
  <c r="E75" i="22"/>
  <c r="C76" i="22"/>
  <c r="X108" i="21"/>
  <c r="K76" i="22"/>
  <c r="I77" i="22"/>
  <c r="G78" i="22"/>
  <c r="E79" i="22"/>
  <c r="C80" i="22"/>
  <c r="X112" i="21"/>
  <c r="K80" i="22"/>
  <c r="I81" i="22"/>
  <c r="G82" i="22"/>
  <c r="E83" i="22"/>
  <c r="C84" i="22"/>
  <c r="X116" i="21"/>
  <c r="K84" i="22"/>
  <c r="I85" i="22"/>
  <c r="G86" i="22"/>
  <c r="E87" i="22"/>
  <c r="C88" i="22"/>
  <c r="X120" i="21"/>
  <c r="K88" i="22"/>
  <c r="I89" i="22"/>
  <c r="G90" i="22"/>
  <c r="E91" i="22"/>
  <c r="C92" i="22"/>
  <c r="X124" i="21"/>
  <c r="K92" i="22"/>
  <c r="I93" i="22"/>
  <c r="G94" i="22"/>
  <c r="E95" i="22"/>
  <c r="C101" i="22"/>
  <c r="K101" i="22"/>
  <c r="I102" i="22"/>
  <c r="G103" i="22"/>
  <c r="E104" i="22"/>
  <c r="C105" i="22"/>
  <c r="K105" i="22"/>
  <c r="X137" i="21"/>
  <c r="I106" i="22"/>
  <c r="G107" i="22"/>
  <c r="E108" i="22"/>
  <c r="C109" i="22"/>
  <c r="K109" i="22"/>
  <c r="X141" i="21"/>
  <c r="I110" i="22"/>
  <c r="G111" i="22"/>
  <c r="E112" i="22"/>
  <c r="C113" i="22"/>
  <c r="K113" i="22"/>
  <c r="X145" i="21"/>
  <c r="I114" i="22"/>
  <c r="G115" i="22"/>
  <c r="E116" i="22"/>
  <c r="C117" i="22"/>
  <c r="K117" i="22"/>
  <c r="X149" i="21"/>
  <c r="I118" i="22"/>
  <c r="G119" i="22"/>
  <c r="E120" i="22"/>
  <c r="C121" i="22"/>
  <c r="K121" i="22"/>
  <c r="X153" i="21"/>
  <c r="I122" i="22"/>
  <c r="G123" i="22"/>
  <c r="E124" i="22"/>
  <c r="C125" i="22"/>
  <c r="K125" i="22"/>
  <c r="X157" i="21"/>
  <c r="I126" i="22"/>
  <c r="G127" i="22"/>
  <c r="E133" i="22"/>
  <c r="C134" i="22"/>
  <c r="K134" i="22"/>
  <c r="X166" i="21"/>
  <c r="I135" i="22"/>
  <c r="G136" i="22"/>
  <c r="E137" i="22"/>
  <c r="C138" i="22"/>
  <c r="K138" i="22"/>
  <c r="X170" i="21"/>
  <c r="I139" i="22"/>
  <c r="G140" i="22"/>
  <c r="E141" i="22"/>
  <c r="C142" i="22"/>
  <c r="K142" i="22"/>
  <c r="X174" i="21"/>
  <c r="I143" i="22"/>
  <c r="G144" i="22"/>
  <c r="E145" i="22"/>
  <c r="C146" i="22"/>
  <c r="K146" i="22"/>
  <c r="X178" i="21"/>
  <c r="I147" i="22"/>
  <c r="G148" i="22"/>
  <c r="E149" i="22"/>
  <c r="C150" i="22"/>
  <c r="K150" i="22"/>
  <c r="X182" i="21"/>
  <c r="I151" i="22"/>
  <c r="G152" i="22"/>
  <c r="E153" i="22"/>
  <c r="C154" i="22"/>
  <c r="K154" i="22"/>
  <c r="X186" i="21"/>
  <c r="I155" i="22"/>
  <c r="G156" i="22"/>
  <c r="E157" i="22"/>
  <c r="C158" i="22"/>
  <c r="K158" i="22"/>
  <c r="X190" i="21"/>
  <c r="I159" i="22"/>
  <c r="G165" i="22"/>
  <c r="E166" i="22"/>
  <c r="C167" i="22"/>
  <c r="K167" i="22"/>
  <c r="X199" i="21"/>
  <c r="I168" i="22"/>
  <c r="G169" i="22"/>
  <c r="E170" i="22"/>
  <c r="C171" i="22"/>
  <c r="K171" i="22"/>
  <c r="X203" i="21"/>
  <c r="I172" i="22"/>
  <c r="G173" i="22"/>
  <c r="E174" i="22"/>
  <c r="C175" i="22"/>
  <c r="K175" i="22"/>
  <c r="X207" i="21"/>
  <c r="I176" i="22"/>
  <c r="G177" i="22"/>
  <c r="E178" i="22"/>
  <c r="C179" i="22"/>
  <c r="K179" i="22"/>
  <c r="X211" i="21"/>
  <c r="I180" i="22"/>
  <c r="G181" i="22"/>
  <c r="E182" i="22"/>
  <c r="C183" i="22"/>
  <c r="K183" i="22"/>
  <c r="X215" i="21"/>
  <c r="I184" i="22"/>
  <c r="G185" i="22"/>
  <c r="E186" i="22"/>
  <c r="C187" i="22"/>
  <c r="K187" i="22"/>
  <c r="X219" i="21"/>
  <c r="I188" i="22"/>
  <c r="G189" i="22"/>
  <c r="E190" i="22"/>
  <c r="C191" i="22"/>
  <c r="K191" i="22"/>
  <c r="X223" i="21"/>
  <c r="I197" i="22"/>
  <c r="I229" i="22"/>
  <c r="G230" i="22"/>
  <c r="G198" i="22"/>
  <c r="E231" i="22"/>
  <c r="E199" i="22"/>
  <c r="C232" i="22"/>
  <c r="C200" i="22"/>
  <c r="K232" i="22"/>
  <c r="K200" i="22"/>
  <c r="X232" i="21"/>
  <c r="I233" i="22"/>
  <c r="I201" i="22"/>
  <c r="G202" i="22"/>
  <c r="G234" i="22"/>
  <c r="E203" i="22"/>
  <c r="E235" i="22"/>
  <c r="C204" i="22"/>
  <c r="C236" i="22"/>
  <c r="K204" i="22"/>
  <c r="K236" i="22"/>
  <c r="X236" i="21"/>
  <c r="I205" i="22"/>
  <c r="I237" i="22"/>
  <c r="G238" i="22"/>
  <c r="G206" i="22"/>
  <c r="E239" i="22"/>
  <c r="E207" i="22"/>
  <c r="C240" i="22"/>
  <c r="C208" i="22"/>
  <c r="K240" i="22"/>
  <c r="K208" i="22"/>
  <c r="X240" i="21"/>
  <c r="I241" i="22"/>
  <c r="I209" i="22"/>
  <c r="G210" i="22"/>
  <c r="G242" i="22"/>
  <c r="E211" i="22"/>
  <c r="E243" i="22"/>
  <c r="C212" i="22"/>
  <c r="C244" i="22"/>
  <c r="K212" i="22"/>
  <c r="K244" i="22"/>
  <c r="X244" i="21"/>
  <c r="I245" i="22"/>
  <c r="I213" i="22"/>
  <c r="G246" i="22"/>
  <c r="G214" i="22"/>
  <c r="E247" i="22"/>
  <c r="E215" i="22"/>
  <c r="C248" i="22"/>
  <c r="C216" i="22"/>
  <c r="K248" i="22"/>
  <c r="K216" i="22"/>
  <c r="X248" i="21"/>
  <c r="I249" i="22"/>
  <c r="I217" i="22"/>
  <c r="G250" i="22"/>
  <c r="G218" i="22"/>
  <c r="E251" i="22"/>
  <c r="E219" i="22"/>
  <c r="C252" i="22"/>
  <c r="C220" i="22"/>
  <c r="K252" i="22"/>
  <c r="K220" i="22"/>
  <c r="X252" i="21"/>
  <c r="I253" i="22"/>
  <c r="I221" i="22"/>
  <c r="G254" i="22"/>
  <c r="G222" i="22"/>
  <c r="E255" i="22"/>
  <c r="E223" i="22"/>
  <c r="K128" i="24"/>
  <c r="X160" i="23"/>
  <c r="C256" i="24"/>
  <c r="C224" i="24"/>
  <c r="C160" i="24"/>
  <c r="B192" i="24"/>
  <c r="L224" i="23"/>
  <c r="B64" i="24"/>
  <c r="L96" i="23"/>
  <c r="L123" i="24"/>
  <c r="Y155" i="23"/>
  <c r="L107" i="24"/>
  <c r="Y139" i="23"/>
  <c r="Y80" i="23"/>
  <c r="L48" i="24"/>
  <c r="L219" i="24"/>
  <c r="L251" i="24"/>
  <c r="Y251" i="23"/>
  <c r="L152" i="24"/>
  <c r="Y184" i="23"/>
  <c r="L136" i="24"/>
  <c r="Y168" i="23"/>
  <c r="Y105" i="23"/>
  <c r="L73" i="24"/>
  <c r="Y62" i="23"/>
  <c r="L30" i="24"/>
  <c r="L118" i="24"/>
  <c r="Y150" i="23"/>
  <c r="L102" i="24"/>
  <c r="Y134" i="23"/>
  <c r="L202" i="24"/>
  <c r="L234" i="24"/>
  <c r="Y234" i="23"/>
  <c r="L159" i="24"/>
  <c r="Y191" i="23"/>
  <c r="L143" i="24"/>
  <c r="Y175" i="23"/>
  <c r="L84" i="24"/>
  <c r="Y116" i="23"/>
  <c r="L113" i="24"/>
  <c r="Y145" i="23"/>
  <c r="L205" i="24"/>
  <c r="L237" i="24"/>
  <c r="Y237" i="23"/>
  <c r="L95" i="24"/>
  <c r="Y127" i="23"/>
  <c r="L79" i="24"/>
  <c r="Y111" i="23"/>
  <c r="L179" i="24"/>
  <c r="Y211" i="23"/>
  <c r="L120" i="24"/>
  <c r="Y152" i="23"/>
  <c r="L104" i="24"/>
  <c r="Y136" i="23"/>
  <c r="L57" i="24"/>
  <c r="Y89" i="23"/>
  <c r="L41" i="24"/>
  <c r="Y73" i="23"/>
  <c r="L200" i="24"/>
  <c r="L232" i="24"/>
  <c r="Y232" i="23"/>
  <c r="L86" i="24"/>
  <c r="Y118" i="23"/>
  <c r="L70" i="24"/>
  <c r="Y102" i="23"/>
  <c r="L13" i="24"/>
  <c r="Y45" i="23"/>
  <c r="L69" i="24"/>
  <c r="Y101" i="23"/>
  <c r="B110" i="22"/>
  <c r="L142" i="21"/>
  <c r="B114" i="22"/>
  <c r="L146" i="21"/>
  <c r="B118" i="22"/>
  <c r="L150" i="21"/>
  <c r="B122" i="22"/>
  <c r="L154" i="21"/>
  <c r="B126" i="22"/>
  <c r="L158" i="21"/>
  <c r="B135" i="22"/>
  <c r="L167" i="21"/>
  <c r="B139" i="22"/>
  <c r="L171" i="21"/>
  <c r="B143" i="22"/>
  <c r="L175" i="21"/>
  <c r="B147" i="22"/>
  <c r="L179" i="21"/>
  <c r="B151" i="22"/>
  <c r="L183" i="21"/>
  <c r="B155" i="22"/>
  <c r="L187" i="21"/>
  <c r="B159" i="22"/>
  <c r="L191" i="21"/>
  <c r="B168" i="22"/>
  <c r="L200" i="21"/>
  <c r="B172" i="22"/>
  <c r="L204" i="21"/>
  <c r="B176" i="22"/>
  <c r="L208" i="21"/>
  <c r="B180" i="22"/>
  <c r="L212" i="21"/>
  <c r="B184" i="22"/>
  <c r="L216" i="21"/>
  <c r="J184" i="22"/>
  <c r="H185" i="22"/>
  <c r="F186" i="22"/>
  <c r="D187" i="22"/>
  <c r="B188" i="22"/>
  <c r="L220" i="21"/>
  <c r="J188" i="22"/>
  <c r="H189" i="22"/>
  <c r="F190" i="22"/>
  <c r="D191" i="22"/>
  <c r="B229" i="22"/>
  <c r="B197" i="22"/>
  <c r="L229" i="21"/>
  <c r="J229" i="22"/>
  <c r="J197" i="22"/>
  <c r="H230" i="22"/>
  <c r="H198" i="22"/>
  <c r="F231" i="22"/>
  <c r="F199" i="22"/>
  <c r="D232" i="22"/>
  <c r="D200" i="22"/>
  <c r="B201" i="22"/>
  <c r="B233" i="22"/>
  <c r="L233" i="21"/>
  <c r="J201" i="22"/>
  <c r="J233" i="22"/>
  <c r="H202" i="22"/>
  <c r="H234" i="22"/>
  <c r="F203" i="22"/>
  <c r="F235" i="22"/>
  <c r="D204" i="22"/>
  <c r="D236" i="22"/>
  <c r="B237" i="22"/>
  <c r="B205" i="22"/>
  <c r="L237" i="21"/>
  <c r="J237" i="22"/>
  <c r="J205" i="22"/>
  <c r="H238" i="22"/>
  <c r="H206" i="22"/>
  <c r="F239" i="22"/>
  <c r="F207" i="22"/>
  <c r="D240" i="22"/>
  <c r="D208" i="22"/>
  <c r="B209" i="22"/>
  <c r="B241" i="22"/>
  <c r="L241" i="21"/>
  <c r="J209" i="22"/>
  <c r="J241" i="22"/>
  <c r="H210" i="22"/>
  <c r="H242" i="22"/>
  <c r="F211" i="22"/>
  <c r="F243" i="22"/>
  <c r="D212" i="22"/>
  <c r="D244" i="22"/>
  <c r="B245" i="22"/>
  <c r="B213" i="22"/>
  <c r="L245" i="21"/>
  <c r="J245" i="22"/>
  <c r="J213" i="22"/>
  <c r="H246" i="22"/>
  <c r="H214" i="22"/>
  <c r="F247" i="22"/>
  <c r="F215" i="22"/>
  <c r="D248" i="22"/>
  <c r="D216" i="22"/>
  <c r="B249" i="22"/>
  <c r="B217" i="22"/>
  <c r="L249" i="21"/>
  <c r="J249" i="22"/>
  <c r="J217" i="22"/>
  <c r="H250" i="22"/>
  <c r="H218" i="22"/>
  <c r="F251" i="22"/>
  <c r="F219" i="22"/>
  <c r="D252" i="22"/>
  <c r="D220" i="22"/>
  <c r="B253" i="22"/>
  <c r="B221" i="22"/>
  <c r="L253" i="21"/>
  <c r="J253" i="22"/>
  <c r="J221" i="22"/>
  <c r="H254" i="22"/>
  <c r="H222" i="22"/>
  <c r="F255" i="22"/>
  <c r="F223" i="22"/>
  <c r="X96" i="23"/>
  <c r="K64" i="24"/>
  <c r="B32" i="24"/>
  <c r="L64" i="23"/>
  <c r="E256" i="24"/>
  <c r="E224" i="24"/>
  <c r="H224" i="24"/>
  <c r="H256" i="24"/>
  <c r="L186" i="24"/>
  <c r="Y218" i="23"/>
  <c r="L170" i="24"/>
  <c r="Y202" i="23"/>
  <c r="L239" i="24"/>
  <c r="L207" i="24"/>
  <c r="Y239" i="23"/>
  <c r="L93" i="24"/>
  <c r="Y125" i="23"/>
  <c r="Y109" i="23"/>
  <c r="L77" i="24"/>
  <c r="L181" i="24"/>
  <c r="Y213" i="23"/>
  <c r="L254" i="24"/>
  <c r="L222" i="24"/>
  <c r="Y254" i="23"/>
  <c r="L25" i="24"/>
  <c r="Y57" i="23"/>
  <c r="L176" i="24"/>
  <c r="Y208" i="23"/>
  <c r="Y86" i="23"/>
  <c r="L54" i="24"/>
  <c r="Y70" i="23"/>
  <c r="L38" i="24"/>
  <c r="L158" i="24"/>
  <c r="Y190" i="23"/>
  <c r="L142" i="24"/>
  <c r="Y174" i="23"/>
  <c r="L220" i="24"/>
  <c r="L252" i="24"/>
  <c r="Y252" i="23"/>
  <c r="L149" i="24"/>
  <c r="Y181" i="23"/>
  <c r="Y59" i="23"/>
  <c r="L27" i="24"/>
  <c r="Y42" i="23"/>
  <c r="L10" i="24"/>
  <c r="Y44" i="23"/>
  <c r="L12" i="24"/>
  <c r="Y51" i="23"/>
  <c r="L19" i="24"/>
  <c r="C40" i="22"/>
  <c r="X72" i="21"/>
  <c r="K40" i="22"/>
  <c r="I41" i="22"/>
  <c r="G42" i="22"/>
  <c r="E43" i="22"/>
  <c r="C44" i="22"/>
  <c r="X76" i="21"/>
  <c r="K44" i="22"/>
  <c r="I45" i="22"/>
  <c r="G46" i="22"/>
  <c r="E47" i="22"/>
  <c r="C48" i="22"/>
  <c r="X80" i="21"/>
  <c r="K48" i="22"/>
  <c r="I49" i="22"/>
  <c r="G50" i="22"/>
  <c r="E51" i="22"/>
  <c r="C52" i="22"/>
  <c r="X84" i="21"/>
  <c r="K52" i="22"/>
  <c r="I53" i="22"/>
  <c r="G54" i="22"/>
  <c r="E55" i="22"/>
  <c r="C56" i="22"/>
  <c r="X88" i="21"/>
  <c r="K56" i="22"/>
  <c r="I57" i="22"/>
  <c r="G58" i="22"/>
  <c r="E59" i="22"/>
  <c r="C60" i="22"/>
  <c r="X92" i="21"/>
  <c r="K60" i="22"/>
  <c r="I61" i="22"/>
  <c r="G62" i="22"/>
  <c r="E63" i="22"/>
  <c r="C69" i="22"/>
  <c r="K69" i="22"/>
  <c r="I70" i="22"/>
  <c r="G71" i="22"/>
  <c r="E72" i="22"/>
  <c r="C73" i="22"/>
  <c r="X105" i="21"/>
  <c r="K73" i="22"/>
  <c r="I74" i="22"/>
  <c r="G75" i="22"/>
  <c r="E76" i="22"/>
  <c r="C77" i="22"/>
  <c r="K77" i="22"/>
  <c r="X109" i="21"/>
  <c r="I78" i="22"/>
  <c r="G79" i="22"/>
  <c r="E80" i="22"/>
  <c r="C81" i="22"/>
  <c r="X113" i="21"/>
  <c r="K81" i="22"/>
  <c r="I82" i="22"/>
  <c r="G83" i="22"/>
  <c r="E84" i="22"/>
  <c r="C85" i="22"/>
  <c r="K85" i="22"/>
  <c r="X117" i="21"/>
  <c r="I86" i="22"/>
  <c r="G87" i="22"/>
  <c r="E88" i="22"/>
  <c r="C89" i="22"/>
  <c r="X121" i="21"/>
  <c r="K89" i="22"/>
  <c r="I90" i="22"/>
  <c r="G91" i="22"/>
  <c r="E92" i="22"/>
  <c r="C93" i="22"/>
  <c r="K93" i="22"/>
  <c r="X125" i="21"/>
  <c r="I94" i="22"/>
  <c r="G95" i="22"/>
  <c r="E101" i="22"/>
  <c r="C102" i="22"/>
  <c r="K102" i="22"/>
  <c r="X134" i="21"/>
  <c r="I103" i="22"/>
  <c r="G104" i="22"/>
  <c r="E105" i="22"/>
  <c r="C106" i="22"/>
  <c r="K106" i="22"/>
  <c r="X138" i="21"/>
  <c r="I107" i="22"/>
  <c r="G108" i="22"/>
  <c r="E109" i="22"/>
  <c r="C110" i="22"/>
  <c r="K110" i="22"/>
  <c r="X142" i="21"/>
  <c r="I111" i="22"/>
  <c r="G112" i="22"/>
  <c r="E113" i="22"/>
  <c r="C114" i="22"/>
  <c r="K114" i="22"/>
  <c r="X146" i="21"/>
  <c r="I115" i="22"/>
  <c r="G116" i="22"/>
  <c r="E117" i="22"/>
  <c r="C118" i="22"/>
  <c r="K118" i="22"/>
  <c r="X150" i="21"/>
  <c r="I119" i="22"/>
  <c r="G120" i="22"/>
  <c r="E121" i="22"/>
  <c r="C122" i="22"/>
  <c r="K122" i="22"/>
  <c r="X154" i="21"/>
  <c r="I123" i="22"/>
  <c r="G124" i="22"/>
  <c r="E125" i="22"/>
  <c r="C126" i="22"/>
  <c r="K126" i="22"/>
  <c r="X158" i="21"/>
  <c r="I127" i="22"/>
  <c r="G133" i="22"/>
  <c r="E134" i="22"/>
  <c r="C135" i="22"/>
  <c r="K135" i="22"/>
  <c r="X167" i="21"/>
  <c r="I136" i="22"/>
  <c r="G137" i="22"/>
  <c r="E138" i="22"/>
  <c r="C139" i="22"/>
  <c r="K139" i="22"/>
  <c r="X171" i="21"/>
  <c r="I140" i="22"/>
  <c r="G141" i="22"/>
  <c r="E142" i="22"/>
  <c r="C143" i="22"/>
  <c r="K143" i="22"/>
  <c r="X175" i="21"/>
  <c r="I144" i="22"/>
  <c r="G145" i="22"/>
  <c r="E146" i="22"/>
  <c r="C147" i="22"/>
  <c r="K147" i="22"/>
  <c r="X179" i="21"/>
  <c r="I148" i="22"/>
  <c r="G149" i="22"/>
  <c r="E150" i="22"/>
  <c r="C151" i="22"/>
  <c r="K151" i="22"/>
  <c r="X183" i="21"/>
  <c r="I152" i="22"/>
  <c r="G153" i="22"/>
  <c r="E154" i="22"/>
  <c r="C155" i="22"/>
  <c r="K155" i="22"/>
  <c r="X187" i="21"/>
  <c r="I156" i="22"/>
  <c r="G157" i="22"/>
  <c r="E158" i="22"/>
  <c r="C159" i="22"/>
  <c r="K159" i="22"/>
  <c r="X191" i="21"/>
  <c r="I165" i="22"/>
  <c r="G166" i="22"/>
  <c r="E167" i="22"/>
  <c r="C168" i="22"/>
  <c r="K168" i="22"/>
  <c r="X200" i="21"/>
  <c r="I169" i="22"/>
  <c r="G170" i="22"/>
  <c r="E171" i="22"/>
  <c r="C172" i="22"/>
  <c r="K172" i="22"/>
  <c r="X204" i="21"/>
  <c r="I173" i="22"/>
  <c r="G174" i="22"/>
  <c r="E175" i="22"/>
  <c r="C176" i="22"/>
  <c r="K176" i="22"/>
  <c r="X208" i="21"/>
  <c r="I177" i="22"/>
  <c r="G178" i="22"/>
  <c r="E179" i="22"/>
  <c r="C180" i="22"/>
  <c r="K180" i="22"/>
  <c r="X212" i="21"/>
  <c r="I181" i="22"/>
  <c r="G182" i="22"/>
  <c r="E183" i="22"/>
  <c r="C184" i="22"/>
  <c r="K184" i="22"/>
  <c r="X216" i="21"/>
  <c r="I185" i="22"/>
  <c r="G186" i="22"/>
  <c r="E187" i="22"/>
  <c r="C188" i="22"/>
  <c r="K188" i="22"/>
  <c r="X220" i="21"/>
  <c r="I189" i="22"/>
  <c r="G190" i="22"/>
  <c r="E191" i="22"/>
  <c r="C229" i="22"/>
  <c r="C197" i="22"/>
  <c r="K229" i="22"/>
  <c r="K197" i="22"/>
  <c r="I230" i="22"/>
  <c r="I198" i="22"/>
  <c r="G231" i="22"/>
  <c r="G199" i="22"/>
  <c r="E200" i="22"/>
  <c r="E232" i="22"/>
  <c r="C201" i="22"/>
  <c r="C233" i="22"/>
  <c r="K201" i="22"/>
  <c r="K233" i="22"/>
  <c r="X233" i="21"/>
  <c r="I202" i="22"/>
  <c r="I234" i="22"/>
  <c r="G203" i="22"/>
  <c r="G235" i="22"/>
  <c r="E236" i="22"/>
  <c r="E204" i="22"/>
  <c r="C237" i="22"/>
  <c r="C205" i="22"/>
  <c r="K237" i="22"/>
  <c r="K205" i="22"/>
  <c r="X237" i="21"/>
  <c r="I238" i="22"/>
  <c r="I206" i="22"/>
  <c r="G239" i="22"/>
  <c r="G207" i="22"/>
  <c r="E208" i="22"/>
  <c r="E240" i="22"/>
  <c r="C209" i="22"/>
  <c r="C241" i="22"/>
  <c r="K209" i="22"/>
  <c r="K241" i="22"/>
  <c r="X241" i="21"/>
  <c r="I210" i="22"/>
  <c r="I242" i="22"/>
  <c r="G211" i="22"/>
  <c r="G243" i="22"/>
  <c r="E244" i="22"/>
  <c r="E212" i="22"/>
  <c r="C245" i="22"/>
  <c r="C213" i="22"/>
  <c r="K245" i="22"/>
  <c r="K213" i="22"/>
  <c r="X245" i="21"/>
  <c r="I246" i="22"/>
  <c r="I214" i="22"/>
  <c r="G247" i="22"/>
  <c r="G215" i="22"/>
  <c r="E248" i="22"/>
  <c r="E216" i="22"/>
  <c r="C249" i="22"/>
  <c r="C217" i="22"/>
  <c r="K249" i="22"/>
  <c r="K217" i="22"/>
  <c r="X249" i="21"/>
  <c r="I250" i="22"/>
  <c r="I218" i="22"/>
  <c r="G251" i="22"/>
  <c r="G219" i="22"/>
  <c r="E252" i="22"/>
  <c r="E220" i="22"/>
  <c r="C253" i="22"/>
  <c r="C221" i="22"/>
  <c r="K253" i="22"/>
  <c r="K221" i="22"/>
  <c r="X253" i="21"/>
  <c r="I254" i="22"/>
  <c r="I222" i="22"/>
  <c r="G255" i="22"/>
  <c r="G223" i="22"/>
  <c r="B256" i="24"/>
  <c r="B224" i="24"/>
  <c r="L256" i="23"/>
  <c r="H96" i="24"/>
  <c r="E160" i="24"/>
  <c r="C64" i="24"/>
  <c r="F128" i="24"/>
  <c r="J192" i="24"/>
  <c r="B128" i="24"/>
  <c r="L160" i="23"/>
  <c r="E192" i="24"/>
  <c r="L127" i="24"/>
  <c r="Y159" i="23"/>
  <c r="L111" i="24"/>
  <c r="Y143" i="23"/>
  <c r="L156" i="24"/>
  <c r="Y188" i="23"/>
  <c r="L140" i="24"/>
  <c r="Y172" i="23"/>
  <c r="L122" i="24"/>
  <c r="Y154" i="23"/>
  <c r="L106" i="24"/>
  <c r="Y138" i="23"/>
  <c r="Y91" i="23"/>
  <c r="L59" i="24"/>
  <c r="Y75" i="23"/>
  <c r="L43" i="24"/>
  <c r="L210" i="24"/>
  <c r="L242" i="24"/>
  <c r="Y242" i="23"/>
  <c r="L147" i="24"/>
  <c r="Y179" i="23"/>
  <c r="L88" i="24"/>
  <c r="Y120" i="23"/>
  <c r="L117" i="24"/>
  <c r="Y149" i="23"/>
  <c r="L213" i="24"/>
  <c r="L245" i="24"/>
  <c r="Y245" i="23"/>
  <c r="Y56" i="23"/>
  <c r="L24" i="24"/>
  <c r="L183" i="24"/>
  <c r="Y215" i="23"/>
  <c r="L167" i="24"/>
  <c r="Y199" i="23"/>
  <c r="L124" i="24"/>
  <c r="Y156" i="23"/>
  <c r="L108" i="24"/>
  <c r="Y140" i="23"/>
  <c r="L61" i="24"/>
  <c r="Y93" i="23"/>
  <c r="L45" i="24"/>
  <c r="Y77" i="23"/>
  <c r="L208" i="24"/>
  <c r="L240" i="24"/>
  <c r="Y240" i="23"/>
  <c r="L90" i="24"/>
  <c r="Y122" i="23"/>
  <c r="L74" i="24"/>
  <c r="Y106" i="23"/>
  <c r="L165" i="24"/>
  <c r="Y197" i="23"/>
  <c r="L17" i="24"/>
  <c r="Y49" i="23"/>
  <c r="Y40" i="23"/>
  <c r="L8" i="24"/>
  <c r="H42" i="22"/>
  <c r="F43" i="22"/>
  <c r="D44" i="22"/>
  <c r="B45" i="22"/>
  <c r="L77" i="21"/>
  <c r="J45" i="22"/>
  <c r="H46" i="22"/>
  <c r="F47" i="22"/>
  <c r="D48" i="22"/>
  <c r="B49" i="22"/>
  <c r="L81" i="21"/>
  <c r="J49" i="22"/>
  <c r="H50" i="22"/>
  <c r="F51" i="22"/>
  <c r="D52" i="22"/>
  <c r="B53" i="22"/>
  <c r="L85" i="21"/>
  <c r="J53" i="22"/>
  <c r="H54" i="22"/>
  <c r="F55" i="22"/>
  <c r="D56" i="22"/>
  <c r="B57" i="22"/>
  <c r="L89" i="21"/>
  <c r="J57" i="22"/>
  <c r="H58" i="22"/>
  <c r="F59" i="22"/>
  <c r="D60" i="22"/>
  <c r="B61" i="22"/>
  <c r="L93" i="21"/>
  <c r="J61" i="22"/>
  <c r="H62" i="22"/>
  <c r="F63" i="22"/>
  <c r="D69" i="22"/>
  <c r="L102" i="21"/>
  <c r="B70" i="22"/>
  <c r="J70" i="22"/>
  <c r="H71" i="22"/>
  <c r="F72" i="22"/>
  <c r="D73" i="22"/>
  <c r="B74" i="22"/>
  <c r="L106" i="21"/>
  <c r="J74" i="22"/>
  <c r="H75" i="22"/>
  <c r="F76" i="22"/>
  <c r="D77" i="22"/>
  <c r="L110" i="21"/>
  <c r="B78" i="22"/>
  <c r="J78" i="22"/>
  <c r="H79" i="22"/>
  <c r="F80" i="22"/>
  <c r="D81" i="22"/>
  <c r="B82" i="22"/>
  <c r="L114" i="21"/>
  <c r="J82" i="22"/>
  <c r="H83" i="22"/>
  <c r="F84" i="22"/>
  <c r="D85" i="22"/>
  <c r="L118" i="21"/>
  <c r="B86" i="22"/>
  <c r="J86" i="22"/>
  <c r="H87" i="22"/>
  <c r="F88" i="22"/>
  <c r="D89" i="22"/>
  <c r="B90" i="22"/>
  <c r="L122" i="21"/>
  <c r="J90" i="22"/>
  <c r="H91" i="22"/>
  <c r="F92" i="22"/>
  <c r="D93" i="22"/>
  <c r="L126" i="21"/>
  <c r="B94" i="22"/>
  <c r="J94" i="22"/>
  <c r="H95" i="22"/>
  <c r="F101" i="22"/>
  <c r="D102" i="22"/>
  <c r="L135" i="21"/>
  <c r="B103" i="22"/>
  <c r="J103" i="22"/>
  <c r="H104" i="22"/>
  <c r="F105" i="22"/>
  <c r="D106" i="22"/>
  <c r="B107" i="22"/>
  <c r="L139" i="21"/>
  <c r="J107" i="22"/>
  <c r="H108" i="22"/>
  <c r="F109" i="22"/>
  <c r="D110" i="22"/>
  <c r="B111" i="22"/>
  <c r="L143" i="21"/>
  <c r="J111" i="22"/>
  <c r="H112" i="22"/>
  <c r="F113" i="22"/>
  <c r="D114" i="22"/>
  <c r="B115" i="22"/>
  <c r="L147" i="21"/>
  <c r="J115" i="22"/>
  <c r="H116" i="22"/>
  <c r="F117" i="22"/>
  <c r="D118" i="22"/>
  <c r="B119" i="22"/>
  <c r="L151" i="21"/>
  <c r="J119" i="22"/>
  <c r="H120" i="22"/>
  <c r="F121" i="22"/>
  <c r="D122" i="22"/>
  <c r="B123" i="22"/>
  <c r="L155" i="21"/>
  <c r="J123" i="22"/>
  <c r="H124" i="22"/>
  <c r="F125" i="22"/>
  <c r="D126" i="22"/>
  <c r="B127" i="22"/>
  <c r="L159" i="21"/>
  <c r="J127" i="22"/>
  <c r="H133" i="22"/>
  <c r="F134" i="22"/>
  <c r="D135" i="22"/>
  <c r="B136" i="22"/>
  <c r="L168" i="21"/>
  <c r="J136" i="22"/>
  <c r="H137" i="22"/>
  <c r="F138" i="22"/>
  <c r="D139" i="22"/>
  <c r="B140" i="22"/>
  <c r="L172" i="21"/>
  <c r="J140" i="22"/>
  <c r="H141" i="22"/>
  <c r="F142" i="22"/>
  <c r="D143" i="22"/>
  <c r="B144" i="22"/>
  <c r="L176" i="21"/>
  <c r="J144" i="22"/>
  <c r="H145" i="22"/>
  <c r="F146" i="22"/>
  <c r="D147" i="22"/>
  <c r="B148" i="22"/>
  <c r="L180" i="21"/>
  <c r="J148" i="22"/>
  <c r="H149" i="22"/>
  <c r="F150" i="22"/>
  <c r="D151" i="22"/>
  <c r="B152" i="22"/>
  <c r="L184" i="21"/>
  <c r="J152" i="22"/>
  <c r="H153" i="22"/>
  <c r="F154" i="22"/>
  <c r="D155" i="22"/>
  <c r="B156" i="22"/>
  <c r="L188" i="21"/>
  <c r="J156" i="22"/>
  <c r="H157" i="22"/>
  <c r="F158" i="22"/>
  <c r="D159" i="22"/>
  <c r="B165" i="22"/>
  <c r="L197" i="21"/>
  <c r="J165" i="22"/>
  <c r="H166" i="22"/>
  <c r="F167" i="22"/>
  <c r="D168" i="22"/>
  <c r="B169" i="22"/>
  <c r="L201" i="21"/>
  <c r="J169" i="22"/>
  <c r="H170" i="22"/>
  <c r="F171" i="22"/>
  <c r="D172" i="22"/>
  <c r="B173" i="22"/>
  <c r="L205" i="21"/>
  <c r="J173" i="22"/>
  <c r="H174" i="22"/>
  <c r="F175" i="22"/>
  <c r="D176" i="22"/>
  <c r="B177" i="22"/>
  <c r="L209" i="21"/>
  <c r="J177" i="22"/>
  <c r="H178" i="22"/>
  <c r="F179" i="22"/>
  <c r="D180" i="22"/>
  <c r="B181" i="22"/>
  <c r="L213" i="21"/>
  <c r="J181" i="22"/>
  <c r="H182" i="22"/>
  <c r="F183" i="22"/>
  <c r="D184" i="22"/>
  <c r="B185" i="22"/>
  <c r="L217" i="21"/>
  <c r="J185" i="22"/>
  <c r="H186" i="22"/>
  <c r="F187" i="22"/>
  <c r="D188" i="22"/>
  <c r="B189" i="22"/>
  <c r="L221" i="21"/>
  <c r="J189" i="22"/>
  <c r="H190" i="22"/>
  <c r="F191" i="22"/>
  <c r="D229" i="22"/>
  <c r="D197" i="22"/>
  <c r="B230" i="22"/>
  <c r="B198" i="22"/>
  <c r="L230" i="21"/>
  <c r="J230" i="22"/>
  <c r="J198" i="22"/>
  <c r="H199" i="22"/>
  <c r="H231" i="22"/>
  <c r="F200" i="22"/>
  <c r="F232" i="22"/>
  <c r="D201" i="22"/>
  <c r="D233" i="22"/>
  <c r="B202" i="22"/>
  <c r="B234" i="22"/>
  <c r="L234" i="21"/>
  <c r="J202" i="22"/>
  <c r="J234" i="22"/>
  <c r="H235" i="22"/>
  <c r="H203" i="22"/>
  <c r="F236" i="22"/>
  <c r="F204" i="22"/>
  <c r="D237" i="22"/>
  <c r="D205" i="22"/>
  <c r="B238" i="22"/>
  <c r="B206" i="22"/>
  <c r="L238" i="21"/>
  <c r="J238" i="22"/>
  <c r="J206" i="22"/>
  <c r="H207" i="22"/>
  <c r="H239" i="22"/>
  <c r="F208" i="22"/>
  <c r="F240" i="22"/>
  <c r="D209" i="22"/>
  <c r="D241" i="22"/>
  <c r="B210" i="22"/>
  <c r="B242" i="22"/>
  <c r="L242" i="21"/>
  <c r="J210" i="22"/>
  <c r="J242" i="22"/>
  <c r="H243" i="22"/>
  <c r="H211" i="22"/>
  <c r="F244" i="22"/>
  <c r="F212" i="22"/>
  <c r="D245" i="22"/>
  <c r="D213" i="22"/>
  <c r="B246" i="22"/>
  <c r="B214" i="22"/>
  <c r="L246" i="21"/>
  <c r="J246" i="22"/>
  <c r="J214" i="22"/>
  <c r="H247" i="22"/>
  <c r="H215" i="22"/>
  <c r="F248" i="22"/>
  <c r="F216" i="22"/>
  <c r="D249" i="22"/>
  <c r="D217" i="22"/>
  <c r="B250" i="22"/>
  <c r="B218" i="22"/>
  <c r="L250" i="21"/>
  <c r="J250" i="22"/>
  <c r="J218" i="22"/>
  <c r="H251" i="22"/>
  <c r="H219" i="22"/>
  <c r="F252" i="22"/>
  <c r="F220" i="22"/>
  <c r="D253" i="22"/>
  <c r="D221" i="22"/>
  <c r="B254" i="22"/>
  <c r="B222" i="22"/>
  <c r="L254" i="21"/>
  <c r="J254" i="22"/>
  <c r="J222" i="22"/>
  <c r="H255" i="22"/>
  <c r="H223" i="22"/>
  <c r="F256" i="24"/>
  <c r="F224" i="24"/>
  <c r="B96" i="24"/>
  <c r="L128" i="23"/>
  <c r="K96" i="24"/>
  <c r="X128" i="23"/>
  <c r="G160" i="24"/>
  <c r="J128" i="24"/>
  <c r="J160" i="24"/>
  <c r="L190" i="24"/>
  <c r="Y222" i="23"/>
  <c r="L174" i="24"/>
  <c r="Y206" i="23"/>
  <c r="L52" i="24"/>
  <c r="Y84" i="23"/>
  <c r="L247" i="24"/>
  <c r="L215" i="24"/>
  <c r="Y247" i="23"/>
  <c r="L185" i="24"/>
  <c r="Y217" i="23"/>
  <c r="L169" i="24"/>
  <c r="Y201" i="23"/>
  <c r="L63" i="24"/>
  <c r="Y95" i="23"/>
  <c r="L47" i="24"/>
  <c r="Y79" i="23"/>
  <c r="L230" i="24"/>
  <c r="L198" i="24"/>
  <c r="Y230" i="23"/>
  <c r="L72" i="24"/>
  <c r="Y104" i="23"/>
  <c r="L29" i="24"/>
  <c r="Y61" i="23"/>
  <c r="L180" i="24"/>
  <c r="Y212" i="23"/>
  <c r="L58" i="24"/>
  <c r="Y90" i="23"/>
  <c r="L42" i="24"/>
  <c r="Y74" i="23"/>
  <c r="L233" i="24"/>
  <c r="L201" i="24"/>
  <c r="Y233" i="23"/>
  <c r="L146" i="24"/>
  <c r="Y178" i="23"/>
  <c r="Y115" i="23"/>
  <c r="L83" i="24"/>
  <c r="Y52" i="23"/>
  <c r="L20" i="24"/>
  <c r="L153" i="24"/>
  <c r="Y185" i="23"/>
  <c r="L137" i="24"/>
  <c r="Y169" i="23"/>
  <c r="Y63" i="23"/>
  <c r="L31" i="24"/>
  <c r="Y46" i="23"/>
  <c r="L14" i="24"/>
  <c r="Y39" i="23"/>
  <c r="L7" i="24"/>
  <c r="G51" i="22"/>
  <c r="E52" i="22"/>
  <c r="C53" i="22"/>
  <c r="X85" i="21"/>
  <c r="K53" i="22"/>
  <c r="I54" i="22"/>
  <c r="G55" i="22"/>
  <c r="E56" i="22"/>
  <c r="C57" i="22"/>
  <c r="K57" i="22"/>
  <c r="X89" i="21"/>
  <c r="I58" i="22"/>
  <c r="G59" i="22"/>
  <c r="E60" i="22"/>
  <c r="C61" i="22"/>
  <c r="X93" i="21"/>
  <c r="K61" i="22"/>
  <c r="I62" i="22"/>
  <c r="G63" i="22"/>
  <c r="E69" i="22"/>
  <c r="C70" i="22"/>
  <c r="K70" i="22"/>
  <c r="X102" i="21"/>
  <c r="I71" i="22"/>
  <c r="G72" i="22"/>
  <c r="E73" i="22"/>
  <c r="C74" i="22"/>
  <c r="K74" i="22"/>
  <c r="X106" i="21"/>
  <c r="I75" i="22"/>
  <c r="G76" i="22"/>
  <c r="E77" i="22"/>
  <c r="C78" i="22"/>
  <c r="K78" i="22"/>
  <c r="X110" i="21"/>
  <c r="I79" i="22"/>
  <c r="G80" i="22"/>
  <c r="E81" i="22"/>
  <c r="C82" i="22"/>
  <c r="K82" i="22"/>
  <c r="X114" i="21"/>
  <c r="I83" i="22"/>
  <c r="G84" i="22"/>
  <c r="E85" i="22"/>
  <c r="C86" i="22"/>
  <c r="K86" i="22"/>
  <c r="X118" i="21"/>
  <c r="I87" i="22"/>
  <c r="G88" i="22"/>
  <c r="E89" i="22"/>
  <c r="C90" i="22"/>
  <c r="K90" i="22"/>
  <c r="X122" i="21"/>
  <c r="I91" i="22"/>
  <c r="G92" i="22"/>
  <c r="E93" i="22"/>
  <c r="C94" i="22"/>
  <c r="K94" i="22"/>
  <c r="X126" i="21"/>
  <c r="I95" i="22"/>
  <c r="G101" i="22"/>
  <c r="E102" i="22"/>
  <c r="C103" i="22"/>
  <c r="X135" i="21"/>
  <c r="K103" i="22"/>
  <c r="I104" i="22"/>
  <c r="G105" i="22"/>
  <c r="E106" i="22"/>
  <c r="C107" i="22"/>
  <c r="K107" i="22"/>
  <c r="X139" i="21"/>
  <c r="I108" i="22"/>
  <c r="G109" i="22"/>
  <c r="E110" i="22"/>
  <c r="C111" i="22"/>
  <c r="K111" i="22"/>
  <c r="X143" i="21"/>
  <c r="I112" i="22"/>
  <c r="G113" i="22"/>
  <c r="E114" i="22"/>
  <c r="C115" i="22"/>
  <c r="K115" i="22"/>
  <c r="X147" i="21"/>
  <c r="I116" i="22"/>
  <c r="G117" i="22"/>
  <c r="E118" i="22"/>
  <c r="C119" i="22"/>
  <c r="K119" i="22"/>
  <c r="X151" i="21"/>
  <c r="I120" i="22"/>
  <c r="G121" i="22"/>
  <c r="E122" i="22"/>
  <c r="C123" i="22"/>
  <c r="K123" i="22"/>
  <c r="X155" i="21"/>
  <c r="I124" i="22"/>
  <c r="G125" i="22"/>
  <c r="E126" i="22"/>
  <c r="C127" i="22"/>
  <c r="K127" i="22"/>
  <c r="X159" i="21"/>
  <c r="I133" i="22"/>
  <c r="G134" i="22"/>
  <c r="E135" i="22"/>
  <c r="C136" i="22"/>
  <c r="K136" i="22"/>
  <c r="X168" i="21"/>
  <c r="I137" i="22"/>
  <c r="G138" i="22"/>
  <c r="E139" i="22"/>
  <c r="C140" i="22"/>
  <c r="K140" i="22"/>
  <c r="X172" i="21"/>
  <c r="I141" i="22"/>
  <c r="G142" i="22"/>
  <c r="E143" i="22"/>
  <c r="C144" i="22"/>
  <c r="K144" i="22"/>
  <c r="X176" i="21"/>
  <c r="I145" i="22"/>
  <c r="G146" i="22"/>
  <c r="E147" i="22"/>
  <c r="C148" i="22"/>
  <c r="K148" i="22"/>
  <c r="X180" i="21"/>
  <c r="I149" i="22"/>
  <c r="G150" i="22"/>
  <c r="E151" i="22"/>
  <c r="C152" i="22"/>
  <c r="K152" i="22"/>
  <c r="X184" i="21"/>
  <c r="I153" i="22"/>
  <c r="G154" i="22"/>
  <c r="E155" i="22"/>
  <c r="C156" i="22"/>
  <c r="K156" i="22"/>
  <c r="X188" i="21"/>
  <c r="I157" i="22"/>
  <c r="G158" i="22"/>
  <c r="E159" i="22"/>
  <c r="C165" i="22"/>
  <c r="K165" i="22"/>
  <c r="I166" i="22"/>
  <c r="G167" i="22"/>
  <c r="E168" i="22"/>
  <c r="C169" i="22"/>
  <c r="K169" i="22"/>
  <c r="X201" i="21"/>
  <c r="I170" i="22"/>
  <c r="G171" i="22"/>
  <c r="E172" i="22"/>
  <c r="C173" i="22"/>
  <c r="K173" i="22"/>
  <c r="X205" i="21"/>
  <c r="I174" i="22"/>
  <c r="G175" i="22"/>
  <c r="E176" i="22"/>
  <c r="C177" i="22"/>
  <c r="K177" i="22"/>
  <c r="X209" i="21"/>
  <c r="I178" i="22"/>
  <c r="G179" i="22"/>
  <c r="E180" i="22"/>
  <c r="C181" i="22"/>
  <c r="K181" i="22"/>
  <c r="X213" i="21"/>
  <c r="I182" i="22"/>
  <c r="G183" i="22"/>
  <c r="E184" i="22"/>
  <c r="C185" i="22"/>
  <c r="K185" i="22"/>
  <c r="X217" i="21"/>
  <c r="I186" i="22"/>
  <c r="G187" i="22"/>
  <c r="E188" i="22"/>
  <c r="C189" i="22"/>
  <c r="K189" i="22"/>
  <c r="X221" i="21"/>
  <c r="I190" i="22"/>
  <c r="G191" i="22"/>
  <c r="E229" i="22"/>
  <c r="E197" i="22"/>
  <c r="C198" i="22"/>
  <c r="C230" i="22"/>
  <c r="K198" i="22"/>
  <c r="K230" i="22"/>
  <c r="X230" i="21"/>
  <c r="I199" i="22"/>
  <c r="I231" i="22"/>
  <c r="G200" i="22"/>
  <c r="G232" i="22"/>
  <c r="E201" i="22"/>
  <c r="E233" i="22"/>
  <c r="C234" i="22"/>
  <c r="C202" i="22"/>
  <c r="K234" i="22"/>
  <c r="K202" i="22"/>
  <c r="X234" i="21"/>
  <c r="I235" i="22"/>
  <c r="I203" i="22"/>
  <c r="G236" i="22"/>
  <c r="G204" i="22"/>
  <c r="E237" i="22"/>
  <c r="E205" i="22"/>
  <c r="C206" i="22"/>
  <c r="C238" i="22"/>
  <c r="K206" i="22"/>
  <c r="K238" i="22"/>
  <c r="X238" i="21"/>
  <c r="I207" i="22"/>
  <c r="I239" i="22"/>
  <c r="G208" i="22"/>
  <c r="G240" i="22"/>
  <c r="E209" i="22"/>
  <c r="E241" i="22"/>
  <c r="C242" i="22"/>
  <c r="C210" i="22"/>
  <c r="K242" i="22"/>
  <c r="K210" i="22"/>
  <c r="X242" i="21"/>
  <c r="I243" i="22"/>
  <c r="I211" i="22"/>
  <c r="G244" i="22"/>
  <c r="G212" i="22"/>
  <c r="E245" i="22"/>
  <c r="E213" i="22"/>
  <c r="C246" i="22"/>
  <c r="C214" i="22"/>
  <c r="K246" i="22"/>
  <c r="K214" i="22"/>
  <c r="X246" i="21"/>
  <c r="I247" i="22"/>
  <c r="I215" i="22"/>
  <c r="G248" i="22"/>
  <c r="G216" i="22"/>
  <c r="E249" i="22"/>
  <c r="E217" i="22"/>
  <c r="C250" i="22"/>
  <c r="C218" i="22"/>
  <c r="K250" i="22"/>
  <c r="K218" i="22"/>
  <c r="X250" i="21"/>
  <c r="I251" i="22"/>
  <c r="I219" i="22"/>
  <c r="G252" i="22"/>
  <c r="G220" i="22"/>
  <c r="E253" i="22"/>
  <c r="E221" i="22"/>
  <c r="C254" i="22"/>
  <c r="C222" i="22"/>
  <c r="K254" i="22"/>
  <c r="K222" i="22"/>
  <c r="X254" i="21"/>
  <c r="I255" i="22"/>
  <c r="I223" i="22"/>
  <c r="K192" i="24"/>
  <c r="X224" i="23"/>
  <c r="B160" i="24"/>
  <c r="L192" i="23"/>
  <c r="J224" i="24"/>
  <c r="J256" i="24"/>
  <c r="D128" i="24"/>
  <c r="G96" i="24"/>
  <c r="L32" i="23"/>
  <c r="Y32" i="23" s="1"/>
  <c r="G128" i="24"/>
  <c r="L115" i="24"/>
  <c r="Y147" i="23"/>
  <c r="Y88" i="23"/>
  <c r="L56" i="24"/>
  <c r="Y72" i="23"/>
  <c r="L40" i="24"/>
  <c r="L203" i="24"/>
  <c r="L235" i="24"/>
  <c r="Y235" i="23"/>
  <c r="L144" i="24"/>
  <c r="Y176" i="23"/>
  <c r="L81" i="24"/>
  <c r="Y113" i="23"/>
  <c r="Y54" i="23"/>
  <c r="L22" i="24"/>
  <c r="L126" i="24"/>
  <c r="Y158" i="23"/>
  <c r="L110" i="24"/>
  <c r="Y142" i="23"/>
  <c r="L218" i="24"/>
  <c r="L250" i="24"/>
  <c r="Y250" i="23"/>
  <c r="L151" i="24"/>
  <c r="Y183" i="23"/>
  <c r="L135" i="24"/>
  <c r="Y167" i="23"/>
  <c r="L92" i="24"/>
  <c r="Y124" i="23"/>
  <c r="L76" i="24"/>
  <c r="Y108" i="23"/>
  <c r="L121" i="24"/>
  <c r="Y153" i="23"/>
  <c r="L105" i="24"/>
  <c r="Y137" i="23"/>
  <c r="L253" i="24"/>
  <c r="L221" i="24"/>
  <c r="Y253" i="23"/>
  <c r="Y48" i="23"/>
  <c r="L16" i="24"/>
  <c r="L187" i="24"/>
  <c r="Y219" i="23"/>
  <c r="L171" i="24"/>
  <c r="Y203" i="23"/>
  <c r="L112" i="24"/>
  <c r="Y144" i="23"/>
  <c r="L49" i="24"/>
  <c r="Y81" i="23"/>
  <c r="L216" i="24"/>
  <c r="L248" i="24"/>
  <c r="Y248" i="23"/>
  <c r="L78" i="24"/>
  <c r="Y110" i="23"/>
  <c r="L133" i="24"/>
  <c r="Y165" i="23"/>
  <c r="L101" i="24"/>
  <c r="Y133" i="23"/>
  <c r="Y69" i="23"/>
  <c r="L37" i="24"/>
  <c r="B108" i="22"/>
  <c r="L140" i="21"/>
  <c r="B112" i="22"/>
  <c r="L144" i="21"/>
  <c r="B116" i="22"/>
  <c r="L148" i="21"/>
  <c r="B120" i="22"/>
  <c r="L152" i="21"/>
  <c r="B124" i="22"/>
  <c r="L156" i="21"/>
  <c r="B133" i="22"/>
  <c r="L165" i="21"/>
  <c r="B137" i="22"/>
  <c r="L169" i="21"/>
  <c r="B141" i="22"/>
  <c r="L173" i="21"/>
  <c r="B145" i="22"/>
  <c r="L177" i="21"/>
  <c r="B149" i="22"/>
  <c r="L181" i="21"/>
  <c r="B153" i="22"/>
  <c r="L185" i="21"/>
  <c r="B157" i="22"/>
  <c r="L189" i="21"/>
  <c r="B166" i="22"/>
  <c r="L198" i="21"/>
  <c r="B170" i="22"/>
  <c r="L202" i="21"/>
  <c r="B174" i="22"/>
  <c r="L206" i="21"/>
  <c r="B178" i="22"/>
  <c r="L210" i="21"/>
  <c r="J178" i="22"/>
  <c r="H179" i="22"/>
  <c r="F180" i="22"/>
  <c r="D181" i="22"/>
  <c r="B182" i="22"/>
  <c r="L214" i="21"/>
  <c r="J182" i="22"/>
  <c r="H183" i="22"/>
  <c r="F184" i="22"/>
  <c r="D185" i="22"/>
  <c r="B186" i="22"/>
  <c r="L218" i="21"/>
  <c r="J186" i="22"/>
  <c r="H187" i="22"/>
  <c r="F188" i="22"/>
  <c r="D189" i="22"/>
  <c r="B190" i="22"/>
  <c r="L222" i="21"/>
  <c r="J190" i="22"/>
  <c r="H191" i="22"/>
  <c r="F197" i="22"/>
  <c r="F229" i="22"/>
  <c r="D198" i="22"/>
  <c r="D230" i="22"/>
  <c r="B199" i="22"/>
  <c r="B231" i="22"/>
  <c r="L231" i="21"/>
  <c r="J199" i="22"/>
  <c r="J231" i="22"/>
  <c r="H200" i="22"/>
  <c r="H232" i="22"/>
  <c r="F233" i="22"/>
  <c r="F201" i="22"/>
  <c r="D234" i="22"/>
  <c r="D202" i="22"/>
  <c r="B235" i="22"/>
  <c r="B203" i="22"/>
  <c r="L235" i="21"/>
  <c r="J235" i="22"/>
  <c r="J203" i="22"/>
  <c r="H236" i="22"/>
  <c r="H204" i="22"/>
  <c r="F205" i="22"/>
  <c r="F237" i="22"/>
  <c r="D206" i="22"/>
  <c r="D238" i="22"/>
  <c r="B207" i="22"/>
  <c r="B239" i="22"/>
  <c r="L239" i="21"/>
  <c r="J207" i="22"/>
  <c r="J239" i="22"/>
  <c r="H208" i="22"/>
  <c r="H240" i="22"/>
  <c r="F241" i="22"/>
  <c r="F209" i="22"/>
  <c r="D242" i="22"/>
  <c r="D210" i="22"/>
  <c r="B243" i="22"/>
  <c r="B211" i="22"/>
  <c r="L243" i="21"/>
  <c r="J243" i="22"/>
  <c r="J211" i="22"/>
  <c r="H244" i="22"/>
  <c r="H212" i="22"/>
  <c r="F245" i="22"/>
  <c r="F213" i="22"/>
  <c r="D246" i="22"/>
  <c r="D214" i="22"/>
  <c r="B247" i="22"/>
  <c r="B215" i="22"/>
  <c r="L247" i="21"/>
  <c r="J247" i="22"/>
  <c r="J215" i="22"/>
  <c r="H248" i="22"/>
  <c r="H216" i="22"/>
  <c r="F249" i="22"/>
  <c r="F217" i="22"/>
  <c r="D250" i="22"/>
  <c r="D218" i="22"/>
  <c r="B251" i="22"/>
  <c r="B219" i="22"/>
  <c r="L251" i="21"/>
  <c r="J251" i="22"/>
  <c r="J219" i="22"/>
  <c r="H252" i="22"/>
  <c r="H220" i="22"/>
  <c r="F253" i="22"/>
  <c r="F221" i="22"/>
  <c r="D254" i="22"/>
  <c r="D222" i="22"/>
  <c r="B255" i="22"/>
  <c r="B223" i="22"/>
  <c r="L255" i="21"/>
  <c r="J255" i="22"/>
  <c r="J223" i="22"/>
  <c r="D256" i="24"/>
  <c r="D224" i="24"/>
  <c r="I256" i="24"/>
  <c r="I224" i="24"/>
  <c r="D96" i="24"/>
  <c r="L178" i="24"/>
  <c r="Y210" i="23"/>
  <c r="L255" i="24"/>
  <c r="L223" i="24"/>
  <c r="Y255" i="23"/>
  <c r="Y117" i="23"/>
  <c r="L85" i="24"/>
  <c r="L189" i="24"/>
  <c r="Y221" i="23"/>
  <c r="L173" i="24"/>
  <c r="Y205" i="23"/>
  <c r="L238" i="24"/>
  <c r="L206" i="24"/>
  <c r="Y238" i="23"/>
  <c r="L184" i="24"/>
  <c r="Y216" i="23"/>
  <c r="L168" i="24"/>
  <c r="Y200" i="23"/>
  <c r="Y94" i="23"/>
  <c r="L62" i="24"/>
  <c r="Y78" i="23"/>
  <c r="L46" i="24"/>
  <c r="L241" i="24"/>
  <c r="L209" i="24"/>
  <c r="Y241" i="23"/>
  <c r="L150" i="24"/>
  <c r="Y182" i="23"/>
  <c r="L134" i="24"/>
  <c r="Y166" i="23"/>
  <c r="L87" i="24"/>
  <c r="Y119" i="23"/>
  <c r="Y103" i="23"/>
  <c r="L71" i="24"/>
  <c r="L236" i="24"/>
  <c r="L204" i="24"/>
  <c r="Y236" i="23"/>
  <c r="L157" i="24"/>
  <c r="Y189" i="23"/>
  <c r="L141" i="24"/>
  <c r="Y173" i="23"/>
  <c r="L94" i="24"/>
  <c r="Y126" i="23"/>
  <c r="L197" i="24"/>
  <c r="L229" i="24"/>
  <c r="Y229" i="23"/>
  <c r="Y50" i="23"/>
  <c r="L18" i="24"/>
  <c r="Y43" i="23"/>
  <c r="L11" i="24"/>
  <c r="G40" i="22"/>
  <c r="E41" i="22"/>
  <c r="C42" i="22"/>
  <c r="X74" i="21"/>
  <c r="K42" i="22"/>
  <c r="I43" i="22"/>
  <c r="G44" i="22"/>
  <c r="E45" i="22"/>
  <c r="C46" i="22"/>
  <c r="K46" i="22"/>
  <c r="X78" i="21"/>
  <c r="I47" i="22"/>
  <c r="G48" i="22"/>
  <c r="E49" i="22"/>
  <c r="C50" i="22"/>
  <c r="X82" i="21"/>
  <c r="K50" i="22"/>
  <c r="I51" i="22"/>
  <c r="G52" i="22"/>
  <c r="E53" i="22"/>
  <c r="C54" i="22"/>
  <c r="K54" i="22"/>
  <c r="X86" i="21"/>
  <c r="I55" i="22"/>
  <c r="G56" i="22"/>
  <c r="E57" i="22"/>
  <c r="C58" i="22"/>
  <c r="X90" i="21"/>
  <c r="K58" i="22"/>
  <c r="I59" i="22"/>
  <c r="G60" i="22"/>
  <c r="E61" i="22"/>
  <c r="C62" i="22"/>
  <c r="K62" i="22"/>
  <c r="X94" i="21"/>
  <c r="I63" i="22"/>
  <c r="G69" i="22"/>
  <c r="E70" i="22"/>
  <c r="C71" i="22"/>
  <c r="K71" i="22"/>
  <c r="X103" i="21"/>
  <c r="I72" i="22"/>
  <c r="G73" i="22"/>
  <c r="E74" i="22"/>
  <c r="C75" i="22"/>
  <c r="K75" i="22"/>
  <c r="X107" i="21"/>
  <c r="I76" i="22"/>
  <c r="G77" i="22"/>
  <c r="E78" i="22"/>
  <c r="C79" i="22"/>
  <c r="K79" i="22"/>
  <c r="X111" i="21"/>
  <c r="I80" i="22"/>
  <c r="G81" i="22"/>
  <c r="E82" i="22"/>
  <c r="C83" i="22"/>
  <c r="K83" i="22"/>
  <c r="X115" i="21"/>
  <c r="I84" i="22"/>
  <c r="G85" i="22"/>
  <c r="E86" i="22"/>
  <c r="C87" i="22"/>
  <c r="K87" i="22"/>
  <c r="X119" i="21"/>
  <c r="I88" i="22"/>
  <c r="G89" i="22"/>
  <c r="E90" i="22"/>
  <c r="C91" i="22"/>
  <c r="K91" i="22"/>
  <c r="X123" i="21"/>
  <c r="I92" i="22"/>
  <c r="G93" i="22"/>
  <c r="E94" i="22"/>
  <c r="C95" i="22"/>
  <c r="K95" i="22"/>
  <c r="X127" i="21"/>
  <c r="I101" i="22"/>
  <c r="G102" i="22"/>
  <c r="E103" i="22"/>
  <c r="C104" i="22"/>
  <c r="X136" i="21"/>
  <c r="K104" i="22"/>
  <c r="I105" i="22"/>
  <c r="G106" i="22"/>
  <c r="E107" i="22"/>
  <c r="C108" i="22"/>
  <c r="K108" i="22"/>
  <c r="X140" i="21"/>
  <c r="I109" i="22"/>
  <c r="G110" i="22"/>
  <c r="E111" i="22"/>
  <c r="C112" i="22"/>
  <c r="K112" i="22"/>
  <c r="X144" i="21"/>
  <c r="I113" i="22"/>
  <c r="G114" i="22"/>
  <c r="E115" i="22"/>
  <c r="C116" i="22"/>
  <c r="K116" i="22"/>
  <c r="X148" i="21"/>
  <c r="I117" i="22"/>
  <c r="G118" i="22"/>
  <c r="E119" i="22"/>
  <c r="C120" i="22"/>
  <c r="K120" i="22"/>
  <c r="X152" i="21"/>
  <c r="I121" i="22"/>
  <c r="G122" i="22"/>
  <c r="E123" i="22"/>
  <c r="C124" i="22"/>
  <c r="K124" i="22"/>
  <c r="X156" i="21"/>
  <c r="I125" i="22"/>
  <c r="G126" i="22"/>
  <c r="E127" i="22"/>
  <c r="C133" i="22"/>
  <c r="K133" i="22"/>
  <c r="I134" i="22"/>
  <c r="G135" i="22"/>
  <c r="E136" i="22"/>
  <c r="C137" i="22"/>
  <c r="K137" i="22"/>
  <c r="X169" i="21"/>
  <c r="I138" i="22"/>
  <c r="G139" i="22"/>
  <c r="E140" i="22"/>
  <c r="C141" i="22"/>
  <c r="K141" i="22"/>
  <c r="X173" i="21"/>
  <c r="I142" i="22"/>
  <c r="G143" i="22"/>
  <c r="E144" i="22"/>
  <c r="C145" i="22"/>
  <c r="K145" i="22"/>
  <c r="X177" i="21"/>
  <c r="I146" i="22"/>
  <c r="G147" i="22"/>
  <c r="E148" i="22"/>
  <c r="C149" i="22"/>
  <c r="K149" i="22"/>
  <c r="X181" i="21"/>
  <c r="I150" i="22"/>
  <c r="G151" i="22"/>
  <c r="E152" i="22"/>
  <c r="C153" i="22"/>
  <c r="K153" i="22"/>
  <c r="X185" i="21"/>
  <c r="I154" i="22"/>
  <c r="G155" i="22"/>
  <c r="E156" i="22"/>
  <c r="C157" i="22"/>
  <c r="K157" i="22"/>
  <c r="X189" i="21"/>
  <c r="I158" i="22"/>
  <c r="G159" i="22"/>
  <c r="E165" i="22"/>
  <c r="C166" i="22"/>
  <c r="K166" i="22"/>
  <c r="X198" i="21"/>
  <c r="I167" i="22"/>
  <c r="G168" i="22"/>
  <c r="E169" i="22"/>
  <c r="C170" i="22"/>
  <c r="K170" i="22"/>
  <c r="X202" i="21"/>
  <c r="I171" i="22"/>
  <c r="G172" i="22"/>
  <c r="E173" i="22"/>
  <c r="C174" i="22"/>
  <c r="K174" i="22"/>
  <c r="X206" i="21"/>
  <c r="I175" i="22"/>
  <c r="G176" i="22"/>
  <c r="E177" i="22"/>
  <c r="C178" i="22"/>
  <c r="K178" i="22"/>
  <c r="X210" i="21"/>
  <c r="I179" i="22"/>
  <c r="G180" i="22"/>
  <c r="E181" i="22"/>
  <c r="C182" i="22"/>
  <c r="K182" i="22"/>
  <c r="X214" i="21"/>
  <c r="I183" i="22"/>
  <c r="G184" i="22"/>
  <c r="E185" i="22"/>
  <c r="C186" i="22"/>
  <c r="K186" i="22"/>
  <c r="X218" i="21"/>
  <c r="I187" i="22"/>
  <c r="G188" i="22"/>
  <c r="E189" i="22"/>
  <c r="C190" i="22"/>
  <c r="K190" i="22"/>
  <c r="X222" i="21"/>
  <c r="I191" i="22"/>
  <c r="G197" i="22"/>
  <c r="G229" i="22"/>
  <c r="E198" i="22"/>
  <c r="E230" i="22"/>
  <c r="C199" i="22"/>
  <c r="C231" i="22"/>
  <c r="K199" i="22"/>
  <c r="K231" i="22"/>
  <c r="X231" i="21"/>
  <c r="I232" i="22"/>
  <c r="I200" i="22"/>
  <c r="G233" i="22"/>
  <c r="G201" i="22"/>
  <c r="E234" i="22"/>
  <c r="E202" i="22"/>
  <c r="C235" i="22"/>
  <c r="C203" i="22"/>
  <c r="K235" i="22"/>
  <c r="K203" i="22"/>
  <c r="X235" i="21"/>
  <c r="I204" i="22"/>
  <c r="I236" i="22"/>
  <c r="G205" i="22"/>
  <c r="G237" i="22"/>
  <c r="E206" i="22"/>
  <c r="E238" i="22"/>
  <c r="C207" i="22"/>
  <c r="C239" i="22"/>
  <c r="K207" i="22"/>
  <c r="K239" i="22"/>
  <c r="X239" i="21"/>
  <c r="I240" i="22"/>
  <c r="I208" i="22"/>
  <c r="G241" i="22"/>
  <c r="G209" i="22"/>
  <c r="E242" i="22"/>
  <c r="E210" i="22"/>
  <c r="C243" i="22"/>
  <c r="C211" i="22"/>
  <c r="K243" i="22"/>
  <c r="K211" i="22"/>
  <c r="X243" i="21"/>
  <c r="I212" i="22"/>
  <c r="I244" i="22"/>
  <c r="G245" i="22"/>
  <c r="G213" i="22"/>
  <c r="E246" i="22"/>
  <c r="E214" i="22"/>
  <c r="C247" i="22"/>
  <c r="C215" i="22"/>
  <c r="K247" i="22"/>
  <c r="K215" i="22"/>
  <c r="X247" i="21"/>
  <c r="I248" i="22"/>
  <c r="I216" i="22"/>
  <c r="G249" i="22"/>
  <c r="G217" i="22"/>
  <c r="E250" i="22"/>
  <c r="E218" i="22"/>
  <c r="C251" i="22"/>
  <c r="C219" i="22"/>
  <c r="K251" i="22"/>
  <c r="K219" i="22"/>
  <c r="X251" i="21"/>
  <c r="I252" i="22"/>
  <c r="I220" i="22"/>
  <c r="G253" i="22"/>
  <c r="G221" i="22"/>
  <c r="E254" i="22"/>
  <c r="E222" i="22"/>
  <c r="C255" i="22"/>
  <c r="C223" i="22"/>
  <c r="K255" i="22"/>
  <c r="K223" i="22"/>
  <c r="X255" i="21"/>
  <c r="H160" i="24"/>
  <c r="I192" i="24"/>
  <c r="D160" i="24"/>
  <c r="F192" i="24"/>
  <c r="E96" i="24"/>
  <c r="I64" i="24"/>
  <c r="L119" i="24"/>
  <c r="Y151" i="23"/>
  <c r="L103" i="24"/>
  <c r="Y135" i="23"/>
  <c r="L211" i="24"/>
  <c r="L243" i="24"/>
  <c r="Y243" i="23"/>
  <c r="L148" i="24"/>
  <c r="Y180" i="23"/>
  <c r="Y58" i="23"/>
  <c r="L26" i="24"/>
  <c r="L114" i="24"/>
  <c r="Y146" i="23"/>
  <c r="Y83" i="23"/>
  <c r="L51" i="24"/>
  <c r="L155" i="24"/>
  <c r="Y187" i="23"/>
  <c r="L139" i="24"/>
  <c r="Y171" i="23"/>
  <c r="L80" i="24"/>
  <c r="Y112" i="23"/>
  <c r="L125" i="24"/>
  <c r="Y157" i="23"/>
  <c r="L109" i="24"/>
  <c r="Y141" i="23"/>
  <c r="L91" i="24"/>
  <c r="Y123" i="23"/>
  <c r="L75" i="24"/>
  <c r="Y107" i="23"/>
  <c r="L191" i="24"/>
  <c r="Y223" i="23"/>
  <c r="L175" i="24"/>
  <c r="Y207" i="23"/>
  <c r="L116" i="24"/>
  <c r="Y148" i="23"/>
  <c r="L53" i="24"/>
  <c r="Y85" i="23"/>
  <c r="L82" i="24"/>
  <c r="Y114" i="23"/>
  <c r="L9" i="24"/>
  <c r="Y41" i="23"/>
  <c r="B43" i="22"/>
  <c r="L75" i="21"/>
  <c r="J43" i="22"/>
  <c r="H44" i="22"/>
  <c r="F45" i="22"/>
  <c r="D46" i="22"/>
  <c r="L79" i="21"/>
  <c r="B47" i="22"/>
  <c r="J47" i="22"/>
  <c r="H48" i="22"/>
  <c r="F49" i="22"/>
  <c r="D50" i="22"/>
  <c r="B51" i="22"/>
  <c r="L83" i="21"/>
  <c r="J51" i="22"/>
  <c r="H52" i="22"/>
  <c r="F53" i="22"/>
  <c r="D54" i="22"/>
  <c r="L87" i="21"/>
  <c r="B55" i="22"/>
  <c r="J55" i="22"/>
  <c r="H56" i="22"/>
  <c r="F57" i="22"/>
  <c r="D58" i="22"/>
  <c r="B59" i="22"/>
  <c r="L91" i="21"/>
  <c r="J59" i="22"/>
  <c r="H60" i="22"/>
  <c r="F61" i="22"/>
  <c r="D62" i="22"/>
  <c r="L95" i="21"/>
  <c r="B63" i="22"/>
  <c r="J63" i="22"/>
  <c r="H69" i="22"/>
  <c r="F70" i="22"/>
  <c r="D71" i="22"/>
  <c r="B72" i="22"/>
  <c r="L104" i="21"/>
  <c r="J72" i="22"/>
  <c r="H73" i="22"/>
  <c r="F74" i="22"/>
  <c r="D75" i="22"/>
  <c r="L108" i="21"/>
  <c r="B76" i="22"/>
  <c r="J76" i="22"/>
  <c r="H77" i="22"/>
  <c r="F78" i="22"/>
  <c r="D79" i="22"/>
  <c r="B80" i="22"/>
  <c r="L112" i="21"/>
  <c r="J80" i="22"/>
  <c r="H81" i="22"/>
  <c r="F82" i="22"/>
  <c r="D83" i="22"/>
  <c r="L116" i="21"/>
  <c r="B84" i="22"/>
  <c r="J84" i="22"/>
  <c r="H85" i="22"/>
  <c r="F86" i="22"/>
  <c r="D87" i="22"/>
  <c r="B88" i="22"/>
  <c r="L120" i="21"/>
  <c r="J88" i="22"/>
  <c r="H89" i="22"/>
  <c r="F90" i="22"/>
  <c r="D91" i="22"/>
  <c r="L124" i="21"/>
  <c r="B92" i="22"/>
  <c r="J92" i="22"/>
  <c r="H93" i="22"/>
  <c r="F94" i="22"/>
  <c r="D95" i="22"/>
  <c r="B101" i="22"/>
  <c r="L133" i="21"/>
  <c r="J101" i="22"/>
  <c r="H102" i="22"/>
  <c r="F103" i="22"/>
  <c r="D104" i="22"/>
  <c r="B105" i="22"/>
  <c r="L137" i="21"/>
  <c r="J105" i="22"/>
  <c r="H106" i="22"/>
  <c r="F107" i="22"/>
  <c r="D108" i="22"/>
  <c r="B109" i="22"/>
  <c r="L141" i="21"/>
  <c r="J109" i="22"/>
  <c r="H110" i="22"/>
  <c r="F111" i="22"/>
  <c r="D112" i="22"/>
  <c r="B113" i="22"/>
  <c r="L145" i="21"/>
  <c r="J113" i="22"/>
  <c r="H114" i="22"/>
  <c r="F115" i="22"/>
  <c r="D116" i="22"/>
  <c r="B117" i="22"/>
  <c r="L149" i="21"/>
  <c r="J117" i="22"/>
  <c r="H118" i="22"/>
  <c r="F119" i="22"/>
  <c r="D120" i="22"/>
  <c r="B121" i="22"/>
  <c r="L153" i="21"/>
  <c r="J121" i="22"/>
  <c r="H122" i="22"/>
  <c r="F123" i="22"/>
  <c r="D124" i="22"/>
  <c r="B125" i="22"/>
  <c r="L157" i="21"/>
  <c r="J125" i="22"/>
  <c r="H126" i="22"/>
  <c r="F127" i="22"/>
  <c r="D133" i="22"/>
  <c r="B134" i="22"/>
  <c r="L166" i="21"/>
  <c r="J134" i="22"/>
  <c r="H135" i="22"/>
  <c r="F136" i="22"/>
  <c r="D137" i="22"/>
  <c r="B138" i="22"/>
  <c r="L170" i="21"/>
  <c r="J138" i="22"/>
  <c r="H139" i="22"/>
  <c r="F140" i="22"/>
  <c r="D141" i="22"/>
  <c r="B142" i="22"/>
  <c r="L174" i="21"/>
  <c r="J142" i="22"/>
  <c r="H143" i="22"/>
  <c r="F144" i="22"/>
  <c r="D145" i="22"/>
  <c r="B146" i="22"/>
  <c r="L178" i="21"/>
  <c r="J146" i="22"/>
  <c r="H147" i="22"/>
  <c r="F148" i="22"/>
  <c r="D149" i="22"/>
  <c r="B150" i="22"/>
  <c r="L182" i="21"/>
  <c r="J150" i="22"/>
  <c r="H151" i="22"/>
  <c r="F152" i="22"/>
  <c r="D153" i="22"/>
  <c r="B154" i="22"/>
  <c r="L186" i="21"/>
  <c r="J154" i="22"/>
  <c r="H155" i="22"/>
  <c r="F156" i="22"/>
  <c r="D157" i="22"/>
  <c r="B158" i="22"/>
  <c r="L190" i="21"/>
  <c r="J158" i="22"/>
  <c r="H159" i="22"/>
  <c r="F165" i="22"/>
  <c r="D166" i="22"/>
  <c r="B167" i="22"/>
  <c r="L199" i="21"/>
  <c r="J167" i="22"/>
  <c r="H168" i="22"/>
  <c r="F169" i="22"/>
  <c r="D170" i="22"/>
  <c r="B171" i="22"/>
  <c r="L203" i="21"/>
  <c r="J171" i="22"/>
  <c r="H172" i="22"/>
  <c r="F173" i="22"/>
  <c r="D174" i="22"/>
  <c r="B175" i="22"/>
  <c r="L207" i="21"/>
  <c r="J175" i="22"/>
  <c r="H176" i="22"/>
  <c r="F177" i="22"/>
  <c r="D178" i="22"/>
  <c r="B179" i="22"/>
  <c r="L211" i="21"/>
  <c r="J179" i="22"/>
  <c r="H180" i="22"/>
  <c r="F181" i="22"/>
  <c r="D182" i="22"/>
  <c r="B183" i="22"/>
  <c r="L215" i="21"/>
  <c r="J183" i="22"/>
  <c r="H184" i="22"/>
  <c r="F185" i="22"/>
  <c r="D186" i="22"/>
  <c r="B187" i="22"/>
  <c r="L219" i="21"/>
  <c r="J187" i="22"/>
  <c r="H188" i="22"/>
  <c r="F189" i="22"/>
  <c r="D190" i="22"/>
  <c r="B191" i="22"/>
  <c r="L223" i="21"/>
  <c r="J191" i="22"/>
  <c r="H197" i="22"/>
  <c r="H229" i="22"/>
  <c r="F198" i="22"/>
  <c r="F230" i="22"/>
  <c r="D231" i="22"/>
  <c r="D199" i="22"/>
  <c r="B232" i="22"/>
  <c r="B200" i="22"/>
  <c r="L232" i="21"/>
  <c r="J232" i="22"/>
  <c r="J200" i="22"/>
  <c r="H233" i="22"/>
  <c r="H201" i="22"/>
  <c r="F234" i="22"/>
  <c r="F202" i="22"/>
  <c r="D203" i="22"/>
  <c r="D235" i="22"/>
  <c r="B204" i="22"/>
  <c r="B236" i="22"/>
  <c r="L236" i="21"/>
  <c r="J204" i="22"/>
  <c r="J236" i="22"/>
  <c r="H205" i="22"/>
  <c r="H237" i="22"/>
  <c r="F206" i="22"/>
  <c r="F238" i="22"/>
  <c r="D239" i="22"/>
  <c r="D207" i="22"/>
  <c r="B240" i="22"/>
  <c r="B208" i="22"/>
  <c r="L240" i="21"/>
  <c r="J240" i="22"/>
  <c r="J208" i="22"/>
  <c r="H241" i="22"/>
  <c r="H209" i="22"/>
  <c r="F242" i="22"/>
  <c r="F210" i="22"/>
  <c r="D211" i="22"/>
  <c r="D243" i="22"/>
  <c r="B212" i="22"/>
  <c r="B244" i="22"/>
  <c r="L244" i="21"/>
  <c r="J212" i="22"/>
  <c r="J244" i="22"/>
  <c r="H245" i="22"/>
  <c r="H213" i="22"/>
  <c r="F246" i="22"/>
  <c r="F214" i="22"/>
  <c r="D247" i="22"/>
  <c r="D215" i="22"/>
  <c r="B248" i="22"/>
  <c r="B216" i="22"/>
  <c r="L248" i="21"/>
  <c r="J248" i="22"/>
  <c r="J216" i="22"/>
  <c r="H249" i="22"/>
  <c r="H217" i="22"/>
  <c r="F250" i="22"/>
  <c r="F218" i="22"/>
  <c r="D251" i="22"/>
  <c r="D219" i="22"/>
  <c r="B252" i="22"/>
  <c r="B220" i="22"/>
  <c r="L252" i="21"/>
  <c r="J252" i="22"/>
  <c r="J220" i="22"/>
  <c r="H253" i="22"/>
  <c r="H221" i="22"/>
  <c r="F254" i="22"/>
  <c r="F222" i="22"/>
  <c r="D255" i="22"/>
  <c r="D223" i="22"/>
  <c r="G256" i="24"/>
  <c r="G224" i="24"/>
  <c r="K256" i="24"/>
  <c r="K224" i="24"/>
  <c r="X256" i="23"/>
  <c r="I128" i="24"/>
  <c r="K160" i="24"/>
  <c r="X192" i="23"/>
  <c r="X64" i="23"/>
  <c r="K32" i="24"/>
  <c r="J64" i="24"/>
  <c r="L182" i="24"/>
  <c r="Y214" i="23"/>
  <c r="L166" i="24"/>
  <c r="Y198" i="23"/>
  <c r="L60" i="24"/>
  <c r="Y92" i="23"/>
  <c r="L44" i="24"/>
  <c r="Y76" i="23"/>
  <c r="L231" i="24"/>
  <c r="L199" i="24"/>
  <c r="Y231" i="23"/>
  <c r="Y121" i="23"/>
  <c r="L89" i="24"/>
  <c r="L177" i="24"/>
  <c r="Y209" i="23"/>
  <c r="L55" i="24"/>
  <c r="Y87" i="23"/>
  <c r="L39" i="24"/>
  <c r="Y71" i="23"/>
  <c r="L246" i="24"/>
  <c r="L214" i="24"/>
  <c r="Y246" i="23"/>
  <c r="L21" i="24"/>
  <c r="Y53" i="23"/>
  <c r="L188" i="24"/>
  <c r="Y220" i="23"/>
  <c r="L172" i="24"/>
  <c r="Y204" i="23"/>
  <c r="L50" i="24"/>
  <c r="Y82" i="23"/>
  <c r="L249" i="24"/>
  <c r="L217" i="24"/>
  <c r="Y249" i="23"/>
  <c r="L154" i="24"/>
  <c r="Y186" i="23"/>
  <c r="L138" i="24"/>
  <c r="Y170" i="23"/>
  <c r="L244" i="24"/>
  <c r="L212" i="24"/>
  <c r="Y244" i="23"/>
  <c r="L145" i="24"/>
  <c r="Y177" i="23"/>
  <c r="Y55" i="23"/>
  <c r="L23" i="24"/>
  <c r="Y38" i="23"/>
  <c r="L6" i="24"/>
  <c r="Y47" i="23"/>
  <c r="L15" i="24"/>
  <c r="H32" i="24"/>
  <c r="E32" i="24"/>
  <c r="L8" i="21"/>
  <c r="Y8" i="21" s="1"/>
  <c r="L20" i="21"/>
  <c r="Y20" i="21" s="1"/>
  <c r="L24" i="21"/>
  <c r="Y24" i="21" s="1"/>
  <c r="L29" i="21"/>
  <c r="Y29" i="21" s="1"/>
  <c r="L17" i="21"/>
  <c r="Y17" i="21" s="1"/>
  <c r="L12" i="21"/>
  <c r="Y12" i="21" s="1"/>
  <c r="L28" i="21"/>
  <c r="Y28" i="21" s="1"/>
  <c r="L9" i="21"/>
  <c r="Y9" i="21" s="1"/>
  <c r="L21" i="21"/>
  <c r="Y21" i="21" s="1"/>
  <c r="L6" i="21"/>
  <c r="Y6" i="21" s="1"/>
  <c r="L10" i="21"/>
  <c r="Y10" i="21" s="1"/>
  <c r="L14" i="21"/>
  <c r="Y14" i="21" s="1"/>
  <c r="L18" i="21"/>
  <c r="Y18" i="21" s="1"/>
  <c r="L22" i="21"/>
  <c r="Y22" i="21" s="1"/>
  <c r="L26" i="21"/>
  <c r="Y26" i="21" s="1"/>
  <c r="L30" i="21"/>
  <c r="Y30" i="21" s="1"/>
  <c r="L5" i="21"/>
  <c r="Y5" i="21" s="1"/>
  <c r="L25" i="21"/>
  <c r="Y25" i="21" s="1"/>
  <c r="L16" i="21"/>
  <c r="Y16" i="21" s="1"/>
  <c r="L13" i="21"/>
  <c r="Y13" i="21" s="1"/>
  <c r="L7" i="21"/>
  <c r="Y7" i="21" s="1"/>
  <c r="L11" i="21"/>
  <c r="Y11" i="21" s="1"/>
  <c r="L15" i="21"/>
  <c r="Y15" i="21" s="1"/>
  <c r="L19" i="21"/>
  <c r="Y19" i="21" s="1"/>
  <c r="L23" i="21"/>
  <c r="Y23" i="21" s="1"/>
  <c r="L27" i="21"/>
  <c r="Y27" i="21" s="1"/>
  <c r="L31" i="21"/>
  <c r="Y31" i="21" s="1"/>
  <c r="J32" i="24"/>
  <c r="I32" i="24"/>
  <c r="C32" i="24"/>
  <c r="G32" i="24"/>
  <c r="D32" i="24"/>
  <c r="F32" i="24"/>
  <c r="E5" i="22"/>
  <c r="C6" i="22"/>
  <c r="I7" i="22"/>
  <c r="G8" i="22"/>
  <c r="E9" i="22"/>
  <c r="C10" i="22"/>
  <c r="I11" i="22"/>
  <c r="G12" i="22"/>
  <c r="E13" i="22"/>
  <c r="C14" i="22"/>
  <c r="I15" i="22"/>
  <c r="G16" i="22"/>
  <c r="E17" i="22"/>
  <c r="C18" i="22"/>
  <c r="I19" i="22"/>
  <c r="G20" i="22"/>
  <c r="E21" i="22"/>
  <c r="C22" i="22"/>
  <c r="I23" i="22"/>
  <c r="G24" i="22"/>
  <c r="E25" i="22"/>
  <c r="C26" i="22"/>
  <c r="I27" i="22"/>
  <c r="G28" i="22"/>
  <c r="E29" i="22"/>
  <c r="C30" i="22"/>
  <c r="I31" i="22"/>
  <c r="F5" i="22"/>
  <c r="D6" i="22"/>
  <c r="B7" i="22"/>
  <c r="J7" i="22"/>
  <c r="H8" i="22"/>
  <c r="F9" i="22"/>
  <c r="D10" i="22"/>
  <c r="B11" i="22"/>
  <c r="J11" i="22"/>
  <c r="H12" i="22"/>
  <c r="F13" i="22"/>
  <c r="D14" i="22"/>
  <c r="B15" i="22"/>
  <c r="J15" i="22"/>
  <c r="H16" i="22"/>
  <c r="F17" i="22"/>
  <c r="D18" i="22"/>
  <c r="B19" i="22"/>
  <c r="J19" i="22"/>
  <c r="H20" i="22"/>
  <c r="F21" i="22"/>
  <c r="D22" i="22"/>
  <c r="B23" i="22"/>
  <c r="J23" i="22"/>
  <c r="H24" i="22"/>
  <c r="F25" i="22"/>
  <c r="D26" i="22"/>
  <c r="B27" i="22"/>
  <c r="J27" i="22"/>
  <c r="H28" i="22"/>
  <c r="F29" i="22"/>
  <c r="D30" i="22"/>
  <c r="B31" i="22"/>
  <c r="J31" i="22"/>
  <c r="G5" i="22"/>
  <c r="E6" i="22"/>
  <c r="C7" i="22"/>
  <c r="I8" i="22"/>
  <c r="G9" i="22"/>
  <c r="E10" i="22"/>
  <c r="C11" i="22"/>
  <c r="I12" i="22"/>
  <c r="G13" i="22"/>
  <c r="E14" i="22"/>
  <c r="C15" i="22"/>
  <c r="I16" i="22"/>
  <c r="G17" i="22"/>
  <c r="E18" i="22"/>
  <c r="C19" i="22"/>
  <c r="I20" i="22"/>
  <c r="G21" i="22"/>
  <c r="E22" i="22"/>
  <c r="C23" i="22"/>
  <c r="I24" i="22"/>
  <c r="G25" i="22"/>
  <c r="E26" i="22"/>
  <c r="C27" i="22"/>
  <c r="I28" i="22"/>
  <c r="G29" i="22"/>
  <c r="E30" i="22"/>
  <c r="C31" i="22"/>
  <c r="H5" i="22"/>
  <c r="F6" i="22"/>
  <c r="D7" i="22"/>
  <c r="B8" i="22"/>
  <c r="J8" i="22"/>
  <c r="H9" i="22"/>
  <c r="F10" i="22"/>
  <c r="D11" i="22"/>
  <c r="B12" i="22"/>
  <c r="J12" i="22"/>
  <c r="H13" i="22"/>
  <c r="F14" i="22"/>
  <c r="D15" i="22"/>
  <c r="B16" i="22"/>
  <c r="J16" i="22"/>
  <c r="H17" i="22"/>
  <c r="F18" i="22"/>
  <c r="D19" i="22"/>
  <c r="B20" i="22"/>
  <c r="J20" i="22"/>
  <c r="H21" i="22"/>
  <c r="F22" i="22"/>
  <c r="D23" i="22"/>
  <c r="B24" i="22"/>
  <c r="J24" i="22"/>
  <c r="H25" i="22"/>
  <c r="F26" i="22"/>
  <c r="D27" i="22"/>
  <c r="B28" i="22"/>
  <c r="J28" i="22"/>
  <c r="H29" i="22"/>
  <c r="F30" i="22"/>
  <c r="D31" i="22"/>
  <c r="I5" i="22"/>
  <c r="G6" i="22"/>
  <c r="E7" i="22"/>
  <c r="C8" i="22"/>
  <c r="I9" i="22"/>
  <c r="G10" i="22"/>
  <c r="E11" i="22"/>
  <c r="C12" i="22"/>
  <c r="I13" i="22"/>
  <c r="G14" i="22"/>
  <c r="E15" i="22"/>
  <c r="C16" i="22"/>
  <c r="I17" i="22"/>
  <c r="G18" i="22"/>
  <c r="E19" i="22"/>
  <c r="C20" i="22"/>
  <c r="I21" i="22"/>
  <c r="G22" i="22"/>
  <c r="E23" i="22"/>
  <c r="C24" i="22"/>
  <c r="I25" i="22"/>
  <c r="G26" i="22"/>
  <c r="E27" i="22"/>
  <c r="C28" i="22"/>
  <c r="I29" i="22"/>
  <c r="G30" i="22"/>
  <c r="E31" i="22"/>
  <c r="B5" i="22"/>
  <c r="J5" i="22"/>
  <c r="H6" i="22"/>
  <c r="F7" i="22"/>
  <c r="D8" i="22"/>
  <c r="B9" i="22"/>
  <c r="J9" i="22"/>
  <c r="H10" i="22"/>
  <c r="F11" i="22"/>
  <c r="D12" i="22"/>
  <c r="B13" i="22"/>
  <c r="J13" i="22"/>
  <c r="H14" i="22"/>
  <c r="F15" i="22"/>
  <c r="D16" i="22"/>
  <c r="B17" i="22"/>
  <c r="J17" i="22"/>
  <c r="H18" i="22"/>
  <c r="F19" i="22"/>
  <c r="D20" i="22"/>
  <c r="B21" i="22"/>
  <c r="J21" i="22"/>
  <c r="H22" i="22"/>
  <c r="F23" i="22"/>
  <c r="D24" i="22"/>
  <c r="B25" i="22"/>
  <c r="J25" i="22"/>
  <c r="H26" i="22"/>
  <c r="F27" i="22"/>
  <c r="D28" i="22"/>
  <c r="B29" i="22"/>
  <c r="J29" i="22"/>
  <c r="H30" i="22"/>
  <c r="F31" i="22"/>
  <c r="C5" i="22"/>
  <c r="K5" i="22"/>
  <c r="I6" i="22"/>
  <c r="G7" i="22"/>
  <c r="E8" i="22"/>
  <c r="C9" i="22"/>
  <c r="I10" i="22"/>
  <c r="G11" i="22"/>
  <c r="E12" i="22"/>
  <c r="C13" i="22"/>
  <c r="I14" i="22"/>
  <c r="G15" i="22"/>
  <c r="E16" i="22"/>
  <c r="C17" i="22"/>
  <c r="I18" i="22"/>
  <c r="G19" i="22"/>
  <c r="E20" i="22"/>
  <c r="C21" i="22"/>
  <c r="I22" i="22"/>
  <c r="G23" i="22"/>
  <c r="E24" i="22"/>
  <c r="C25" i="22"/>
  <c r="I26" i="22"/>
  <c r="G27" i="22"/>
  <c r="E28" i="22"/>
  <c r="C29" i="22"/>
  <c r="I30" i="22"/>
  <c r="G31" i="22"/>
  <c r="G32" i="21"/>
  <c r="I64" i="21"/>
  <c r="C96" i="21"/>
  <c r="K96" i="21"/>
  <c r="E128" i="21"/>
  <c r="G160" i="21"/>
  <c r="I192" i="21"/>
  <c r="C224" i="21"/>
  <c r="K224" i="21"/>
  <c r="E256" i="21"/>
  <c r="F32" i="21"/>
  <c r="H64" i="21"/>
  <c r="B96" i="21"/>
  <c r="J96" i="21"/>
  <c r="D128" i="21"/>
  <c r="F160" i="21"/>
  <c r="H192" i="21"/>
  <c r="B224" i="21"/>
  <c r="J224" i="21"/>
  <c r="D256" i="21"/>
  <c r="E32" i="21"/>
  <c r="G64" i="21"/>
  <c r="I96" i="21"/>
  <c r="C128" i="21"/>
  <c r="K128" i="21"/>
  <c r="E160" i="21"/>
  <c r="G192" i="21"/>
  <c r="I224" i="21"/>
  <c r="C256" i="21"/>
  <c r="K256" i="21"/>
  <c r="H32" i="21"/>
  <c r="B64" i="21"/>
  <c r="J64" i="21"/>
  <c r="D96" i="21"/>
  <c r="F128" i="21"/>
  <c r="H160" i="21"/>
  <c r="B192" i="21"/>
  <c r="J192" i="21"/>
  <c r="D224" i="21"/>
  <c r="F256" i="21"/>
  <c r="I32" i="21"/>
  <c r="C64" i="21"/>
  <c r="K64" i="21"/>
  <c r="E96" i="21"/>
  <c r="G128" i="21"/>
  <c r="I160" i="21"/>
  <c r="C192" i="21"/>
  <c r="K192" i="21"/>
  <c r="E224" i="21"/>
  <c r="G256" i="21"/>
  <c r="B32" i="21"/>
  <c r="J32" i="21"/>
  <c r="D64" i="21"/>
  <c r="F96" i="21"/>
  <c r="H128" i="21"/>
  <c r="B160" i="21"/>
  <c r="J160" i="21"/>
  <c r="D192" i="21"/>
  <c r="F224" i="21"/>
  <c r="H256" i="21"/>
  <c r="C32" i="21"/>
  <c r="K32" i="21"/>
  <c r="X32" i="21" s="1"/>
  <c r="E64" i="21"/>
  <c r="G96" i="21"/>
  <c r="I128" i="21"/>
  <c r="C160" i="21"/>
  <c r="K160" i="21"/>
  <c r="E192" i="21"/>
  <c r="G224" i="21"/>
  <c r="I256" i="21"/>
  <c r="D32" i="21"/>
  <c r="F64" i="21"/>
  <c r="H96" i="21"/>
  <c r="B128" i="21"/>
  <c r="J128" i="21"/>
  <c r="D160" i="21"/>
  <c r="F192" i="21"/>
  <c r="H224" i="21"/>
  <c r="B256" i="21"/>
  <c r="J256" i="21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ET26" i="3"/>
  <c r="ET54" i="3" s="1"/>
  <c r="ES26" i="3"/>
  <c r="ES54" i="3" s="1"/>
  <c r="ER26" i="3"/>
  <c r="ER54" i="3" s="1"/>
  <c r="EQ26" i="3"/>
  <c r="EQ54" i="3" s="1"/>
  <c r="EP26" i="3"/>
  <c r="EP54" i="3" s="1"/>
  <c r="EO26" i="3"/>
  <c r="EO54" i="3" s="1"/>
  <c r="EN26" i="3"/>
  <c r="EN54" i="3" s="1"/>
  <c r="EM26" i="3"/>
  <c r="EM54" i="3" s="1"/>
  <c r="EL26" i="3"/>
  <c r="EL54" i="3" s="1"/>
  <c r="EK26" i="3"/>
  <c r="EK54" i="3" s="1"/>
  <c r="EJ26" i="3"/>
  <c r="EJ54" i="3" s="1"/>
  <c r="EI26" i="3"/>
  <c r="EI54" i="3" s="1"/>
  <c r="EH26" i="3"/>
  <c r="EH54" i="3" s="1"/>
  <c r="EG26" i="3"/>
  <c r="EG54" i="3" s="1"/>
  <c r="EF26" i="3"/>
  <c r="EF54" i="3" s="1"/>
  <c r="EE26" i="3"/>
  <c r="EE54" i="3" s="1"/>
  <c r="ED26" i="3"/>
  <c r="ED54" i="3" s="1"/>
  <c r="EC26" i="3"/>
  <c r="EC54" i="3" s="1"/>
  <c r="EB26" i="3"/>
  <c r="EB54" i="3" s="1"/>
  <c r="EA26" i="3"/>
  <c r="EA54" i="3" s="1"/>
  <c r="DZ26" i="3"/>
  <c r="DZ54" i="3" s="1"/>
  <c r="DY26" i="3"/>
  <c r="DY54" i="3" s="1"/>
  <c r="DX26" i="3"/>
  <c r="DX54" i="3" s="1"/>
  <c r="DW26" i="3"/>
  <c r="DW54" i="3" s="1"/>
  <c r="DV26" i="3"/>
  <c r="DV54" i="3" s="1"/>
  <c r="DU26" i="3"/>
  <c r="DU54" i="3" s="1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HU47" i="2"/>
  <c r="HZ44" i="3" s="1"/>
  <c r="HT47" i="2"/>
  <c r="HY44" i="3" s="1"/>
  <c r="HS47" i="2"/>
  <c r="HX44" i="3" s="1"/>
  <c r="HR47" i="2"/>
  <c r="HW44" i="3" s="1"/>
  <c r="HQ47" i="2"/>
  <c r="HV44" i="3" s="1"/>
  <c r="HP47" i="2"/>
  <c r="HU44" i="3" s="1"/>
  <c r="HO47" i="2"/>
  <c r="HT44" i="3" s="1"/>
  <c r="HN47" i="2"/>
  <c r="HS44" i="3" s="1"/>
  <c r="HM47" i="2"/>
  <c r="HR44" i="3" s="1"/>
  <c r="HL47" i="2"/>
  <c r="HQ44" i="3" s="1"/>
  <c r="HK47" i="2"/>
  <c r="HP44" i="3" s="1"/>
  <c r="HJ47" i="2"/>
  <c r="HO44" i="3" s="1"/>
  <c r="HI47" i="2"/>
  <c r="HN44" i="3" s="1"/>
  <c r="HH47" i="2"/>
  <c r="HM44" i="3" s="1"/>
  <c r="HG47" i="2"/>
  <c r="HL44" i="3" s="1"/>
  <c r="HF47" i="2"/>
  <c r="HK44" i="3" s="1"/>
  <c r="HE47" i="2"/>
  <c r="HJ44" i="3" s="1"/>
  <c r="HD47" i="2"/>
  <c r="HI44" i="3" s="1"/>
  <c r="HC47" i="2"/>
  <c r="HH44" i="3" s="1"/>
  <c r="HB47" i="2"/>
  <c r="HG44" i="3" s="1"/>
  <c r="HA47" i="2"/>
  <c r="HF44" i="3" s="1"/>
  <c r="GZ47" i="2"/>
  <c r="HE44" i="3" s="1"/>
  <c r="GY47" i="2"/>
  <c r="HD44" i="3" s="1"/>
  <c r="GX47" i="2"/>
  <c r="HC44" i="3" s="1"/>
  <c r="GW47" i="2"/>
  <c r="HB44" i="3" s="1"/>
  <c r="GV47" i="2"/>
  <c r="HA44" i="3" s="1"/>
  <c r="HU46" i="2"/>
  <c r="HZ43" i="3" s="1"/>
  <c r="HT46" i="2"/>
  <c r="HY43" i="3" s="1"/>
  <c r="HS46" i="2"/>
  <c r="HX43" i="3" s="1"/>
  <c r="HR46" i="2"/>
  <c r="HW43" i="3" s="1"/>
  <c r="HQ46" i="2"/>
  <c r="HV43" i="3" s="1"/>
  <c r="HP46" i="2"/>
  <c r="HU43" i="3" s="1"/>
  <c r="HO46" i="2"/>
  <c r="HT43" i="3" s="1"/>
  <c r="HN46" i="2"/>
  <c r="HS43" i="3" s="1"/>
  <c r="HM46" i="2"/>
  <c r="HR43" i="3" s="1"/>
  <c r="HL46" i="2"/>
  <c r="HQ43" i="3" s="1"/>
  <c r="HK46" i="2"/>
  <c r="HP43" i="3" s="1"/>
  <c r="HJ46" i="2"/>
  <c r="HO43" i="3" s="1"/>
  <c r="HI46" i="2"/>
  <c r="HN43" i="3" s="1"/>
  <c r="HH46" i="2"/>
  <c r="HM43" i="3" s="1"/>
  <c r="HG46" i="2"/>
  <c r="HL43" i="3" s="1"/>
  <c r="HF46" i="2"/>
  <c r="HK43" i="3" s="1"/>
  <c r="HE46" i="2"/>
  <c r="HJ43" i="3" s="1"/>
  <c r="HD46" i="2"/>
  <c r="HI43" i="3" s="1"/>
  <c r="HC46" i="2"/>
  <c r="HH43" i="3" s="1"/>
  <c r="HB46" i="2"/>
  <c r="HG43" i="3" s="1"/>
  <c r="HA46" i="2"/>
  <c r="HF43" i="3" s="1"/>
  <c r="GZ46" i="2"/>
  <c r="HE43" i="3" s="1"/>
  <c r="GY46" i="2"/>
  <c r="HD43" i="3" s="1"/>
  <c r="GX46" i="2"/>
  <c r="HC43" i="3" s="1"/>
  <c r="GW46" i="2"/>
  <c r="HB43" i="3" s="1"/>
  <c r="GV46" i="2"/>
  <c r="HA43" i="3" s="1"/>
  <c r="HU45" i="2"/>
  <c r="HT45" i="2"/>
  <c r="HS45" i="2"/>
  <c r="HR45" i="2"/>
  <c r="HW41" i="3" s="1"/>
  <c r="HQ45" i="2"/>
  <c r="HV42" i="3" s="1"/>
  <c r="HP45" i="2"/>
  <c r="HU42" i="3" s="1"/>
  <c r="HO45" i="2"/>
  <c r="HN45" i="2"/>
  <c r="HS42" i="3" s="1"/>
  <c r="HM45" i="2"/>
  <c r="HL45" i="2"/>
  <c r="HK45" i="2"/>
  <c r="HJ45" i="2"/>
  <c r="HO41" i="3" s="1"/>
  <c r="HI45" i="2"/>
  <c r="HN41" i="3" s="1"/>
  <c r="HH45" i="2"/>
  <c r="HM42" i="3" s="1"/>
  <c r="HG45" i="2"/>
  <c r="HF45" i="2"/>
  <c r="HK42" i="3" s="1"/>
  <c r="HE45" i="2"/>
  <c r="HD45" i="2"/>
  <c r="HC45" i="2"/>
  <c r="HB45" i="2"/>
  <c r="HG41" i="3" s="1"/>
  <c r="HA45" i="2"/>
  <c r="HF41" i="3" s="1"/>
  <c r="GZ45" i="2"/>
  <c r="HE42" i="3" s="1"/>
  <c r="GY45" i="2"/>
  <c r="GX45" i="2"/>
  <c r="HC42" i="3" s="1"/>
  <c r="GW45" i="2"/>
  <c r="GV45" i="2"/>
  <c r="HU43" i="2"/>
  <c r="HZ40" i="3" s="1"/>
  <c r="HT43" i="2"/>
  <c r="HY40" i="3" s="1"/>
  <c r="HS43" i="2"/>
  <c r="HX40" i="3" s="1"/>
  <c r="HR43" i="2"/>
  <c r="HW40" i="3" s="1"/>
  <c r="HQ43" i="2"/>
  <c r="HV40" i="3" s="1"/>
  <c r="HP43" i="2"/>
  <c r="HU40" i="3" s="1"/>
  <c r="HO43" i="2"/>
  <c r="HT40" i="3" s="1"/>
  <c r="HN43" i="2"/>
  <c r="HS40" i="3" s="1"/>
  <c r="HM43" i="2"/>
  <c r="HR40" i="3" s="1"/>
  <c r="HL43" i="2"/>
  <c r="HQ40" i="3" s="1"/>
  <c r="HK43" i="2"/>
  <c r="HP40" i="3" s="1"/>
  <c r="HJ43" i="2"/>
  <c r="HO40" i="3" s="1"/>
  <c r="HI43" i="2"/>
  <c r="HN40" i="3" s="1"/>
  <c r="HH43" i="2"/>
  <c r="HM40" i="3" s="1"/>
  <c r="HG43" i="2"/>
  <c r="HL40" i="3" s="1"/>
  <c r="HF43" i="2"/>
  <c r="HK40" i="3" s="1"/>
  <c r="HE43" i="2"/>
  <c r="HJ40" i="3" s="1"/>
  <c r="HD43" i="2"/>
  <c r="HI40" i="3" s="1"/>
  <c r="HC43" i="2"/>
  <c r="HH40" i="3" s="1"/>
  <c r="HB43" i="2"/>
  <c r="HG40" i="3" s="1"/>
  <c r="HA43" i="2"/>
  <c r="HF40" i="3" s="1"/>
  <c r="GZ43" i="2"/>
  <c r="HE40" i="3" s="1"/>
  <c r="GY43" i="2"/>
  <c r="HD40" i="3" s="1"/>
  <c r="GX43" i="2"/>
  <c r="HC40" i="3" s="1"/>
  <c r="GW43" i="2"/>
  <c r="HB40" i="3" s="1"/>
  <c r="GV43" i="2"/>
  <c r="HA40" i="3" s="1"/>
  <c r="HU42" i="2"/>
  <c r="HZ39" i="3" s="1"/>
  <c r="HT42" i="2"/>
  <c r="HY39" i="3" s="1"/>
  <c r="HS42" i="2"/>
  <c r="HX39" i="3" s="1"/>
  <c r="HR42" i="2"/>
  <c r="HW39" i="3" s="1"/>
  <c r="HQ42" i="2"/>
  <c r="HV39" i="3" s="1"/>
  <c r="HP42" i="2"/>
  <c r="HU39" i="3" s="1"/>
  <c r="HO42" i="2"/>
  <c r="HT39" i="3" s="1"/>
  <c r="HN42" i="2"/>
  <c r="HS39" i="3" s="1"/>
  <c r="HM42" i="2"/>
  <c r="HR39" i="3" s="1"/>
  <c r="HL42" i="2"/>
  <c r="HQ39" i="3" s="1"/>
  <c r="HK42" i="2"/>
  <c r="HP39" i="3" s="1"/>
  <c r="HJ42" i="2"/>
  <c r="HO39" i="3" s="1"/>
  <c r="HI42" i="2"/>
  <c r="HN39" i="3" s="1"/>
  <c r="HH42" i="2"/>
  <c r="HM39" i="3" s="1"/>
  <c r="HG42" i="2"/>
  <c r="HL39" i="3" s="1"/>
  <c r="HF42" i="2"/>
  <c r="HK39" i="3" s="1"/>
  <c r="HE42" i="2"/>
  <c r="HJ39" i="3" s="1"/>
  <c r="HD42" i="2"/>
  <c r="HI39" i="3" s="1"/>
  <c r="HC42" i="2"/>
  <c r="HH39" i="3" s="1"/>
  <c r="HB42" i="2"/>
  <c r="HG39" i="3" s="1"/>
  <c r="HA42" i="2"/>
  <c r="HF39" i="3" s="1"/>
  <c r="GZ42" i="2"/>
  <c r="HE39" i="3" s="1"/>
  <c r="GY42" i="2"/>
  <c r="HD39" i="3" s="1"/>
  <c r="GX42" i="2"/>
  <c r="HC39" i="3" s="1"/>
  <c r="GW42" i="2"/>
  <c r="HB39" i="3" s="1"/>
  <c r="GV42" i="2"/>
  <c r="HA39" i="3" s="1"/>
  <c r="HU41" i="2"/>
  <c r="HZ38" i="3" s="1"/>
  <c r="HT41" i="2"/>
  <c r="HY37" i="3" s="1"/>
  <c r="HS41" i="2"/>
  <c r="HX37" i="3" s="1"/>
  <c r="HR41" i="2"/>
  <c r="HW37" i="3" s="1"/>
  <c r="HQ41" i="2"/>
  <c r="HV37" i="3" s="1"/>
  <c r="HP41" i="2"/>
  <c r="HU37" i="3" s="1"/>
  <c r="HO41" i="2"/>
  <c r="HT37" i="3" s="1"/>
  <c r="HN41" i="2"/>
  <c r="HS37" i="3" s="1"/>
  <c r="HM41" i="2"/>
  <c r="HR38" i="3" s="1"/>
  <c r="HL41" i="2"/>
  <c r="HQ37" i="3" s="1"/>
  <c r="HK41" i="2"/>
  <c r="HP37" i="3" s="1"/>
  <c r="HJ41" i="2"/>
  <c r="HO37" i="3" s="1"/>
  <c r="HI41" i="2"/>
  <c r="HN37" i="3" s="1"/>
  <c r="HH41" i="2"/>
  <c r="HM37" i="3" s="1"/>
  <c r="HG41" i="2"/>
  <c r="HL37" i="3" s="1"/>
  <c r="HF41" i="2"/>
  <c r="HK37" i="3" s="1"/>
  <c r="HE41" i="2"/>
  <c r="HJ38" i="3" s="1"/>
  <c r="HD41" i="2"/>
  <c r="HI37" i="3" s="1"/>
  <c r="HC41" i="2"/>
  <c r="HH37" i="3" s="1"/>
  <c r="HB41" i="2"/>
  <c r="HG37" i="3" s="1"/>
  <c r="HA41" i="2"/>
  <c r="HF37" i="3" s="1"/>
  <c r="GZ41" i="2"/>
  <c r="HE37" i="3" s="1"/>
  <c r="GY41" i="2"/>
  <c r="HD37" i="3" s="1"/>
  <c r="GX41" i="2"/>
  <c r="HC37" i="3" s="1"/>
  <c r="GW41" i="2"/>
  <c r="HB38" i="3" s="1"/>
  <c r="GV41" i="2"/>
  <c r="HA37" i="3" s="1"/>
  <c r="HU40" i="2"/>
  <c r="HZ36" i="3" s="1"/>
  <c r="HT40" i="2"/>
  <c r="HY36" i="3" s="1"/>
  <c r="HS40" i="2"/>
  <c r="HX36" i="3" s="1"/>
  <c r="HR40" i="2"/>
  <c r="HW36" i="3" s="1"/>
  <c r="HQ40" i="2"/>
  <c r="HV36" i="3" s="1"/>
  <c r="HP40" i="2"/>
  <c r="HU36" i="3" s="1"/>
  <c r="HO40" i="2"/>
  <c r="HT36" i="3" s="1"/>
  <c r="HN40" i="2"/>
  <c r="HS36" i="3" s="1"/>
  <c r="HM40" i="2"/>
  <c r="HR36" i="3" s="1"/>
  <c r="HL40" i="2"/>
  <c r="HQ36" i="3" s="1"/>
  <c r="HK40" i="2"/>
  <c r="HP36" i="3" s="1"/>
  <c r="HJ40" i="2"/>
  <c r="HO36" i="3" s="1"/>
  <c r="HI40" i="2"/>
  <c r="HN36" i="3" s="1"/>
  <c r="HH40" i="2"/>
  <c r="HM36" i="3" s="1"/>
  <c r="HG40" i="2"/>
  <c r="HL36" i="3" s="1"/>
  <c r="HF40" i="2"/>
  <c r="HK36" i="3" s="1"/>
  <c r="HE40" i="2"/>
  <c r="HJ36" i="3" s="1"/>
  <c r="HD40" i="2"/>
  <c r="HI36" i="3" s="1"/>
  <c r="HC40" i="2"/>
  <c r="HH36" i="3" s="1"/>
  <c r="HB40" i="2"/>
  <c r="HG36" i="3" s="1"/>
  <c r="HA40" i="2"/>
  <c r="HF36" i="3" s="1"/>
  <c r="GZ40" i="2"/>
  <c r="HE36" i="3" s="1"/>
  <c r="GY40" i="2"/>
  <c r="HD36" i="3" s="1"/>
  <c r="GX40" i="2"/>
  <c r="HC36" i="3" s="1"/>
  <c r="GW40" i="2"/>
  <c r="HB36" i="3" s="1"/>
  <c r="GV40" i="2"/>
  <c r="HA36" i="3" s="1"/>
  <c r="HU38" i="2"/>
  <c r="HZ34" i="3" s="1"/>
  <c r="HT38" i="2"/>
  <c r="HY34" i="3" s="1"/>
  <c r="HS38" i="2"/>
  <c r="HX34" i="3" s="1"/>
  <c r="HR38" i="2"/>
  <c r="HW35" i="3" s="1"/>
  <c r="HQ38" i="2"/>
  <c r="HV34" i="3" s="1"/>
  <c r="HP38" i="2"/>
  <c r="HU34" i="3" s="1"/>
  <c r="HO38" i="2"/>
  <c r="HT34" i="3" s="1"/>
  <c r="HN38" i="2"/>
  <c r="HS34" i="3" s="1"/>
  <c r="HM38" i="2"/>
  <c r="HR34" i="3" s="1"/>
  <c r="HL38" i="2"/>
  <c r="HQ34" i="3" s="1"/>
  <c r="HK38" i="2"/>
  <c r="HP34" i="3" s="1"/>
  <c r="HJ38" i="2"/>
  <c r="HO35" i="3" s="1"/>
  <c r="HI38" i="2"/>
  <c r="HN34" i="3" s="1"/>
  <c r="HH38" i="2"/>
  <c r="HM34" i="3" s="1"/>
  <c r="HG38" i="2"/>
  <c r="HL34" i="3" s="1"/>
  <c r="HF38" i="2"/>
  <c r="HK34" i="3" s="1"/>
  <c r="HE38" i="2"/>
  <c r="HJ34" i="3" s="1"/>
  <c r="HD38" i="2"/>
  <c r="HI34" i="3" s="1"/>
  <c r="HC38" i="2"/>
  <c r="HH34" i="3" s="1"/>
  <c r="HB38" i="2"/>
  <c r="HG35" i="3" s="1"/>
  <c r="HA38" i="2"/>
  <c r="HF34" i="3" s="1"/>
  <c r="GZ38" i="2"/>
  <c r="HE34" i="3" s="1"/>
  <c r="GY38" i="2"/>
  <c r="HD34" i="3" s="1"/>
  <c r="GX38" i="2"/>
  <c r="HC34" i="3" s="1"/>
  <c r="GW38" i="2"/>
  <c r="HB34" i="3" s="1"/>
  <c r="GV38" i="2"/>
  <c r="HA34" i="3" s="1"/>
  <c r="HU37" i="2"/>
  <c r="HZ33" i="3" s="1"/>
  <c r="HT37" i="2"/>
  <c r="HY33" i="3" s="1"/>
  <c r="HS37" i="2"/>
  <c r="HX33" i="3" s="1"/>
  <c r="HR37" i="2"/>
  <c r="HW33" i="3" s="1"/>
  <c r="HQ37" i="2"/>
  <c r="HV33" i="3" s="1"/>
  <c r="HP37" i="2"/>
  <c r="HU33" i="3" s="1"/>
  <c r="HO37" i="2"/>
  <c r="HT33" i="3" s="1"/>
  <c r="HN37" i="2"/>
  <c r="HS33" i="3" s="1"/>
  <c r="HM37" i="2"/>
  <c r="HR33" i="3" s="1"/>
  <c r="HL37" i="2"/>
  <c r="HQ33" i="3" s="1"/>
  <c r="HK37" i="2"/>
  <c r="HP33" i="3" s="1"/>
  <c r="HJ37" i="2"/>
  <c r="HO33" i="3" s="1"/>
  <c r="HI37" i="2"/>
  <c r="HN33" i="3" s="1"/>
  <c r="HH37" i="2"/>
  <c r="HM33" i="3" s="1"/>
  <c r="HG37" i="2"/>
  <c r="HL33" i="3" s="1"/>
  <c r="HF37" i="2"/>
  <c r="HK33" i="3" s="1"/>
  <c r="HE37" i="2"/>
  <c r="HJ33" i="3" s="1"/>
  <c r="HD37" i="2"/>
  <c r="HI33" i="3" s="1"/>
  <c r="HC37" i="2"/>
  <c r="HH33" i="3" s="1"/>
  <c r="HB37" i="2"/>
  <c r="HG33" i="3" s="1"/>
  <c r="HA37" i="2"/>
  <c r="HF33" i="3" s="1"/>
  <c r="GZ37" i="2"/>
  <c r="HE33" i="3" s="1"/>
  <c r="GY37" i="2"/>
  <c r="HD33" i="3" s="1"/>
  <c r="GX37" i="2"/>
  <c r="HC33" i="3" s="1"/>
  <c r="GW37" i="2"/>
  <c r="HB33" i="3" s="1"/>
  <c r="GV37" i="2"/>
  <c r="HA33" i="3" s="1"/>
  <c r="HU36" i="2"/>
  <c r="HZ30" i="3" s="1"/>
  <c r="HT36" i="2"/>
  <c r="HY27" i="3" s="1"/>
  <c r="HS36" i="2"/>
  <c r="HX27" i="3" s="1"/>
  <c r="HR36" i="2"/>
  <c r="HW27" i="3" s="1"/>
  <c r="HQ36" i="2"/>
  <c r="HV27" i="3" s="1"/>
  <c r="HP36" i="2"/>
  <c r="HO36" i="2"/>
  <c r="HN36" i="2"/>
  <c r="HS27" i="3" s="1"/>
  <c r="HM36" i="2"/>
  <c r="HR30" i="3" s="1"/>
  <c r="HL36" i="2"/>
  <c r="HQ27" i="3" s="1"/>
  <c r="HK36" i="2"/>
  <c r="HP27" i="3" s="1"/>
  <c r="HJ36" i="2"/>
  <c r="HO27" i="3" s="1"/>
  <c r="HI36" i="2"/>
  <c r="HN27" i="3" s="1"/>
  <c r="HH36" i="2"/>
  <c r="HG36" i="2"/>
  <c r="HF36" i="2"/>
  <c r="HK27" i="3" s="1"/>
  <c r="HE36" i="2"/>
  <c r="HJ27" i="3" s="1"/>
  <c r="HD36" i="2"/>
  <c r="HI27" i="3" s="1"/>
  <c r="HC36" i="2"/>
  <c r="HH27" i="3" s="1"/>
  <c r="HB36" i="2"/>
  <c r="HG27" i="3" s="1"/>
  <c r="HA36" i="2"/>
  <c r="HF27" i="3" s="1"/>
  <c r="GZ36" i="2"/>
  <c r="GY36" i="2"/>
  <c r="GX36" i="2"/>
  <c r="HC27" i="3" s="1"/>
  <c r="GW36" i="2"/>
  <c r="HB27" i="3" s="1"/>
  <c r="GV36" i="2"/>
  <c r="HA27" i="3" s="1"/>
  <c r="HU35" i="2"/>
  <c r="HZ26" i="3" s="1"/>
  <c r="HZ54" i="3" s="1"/>
  <c r="HT35" i="2"/>
  <c r="HY26" i="3" s="1"/>
  <c r="HY54" i="3" s="1"/>
  <c r="HS35" i="2"/>
  <c r="HX26" i="3" s="1"/>
  <c r="HX54" i="3" s="1"/>
  <c r="HR35" i="2"/>
  <c r="HW26" i="3" s="1"/>
  <c r="HW54" i="3" s="1"/>
  <c r="HQ35" i="2"/>
  <c r="HV26" i="3" s="1"/>
  <c r="HV54" i="3" s="1"/>
  <c r="HP35" i="2"/>
  <c r="HU26" i="3" s="1"/>
  <c r="HU54" i="3" s="1"/>
  <c r="HO35" i="2"/>
  <c r="HT26" i="3" s="1"/>
  <c r="HT54" i="3" s="1"/>
  <c r="HN35" i="2"/>
  <c r="HS26" i="3" s="1"/>
  <c r="HS54" i="3" s="1"/>
  <c r="HM35" i="2"/>
  <c r="HR26" i="3" s="1"/>
  <c r="HR54" i="3" s="1"/>
  <c r="HL35" i="2"/>
  <c r="HQ26" i="3" s="1"/>
  <c r="HQ54" i="3" s="1"/>
  <c r="HK35" i="2"/>
  <c r="HP26" i="3" s="1"/>
  <c r="HP54" i="3" s="1"/>
  <c r="HJ35" i="2"/>
  <c r="HO26" i="3" s="1"/>
  <c r="HO54" i="3" s="1"/>
  <c r="HI35" i="2"/>
  <c r="HN26" i="3" s="1"/>
  <c r="HN54" i="3" s="1"/>
  <c r="HH35" i="2"/>
  <c r="HM26" i="3" s="1"/>
  <c r="HM54" i="3" s="1"/>
  <c r="HG35" i="2"/>
  <c r="HL26" i="3" s="1"/>
  <c r="HL54" i="3" s="1"/>
  <c r="HF35" i="2"/>
  <c r="HK26" i="3" s="1"/>
  <c r="HK54" i="3" s="1"/>
  <c r="HE35" i="2"/>
  <c r="HJ26" i="3" s="1"/>
  <c r="HJ54" i="3" s="1"/>
  <c r="HD35" i="2"/>
  <c r="HI26" i="3" s="1"/>
  <c r="HI54" i="3" s="1"/>
  <c r="HC35" i="2"/>
  <c r="HH26" i="3" s="1"/>
  <c r="HH54" i="3" s="1"/>
  <c r="HB35" i="2"/>
  <c r="HG26" i="3" s="1"/>
  <c r="HG54" i="3" s="1"/>
  <c r="HA35" i="2"/>
  <c r="HF26" i="3" s="1"/>
  <c r="HF54" i="3" s="1"/>
  <c r="GZ35" i="2"/>
  <c r="HE26" i="3" s="1"/>
  <c r="HE54" i="3" s="1"/>
  <c r="GY35" i="2"/>
  <c r="HD26" i="3" s="1"/>
  <c r="HD54" i="3" s="1"/>
  <c r="GX35" i="2"/>
  <c r="HC26" i="3" s="1"/>
  <c r="HC54" i="3" s="1"/>
  <c r="GW35" i="2"/>
  <c r="HB26" i="3" s="1"/>
  <c r="HB54" i="3" s="1"/>
  <c r="GV35" i="2"/>
  <c r="HA26" i="3" s="1"/>
  <c r="HA54" i="3" s="1"/>
  <c r="HU34" i="2"/>
  <c r="HZ25" i="3" s="1"/>
  <c r="HT34" i="2"/>
  <c r="HY25" i="3" s="1"/>
  <c r="HS34" i="2"/>
  <c r="HX25" i="3" s="1"/>
  <c r="HR34" i="2"/>
  <c r="HW25" i="3" s="1"/>
  <c r="HQ34" i="2"/>
  <c r="HV25" i="3" s="1"/>
  <c r="HP34" i="2"/>
  <c r="HU25" i="3" s="1"/>
  <c r="HO34" i="2"/>
  <c r="HT25" i="3" s="1"/>
  <c r="HN34" i="2"/>
  <c r="HS25" i="3" s="1"/>
  <c r="HM34" i="2"/>
  <c r="HR25" i="3" s="1"/>
  <c r="HL34" i="2"/>
  <c r="HQ25" i="3" s="1"/>
  <c r="HK34" i="2"/>
  <c r="HP25" i="3" s="1"/>
  <c r="HJ34" i="2"/>
  <c r="HO25" i="3" s="1"/>
  <c r="HI34" i="2"/>
  <c r="HN25" i="3" s="1"/>
  <c r="HH34" i="2"/>
  <c r="HM25" i="3" s="1"/>
  <c r="HG34" i="2"/>
  <c r="HL25" i="3" s="1"/>
  <c r="HF34" i="2"/>
  <c r="HK25" i="3" s="1"/>
  <c r="HE34" i="2"/>
  <c r="HJ25" i="3" s="1"/>
  <c r="HD34" i="2"/>
  <c r="HI25" i="3" s="1"/>
  <c r="HC34" i="2"/>
  <c r="HH25" i="3" s="1"/>
  <c r="HB34" i="2"/>
  <c r="HG25" i="3" s="1"/>
  <c r="HA34" i="2"/>
  <c r="HF25" i="3" s="1"/>
  <c r="GZ34" i="2"/>
  <c r="HE25" i="3" s="1"/>
  <c r="GY34" i="2"/>
  <c r="HD25" i="3" s="1"/>
  <c r="GX34" i="2"/>
  <c r="HC25" i="3" s="1"/>
  <c r="GW34" i="2"/>
  <c r="HB25" i="3" s="1"/>
  <c r="GV34" i="2"/>
  <c r="HA25" i="3" s="1"/>
  <c r="HU33" i="2"/>
  <c r="HZ24" i="3" s="1"/>
  <c r="HT33" i="2"/>
  <c r="HY23" i="3" s="1"/>
  <c r="HS33" i="2"/>
  <c r="HX22" i="3" s="1"/>
  <c r="HR33" i="2"/>
  <c r="HW22" i="3" s="1"/>
  <c r="HQ33" i="2"/>
  <c r="HV22" i="3" s="1"/>
  <c r="HP33" i="2"/>
  <c r="HU22" i="3" s="1"/>
  <c r="HO33" i="2"/>
  <c r="HT23" i="3" s="1"/>
  <c r="HN33" i="2"/>
  <c r="HM33" i="2"/>
  <c r="HR24" i="3" s="1"/>
  <c r="HL33" i="2"/>
  <c r="HQ23" i="3" s="1"/>
  <c r="HK33" i="2"/>
  <c r="HP22" i="3" s="1"/>
  <c r="HJ33" i="2"/>
  <c r="HO22" i="3" s="1"/>
  <c r="HI33" i="2"/>
  <c r="HN24" i="3" s="1"/>
  <c r="HH33" i="2"/>
  <c r="HM22" i="3" s="1"/>
  <c r="HG33" i="2"/>
  <c r="HL23" i="3" s="1"/>
  <c r="HF33" i="2"/>
  <c r="HE33" i="2"/>
  <c r="HJ24" i="3" s="1"/>
  <c r="HD33" i="2"/>
  <c r="HI23" i="3" s="1"/>
  <c r="HC33" i="2"/>
  <c r="HH22" i="3" s="1"/>
  <c r="HB33" i="2"/>
  <c r="HG22" i="3" s="1"/>
  <c r="HA33" i="2"/>
  <c r="HF24" i="3" s="1"/>
  <c r="GZ33" i="2"/>
  <c r="HE22" i="3" s="1"/>
  <c r="GY33" i="2"/>
  <c r="HD23" i="3" s="1"/>
  <c r="GX33" i="2"/>
  <c r="GW33" i="2"/>
  <c r="HB24" i="3" s="1"/>
  <c r="GV33" i="2"/>
  <c r="HA23" i="3" s="1"/>
  <c r="HU32" i="2"/>
  <c r="HT32" i="2"/>
  <c r="HY14" i="3" s="1"/>
  <c r="HS32" i="2"/>
  <c r="HX14" i="3" s="1"/>
  <c r="HR32" i="2"/>
  <c r="HW14" i="3" s="1"/>
  <c r="HQ32" i="2"/>
  <c r="HP32" i="2"/>
  <c r="HU14" i="3" s="1"/>
  <c r="HO32" i="2"/>
  <c r="HN32" i="2"/>
  <c r="HM32" i="2"/>
  <c r="HL32" i="2"/>
  <c r="HQ14" i="3" s="1"/>
  <c r="HK32" i="2"/>
  <c r="HP14" i="3" s="1"/>
  <c r="HJ32" i="2"/>
  <c r="HO14" i="3" s="1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HB14" i="3" s="1"/>
  <c r="GV32" i="2"/>
  <c r="HU31" i="2"/>
  <c r="HZ9" i="3" s="1"/>
  <c r="HT31" i="2"/>
  <c r="HS31" i="2"/>
  <c r="HX10" i="3" s="1"/>
  <c r="HR31" i="2"/>
  <c r="HW9" i="3" s="1"/>
  <c r="HQ31" i="2"/>
  <c r="HV9" i="3" s="1"/>
  <c r="HP31" i="2"/>
  <c r="HO31" i="2"/>
  <c r="HT13" i="3" s="1"/>
  <c r="HN31" i="2"/>
  <c r="HS12" i="3" s="1"/>
  <c r="HM31" i="2"/>
  <c r="HL31" i="2"/>
  <c r="HK31" i="2"/>
  <c r="HP10" i="3" s="1"/>
  <c r="HJ31" i="2"/>
  <c r="HO9" i="3" s="1"/>
  <c r="HI31" i="2"/>
  <c r="HN9" i="3" s="1"/>
  <c r="HH31" i="2"/>
  <c r="HG31" i="2"/>
  <c r="HF31" i="2"/>
  <c r="HE31" i="2"/>
  <c r="HD31" i="2"/>
  <c r="HI10" i="3" s="1"/>
  <c r="HC31" i="2"/>
  <c r="HH9" i="3" s="1"/>
  <c r="HB31" i="2"/>
  <c r="HG9" i="3" s="1"/>
  <c r="HA31" i="2"/>
  <c r="HF9" i="3" s="1"/>
  <c r="GZ31" i="2"/>
  <c r="GY31" i="2"/>
  <c r="GX31" i="2"/>
  <c r="GW31" i="2"/>
  <c r="HB9" i="3" s="1"/>
  <c r="GV31" i="2"/>
  <c r="HU30" i="2"/>
  <c r="HZ4" i="3" s="1"/>
  <c r="HT30" i="2"/>
  <c r="HY3" i="3" s="1"/>
  <c r="HS30" i="2"/>
  <c r="HX3" i="3" s="1"/>
  <c r="HR30" i="2"/>
  <c r="HW3" i="3" s="1"/>
  <c r="HQ30" i="2"/>
  <c r="HV3" i="3" s="1"/>
  <c r="HP30" i="2"/>
  <c r="HU3" i="3" s="1"/>
  <c r="HO30" i="2"/>
  <c r="HT3" i="3" s="1"/>
  <c r="HN30" i="2"/>
  <c r="HS3" i="3" s="1"/>
  <c r="HM30" i="2"/>
  <c r="HR4" i="3" s="1"/>
  <c r="HL30" i="2"/>
  <c r="HQ3" i="3" s="1"/>
  <c r="HK30" i="2"/>
  <c r="HP3" i="3" s="1"/>
  <c r="HJ30" i="2"/>
  <c r="HO3" i="3" s="1"/>
  <c r="HI30" i="2"/>
  <c r="HN3" i="3" s="1"/>
  <c r="HH30" i="2"/>
  <c r="HM3" i="3" s="1"/>
  <c r="HG30" i="2"/>
  <c r="HL3" i="3" s="1"/>
  <c r="HF30" i="2"/>
  <c r="HK3" i="3" s="1"/>
  <c r="HE30" i="2"/>
  <c r="HJ4" i="3" s="1"/>
  <c r="HD30" i="2"/>
  <c r="HI3" i="3" s="1"/>
  <c r="HC30" i="2"/>
  <c r="HH3" i="3" s="1"/>
  <c r="HB30" i="2"/>
  <c r="HG3" i="3" s="1"/>
  <c r="HA30" i="2"/>
  <c r="HF3" i="3" s="1"/>
  <c r="GZ30" i="2"/>
  <c r="HE3" i="3" s="1"/>
  <c r="GY30" i="2"/>
  <c r="HD3" i="3" s="1"/>
  <c r="GX30" i="2"/>
  <c r="HC3" i="3" s="1"/>
  <c r="GW30" i="2"/>
  <c r="HB4" i="3" s="1"/>
  <c r="GV30" i="2"/>
  <c r="HA3" i="3" s="1"/>
  <c r="GU51" i="2"/>
  <c r="GU50" i="2"/>
  <c r="GU49" i="2"/>
  <c r="GU47" i="2"/>
  <c r="GZ44" i="3" s="1"/>
  <c r="GU46" i="2"/>
  <c r="GZ43" i="3" s="1"/>
  <c r="GU45" i="2"/>
  <c r="GU43" i="2"/>
  <c r="GZ40" i="3" s="1"/>
  <c r="GU42" i="2"/>
  <c r="GZ39" i="3" s="1"/>
  <c r="GU41" i="2"/>
  <c r="GZ37" i="3" s="1"/>
  <c r="GU40" i="2"/>
  <c r="GZ36" i="3" s="1"/>
  <c r="GU38" i="2"/>
  <c r="GZ34" i="3" s="1"/>
  <c r="GU37" i="2"/>
  <c r="GZ33" i="3" s="1"/>
  <c r="GU36" i="2"/>
  <c r="GZ27" i="3" s="1"/>
  <c r="GU35" i="2"/>
  <c r="GZ26" i="3" s="1"/>
  <c r="GU34" i="2"/>
  <c r="GZ25" i="3" s="1"/>
  <c r="GU33" i="2"/>
  <c r="GU32" i="2"/>
  <c r="GU31" i="2"/>
  <c r="GZ9" i="3" s="1"/>
  <c r="GU30" i="2"/>
  <c r="GZ3" i="3" s="1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GS47" i="2"/>
  <c r="GX44" i="3" s="1"/>
  <c r="GR47" i="2"/>
  <c r="GW44" i="3" s="1"/>
  <c r="GQ47" i="2"/>
  <c r="GV44" i="3" s="1"/>
  <c r="GP47" i="2"/>
  <c r="GU44" i="3" s="1"/>
  <c r="GO47" i="2"/>
  <c r="GT44" i="3" s="1"/>
  <c r="GN47" i="2"/>
  <c r="GS44" i="3" s="1"/>
  <c r="GM47" i="2"/>
  <c r="GR44" i="3" s="1"/>
  <c r="GL47" i="2"/>
  <c r="GQ44" i="3" s="1"/>
  <c r="GK47" i="2"/>
  <c r="GP44" i="3" s="1"/>
  <c r="GJ47" i="2"/>
  <c r="GO44" i="3" s="1"/>
  <c r="GI47" i="2"/>
  <c r="GN44" i="3" s="1"/>
  <c r="GH47" i="2"/>
  <c r="GM44" i="3" s="1"/>
  <c r="GG47" i="2"/>
  <c r="GL44" i="3" s="1"/>
  <c r="GF47" i="2"/>
  <c r="GK44" i="3" s="1"/>
  <c r="GE47" i="2"/>
  <c r="GJ44" i="3" s="1"/>
  <c r="GD47" i="2"/>
  <c r="GI44" i="3" s="1"/>
  <c r="GC47" i="2"/>
  <c r="GH44" i="3" s="1"/>
  <c r="GB47" i="2"/>
  <c r="GG44" i="3" s="1"/>
  <c r="GA47" i="2"/>
  <c r="GF44" i="3" s="1"/>
  <c r="FZ47" i="2"/>
  <c r="GE44" i="3" s="1"/>
  <c r="FY47" i="2"/>
  <c r="GD44" i="3" s="1"/>
  <c r="FX47" i="2"/>
  <c r="GC44" i="3" s="1"/>
  <c r="FW47" i="2"/>
  <c r="GB44" i="3" s="1"/>
  <c r="FV47" i="2"/>
  <c r="GA44" i="3" s="1"/>
  <c r="FU47" i="2"/>
  <c r="FZ44" i="3" s="1"/>
  <c r="FT47" i="2"/>
  <c r="FY44" i="3" s="1"/>
  <c r="GS46" i="2"/>
  <c r="GX43" i="3" s="1"/>
  <c r="GR46" i="2"/>
  <c r="GW43" i="3" s="1"/>
  <c r="GQ46" i="2"/>
  <c r="GV43" i="3" s="1"/>
  <c r="GP46" i="2"/>
  <c r="GU43" i="3" s="1"/>
  <c r="GO46" i="2"/>
  <c r="GT43" i="3" s="1"/>
  <c r="GN46" i="2"/>
  <c r="GS43" i="3" s="1"/>
  <c r="GM46" i="2"/>
  <c r="GR43" i="3" s="1"/>
  <c r="GL46" i="2"/>
  <c r="GQ43" i="3" s="1"/>
  <c r="GK46" i="2"/>
  <c r="GP43" i="3" s="1"/>
  <c r="GJ46" i="2"/>
  <c r="GO43" i="3" s="1"/>
  <c r="GI46" i="2"/>
  <c r="GN43" i="3" s="1"/>
  <c r="GH46" i="2"/>
  <c r="GM43" i="3" s="1"/>
  <c r="GG46" i="2"/>
  <c r="GL43" i="3" s="1"/>
  <c r="GF46" i="2"/>
  <c r="GK43" i="3" s="1"/>
  <c r="GE46" i="2"/>
  <c r="GJ43" i="3" s="1"/>
  <c r="GD46" i="2"/>
  <c r="GI43" i="3" s="1"/>
  <c r="GC46" i="2"/>
  <c r="GH43" i="3" s="1"/>
  <c r="GB46" i="2"/>
  <c r="GG43" i="3" s="1"/>
  <c r="GA46" i="2"/>
  <c r="GF43" i="3" s="1"/>
  <c r="FZ46" i="2"/>
  <c r="GE43" i="3" s="1"/>
  <c r="FY46" i="2"/>
  <c r="GD43" i="3" s="1"/>
  <c r="FX46" i="2"/>
  <c r="GC43" i="3" s="1"/>
  <c r="FW46" i="2"/>
  <c r="GB43" i="3" s="1"/>
  <c r="FV46" i="2"/>
  <c r="GA43" i="3" s="1"/>
  <c r="FU46" i="2"/>
  <c r="FZ43" i="3" s="1"/>
  <c r="FT46" i="2"/>
  <c r="FY43" i="3" s="1"/>
  <c r="GS45" i="2"/>
  <c r="GX41" i="3" s="1"/>
  <c r="GR45" i="2"/>
  <c r="GW42" i="3" s="1"/>
  <c r="GQ45" i="2"/>
  <c r="GV41" i="3" s="1"/>
  <c r="GP45" i="2"/>
  <c r="GU42" i="3" s="1"/>
  <c r="GO45" i="2"/>
  <c r="GN45" i="2"/>
  <c r="GM45" i="2"/>
  <c r="GL45" i="2"/>
  <c r="GQ41" i="3" s="1"/>
  <c r="GK45" i="2"/>
  <c r="GP42" i="3" s="1"/>
  <c r="GJ45" i="2"/>
  <c r="GO42" i="3" s="1"/>
  <c r="GI45" i="2"/>
  <c r="GN41" i="3" s="1"/>
  <c r="GH45" i="2"/>
  <c r="GM42" i="3" s="1"/>
  <c r="GG45" i="2"/>
  <c r="GF45" i="2"/>
  <c r="GE45" i="2"/>
  <c r="GD45" i="2"/>
  <c r="GI41" i="3" s="1"/>
  <c r="GC45" i="2"/>
  <c r="GH42" i="3" s="1"/>
  <c r="GB45" i="2"/>
  <c r="GG42" i="3" s="1"/>
  <c r="GA45" i="2"/>
  <c r="GF41" i="3" s="1"/>
  <c r="FZ45" i="2"/>
  <c r="GE42" i="3" s="1"/>
  <c r="FY45" i="2"/>
  <c r="FX45" i="2"/>
  <c r="FW45" i="2"/>
  <c r="FV45" i="2"/>
  <c r="GA41" i="3" s="1"/>
  <c r="FU45" i="2"/>
  <c r="FZ41" i="3" s="1"/>
  <c r="FT45" i="2"/>
  <c r="FY42" i="3" s="1"/>
  <c r="GS43" i="2"/>
  <c r="GX40" i="3" s="1"/>
  <c r="GR43" i="2"/>
  <c r="GW40" i="3" s="1"/>
  <c r="GQ43" i="2"/>
  <c r="GV40" i="3" s="1"/>
  <c r="GP43" i="2"/>
  <c r="GU40" i="3" s="1"/>
  <c r="GO43" i="2"/>
  <c r="GT40" i="3" s="1"/>
  <c r="GN43" i="2"/>
  <c r="GS40" i="3" s="1"/>
  <c r="GM43" i="2"/>
  <c r="GR40" i="3" s="1"/>
  <c r="GL43" i="2"/>
  <c r="GQ40" i="3" s="1"/>
  <c r="GK43" i="2"/>
  <c r="GP40" i="3" s="1"/>
  <c r="GJ43" i="2"/>
  <c r="GO40" i="3" s="1"/>
  <c r="GI43" i="2"/>
  <c r="GN40" i="3" s="1"/>
  <c r="GH43" i="2"/>
  <c r="GM40" i="3" s="1"/>
  <c r="GG43" i="2"/>
  <c r="GL40" i="3" s="1"/>
  <c r="GF43" i="2"/>
  <c r="GK40" i="3" s="1"/>
  <c r="GE43" i="2"/>
  <c r="GJ40" i="3" s="1"/>
  <c r="GD43" i="2"/>
  <c r="GI40" i="3" s="1"/>
  <c r="GC43" i="2"/>
  <c r="GH40" i="3" s="1"/>
  <c r="GB43" i="2"/>
  <c r="GG40" i="3" s="1"/>
  <c r="GA43" i="2"/>
  <c r="GF40" i="3" s="1"/>
  <c r="FZ43" i="2"/>
  <c r="GE40" i="3" s="1"/>
  <c r="FY43" i="2"/>
  <c r="GD40" i="3" s="1"/>
  <c r="FX43" i="2"/>
  <c r="GC40" i="3" s="1"/>
  <c r="FW43" i="2"/>
  <c r="GB40" i="3" s="1"/>
  <c r="FV43" i="2"/>
  <c r="GA40" i="3" s="1"/>
  <c r="FU43" i="2"/>
  <c r="FZ40" i="3" s="1"/>
  <c r="FT43" i="2"/>
  <c r="FY40" i="3" s="1"/>
  <c r="GS42" i="2"/>
  <c r="GX39" i="3" s="1"/>
  <c r="GR42" i="2"/>
  <c r="GW39" i="3" s="1"/>
  <c r="GQ42" i="2"/>
  <c r="GV39" i="3" s="1"/>
  <c r="GP42" i="2"/>
  <c r="GU39" i="3" s="1"/>
  <c r="GO42" i="2"/>
  <c r="GT39" i="3" s="1"/>
  <c r="GN42" i="2"/>
  <c r="GS39" i="3" s="1"/>
  <c r="GM42" i="2"/>
  <c r="GR39" i="3" s="1"/>
  <c r="GL42" i="2"/>
  <c r="GQ39" i="3" s="1"/>
  <c r="GK42" i="2"/>
  <c r="GP39" i="3" s="1"/>
  <c r="GJ42" i="2"/>
  <c r="GO39" i="3" s="1"/>
  <c r="GI42" i="2"/>
  <c r="GN39" i="3" s="1"/>
  <c r="GH42" i="2"/>
  <c r="GM39" i="3" s="1"/>
  <c r="GG42" i="2"/>
  <c r="GL39" i="3" s="1"/>
  <c r="GF42" i="2"/>
  <c r="GK39" i="3" s="1"/>
  <c r="GE42" i="2"/>
  <c r="GJ39" i="3" s="1"/>
  <c r="GD42" i="2"/>
  <c r="GI39" i="3" s="1"/>
  <c r="GC42" i="2"/>
  <c r="GH39" i="3" s="1"/>
  <c r="GB42" i="2"/>
  <c r="GG39" i="3" s="1"/>
  <c r="GA42" i="2"/>
  <c r="GF39" i="3" s="1"/>
  <c r="FZ42" i="2"/>
  <c r="GE39" i="3" s="1"/>
  <c r="FY42" i="2"/>
  <c r="GD39" i="3" s="1"/>
  <c r="FX42" i="2"/>
  <c r="GC39" i="3" s="1"/>
  <c r="FW42" i="2"/>
  <c r="GB39" i="3" s="1"/>
  <c r="FV42" i="2"/>
  <c r="GA39" i="3" s="1"/>
  <c r="FU42" i="2"/>
  <c r="FZ39" i="3" s="1"/>
  <c r="FT42" i="2"/>
  <c r="FY39" i="3" s="1"/>
  <c r="GS41" i="2"/>
  <c r="GX37" i="3" s="1"/>
  <c r="GR41" i="2"/>
  <c r="GW37" i="3" s="1"/>
  <c r="GQ41" i="2"/>
  <c r="GV37" i="3" s="1"/>
  <c r="GP41" i="2"/>
  <c r="GU37" i="3" s="1"/>
  <c r="GO41" i="2"/>
  <c r="GT38" i="3" s="1"/>
  <c r="GN41" i="2"/>
  <c r="GS37" i="3" s="1"/>
  <c r="GM41" i="2"/>
  <c r="GR37" i="3" s="1"/>
  <c r="GL41" i="2"/>
  <c r="GQ37" i="3" s="1"/>
  <c r="GK41" i="2"/>
  <c r="GP37" i="3" s="1"/>
  <c r="GJ41" i="2"/>
  <c r="GO37" i="3" s="1"/>
  <c r="GI41" i="2"/>
  <c r="GN37" i="3" s="1"/>
  <c r="GH41" i="2"/>
  <c r="GM37" i="3" s="1"/>
  <c r="GG41" i="2"/>
  <c r="GL38" i="3" s="1"/>
  <c r="GF41" i="2"/>
  <c r="GK37" i="3" s="1"/>
  <c r="GE41" i="2"/>
  <c r="GJ37" i="3" s="1"/>
  <c r="GD41" i="2"/>
  <c r="GI37" i="3" s="1"/>
  <c r="GC41" i="2"/>
  <c r="GH37" i="3" s="1"/>
  <c r="GB41" i="2"/>
  <c r="GG37" i="3" s="1"/>
  <c r="GA41" i="2"/>
  <c r="GF37" i="3" s="1"/>
  <c r="FZ41" i="2"/>
  <c r="GE37" i="3" s="1"/>
  <c r="FY41" i="2"/>
  <c r="GD38" i="3" s="1"/>
  <c r="FX41" i="2"/>
  <c r="GC37" i="3" s="1"/>
  <c r="FW41" i="2"/>
  <c r="GB37" i="3" s="1"/>
  <c r="FV41" i="2"/>
  <c r="GA37" i="3" s="1"/>
  <c r="FU41" i="2"/>
  <c r="FZ37" i="3" s="1"/>
  <c r="FT41" i="2"/>
  <c r="FY37" i="3" s="1"/>
  <c r="GS40" i="2"/>
  <c r="GX36" i="3" s="1"/>
  <c r="GR40" i="2"/>
  <c r="GW36" i="3" s="1"/>
  <c r="GQ40" i="2"/>
  <c r="GV36" i="3" s="1"/>
  <c r="GP40" i="2"/>
  <c r="GU36" i="3" s="1"/>
  <c r="GO40" i="2"/>
  <c r="GT36" i="3" s="1"/>
  <c r="GN40" i="2"/>
  <c r="GS36" i="3" s="1"/>
  <c r="GM40" i="2"/>
  <c r="GR36" i="3" s="1"/>
  <c r="GL40" i="2"/>
  <c r="GQ36" i="3" s="1"/>
  <c r="GK40" i="2"/>
  <c r="GP36" i="3" s="1"/>
  <c r="GJ40" i="2"/>
  <c r="GO36" i="3" s="1"/>
  <c r="GI40" i="2"/>
  <c r="GN36" i="3" s="1"/>
  <c r="GH40" i="2"/>
  <c r="GM36" i="3" s="1"/>
  <c r="GG40" i="2"/>
  <c r="GL36" i="3" s="1"/>
  <c r="GF40" i="2"/>
  <c r="GK36" i="3" s="1"/>
  <c r="GE40" i="2"/>
  <c r="GJ36" i="3" s="1"/>
  <c r="GD40" i="2"/>
  <c r="GI36" i="3" s="1"/>
  <c r="GC40" i="2"/>
  <c r="GH36" i="3" s="1"/>
  <c r="GB40" i="2"/>
  <c r="GG36" i="3" s="1"/>
  <c r="GA40" i="2"/>
  <c r="GF36" i="3" s="1"/>
  <c r="FZ40" i="2"/>
  <c r="GE36" i="3" s="1"/>
  <c r="FY40" i="2"/>
  <c r="GD36" i="3" s="1"/>
  <c r="FX40" i="2"/>
  <c r="GC36" i="3" s="1"/>
  <c r="FW40" i="2"/>
  <c r="GB36" i="3" s="1"/>
  <c r="FV40" i="2"/>
  <c r="GA36" i="3" s="1"/>
  <c r="FU40" i="2"/>
  <c r="FZ36" i="3" s="1"/>
  <c r="FT40" i="2"/>
  <c r="FY36" i="3" s="1"/>
  <c r="GS38" i="2"/>
  <c r="GX34" i="3" s="1"/>
  <c r="GR38" i="2"/>
  <c r="GW34" i="3" s="1"/>
  <c r="GQ38" i="2"/>
  <c r="GV34" i="3" s="1"/>
  <c r="GP38" i="2"/>
  <c r="GU34" i="3" s="1"/>
  <c r="GO38" i="2"/>
  <c r="GT34" i="3" s="1"/>
  <c r="GN38" i="2"/>
  <c r="GS34" i="3" s="1"/>
  <c r="GM38" i="2"/>
  <c r="GR34" i="3" s="1"/>
  <c r="GL38" i="2"/>
  <c r="GQ35" i="3" s="1"/>
  <c r="GK38" i="2"/>
  <c r="GP34" i="3" s="1"/>
  <c r="GJ38" i="2"/>
  <c r="GO34" i="3" s="1"/>
  <c r="GI38" i="2"/>
  <c r="GN34" i="3" s="1"/>
  <c r="GH38" i="2"/>
  <c r="GM34" i="3" s="1"/>
  <c r="GG38" i="2"/>
  <c r="GL34" i="3" s="1"/>
  <c r="GF38" i="2"/>
  <c r="GK34" i="3" s="1"/>
  <c r="GE38" i="2"/>
  <c r="GJ34" i="3" s="1"/>
  <c r="GD38" i="2"/>
  <c r="GI35" i="3" s="1"/>
  <c r="GC38" i="2"/>
  <c r="GH34" i="3" s="1"/>
  <c r="GB38" i="2"/>
  <c r="GG34" i="3" s="1"/>
  <c r="GA38" i="2"/>
  <c r="GF34" i="3" s="1"/>
  <c r="FZ38" i="2"/>
  <c r="GE34" i="3" s="1"/>
  <c r="FY38" i="2"/>
  <c r="GD34" i="3" s="1"/>
  <c r="FX38" i="2"/>
  <c r="GC34" i="3" s="1"/>
  <c r="FW38" i="2"/>
  <c r="GB34" i="3" s="1"/>
  <c r="FV38" i="2"/>
  <c r="GA35" i="3" s="1"/>
  <c r="FU38" i="2"/>
  <c r="FZ34" i="3" s="1"/>
  <c r="FT38" i="2"/>
  <c r="FY34" i="3" s="1"/>
  <c r="GS37" i="2"/>
  <c r="GX33" i="3" s="1"/>
  <c r="GR37" i="2"/>
  <c r="GW33" i="3" s="1"/>
  <c r="GQ37" i="2"/>
  <c r="GV33" i="3" s="1"/>
  <c r="GP37" i="2"/>
  <c r="GU33" i="3" s="1"/>
  <c r="GO37" i="2"/>
  <c r="GT33" i="3" s="1"/>
  <c r="GN37" i="2"/>
  <c r="GS33" i="3" s="1"/>
  <c r="GM37" i="2"/>
  <c r="GR33" i="3" s="1"/>
  <c r="GL37" i="2"/>
  <c r="GQ33" i="3" s="1"/>
  <c r="GK37" i="2"/>
  <c r="GP33" i="3" s="1"/>
  <c r="GJ37" i="2"/>
  <c r="GO33" i="3" s="1"/>
  <c r="GI37" i="2"/>
  <c r="GN33" i="3" s="1"/>
  <c r="GH37" i="2"/>
  <c r="GM33" i="3" s="1"/>
  <c r="GG37" i="2"/>
  <c r="GL33" i="3" s="1"/>
  <c r="GF37" i="2"/>
  <c r="GK33" i="3" s="1"/>
  <c r="GE37" i="2"/>
  <c r="GJ33" i="3" s="1"/>
  <c r="GD37" i="2"/>
  <c r="GI33" i="3" s="1"/>
  <c r="GC37" i="2"/>
  <c r="GH33" i="3" s="1"/>
  <c r="GB37" i="2"/>
  <c r="GG33" i="3" s="1"/>
  <c r="GA37" i="2"/>
  <c r="GF33" i="3" s="1"/>
  <c r="FZ37" i="2"/>
  <c r="GE33" i="3" s="1"/>
  <c r="FY37" i="2"/>
  <c r="GD33" i="3" s="1"/>
  <c r="FX37" i="2"/>
  <c r="GC33" i="3" s="1"/>
  <c r="FW37" i="2"/>
  <c r="GB33" i="3" s="1"/>
  <c r="FV37" i="2"/>
  <c r="GA33" i="3" s="1"/>
  <c r="FU37" i="2"/>
  <c r="FZ33" i="3" s="1"/>
  <c r="FT37" i="2"/>
  <c r="FY33" i="3" s="1"/>
  <c r="GS36" i="2"/>
  <c r="GX27" i="3" s="1"/>
  <c r="GR36" i="2"/>
  <c r="GQ36" i="2"/>
  <c r="GP36" i="2"/>
  <c r="GU31" i="3" s="1"/>
  <c r="GO36" i="2"/>
  <c r="GT30" i="3" s="1"/>
  <c r="GN36" i="2"/>
  <c r="GM36" i="2"/>
  <c r="GR27" i="3" s="1"/>
  <c r="GL36" i="2"/>
  <c r="GQ27" i="3" s="1"/>
  <c r="GK36" i="2"/>
  <c r="GP27" i="3" s="1"/>
  <c r="GJ36" i="2"/>
  <c r="GI36" i="2"/>
  <c r="GH36" i="2"/>
  <c r="GG36" i="2"/>
  <c r="GF36" i="2"/>
  <c r="GE36" i="2"/>
  <c r="GJ27" i="3" s="1"/>
  <c r="GD36" i="2"/>
  <c r="GI27" i="3" s="1"/>
  <c r="GC36" i="2"/>
  <c r="GH27" i="3" s="1"/>
  <c r="GB36" i="2"/>
  <c r="GA36" i="2"/>
  <c r="FZ36" i="2"/>
  <c r="FY36" i="2"/>
  <c r="FX36" i="2"/>
  <c r="FW36" i="2"/>
  <c r="GB27" i="3" s="1"/>
  <c r="FV36" i="2"/>
  <c r="GA27" i="3" s="1"/>
  <c r="FU36" i="2"/>
  <c r="FZ27" i="3" s="1"/>
  <c r="FT36" i="2"/>
  <c r="GS35" i="2"/>
  <c r="GX26" i="3" s="1"/>
  <c r="GX54" i="3" s="1"/>
  <c r="GR35" i="2"/>
  <c r="GW26" i="3" s="1"/>
  <c r="GW54" i="3" s="1"/>
  <c r="GQ35" i="2"/>
  <c r="GV26" i="3" s="1"/>
  <c r="GV54" i="3" s="1"/>
  <c r="GP35" i="2"/>
  <c r="GU26" i="3" s="1"/>
  <c r="GU54" i="3" s="1"/>
  <c r="GO35" i="2"/>
  <c r="GT26" i="3" s="1"/>
  <c r="GT54" i="3" s="1"/>
  <c r="GN35" i="2"/>
  <c r="GS26" i="3" s="1"/>
  <c r="GS54" i="3" s="1"/>
  <c r="GM35" i="2"/>
  <c r="GR26" i="3" s="1"/>
  <c r="GR54" i="3" s="1"/>
  <c r="GL35" i="2"/>
  <c r="GQ26" i="3" s="1"/>
  <c r="GQ54" i="3" s="1"/>
  <c r="GK35" i="2"/>
  <c r="GP26" i="3" s="1"/>
  <c r="GP54" i="3" s="1"/>
  <c r="GJ35" i="2"/>
  <c r="GO26" i="3" s="1"/>
  <c r="GO54" i="3" s="1"/>
  <c r="GI35" i="2"/>
  <c r="GN26" i="3" s="1"/>
  <c r="GN54" i="3" s="1"/>
  <c r="GH35" i="2"/>
  <c r="GM26" i="3" s="1"/>
  <c r="GM54" i="3" s="1"/>
  <c r="GG35" i="2"/>
  <c r="GL26" i="3" s="1"/>
  <c r="GL54" i="3" s="1"/>
  <c r="GF35" i="2"/>
  <c r="GK26" i="3" s="1"/>
  <c r="GK54" i="3" s="1"/>
  <c r="GE35" i="2"/>
  <c r="GJ26" i="3" s="1"/>
  <c r="GJ54" i="3" s="1"/>
  <c r="GD35" i="2"/>
  <c r="GI26" i="3" s="1"/>
  <c r="GI54" i="3" s="1"/>
  <c r="GC35" i="2"/>
  <c r="GH26" i="3" s="1"/>
  <c r="GH54" i="3" s="1"/>
  <c r="GB35" i="2"/>
  <c r="GG26" i="3" s="1"/>
  <c r="GG54" i="3" s="1"/>
  <c r="GA35" i="2"/>
  <c r="GF26" i="3" s="1"/>
  <c r="GF54" i="3" s="1"/>
  <c r="FZ35" i="2"/>
  <c r="GE26" i="3" s="1"/>
  <c r="GE54" i="3" s="1"/>
  <c r="FY35" i="2"/>
  <c r="GD26" i="3" s="1"/>
  <c r="GD54" i="3" s="1"/>
  <c r="FX35" i="2"/>
  <c r="GC26" i="3" s="1"/>
  <c r="GC54" i="3" s="1"/>
  <c r="FW35" i="2"/>
  <c r="GB26" i="3" s="1"/>
  <c r="GB54" i="3" s="1"/>
  <c r="FV35" i="2"/>
  <c r="GA26" i="3" s="1"/>
  <c r="GA54" i="3" s="1"/>
  <c r="FU35" i="2"/>
  <c r="FZ26" i="3" s="1"/>
  <c r="FZ54" i="3" s="1"/>
  <c r="FT35" i="2"/>
  <c r="FY26" i="3" s="1"/>
  <c r="FY54" i="3" s="1"/>
  <c r="GS34" i="2"/>
  <c r="GX25" i="3" s="1"/>
  <c r="GR34" i="2"/>
  <c r="GW25" i="3" s="1"/>
  <c r="GQ34" i="2"/>
  <c r="GV25" i="3" s="1"/>
  <c r="GP34" i="2"/>
  <c r="GU25" i="3" s="1"/>
  <c r="GO34" i="2"/>
  <c r="GT25" i="3" s="1"/>
  <c r="GN34" i="2"/>
  <c r="GS25" i="3" s="1"/>
  <c r="GM34" i="2"/>
  <c r="GR25" i="3" s="1"/>
  <c r="GL34" i="2"/>
  <c r="GQ25" i="3" s="1"/>
  <c r="GK34" i="2"/>
  <c r="GP25" i="3" s="1"/>
  <c r="GJ34" i="2"/>
  <c r="GO25" i="3" s="1"/>
  <c r="GI34" i="2"/>
  <c r="GN25" i="3" s="1"/>
  <c r="GH34" i="2"/>
  <c r="GM25" i="3" s="1"/>
  <c r="GG34" i="2"/>
  <c r="GL25" i="3" s="1"/>
  <c r="GF34" i="2"/>
  <c r="GK25" i="3" s="1"/>
  <c r="GE34" i="2"/>
  <c r="GJ25" i="3" s="1"/>
  <c r="GD34" i="2"/>
  <c r="GI25" i="3" s="1"/>
  <c r="GC34" i="2"/>
  <c r="GH25" i="3" s="1"/>
  <c r="GB34" i="2"/>
  <c r="GG25" i="3" s="1"/>
  <c r="GA34" i="2"/>
  <c r="GF25" i="3" s="1"/>
  <c r="FZ34" i="2"/>
  <c r="GE25" i="3" s="1"/>
  <c r="FY34" i="2"/>
  <c r="GD25" i="3" s="1"/>
  <c r="FX34" i="2"/>
  <c r="GC25" i="3" s="1"/>
  <c r="FW34" i="2"/>
  <c r="GB25" i="3" s="1"/>
  <c r="FV34" i="2"/>
  <c r="GA25" i="3" s="1"/>
  <c r="FU34" i="2"/>
  <c r="FZ25" i="3" s="1"/>
  <c r="FT34" i="2"/>
  <c r="FY25" i="3" s="1"/>
  <c r="GS33" i="2"/>
  <c r="GX22" i="3" s="1"/>
  <c r="GR33" i="2"/>
  <c r="GW22" i="3" s="1"/>
  <c r="GQ33" i="2"/>
  <c r="GV23" i="3" s="1"/>
  <c r="GP33" i="2"/>
  <c r="GO33" i="2"/>
  <c r="GT24" i="3" s="1"/>
  <c r="GN33" i="2"/>
  <c r="GS23" i="3" s="1"/>
  <c r="GM33" i="2"/>
  <c r="GL33" i="2"/>
  <c r="GQ22" i="3" s="1"/>
  <c r="GK33" i="2"/>
  <c r="GP22" i="3" s="1"/>
  <c r="GJ33" i="2"/>
  <c r="GO22" i="3" s="1"/>
  <c r="GI33" i="2"/>
  <c r="GN23" i="3" s="1"/>
  <c r="GH33" i="2"/>
  <c r="GG33" i="2"/>
  <c r="GL24" i="3" s="1"/>
  <c r="GF33" i="2"/>
  <c r="GK23" i="3" s="1"/>
  <c r="GE33" i="2"/>
  <c r="GD33" i="2"/>
  <c r="GI22" i="3" s="1"/>
  <c r="GC33" i="2"/>
  <c r="GH22" i="3" s="1"/>
  <c r="GB33" i="2"/>
  <c r="GG22" i="3" s="1"/>
  <c r="GA33" i="2"/>
  <c r="GF23" i="3" s="1"/>
  <c r="FZ33" i="2"/>
  <c r="FY33" i="2"/>
  <c r="GD24" i="3" s="1"/>
  <c r="FX33" i="2"/>
  <c r="GC23" i="3" s="1"/>
  <c r="FW33" i="2"/>
  <c r="FV33" i="2"/>
  <c r="GA22" i="3" s="1"/>
  <c r="FU33" i="2"/>
  <c r="FZ22" i="3" s="1"/>
  <c r="FT33" i="2"/>
  <c r="FY22" i="3" s="1"/>
  <c r="GS32" i="2"/>
  <c r="GX14" i="3" s="1"/>
  <c r="GR32" i="2"/>
  <c r="GW15" i="3" s="1"/>
  <c r="GQ32" i="2"/>
  <c r="GV14" i="3" s="1"/>
  <c r="GP32" i="2"/>
  <c r="GU14" i="3" s="1"/>
  <c r="GO32" i="2"/>
  <c r="GT14" i="3" s="1"/>
  <c r="GN32" i="2"/>
  <c r="GM32" i="2"/>
  <c r="GL32" i="2"/>
  <c r="GQ14" i="3" s="1"/>
  <c r="GK32" i="2"/>
  <c r="GP14" i="3" s="1"/>
  <c r="GJ32" i="2"/>
  <c r="GO14" i="3" s="1"/>
  <c r="GI32" i="2"/>
  <c r="GN14" i="3" s="1"/>
  <c r="GH32" i="2"/>
  <c r="GM14" i="3" s="1"/>
  <c r="GG32" i="2"/>
  <c r="GL14" i="3" s="1"/>
  <c r="GF32" i="2"/>
  <c r="GE32" i="2"/>
  <c r="GD32" i="2"/>
  <c r="GI14" i="3" s="1"/>
  <c r="GC32" i="2"/>
  <c r="GH14" i="3" s="1"/>
  <c r="GB32" i="2"/>
  <c r="GG14" i="3" s="1"/>
  <c r="GA32" i="2"/>
  <c r="GF14" i="3" s="1"/>
  <c r="FZ32" i="2"/>
  <c r="GE14" i="3" s="1"/>
  <c r="FY32" i="2"/>
  <c r="GD14" i="3" s="1"/>
  <c r="FX32" i="2"/>
  <c r="FW32" i="2"/>
  <c r="FV32" i="2"/>
  <c r="GA14" i="3" s="1"/>
  <c r="FU32" i="2"/>
  <c r="FZ14" i="3" s="1"/>
  <c r="FT32" i="2"/>
  <c r="FY14" i="3" s="1"/>
  <c r="GS31" i="2"/>
  <c r="GR31" i="2"/>
  <c r="GQ31" i="2"/>
  <c r="GV13" i="3" s="1"/>
  <c r="GP31" i="2"/>
  <c r="GU13" i="3" s="1"/>
  <c r="GO31" i="2"/>
  <c r="GT12" i="3" s="1"/>
  <c r="GN31" i="2"/>
  <c r="GM31" i="2"/>
  <c r="GL31" i="2"/>
  <c r="GQ9" i="3" s="1"/>
  <c r="GK31" i="2"/>
  <c r="GJ31" i="2"/>
  <c r="GI31" i="2"/>
  <c r="GH31" i="2"/>
  <c r="GG31" i="2"/>
  <c r="GF31" i="2"/>
  <c r="GK10" i="3" s="1"/>
  <c r="GE31" i="2"/>
  <c r="GJ10" i="3" s="1"/>
  <c r="GD31" i="2"/>
  <c r="GI9" i="3" s="1"/>
  <c r="GC31" i="2"/>
  <c r="GB31" i="2"/>
  <c r="GA31" i="2"/>
  <c r="GF13" i="3" s="1"/>
  <c r="FZ31" i="2"/>
  <c r="GE13" i="3" s="1"/>
  <c r="FY31" i="2"/>
  <c r="FX31" i="2"/>
  <c r="GC10" i="3" s="1"/>
  <c r="FW31" i="2"/>
  <c r="FV31" i="2"/>
  <c r="GA9" i="3" s="1"/>
  <c r="FU31" i="2"/>
  <c r="FT31" i="2"/>
  <c r="GS30" i="2"/>
  <c r="GX5" i="3" s="1"/>
  <c r="GR30" i="2"/>
  <c r="GW6" i="3" s="1"/>
  <c r="GQ30" i="2"/>
  <c r="GV6" i="3" s="1"/>
  <c r="GP30" i="2"/>
  <c r="GU6" i="3" s="1"/>
  <c r="GO30" i="2"/>
  <c r="GT6" i="3" s="1"/>
  <c r="GN30" i="2"/>
  <c r="GS4" i="3" s="1"/>
  <c r="GM30" i="2"/>
  <c r="GR8" i="3" s="1"/>
  <c r="GL30" i="2"/>
  <c r="GQ5" i="3" s="1"/>
  <c r="GK30" i="2"/>
  <c r="GP5" i="3" s="1"/>
  <c r="GJ30" i="2"/>
  <c r="GO6" i="3" s="1"/>
  <c r="GI30" i="2"/>
  <c r="GN6" i="3" s="1"/>
  <c r="GH30" i="2"/>
  <c r="GM6" i="3" s="1"/>
  <c r="GG30" i="2"/>
  <c r="GL6" i="3" s="1"/>
  <c r="GF30" i="2"/>
  <c r="GK4" i="3" s="1"/>
  <c r="GE30" i="2"/>
  <c r="GJ8" i="3" s="1"/>
  <c r="GD30" i="2"/>
  <c r="GI5" i="3" s="1"/>
  <c r="GC30" i="2"/>
  <c r="GH5" i="3" s="1"/>
  <c r="GB30" i="2"/>
  <c r="GG6" i="3" s="1"/>
  <c r="GA30" i="2"/>
  <c r="GF6" i="3" s="1"/>
  <c r="FZ30" i="2"/>
  <c r="GE6" i="3" s="1"/>
  <c r="FY30" i="2"/>
  <c r="GD6" i="3" s="1"/>
  <c r="FX30" i="2"/>
  <c r="GC4" i="3" s="1"/>
  <c r="FW30" i="2"/>
  <c r="GB8" i="3" s="1"/>
  <c r="FV30" i="2"/>
  <c r="GA5" i="3" s="1"/>
  <c r="FU30" i="2"/>
  <c r="FZ5" i="3" s="1"/>
  <c r="FT30" i="2"/>
  <c r="FY6" i="3" s="1"/>
  <c r="FS51" i="2"/>
  <c r="FS50" i="2"/>
  <c r="FS49" i="2"/>
  <c r="FS47" i="2"/>
  <c r="FX44" i="3" s="1"/>
  <c r="FS46" i="2"/>
  <c r="FX43" i="3" s="1"/>
  <c r="FS45" i="2"/>
  <c r="FX41" i="3" s="1"/>
  <c r="FS43" i="2"/>
  <c r="FX40" i="3" s="1"/>
  <c r="FS42" i="2"/>
  <c r="FX39" i="3" s="1"/>
  <c r="FS41" i="2"/>
  <c r="FX37" i="3" s="1"/>
  <c r="FS40" i="2"/>
  <c r="FX36" i="3" s="1"/>
  <c r="FS38" i="2"/>
  <c r="FX34" i="3" s="1"/>
  <c r="FS37" i="2"/>
  <c r="FX33" i="3" s="1"/>
  <c r="FS36" i="2"/>
  <c r="FS35" i="2"/>
  <c r="FX26" i="3" s="1"/>
  <c r="FS34" i="2"/>
  <c r="FX25" i="3" s="1"/>
  <c r="FS33" i="2"/>
  <c r="FX23" i="3" s="1"/>
  <c r="FS32" i="2"/>
  <c r="FS31" i="2"/>
  <c r="FS30" i="2"/>
  <c r="FX6" i="3" s="1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FQ47" i="2"/>
  <c r="FV44" i="3" s="1"/>
  <c r="FP47" i="2"/>
  <c r="FU44" i="3" s="1"/>
  <c r="FO47" i="2"/>
  <c r="FT44" i="3" s="1"/>
  <c r="FN47" i="2"/>
  <c r="FS44" i="3" s="1"/>
  <c r="FM47" i="2"/>
  <c r="FR44" i="3" s="1"/>
  <c r="FL47" i="2"/>
  <c r="FQ44" i="3" s="1"/>
  <c r="FK47" i="2"/>
  <c r="FP44" i="3" s="1"/>
  <c r="FJ47" i="2"/>
  <c r="FO44" i="3" s="1"/>
  <c r="FI47" i="2"/>
  <c r="FN44" i="3" s="1"/>
  <c r="FH47" i="2"/>
  <c r="FM44" i="3" s="1"/>
  <c r="FG47" i="2"/>
  <c r="FL44" i="3" s="1"/>
  <c r="FF47" i="2"/>
  <c r="FK44" i="3" s="1"/>
  <c r="FE47" i="2"/>
  <c r="FJ44" i="3" s="1"/>
  <c r="FD47" i="2"/>
  <c r="FI44" i="3" s="1"/>
  <c r="FC47" i="2"/>
  <c r="FH44" i="3" s="1"/>
  <c r="FB47" i="2"/>
  <c r="FG44" i="3" s="1"/>
  <c r="FA47" i="2"/>
  <c r="FF44" i="3" s="1"/>
  <c r="EZ47" i="2"/>
  <c r="FE44" i="3" s="1"/>
  <c r="EY47" i="2"/>
  <c r="FD44" i="3" s="1"/>
  <c r="EX47" i="2"/>
  <c r="FC44" i="3" s="1"/>
  <c r="EW47" i="2"/>
  <c r="FB44" i="3" s="1"/>
  <c r="EV47" i="2"/>
  <c r="FA44" i="3" s="1"/>
  <c r="EU47" i="2"/>
  <c r="EZ44" i="3" s="1"/>
  <c r="ET47" i="2"/>
  <c r="EY44" i="3" s="1"/>
  <c r="ES47" i="2"/>
  <c r="EX44" i="3" s="1"/>
  <c r="ER47" i="2"/>
  <c r="EW44" i="3" s="1"/>
  <c r="FQ46" i="2"/>
  <c r="FV43" i="3" s="1"/>
  <c r="FP46" i="2"/>
  <c r="FU43" i="3" s="1"/>
  <c r="FO46" i="2"/>
  <c r="FT43" i="3" s="1"/>
  <c r="FN46" i="2"/>
  <c r="FS43" i="3" s="1"/>
  <c r="FM46" i="2"/>
  <c r="FR43" i="3" s="1"/>
  <c r="FL46" i="2"/>
  <c r="FQ43" i="3" s="1"/>
  <c r="FK46" i="2"/>
  <c r="FP43" i="3" s="1"/>
  <c r="FJ46" i="2"/>
  <c r="FO43" i="3" s="1"/>
  <c r="FI46" i="2"/>
  <c r="FN43" i="3" s="1"/>
  <c r="FH46" i="2"/>
  <c r="FM43" i="3" s="1"/>
  <c r="FG46" i="2"/>
  <c r="FL43" i="3" s="1"/>
  <c r="FF46" i="2"/>
  <c r="FK43" i="3" s="1"/>
  <c r="FE46" i="2"/>
  <c r="FJ43" i="3" s="1"/>
  <c r="FD46" i="2"/>
  <c r="FI43" i="3" s="1"/>
  <c r="FC46" i="2"/>
  <c r="FH43" i="3" s="1"/>
  <c r="FB46" i="2"/>
  <c r="FG43" i="3" s="1"/>
  <c r="FA46" i="2"/>
  <c r="FF43" i="3" s="1"/>
  <c r="EZ46" i="2"/>
  <c r="FE43" i="3" s="1"/>
  <c r="EY46" i="2"/>
  <c r="FD43" i="3" s="1"/>
  <c r="EX46" i="2"/>
  <c r="FC43" i="3" s="1"/>
  <c r="EW46" i="2"/>
  <c r="FB43" i="3" s="1"/>
  <c r="EV46" i="2"/>
  <c r="FA43" i="3" s="1"/>
  <c r="EU46" i="2"/>
  <c r="EZ43" i="3" s="1"/>
  <c r="ET46" i="2"/>
  <c r="EY43" i="3" s="1"/>
  <c r="ES46" i="2"/>
  <c r="EX43" i="3" s="1"/>
  <c r="ER46" i="2"/>
  <c r="EW43" i="3" s="1"/>
  <c r="FQ45" i="2"/>
  <c r="FP45" i="2"/>
  <c r="FO45" i="2"/>
  <c r="FN45" i="2"/>
  <c r="FS41" i="3" s="1"/>
  <c r="FM45" i="2"/>
  <c r="FL45" i="2"/>
  <c r="FQ42" i="3" s="1"/>
  <c r="FK45" i="2"/>
  <c r="FP41" i="3" s="1"/>
  <c r="FJ45" i="2"/>
  <c r="FO42" i="3" s="1"/>
  <c r="FI45" i="2"/>
  <c r="FH45" i="2"/>
  <c r="FG45" i="2"/>
  <c r="FF45" i="2"/>
  <c r="FK41" i="3" s="1"/>
  <c r="FE45" i="2"/>
  <c r="FD45" i="2"/>
  <c r="FI42" i="3" s="1"/>
  <c r="FC45" i="2"/>
  <c r="FH41" i="3" s="1"/>
  <c r="FB45" i="2"/>
  <c r="FG42" i="3" s="1"/>
  <c r="FA45" i="2"/>
  <c r="EZ45" i="2"/>
  <c r="EY45" i="2"/>
  <c r="EX45" i="2"/>
  <c r="FC41" i="3" s="1"/>
  <c r="EW45" i="2"/>
  <c r="EV45" i="2"/>
  <c r="FA42" i="3" s="1"/>
  <c r="EU45" i="2"/>
  <c r="EZ41" i="3" s="1"/>
  <c r="ET45" i="2"/>
  <c r="EY42" i="3" s="1"/>
  <c r="ES45" i="2"/>
  <c r="ER45" i="2"/>
  <c r="FQ43" i="2"/>
  <c r="FV40" i="3" s="1"/>
  <c r="FP43" i="2"/>
  <c r="FU40" i="3" s="1"/>
  <c r="FO43" i="2"/>
  <c r="FT40" i="3" s="1"/>
  <c r="FN43" i="2"/>
  <c r="FS40" i="3" s="1"/>
  <c r="FM43" i="2"/>
  <c r="FR40" i="3" s="1"/>
  <c r="FL43" i="2"/>
  <c r="FQ40" i="3" s="1"/>
  <c r="FK43" i="2"/>
  <c r="FP40" i="3" s="1"/>
  <c r="FJ43" i="2"/>
  <c r="FO40" i="3" s="1"/>
  <c r="FI43" i="2"/>
  <c r="FN40" i="3" s="1"/>
  <c r="FH43" i="2"/>
  <c r="FM40" i="3" s="1"/>
  <c r="FG43" i="2"/>
  <c r="FL40" i="3" s="1"/>
  <c r="FF43" i="2"/>
  <c r="FK40" i="3" s="1"/>
  <c r="FE43" i="2"/>
  <c r="FJ40" i="3" s="1"/>
  <c r="FD43" i="2"/>
  <c r="FI40" i="3" s="1"/>
  <c r="FC43" i="2"/>
  <c r="FH40" i="3" s="1"/>
  <c r="FB43" i="2"/>
  <c r="FG40" i="3" s="1"/>
  <c r="FA43" i="2"/>
  <c r="FF40" i="3" s="1"/>
  <c r="EZ43" i="2"/>
  <c r="FE40" i="3" s="1"/>
  <c r="EY43" i="2"/>
  <c r="FD40" i="3" s="1"/>
  <c r="EX43" i="2"/>
  <c r="FC40" i="3" s="1"/>
  <c r="EW43" i="2"/>
  <c r="FB40" i="3" s="1"/>
  <c r="EV43" i="2"/>
  <c r="FA40" i="3" s="1"/>
  <c r="EU43" i="2"/>
  <c r="EZ40" i="3" s="1"/>
  <c r="ET43" i="2"/>
  <c r="EY40" i="3" s="1"/>
  <c r="ES43" i="2"/>
  <c r="EX40" i="3" s="1"/>
  <c r="ER43" i="2"/>
  <c r="EW40" i="3" s="1"/>
  <c r="FQ42" i="2"/>
  <c r="FV39" i="3" s="1"/>
  <c r="FP42" i="2"/>
  <c r="FU39" i="3" s="1"/>
  <c r="FO42" i="2"/>
  <c r="FT39" i="3" s="1"/>
  <c r="FN42" i="2"/>
  <c r="FS39" i="3" s="1"/>
  <c r="FM42" i="2"/>
  <c r="FR39" i="3" s="1"/>
  <c r="FL42" i="2"/>
  <c r="FQ39" i="3" s="1"/>
  <c r="FK42" i="2"/>
  <c r="FP39" i="3" s="1"/>
  <c r="FJ42" i="2"/>
  <c r="FO39" i="3" s="1"/>
  <c r="FI42" i="2"/>
  <c r="FN39" i="3" s="1"/>
  <c r="FH42" i="2"/>
  <c r="FM39" i="3" s="1"/>
  <c r="FG42" i="2"/>
  <c r="FL39" i="3" s="1"/>
  <c r="FF42" i="2"/>
  <c r="FK39" i="3" s="1"/>
  <c r="FE42" i="2"/>
  <c r="FJ39" i="3" s="1"/>
  <c r="FD42" i="2"/>
  <c r="FI39" i="3" s="1"/>
  <c r="FC42" i="2"/>
  <c r="FH39" i="3" s="1"/>
  <c r="FB42" i="2"/>
  <c r="FG39" i="3" s="1"/>
  <c r="FA42" i="2"/>
  <c r="FF39" i="3" s="1"/>
  <c r="EZ42" i="2"/>
  <c r="FE39" i="3" s="1"/>
  <c r="EY42" i="2"/>
  <c r="FD39" i="3" s="1"/>
  <c r="EX42" i="2"/>
  <c r="FC39" i="3" s="1"/>
  <c r="EW42" i="2"/>
  <c r="FB39" i="3" s="1"/>
  <c r="EV42" i="2"/>
  <c r="FA39" i="3" s="1"/>
  <c r="EU42" i="2"/>
  <c r="EZ39" i="3" s="1"/>
  <c r="ET42" i="2"/>
  <c r="EY39" i="3" s="1"/>
  <c r="ES42" i="2"/>
  <c r="EX39" i="3" s="1"/>
  <c r="ER42" i="2"/>
  <c r="EW39" i="3" s="1"/>
  <c r="FQ41" i="2"/>
  <c r="FV38" i="3" s="1"/>
  <c r="FP41" i="2"/>
  <c r="FU37" i="3" s="1"/>
  <c r="FO41" i="2"/>
  <c r="FT37" i="3" s="1"/>
  <c r="FN41" i="2"/>
  <c r="FS37" i="3" s="1"/>
  <c r="FM41" i="2"/>
  <c r="FR37" i="3" s="1"/>
  <c r="FL41" i="2"/>
  <c r="FQ37" i="3" s="1"/>
  <c r="FK41" i="2"/>
  <c r="FP37" i="3" s="1"/>
  <c r="FJ41" i="2"/>
  <c r="FO37" i="3" s="1"/>
  <c r="FI41" i="2"/>
  <c r="FN38" i="3" s="1"/>
  <c r="FH41" i="2"/>
  <c r="FM37" i="3" s="1"/>
  <c r="FG41" i="2"/>
  <c r="FL37" i="3" s="1"/>
  <c r="FF41" i="2"/>
  <c r="FK37" i="3" s="1"/>
  <c r="FE41" i="2"/>
  <c r="FJ37" i="3" s="1"/>
  <c r="FD41" i="2"/>
  <c r="FI37" i="3" s="1"/>
  <c r="FC41" i="2"/>
  <c r="FH37" i="3" s="1"/>
  <c r="FB41" i="2"/>
  <c r="FG37" i="3" s="1"/>
  <c r="FA41" i="2"/>
  <c r="FF38" i="3" s="1"/>
  <c r="EZ41" i="2"/>
  <c r="FE37" i="3" s="1"/>
  <c r="EY41" i="2"/>
  <c r="FD37" i="3" s="1"/>
  <c r="EX41" i="2"/>
  <c r="FC37" i="3" s="1"/>
  <c r="EW41" i="2"/>
  <c r="FB37" i="3" s="1"/>
  <c r="EV41" i="2"/>
  <c r="FA37" i="3" s="1"/>
  <c r="EU41" i="2"/>
  <c r="EZ37" i="3" s="1"/>
  <c r="ET41" i="2"/>
  <c r="EY37" i="3" s="1"/>
  <c r="ES41" i="2"/>
  <c r="EX38" i="3" s="1"/>
  <c r="ER41" i="2"/>
  <c r="EW37" i="3" s="1"/>
  <c r="FQ40" i="2"/>
  <c r="FV36" i="3" s="1"/>
  <c r="FP40" i="2"/>
  <c r="FU36" i="3" s="1"/>
  <c r="FO40" i="2"/>
  <c r="FT36" i="3" s="1"/>
  <c r="FN40" i="2"/>
  <c r="FS36" i="3" s="1"/>
  <c r="FM40" i="2"/>
  <c r="FR36" i="3" s="1"/>
  <c r="FL40" i="2"/>
  <c r="FQ36" i="3" s="1"/>
  <c r="FK40" i="2"/>
  <c r="FP36" i="3" s="1"/>
  <c r="FJ40" i="2"/>
  <c r="FO36" i="3" s="1"/>
  <c r="FI40" i="2"/>
  <c r="FN36" i="3" s="1"/>
  <c r="FH40" i="2"/>
  <c r="FM36" i="3" s="1"/>
  <c r="FG40" i="2"/>
  <c r="FL36" i="3" s="1"/>
  <c r="FF40" i="2"/>
  <c r="FK36" i="3" s="1"/>
  <c r="FE40" i="2"/>
  <c r="FJ36" i="3" s="1"/>
  <c r="FD40" i="2"/>
  <c r="FI36" i="3" s="1"/>
  <c r="FC40" i="2"/>
  <c r="FH36" i="3" s="1"/>
  <c r="FB40" i="2"/>
  <c r="FG36" i="3" s="1"/>
  <c r="FA40" i="2"/>
  <c r="FF36" i="3" s="1"/>
  <c r="EZ40" i="2"/>
  <c r="FE36" i="3" s="1"/>
  <c r="EY40" i="2"/>
  <c r="FD36" i="3" s="1"/>
  <c r="EX40" i="2"/>
  <c r="FC36" i="3" s="1"/>
  <c r="EW40" i="2"/>
  <c r="FB36" i="3" s="1"/>
  <c r="EV40" i="2"/>
  <c r="FA36" i="3" s="1"/>
  <c r="EU40" i="2"/>
  <c r="EZ36" i="3" s="1"/>
  <c r="ET40" i="2"/>
  <c r="EY36" i="3" s="1"/>
  <c r="ES40" i="2"/>
  <c r="EX36" i="3" s="1"/>
  <c r="ER40" i="2"/>
  <c r="EW36" i="3" s="1"/>
  <c r="FQ38" i="2"/>
  <c r="FV34" i="3" s="1"/>
  <c r="FP38" i="2"/>
  <c r="FU34" i="3" s="1"/>
  <c r="FO38" i="2"/>
  <c r="FT34" i="3" s="1"/>
  <c r="FN38" i="2"/>
  <c r="FS35" i="3" s="1"/>
  <c r="FM38" i="2"/>
  <c r="FR34" i="3" s="1"/>
  <c r="FL38" i="2"/>
  <c r="FQ34" i="3" s="1"/>
  <c r="FK38" i="2"/>
  <c r="FP34" i="3" s="1"/>
  <c r="FJ38" i="2"/>
  <c r="FO34" i="3" s="1"/>
  <c r="FI38" i="2"/>
  <c r="FN34" i="3" s="1"/>
  <c r="FH38" i="2"/>
  <c r="FM34" i="3" s="1"/>
  <c r="FG38" i="2"/>
  <c r="FL34" i="3" s="1"/>
  <c r="FF38" i="2"/>
  <c r="FK35" i="3" s="1"/>
  <c r="FE38" i="2"/>
  <c r="FJ34" i="3" s="1"/>
  <c r="FD38" i="2"/>
  <c r="FI34" i="3" s="1"/>
  <c r="FC38" i="2"/>
  <c r="FH34" i="3" s="1"/>
  <c r="FB38" i="2"/>
  <c r="FG34" i="3" s="1"/>
  <c r="FA38" i="2"/>
  <c r="FF34" i="3" s="1"/>
  <c r="EZ38" i="2"/>
  <c r="FE34" i="3" s="1"/>
  <c r="EY38" i="2"/>
  <c r="FD34" i="3" s="1"/>
  <c r="EX38" i="2"/>
  <c r="FC35" i="3" s="1"/>
  <c r="EW38" i="2"/>
  <c r="FB34" i="3" s="1"/>
  <c r="EV38" i="2"/>
  <c r="FA34" i="3" s="1"/>
  <c r="EU38" i="2"/>
  <c r="EZ34" i="3" s="1"/>
  <c r="ET38" i="2"/>
  <c r="EY34" i="3" s="1"/>
  <c r="ES38" i="2"/>
  <c r="EX34" i="3" s="1"/>
  <c r="ER38" i="2"/>
  <c r="EW34" i="3" s="1"/>
  <c r="FQ37" i="2"/>
  <c r="FV33" i="3" s="1"/>
  <c r="FP37" i="2"/>
  <c r="FU33" i="3" s="1"/>
  <c r="FO37" i="2"/>
  <c r="FT33" i="3" s="1"/>
  <c r="FN37" i="2"/>
  <c r="FS33" i="3" s="1"/>
  <c r="FM37" i="2"/>
  <c r="FR33" i="3" s="1"/>
  <c r="FL37" i="2"/>
  <c r="FQ33" i="3" s="1"/>
  <c r="FK37" i="2"/>
  <c r="FP33" i="3" s="1"/>
  <c r="FJ37" i="2"/>
  <c r="FO33" i="3" s="1"/>
  <c r="FI37" i="2"/>
  <c r="FN33" i="3" s="1"/>
  <c r="FH37" i="2"/>
  <c r="FM33" i="3" s="1"/>
  <c r="FG37" i="2"/>
  <c r="FL33" i="3" s="1"/>
  <c r="FF37" i="2"/>
  <c r="FK33" i="3" s="1"/>
  <c r="FE37" i="2"/>
  <c r="FJ33" i="3" s="1"/>
  <c r="FD37" i="2"/>
  <c r="FI33" i="3" s="1"/>
  <c r="FC37" i="2"/>
  <c r="FH33" i="3" s="1"/>
  <c r="FB37" i="2"/>
  <c r="FG33" i="3" s="1"/>
  <c r="FA37" i="2"/>
  <c r="FF33" i="3" s="1"/>
  <c r="EZ37" i="2"/>
  <c r="FE33" i="3" s="1"/>
  <c r="EY37" i="2"/>
  <c r="FD33" i="3" s="1"/>
  <c r="EX37" i="2"/>
  <c r="FC33" i="3" s="1"/>
  <c r="EW37" i="2"/>
  <c r="FB33" i="3" s="1"/>
  <c r="EV37" i="2"/>
  <c r="FA33" i="3" s="1"/>
  <c r="EU37" i="2"/>
  <c r="EZ33" i="3" s="1"/>
  <c r="ET37" i="2"/>
  <c r="EY33" i="3" s="1"/>
  <c r="ES37" i="2"/>
  <c r="EX33" i="3" s="1"/>
  <c r="ER37" i="2"/>
  <c r="EW33" i="3" s="1"/>
  <c r="FQ36" i="2"/>
  <c r="FV28" i="3" s="1"/>
  <c r="FP36" i="2"/>
  <c r="FU28" i="3" s="1"/>
  <c r="FO36" i="2"/>
  <c r="FT28" i="3" s="1"/>
  <c r="FN36" i="2"/>
  <c r="FS28" i="3" s="1"/>
  <c r="FM36" i="2"/>
  <c r="FL36" i="2"/>
  <c r="FQ28" i="3" s="1"/>
  <c r="FK36" i="2"/>
  <c r="FP28" i="3" s="1"/>
  <c r="FJ36" i="2"/>
  <c r="FO31" i="3" s="1"/>
  <c r="FI36" i="2"/>
  <c r="FN30" i="3" s="1"/>
  <c r="FH36" i="2"/>
  <c r="FM28" i="3" s="1"/>
  <c r="FG36" i="2"/>
  <c r="FL28" i="3" s="1"/>
  <c r="FF36" i="2"/>
  <c r="FK28" i="3" s="1"/>
  <c r="FE36" i="2"/>
  <c r="FD36" i="2"/>
  <c r="FI28" i="3" s="1"/>
  <c r="FC36" i="2"/>
  <c r="FH28" i="3" s="1"/>
  <c r="FB36" i="2"/>
  <c r="FG28" i="3" s="1"/>
  <c r="FA36" i="2"/>
  <c r="FF28" i="3" s="1"/>
  <c r="EZ36" i="2"/>
  <c r="FE28" i="3" s="1"/>
  <c r="EY36" i="2"/>
  <c r="FD28" i="3" s="1"/>
  <c r="EX36" i="2"/>
  <c r="FC28" i="3" s="1"/>
  <c r="EW36" i="2"/>
  <c r="EV36" i="2"/>
  <c r="FA28" i="3" s="1"/>
  <c r="EU36" i="2"/>
  <c r="EZ28" i="3" s="1"/>
  <c r="ET36" i="2"/>
  <c r="EY28" i="3" s="1"/>
  <c r="ES36" i="2"/>
  <c r="EX28" i="3" s="1"/>
  <c r="ER36" i="2"/>
  <c r="EW28" i="3" s="1"/>
  <c r="FQ35" i="2"/>
  <c r="FV26" i="3" s="1"/>
  <c r="FV54" i="3" s="1"/>
  <c r="FP35" i="2"/>
  <c r="FU26" i="3" s="1"/>
  <c r="FU54" i="3" s="1"/>
  <c r="FO35" i="2"/>
  <c r="FT26" i="3" s="1"/>
  <c r="FT54" i="3" s="1"/>
  <c r="FN35" i="2"/>
  <c r="FS26" i="3" s="1"/>
  <c r="FS54" i="3" s="1"/>
  <c r="FM35" i="2"/>
  <c r="FR26" i="3" s="1"/>
  <c r="FR54" i="3" s="1"/>
  <c r="FL35" i="2"/>
  <c r="FQ26" i="3" s="1"/>
  <c r="FQ54" i="3" s="1"/>
  <c r="FK35" i="2"/>
  <c r="FP26" i="3" s="1"/>
  <c r="FP54" i="3" s="1"/>
  <c r="FJ35" i="2"/>
  <c r="FO26" i="3" s="1"/>
  <c r="FO54" i="3" s="1"/>
  <c r="FI35" i="2"/>
  <c r="FN26" i="3" s="1"/>
  <c r="FN54" i="3" s="1"/>
  <c r="FH35" i="2"/>
  <c r="FM26" i="3" s="1"/>
  <c r="FM54" i="3" s="1"/>
  <c r="FG35" i="2"/>
  <c r="FL26" i="3" s="1"/>
  <c r="FL54" i="3" s="1"/>
  <c r="FF35" i="2"/>
  <c r="FK26" i="3" s="1"/>
  <c r="FK54" i="3" s="1"/>
  <c r="FE35" i="2"/>
  <c r="FJ26" i="3" s="1"/>
  <c r="FJ54" i="3" s="1"/>
  <c r="FD35" i="2"/>
  <c r="FI26" i="3" s="1"/>
  <c r="FI54" i="3" s="1"/>
  <c r="FC35" i="2"/>
  <c r="FH26" i="3" s="1"/>
  <c r="FH54" i="3" s="1"/>
  <c r="FB35" i="2"/>
  <c r="FG26" i="3" s="1"/>
  <c r="FG54" i="3" s="1"/>
  <c r="FA35" i="2"/>
  <c r="FF26" i="3" s="1"/>
  <c r="FF54" i="3" s="1"/>
  <c r="EZ35" i="2"/>
  <c r="FE26" i="3" s="1"/>
  <c r="FE54" i="3" s="1"/>
  <c r="EY35" i="2"/>
  <c r="FD26" i="3" s="1"/>
  <c r="FD54" i="3" s="1"/>
  <c r="EX35" i="2"/>
  <c r="FC26" i="3" s="1"/>
  <c r="FC54" i="3" s="1"/>
  <c r="EW35" i="2"/>
  <c r="FB26" i="3" s="1"/>
  <c r="FB54" i="3" s="1"/>
  <c r="EV35" i="2"/>
  <c r="FA26" i="3" s="1"/>
  <c r="FA54" i="3" s="1"/>
  <c r="EU35" i="2"/>
  <c r="EZ26" i="3" s="1"/>
  <c r="EZ54" i="3" s="1"/>
  <c r="ET35" i="2"/>
  <c r="EY26" i="3" s="1"/>
  <c r="EY54" i="3" s="1"/>
  <c r="ES35" i="2"/>
  <c r="EX26" i="3" s="1"/>
  <c r="EX54" i="3" s="1"/>
  <c r="ER35" i="2"/>
  <c r="EW26" i="3" s="1"/>
  <c r="EW54" i="3" s="1"/>
  <c r="FQ34" i="2"/>
  <c r="FV25" i="3" s="1"/>
  <c r="FP34" i="2"/>
  <c r="FU25" i="3" s="1"/>
  <c r="FO34" i="2"/>
  <c r="FT25" i="3" s="1"/>
  <c r="FN34" i="2"/>
  <c r="FS25" i="3" s="1"/>
  <c r="FM34" i="2"/>
  <c r="FR25" i="3" s="1"/>
  <c r="FL34" i="2"/>
  <c r="FQ25" i="3" s="1"/>
  <c r="FK34" i="2"/>
  <c r="FP25" i="3" s="1"/>
  <c r="FJ34" i="2"/>
  <c r="FO25" i="3" s="1"/>
  <c r="FI34" i="2"/>
  <c r="FN25" i="3" s="1"/>
  <c r="FH34" i="2"/>
  <c r="FM25" i="3" s="1"/>
  <c r="FG34" i="2"/>
  <c r="FL25" i="3" s="1"/>
  <c r="FF34" i="2"/>
  <c r="FK25" i="3" s="1"/>
  <c r="FE34" i="2"/>
  <c r="FJ25" i="3" s="1"/>
  <c r="FD34" i="2"/>
  <c r="FI25" i="3" s="1"/>
  <c r="FC34" i="2"/>
  <c r="FH25" i="3" s="1"/>
  <c r="FB34" i="2"/>
  <c r="FG25" i="3" s="1"/>
  <c r="FA34" i="2"/>
  <c r="FF25" i="3" s="1"/>
  <c r="EZ34" i="2"/>
  <c r="FE25" i="3" s="1"/>
  <c r="EY34" i="2"/>
  <c r="FD25" i="3" s="1"/>
  <c r="EX34" i="2"/>
  <c r="FC25" i="3" s="1"/>
  <c r="EW34" i="2"/>
  <c r="FB25" i="3" s="1"/>
  <c r="EV34" i="2"/>
  <c r="FA25" i="3" s="1"/>
  <c r="EU34" i="2"/>
  <c r="EZ25" i="3" s="1"/>
  <c r="ET34" i="2"/>
  <c r="EY25" i="3" s="1"/>
  <c r="ES34" i="2"/>
  <c r="EX25" i="3" s="1"/>
  <c r="ER34" i="2"/>
  <c r="EW25" i="3" s="1"/>
  <c r="FQ33" i="2"/>
  <c r="FV24" i="3" s="1"/>
  <c r="FP33" i="2"/>
  <c r="FU23" i="3" s="1"/>
  <c r="FO33" i="2"/>
  <c r="FN33" i="2"/>
  <c r="FS22" i="3" s="1"/>
  <c r="FM33" i="2"/>
  <c r="FR22" i="3" s="1"/>
  <c r="FL33" i="2"/>
  <c r="FK33" i="2"/>
  <c r="FP23" i="3" s="1"/>
  <c r="FJ33" i="2"/>
  <c r="FO22" i="3" s="1"/>
  <c r="FI33" i="2"/>
  <c r="FN24" i="3" s="1"/>
  <c r="FH33" i="2"/>
  <c r="FM23" i="3" s="1"/>
  <c r="FG33" i="2"/>
  <c r="FF33" i="2"/>
  <c r="FK22" i="3" s="1"/>
  <c r="FE33" i="2"/>
  <c r="FJ22" i="3" s="1"/>
  <c r="FD33" i="2"/>
  <c r="FC33" i="2"/>
  <c r="FH23" i="3" s="1"/>
  <c r="FB33" i="2"/>
  <c r="FG22" i="3" s="1"/>
  <c r="FA33" i="2"/>
  <c r="FF24" i="3" s="1"/>
  <c r="EZ33" i="2"/>
  <c r="FE23" i="3" s="1"/>
  <c r="EY33" i="2"/>
  <c r="EX33" i="2"/>
  <c r="FC22" i="3" s="1"/>
  <c r="EW33" i="2"/>
  <c r="FB22" i="3" s="1"/>
  <c r="EV33" i="2"/>
  <c r="EU33" i="2"/>
  <c r="EZ23" i="3" s="1"/>
  <c r="ET33" i="2"/>
  <c r="EY22" i="3" s="1"/>
  <c r="ES33" i="2"/>
  <c r="EX24" i="3" s="1"/>
  <c r="ER33" i="2"/>
  <c r="EW23" i="3" s="1"/>
  <c r="FQ32" i="2"/>
  <c r="FV15" i="3" s="1"/>
  <c r="FP32" i="2"/>
  <c r="FU15" i="3" s="1"/>
  <c r="FO32" i="2"/>
  <c r="FT15" i="3" s="1"/>
  <c r="FN32" i="2"/>
  <c r="FM32" i="2"/>
  <c r="FL32" i="2"/>
  <c r="FK32" i="2"/>
  <c r="FP14" i="3" s="1"/>
  <c r="FJ32" i="2"/>
  <c r="FO14" i="3" s="1"/>
  <c r="FI32" i="2"/>
  <c r="FN14" i="3" s="1"/>
  <c r="FH32" i="2"/>
  <c r="FG32" i="2"/>
  <c r="FF32" i="2"/>
  <c r="FE32" i="2"/>
  <c r="FD32" i="2"/>
  <c r="FC32" i="2"/>
  <c r="FH14" i="3" s="1"/>
  <c r="FB32" i="2"/>
  <c r="FG14" i="3" s="1"/>
  <c r="FA32" i="2"/>
  <c r="FF15" i="3" s="1"/>
  <c r="EZ32" i="2"/>
  <c r="EY32" i="2"/>
  <c r="EX32" i="2"/>
  <c r="EW32" i="2"/>
  <c r="EV32" i="2"/>
  <c r="EU32" i="2"/>
  <c r="EZ15" i="3" s="1"/>
  <c r="ET32" i="2"/>
  <c r="EY14" i="3" s="1"/>
  <c r="ES32" i="2"/>
  <c r="EX15" i="3" s="1"/>
  <c r="ER32" i="2"/>
  <c r="EW15" i="3" s="1"/>
  <c r="FQ31" i="2"/>
  <c r="FV9" i="3" s="1"/>
  <c r="FP31" i="2"/>
  <c r="FU10" i="3" s="1"/>
  <c r="FO31" i="2"/>
  <c r="FT10" i="3" s="1"/>
  <c r="FN31" i="2"/>
  <c r="FS9" i="3" s="1"/>
  <c r="FM31" i="2"/>
  <c r="FR9" i="3" s="1"/>
  <c r="FL31" i="2"/>
  <c r="FK31" i="2"/>
  <c r="FJ31" i="2"/>
  <c r="FO12" i="3" s="1"/>
  <c r="FI31" i="2"/>
  <c r="FN9" i="3" s="1"/>
  <c r="FH31" i="2"/>
  <c r="FM10" i="3" s="1"/>
  <c r="FG31" i="2"/>
  <c r="FL10" i="3" s="1"/>
  <c r="FF31" i="2"/>
  <c r="FK9" i="3" s="1"/>
  <c r="FE31" i="2"/>
  <c r="FJ9" i="3" s="1"/>
  <c r="FD31" i="2"/>
  <c r="FC31" i="2"/>
  <c r="FH9" i="3" s="1"/>
  <c r="FB31" i="2"/>
  <c r="FA31" i="2"/>
  <c r="FF12" i="3" s="1"/>
  <c r="EZ31" i="2"/>
  <c r="FE11" i="3" s="1"/>
  <c r="EY31" i="2"/>
  <c r="FD9" i="3" s="1"/>
  <c r="EX31" i="2"/>
  <c r="FC9" i="3" s="1"/>
  <c r="EW31" i="2"/>
  <c r="FB9" i="3" s="1"/>
  <c r="EV31" i="2"/>
  <c r="EU31" i="2"/>
  <c r="ET31" i="2"/>
  <c r="ES31" i="2"/>
  <c r="EX12" i="3" s="1"/>
  <c r="ER31" i="2"/>
  <c r="EW9" i="3" s="1"/>
  <c r="FQ30" i="2"/>
  <c r="FV6" i="3" s="1"/>
  <c r="FP30" i="2"/>
  <c r="FU4" i="3" s="1"/>
  <c r="FO30" i="2"/>
  <c r="FT4" i="3" s="1"/>
  <c r="FN30" i="2"/>
  <c r="FS8" i="3" s="1"/>
  <c r="FM30" i="2"/>
  <c r="FR3" i="3" s="1"/>
  <c r="FL30" i="2"/>
  <c r="FQ6" i="3" s="1"/>
  <c r="FK30" i="2"/>
  <c r="FP6" i="3" s="1"/>
  <c r="FJ30" i="2"/>
  <c r="FO6" i="3" s="1"/>
  <c r="FI30" i="2"/>
  <c r="FN6" i="3" s="1"/>
  <c r="FH30" i="2"/>
  <c r="FM4" i="3" s="1"/>
  <c r="FG30" i="2"/>
  <c r="FL4" i="3" s="1"/>
  <c r="FF30" i="2"/>
  <c r="FK8" i="3" s="1"/>
  <c r="FE30" i="2"/>
  <c r="FJ3" i="3" s="1"/>
  <c r="FD30" i="2"/>
  <c r="FI6" i="3" s="1"/>
  <c r="FC30" i="2"/>
  <c r="FH6" i="3" s="1"/>
  <c r="FB30" i="2"/>
  <c r="FG6" i="3" s="1"/>
  <c r="FA30" i="2"/>
  <c r="FF6" i="3" s="1"/>
  <c r="EZ30" i="2"/>
  <c r="FE4" i="3" s="1"/>
  <c r="EY30" i="2"/>
  <c r="FD4" i="3" s="1"/>
  <c r="EX30" i="2"/>
  <c r="FC8" i="3" s="1"/>
  <c r="EW30" i="2"/>
  <c r="FB3" i="3" s="1"/>
  <c r="EV30" i="2"/>
  <c r="FA6" i="3" s="1"/>
  <c r="EU30" i="2"/>
  <c r="EZ6" i="3" s="1"/>
  <c r="ET30" i="2"/>
  <c r="EY6" i="3" s="1"/>
  <c r="ES30" i="2"/>
  <c r="EX6" i="3" s="1"/>
  <c r="ER30" i="2"/>
  <c r="EW4" i="3" s="1"/>
  <c r="EQ51" i="2"/>
  <c r="EQ50" i="2"/>
  <c r="EQ49" i="2"/>
  <c r="EQ47" i="2"/>
  <c r="EV44" i="3" s="1"/>
  <c r="EQ46" i="2"/>
  <c r="EV43" i="3" s="1"/>
  <c r="EQ45" i="2"/>
  <c r="EQ43" i="2"/>
  <c r="EV40" i="3" s="1"/>
  <c r="EQ42" i="2"/>
  <c r="EV39" i="3" s="1"/>
  <c r="EQ41" i="2"/>
  <c r="EV37" i="3" s="1"/>
  <c r="EQ40" i="2"/>
  <c r="EV36" i="3" s="1"/>
  <c r="EQ38" i="2"/>
  <c r="EV34" i="3" s="1"/>
  <c r="EQ37" i="2"/>
  <c r="EV33" i="3" s="1"/>
  <c r="EQ36" i="2"/>
  <c r="EV28" i="3" s="1"/>
  <c r="EQ35" i="2"/>
  <c r="EV26" i="3" s="1"/>
  <c r="EQ34" i="2"/>
  <c r="EV25" i="3" s="1"/>
  <c r="EQ33" i="2"/>
  <c r="EV22" i="3" s="1"/>
  <c r="EQ32" i="2"/>
  <c r="EV14" i="3" s="1"/>
  <c r="EQ31" i="2"/>
  <c r="EQ30" i="2"/>
  <c r="EV4" i="3" s="1"/>
  <c r="DO51" i="2"/>
  <c r="DO50" i="2"/>
  <c r="DO49" i="2"/>
  <c r="DO47" i="2"/>
  <c r="DT44" i="3" s="1"/>
  <c r="DO46" i="2"/>
  <c r="DT43" i="3" s="1"/>
  <c r="DO45" i="2"/>
  <c r="DO43" i="2"/>
  <c r="DT40" i="3" s="1"/>
  <c r="DO42" i="2"/>
  <c r="DT39" i="3" s="1"/>
  <c r="DO41" i="2"/>
  <c r="DT37" i="3" s="1"/>
  <c r="DO40" i="2"/>
  <c r="DT36" i="3" s="1"/>
  <c r="DO38" i="2"/>
  <c r="DT34" i="3" s="1"/>
  <c r="DO37" i="2"/>
  <c r="DT33" i="3" s="1"/>
  <c r="DO36" i="2"/>
  <c r="DT27" i="3" s="1"/>
  <c r="DO35" i="2"/>
  <c r="DT26" i="3" s="1"/>
  <c r="DO34" i="2"/>
  <c r="DT25" i="3" s="1"/>
  <c r="DO33" i="2"/>
  <c r="DO32" i="2"/>
  <c r="DT14" i="3" s="1"/>
  <c r="DO31" i="2"/>
  <c r="DT9" i="3" s="1"/>
  <c r="DO30" i="2"/>
  <c r="DT4" i="3" s="1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DM47" i="2"/>
  <c r="DR44" i="3" s="1"/>
  <c r="DL47" i="2"/>
  <c r="DQ44" i="3" s="1"/>
  <c r="DK47" i="2"/>
  <c r="DP44" i="3" s="1"/>
  <c r="DJ47" i="2"/>
  <c r="DO44" i="3" s="1"/>
  <c r="DI47" i="2"/>
  <c r="DN44" i="3" s="1"/>
  <c r="DH47" i="2"/>
  <c r="DM44" i="3" s="1"/>
  <c r="DG47" i="2"/>
  <c r="DL44" i="3" s="1"/>
  <c r="DF47" i="2"/>
  <c r="DK44" i="3" s="1"/>
  <c r="DE47" i="2"/>
  <c r="DJ44" i="3" s="1"/>
  <c r="DD47" i="2"/>
  <c r="DI44" i="3" s="1"/>
  <c r="DC47" i="2"/>
  <c r="DH44" i="3" s="1"/>
  <c r="DB47" i="2"/>
  <c r="DG44" i="3" s="1"/>
  <c r="DA47" i="2"/>
  <c r="DF44" i="3" s="1"/>
  <c r="CZ47" i="2"/>
  <c r="DE44" i="3" s="1"/>
  <c r="CY47" i="2"/>
  <c r="DD44" i="3" s="1"/>
  <c r="CX47" i="2"/>
  <c r="DC44" i="3" s="1"/>
  <c r="CW47" i="2"/>
  <c r="DB44" i="3" s="1"/>
  <c r="CV47" i="2"/>
  <c r="DA44" i="3" s="1"/>
  <c r="CU47" i="2"/>
  <c r="CZ44" i="3" s="1"/>
  <c r="CT47" i="2"/>
  <c r="CY44" i="3" s="1"/>
  <c r="CS47" i="2"/>
  <c r="CX44" i="3" s="1"/>
  <c r="CR47" i="2"/>
  <c r="CW44" i="3" s="1"/>
  <c r="CQ47" i="2"/>
  <c r="CV44" i="3" s="1"/>
  <c r="CP47" i="2"/>
  <c r="CU44" i="3" s="1"/>
  <c r="CO47" i="2"/>
  <c r="CT44" i="3" s="1"/>
  <c r="CN47" i="2"/>
  <c r="CS44" i="3" s="1"/>
  <c r="DM46" i="2"/>
  <c r="DR43" i="3" s="1"/>
  <c r="DL46" i="2"/>
  <c r="DQ43" i="3" s="1"/>
  <c r="DK46" i="2"/>
  <c r="DP43" i="3" s="1"/>
  <c r="DJ46" i="2"/>
  <c r="DO43" i="3" s="1"/>
  <c r="DI46" i="2"/>
  <c r="DN43" i="3" s="1"/>
  <c r="DH46" i="2"/>
  <c r="DM43" i="3" s="1"/>
  <c r="DG46" i="2"/>
  <c r="DL43" i="3" s="1"/>
  <c r="DF46" i="2"/>
  <c r="DK43" i="3" s="1"/>
  <c r="DE46" i="2"/>
  <c r="DJ43" i="3" s="1"/>
  <c r="DD46" i="2"/>
  <c r="DI43" i="3" s="1"/>
  <c r="DC46" i="2"/>
  <c r="DH43" i="3" s="1"/>
  <c r="DB46" i="2"/>
  <c r="DG43" i="3" s="1"/>
  <c r="DA46" i="2"/>
  <c r="DF43" i="3" s="1"/>
  <c r="CZ46" i="2"/>
  <c r="DE43" i="3" s="1"/>
  <c r="CY46" i="2"/>
  <c r="DD43" i="3" s="1"/>
  <c r="CX46" i="2"/>
  <c r="DC43" i="3" s="1"/>
  <c r="CW46" i="2"/>
  <c r="DB43" i="3" s="1"/>
  <c r="CV46" i="2"/>
  <c r="DA43" i="3" s="1"/>
  <c r="CU46" i="2"/>
  <c r="CZ43" i="3" s="1"/>
  <c r="CT46" i="2"/>
  <c r="CY43" i="3" s="1"/>
  <c r="CS46" i="2"/>
  <c r="CX43" i="3" s="1"/>
  <c r="CR46" i="2"/>
  <c r="CW43" i="3" s="1"/>
  <c r="CQ46" i="2"/>
  <c r="CV43" i="3" s="1"/>
  <c r="CP46" i="2"/>
  <c r="CU43" i="3" s="1"/>
  <c r="CO46" i="2"/>
  <c r="CT43" i="3" s="1"/>
  <c r="CN46" i="2"/>
  <c r="CS43" i="3" s="1"/>
  <c r="DM45" i="2"/>
  <c r="DL45" i="2"/>
  <c r="DK45" i="2"/>
  <c r="DJ45" i="2"/>
  <c r="DO41" i="3" s="1"/>
  <c r="DI45" i="2"/>
  <c r="DN41" i="3" s="1"/>
  <c r="DH45" i="2"/>
  <c r="DM42" i="3" s="1"/>
  <c r="DG45" i="2"/>
  <c r="DF45" i="2"/>
  <c r="DK42" i="3" s="1"/>
  <c r="DE45" i="2"/>
  <c r="DD45" i="2"/>
  <c r="DC45" i="2"/>
  <c r="DB45" i="2"/>
  <c r="DG41" i="3" s="1"/>
  <c r="DA45" i="2"/>
  <c r="DF42" i="3" s="1"/>
  <c r="CZ45" i="2"/>
  <c r="DE42" i="3" s="1"/>
  <c r="CY45" i="2"/>
  <c r="CX45" i="2"/>
  <c r="DC42" i="3" s="1"/>
  <c r="CW45" i="2"/>
  <c r="CV45" i="2"/>
  <c r="CU45" i="2"/>
  <c r="CT45" i="2"/>
  <c r="CY41" i="3" s="1"/>
  <c r="CS45" i="2"/>
  <c r="CX41" i="3" s="1"/>
  <c r="CR45" i="2"/>
  <c r="CW42" i="3" s="1"/>
  <c r="CQ45" i="2"/>
  <c r="CP45" i="2"/>
  <c r="CU42" i="3" s="1"/>
  <c r="CO45" i="2"/>
  <c r="CN45" i="2"/>
  <c r="DM43" i="2"/>
  <c r="DR40" i="3" s="1"/>
  <c r="DL43" i="2"/>
  <c r="DQ40" i="3" s="1"/>
  <c r="DK43" i="2"/>
  <c r="DP40" i="3" s="1"/>
  <c r="DJ43" i="2"/>
  <c r="DO40" i="3" s="1"/>
  <c r="DI43" i="2"/>
  <c r="DN40" i="3" s="1"/>
  <c r="DH43" i="2"/>
  <c r="DM40" i="3" s="1"/>
  <c r="DG43" i="2"/>
  <c r="DL40" i="3" s="1"/>
  <c r="DF43" i="2"/>
  <c r="DK40" i="3" s="1"/>
  <c r="DE43" i="2"/>
  <c r="DJ40" i="3" s="1"/>
  <c r="DD43" i="2"/>
  <c r="DI40" i="3" s="1"/>
  <c r="DC43" i="2"/>
  <c r="DH40" i="3" s="1"/>
  <c r="DB43" i="2"/>
  <c r="DG40" i="3" s="1"/>
  <c r="DA43" i="2"/>
  <c r="DF40" i="3" s="1"/>
  <c r="CZ43" i="2"/>
  <c r="DE40" i="3" s="1"/>
  <c r="CY43" i="2"/>
  <c r="DD40" i="3" s="1"/>
  <c r="CX43" i="2"/>
  <c r="DC40" i="3" s="1"/>
  <c r="CW43" i="2"/>
  <c r="DB40" i="3" s="1"/>
  <c r="CV43" i="2"/>
  <c r="DA40" i="3" s="1"/>
  <c r="CU43" i="2"/>
  <c r="CZ40" i="3" s="1"/>
  <c r="CT43" i="2"/>
  <c r="CY40" i="3" s="1"/>
  <c r="CS43" i="2"/>
  <c r="CX40" i="3" s="1"/>
  <c r="CR43" i="2"/>
  <c r="CW40" i="3" s="1"/>
  <c r="CQ43" i="2"/>
  <c r="CV40" i="3" s="1"/>
  <c r="CP43" i="2"/>
  <c r="CU40" i="3" s="1"/>
  <c r="CO43" i="2"/>
  <c r="CT40" i="3" s="1"/>
  <c r="CN43" i="2"/>
  <c r="CS40" i="3" s="1"/>
  <c r="DM42" i="2"/>
  <c r="DR39" i="3" s="1"/>
  <c r="DL42" i="2"/>
  <c r="DQ39" i="3" s="1"/>
  <c r="DK42" i="2"/>
  <c r="DP39" i="3" s="1"/>
  <c r="DJ42" i="2"/>
  <c r="DO39" i="3" s="1"/>
  <c r="DI42" i="2"/>
  <c r="DN39" i="3" s="1"/>
  <c r="DH42" i="2"/>
  <c r="DM39" i="3" s="1"/>
  <c r="DG42" i="2"/>
  <c r="DL39" i="3" s="1"/>
  <c r="DF42" i="2"/>
  <c r="DK39" i="3" s="1"/>
  <c r="DE42" i="2"/>
  <c r="DJ39" i="3" s="1"/>
  <c r="DD42" i="2"/>
  <c r="DI39" i="3" s="1"/>
  <c r="DC42" i="2"/>
  <c r="DH39" i="3" s="1"/>
  <c r="DB42" i="2"/>
  <c r="DG39" i="3" s="1"/>
  <c r="DA42" i="2"/>
  <c r="DF39" i="3" s="1"/>
  <c r="CZ42" i="2"/>
  <c r="DE39" i="3" s="1"/>
  <c r="CY42" i="2"/>
  <c r="DD39" i="3" s="1"/>
  <c r="CX42" i="2"/>
  <c r="DC39" i="3" s="1"/>
  <c r="CW42" i="2"/>
  <c r="DB39" i="3" s="1"/>
  <c r="CV42" i="2"/>
  <c r="DA39" i="3" s="1"/>
  <c r="CU42" i="2"/>
  <c r="CZ39" i="3" s="1"/>
  <c r="CT42" i="2"/>
  <c r="CY39" i="3" s="1"/>
  <c r="CS42" i="2"/>
  <c r="CX39" i="3" s="1"/>
  <c r="CR42" i="2"/>
  <c r="CW39" i="3" s="1"/>
  <c r="CQ42" i="2"/>
  <c r="CV39" i="3" s="1"/>
  <c r="CP42" i="2"/>
  <c r="CU39" i="3" s="1"/>
  <c r="CO42" i="2"/>
  <c r="CT39" i="3" s="1"/>
  <c r="CN42" i="2"/>
  <c r="CS39" i="3" s="1"/>
  <c r="DM41" i="2"/>
  <c r="DR38" i="3" s="1"/>
  <c r="DL41" i="2"/>
  <c r="DQ37" i="3" s="1"/>
  <c r="DK41" i="2"/>
  <c r="DP37" i="3" s="1"/>
  <c r="DJ41" i="2"/>
  <c r="DO37" i="3" s="1"/>
  <c r="DI41" i="2"/>
  <c r="DN37" i="3" s="1"/>
  <c r="DH41" i="2"/>
  <c r="DM37" i="3" s="1"/>
  <c r="DG41" i="2"/>
  <c r="DL37" i="3" s="1"/>
  <c r="DF41" i="2"/>
  <c r="DK37" i="3" s="1"/>
  <c r="DE41" i="2"/>
  <c r="DJ38" i="3" s="1"/>
  <c r="DD41" i="2"/>
  <c r="DI37" i="3" s="1"/>
  <c r="DC41" i="2"/>
  <c r="DH37" i="3" s="1"/>
  <c r="DB41" i="2"/>
  <c r="DG37" i="3" s="1"/>
  <c r="DA41" i="2"/>
  <c r="DF37" i="3" s="1"/>
  <c r="CZ41" i="2"/>
  <c r="DE37" i="3" s="1"/>
  <c r="CY41" i="2"/>
  <c r="DD37" i="3" s="1"/>
  <c r="CX41" i="2"/>
  <c r="DC37" i="3" s="1"/>
  <c r="CW41" i="2"/>
  <c r="DB38" i="3" s="1"/>
  <c r="CV41" i="2"/>
  <c r="DA37" i="3" s="1"/>
  <c r="CU41" i="2"/>
  <c r="CZ37" i="3" s="1"/>
  <c r="CT41" i="2"/>
  <c r="CY37" i="3" s="1"/>
  <c r="CS41" i="2"/>
  <c r="CX37" i="3" s="1"/>
  <c r="CR41" i="2"/>
  <c r="CW37" i="3" s="1"/>
  <c r="CQ41" i="2"/>
  <c r="CV37" i="3" s="1"/>
  <c r="CP41" i="2"/>
  <c r="CU37" i="3" s="1"/>
  <c r="CO41" i="2"/>
  <c r="CT38" i="3" s="1"/>
  <c r="CN41" i="2"/>
  <c r="CS37" i="3" s="1"/>
  <c r="DM40" i="2"/>
  <c r="DR36" i="3" s="1"/>
  <c r="DL40" i="2"/>
  <c r="DQ36" i="3" s="1"/>
  <c r="DK40" i="2"/>
  <c r="DP36" i="3" s="1"/>
  <c r="DJ40" i="2"/>
  <c r="DO36" i="3" s="1"/>
  <c r="DI40" i="2"/>
  <c r="DN36" i="3" s="1"/>
  <c r="DH40" i="2"/>
  <c r="DM36" i="3" s="1"/>
  <c r="DG40" i="2"/>
  <c r="DL36" i="3" s="1"/>
  <c r="DF40" i="2"/>
  <c r="DK36" i="3" s="1"/>
  <c r="DE40" i="2"/>
  <c r="DJ36" i="3" s="1"/>
  <c r="DD40" i="2"/>
  <c r="DI36" i="3" s="1"/>
  <c r="DC40" i="2"/>
  <c r="DH36" i="3" s="1"/>
  <c r="DB40" i="2"/>
  <c r="DG36" i="3" s="1"/>
  <c r="DA40" i="2"/>
  <c r="DF36" i="3" s="1"/>
  <c r="CZ40" i="2"/>
  <c r="DE36" i="3" s="1"/>
  <c r="CY40" i="2"/>
  <c r="DD36" i="3" s="1"/>
  <c r="CX40" i="2"/>
  <c r="DC36" i="3" s="1"/>
  <c r="CW40" i="2"/>
  <c r="DB36" i="3" s="1"/>
  <c r="CV40" i="2"/>
  <c r="DA36" i="3" s="1"/>
  <c r="CU40" i="2"/>
  <c r="CZ36" i="3" s="1"/>
  <c r="CT40" i="2"/>
  <c r="CY36" i="3" s="1"/>
  <c r="CS40" i="2"/>
  <c r="CX36" i="3" s="1"/>
  <c r="CR40" i="2"/>
  <c r="CW36" i="3" s="1"/>
  <c r="CQ40" i="2"/>
  <c r="CV36" i="3" s="1"/>
  <c r="CP40" i="2"/>
  <c r="CU36" i="3" s="1"/>
  <c r="CO40" i="2"/>
  <c r="CT36" i="3" s="1"/>
  <c r="CN40" i="2"/>
  <c r="CS36" i="3" s="1"/>
  <c r="DM38" i="2"/>
  <c r="DR34" i="3" s="1"/>
  <c r="DL38" i="2"/>
  <c r="DQ34" i="3" s="1"/>
  <c r="DK38" i="2"/>
  <c r="DP34" i="3" s="1"/>
  <c r="DJ38" i="2"/>
  <c r="DO35" i="3" s="1"/>
  <c r="DI38" i="2"/>
  <c r="DN34" i="3" s="1"/>
  <c r="DH38" i="2"/>
  <c r="DM34" i="3" s="1"/>
  <c r="DG38" i="2"/>
  <c r="DL34" i="3" s="1"/>
  <c r="DF38" i="2"/>
  <c r="DK34" i="3" s="1"/>
  <c r="DE38" i="2"/>
  <c r="DJ34" i="3" s="1"/>
  <c r="DD38" i="2"/>
  <c r="DI34" i="3" s="1"/>
  <c r="DC38" i="2"/>
  <c r="DH34" i="3" s="1"/>
  <c r="DB38" i="2"/>
  <c r="DG35" i="3" s="1"/>
  <c r="DA38" i="2"/>
  <c r="DF34" i="3" s="1"/>
  <c r="CZ38" i="2"/>
  <c r="DE34" i="3" s="1"/>
  <c r="CY38" i="2"/>
  <c r="DD34" i="3" s="1"/>
  <c r="CX38" i="2"/>
  <c r="DC34" i="3" s="1"/>
  <c r="CW38" i="2"/>
  <c r="DB34" i="3" s="1"/>
  <c r="CV38" i="2"/>
  <c r="DA34" i="3" s="1"/>
  <c r="CU38" i="2"/>
  <c r="CZ34" i="3" s="1"/>
  <c r="CT38" i="2"/>
  <c r="CY35" i="3" s="1"/>
  <c r="CS38" i="2"/>
  <c r="CX34" i="3" s="1"/>
  <c r="CR38" i="2"/>
  <c r="CW34" i="3" s="1"/>
  <c r="CQ38" i="2"/>
  <c r="CV34" i="3" s="1"/>
  <c r="CP38" i="2"/>
  <c r="CU34" i="3" s="1"/>
  <c r="CO38" i="2"/>
  <c r="CT34" i="3" s="1"/>
  <c r="CN38" i="2"/>
  <c r="CS34" i="3" s="1"/>
  <c r="DM37" i="2"/>
  <c r="DR33" i="3" s="1"/>
  <c r="DL37" i="2"/>
  <c r="DQ33" i="3" s="1"/>
  <c r="DK37" i="2"/>
  <c r="DP33" i="3" s="1"/>
  <c r="DJ37" i="2"/>
  <c r="DO33" i="3" s="1"/>
  <c r="DI37" i="2"/>
  <c r="DN33" i="3" s="1"/>
  <c r="DH37" i="2"/>
  <c r="DM33" i="3" s="1"/>
  <c r="DG37" i="2"/>
  <c r="DL33" i="3" s="1"/>
  <c r="DF37" i="2"/>
  <c r="DK33" i="3" s="1"/>
  <c r="DE37" i="2"/>
  <c r="DJ33" i="3" s="1"/>
  <c r="DD37" i="2"/>
  <c r="DI33" i="3" s="1"/>
  <c r="DC37" i="2"/>
  <c r="DH33" i="3" s="1"/>
  <c r="DB37" i="2"/>
  <c r="DG33" i="3" s="1"/>
  <c r="DA37" i="2"/>
  <c r="DF33" i="3" s="1"/>
  <c r="CZ37" i="2"/>
  <c r="DE33" i="3" s="1"/>
  <c r="CY37" i="2"/>
  <c r="DD33" i="3" s="1"/>
  <c r="CX37" i="2"/>
  <c r="DC33" i="3" s="1"/>
  <c r="CW37" i="2"/>
  <c r="DB33" i="3" s="1"/>
  <c r="CV37" i="2"/>
  <c r="DA33" i="3" s="1"/>
  <c r="CU37" i="2"/>
  <c r="CZ33" i="3" s="1"/>
  <c r="CT37" i="2"/>
  <c r="CY33" i="3" s="1"/>
  <c r="CS37" i="2"/>
  <c r="CX33" i="3" s="1"/>
  <c r="CR37" i="2"/>
  <c r="CW33" i="3" s="1"/>
  <c r="CQ37" i="2"/>
  <c r="CV33" i="3" s="1"/>
  <c r="CP37" i="2"/>
  <c r="CU33" i="3" s="1"/>
  <c r="CO37" i="2"/>
  <c r="CT33" i="3" s="1"/>
  <c r="CN37" i="2"/>
  <c r="CS33" i="3" s="1"/>
  <c r="DM36" i="2"/>
  <c r="DL36" i="2"/>
  <c r="DQ27" i="3" s="1"/>
  <c r="DK36" i="2"/>
  <c r="DP27" i="3" s="1"/>
  <c r="DJ36" i="2"/>
  <c r="DO27" i="3" s="1"/>
  <c r="DI36" i="2"/>
  <c r="DN27" i="3" s="1"/>
  <c r="DH36" i="2"/>
  <c r="DG36" i="2"/>
  <c r="DF36" i="2"/>
  <c r="DE36" i="2"/>
  <c r="DD36" i="2"/>
  <c r="DI27" i="3" s="1"/>
  <c r="DC36" i="2"/>
  <c r="DH27" i="3" s="1"/>
  <c r="DB36" i="2"/>
  <c r="DG27" i="3" s="1"/>
  <c r="DA36" i="2"/>
  <c r="DF27" i="3" s="1"/>
  <c r="CZ36" i="2"/>
  <c r="CY36" i="2"/>
  <c r="CX36" i="2"/>
  <c r="CW36" i="2"/>
  <c r="CV36" i="2"/>
  <c r="DA27" i="3" s="1"/>
  <c r="CU36" i="2"/>
  <c r="CZ27" i="3" s="1"/>
  <c r="CT36" i="2"/>
  <c r="CY27" i="3" s="1"/>
  <c r="CS36" i="2"/>
  <c r="CX27" i="3" s="1"/>
  <c r="CR36" i="2"/>
  <c r="CQ36" i="2"/>
  <c r="CP36" i="2"/>
  <c r="CO36" i="2"/>
  <c r="CN36" i="2"/>
  <c r="CS27" i="3" s="1"/>
  <c r="DM35" i="2"/>
  <c r="DR26" i="3" s="1"/>
  <c r="DR54" i="3" s="1"/>
  <c r="DL35" i="2"/>
  <c r="DQ26" i="3" s="1"/>
  <c r="DQ54" i="3" s="1"/>
  <c r="DK35" i="2"/>
  <c r="DP26" i="3" s="1"/>
  <c r="DP54" i="3" s="1"/>
  <c r="DJ35" i="2"/>
  <c r="DO26" i="3" s="1"/>
  <c r="DO54" i="3" s="1"/>
  <c r="DI35" i="2"/>
  <c r="DN26" i="3" s="1"/>
  <c r="DN54" i="3" s="1"/>
  <c r="DH35" i="2"/>
  <c r="DM26" i="3" s="1"/>
  <c r="DM54" i="3" s="1"/>
  <c r="DG35" i="2"/>
  <c r="DL26" i="3" s="1"/>
  <c r="DL54" i="3" s="1"/>
  <c r="DF35" i="2"/>
  <c r="DK26" i="3" s="1"/>
  <c r="DK54" i="3" s="1"/>
  <c r="DE35" i="2"/>
  <c r="DJ26" i="3" s="1"/>
  <c r="DJ54" i="3" s="1"/>
  <c r="DD35" i="2"/>
  <c r="DI26" i="3" s="1"/>
  <c r="DI54" i="3" s="1"/>
  <c r="DC35" i="2"/>
  <c r="DH26" i="3" s="1"/>
  <c r="DH54" i="3" s="1"/>
  <c r="DB35" i="2"/>
  <c r="DG26" i="3" s="1"/>
  <c r="DG54" i="3" s="1"/>
  <c r="DA35" i="2"/>
  <c r="DF26" i="3" s="1"/>
  <c r="DF54" i="3" s="1"/>
  <c r="CZ35" i="2"/>
  <c r="DE26" i="3" s="1"/>
  <c r="DE54" i="3" s="1"/>
  <c r="CY35" i="2"/>
  <c r="DD26" i="3" s="1"/>
  <c r="DD54" i="3" s="1"/>
  <c r="CX35" i="2"/>
  <c r="DC26" i="3" s="1"/>
  <c r="DC54" i="3" s="1"/>
  <c r="CW35" i="2"/>
  <c r="DB26" i="3" s="1"/>
  <c r="DB54" i="3" s="1"/>
  <c r="CV35" i="2"/>
  <c r="DA26" i="3" s="1"/>
  <c r="DA54" i="3" s="1"/>
  <c r="CU35" i="2"/>
  <c r="CZ26" i="3" s="1"/>
  <c r="CZ54" i="3" s="1"/>
  <c r="CT35" i="2"/>
  <c r="CY26" i="3" s="1"/>
  <c r="CY54" i="3" s="1"/>
  <c r="CS35" i="2"/>
  <c r="CX26" i="3" s="1"/>
  <c r="CX54" i="3" s="1"/>
  <c r="CR35" i="2"/>
  <c r="CW26" i="3" s="1"/>
  <c r="CW54" i="3" s="1"/>
  <c r="CQ35" i="2"/>
  <c r="CV26" i="3" s="1"/>
  <c r="CV54" i="3" s="1"/>
  <c r="CP35" i="2"/>
  <c r="CU26" i="3" s="1"/>
  <c r="CU54" i="3" s="1"/>
  <c r="CO35" i="2"/>
  <c r="CT26" i="3" s="1"/>
  <c r="CT54" i="3" s="1"/>
  <c r="CN35" i="2"/>
  <c r="CS26" i="3" s="1"/>
  <c r="CS54" i="3" s="1"/>
  <c r="DM34" i="2"/>
  <c r="DR25" i="3" s="1"/>
  <c r="DL34" i="2"/>
  <c r="DQ25" i="3" s="1"/>
  <c r="DK34" i="2"/>
  <c r="DP25" i="3" s="1"/>
  <c r="DJ34" i="2"/>
  <c r="DO25" i="3" s="1"/>
  <c r="DI34" i="2"/>
  <c r="DN25" i="3" s="1"/>
  <c r="DH34" i="2"/>
  <c r="DM25" i="3" s="1"/>
  <c r="DG34" i="2"/>
  <c r="DL25" i="3" s="1"/>
  <c r="DF34" i="2"/>
  <c r="DK25" i="3" s="1"/>
  <c r="DE34" i="2"/>
  <c r="DJ25" i="3" s="1"/>
  <c r="DD34" i="2"/>
  <c r="DI25" i="3" s="1"/>
  <c r="DC34" i="2"/>
  <c r="DH25" i="3" s="1"/>
  <c r="DB34" i="2"/>
  <c r="DG25" i="3" s="1"/>
  <c r="DA34" i="2"/>
  <c r="DF25" i="3" s="1"/>
  <c r="CZ34" i="2"/>
  <c r="DE25" i="3" s="1"/>
  <c r="CY34" i="2"/>
  <c r="DD25" i="3" s="1"/>
  <c r="CX34" i="2"/>
  <c r="DC25" i="3" s="1"/>
  <c r="CW34" i="2"/>
  <c r="DB25" i="3" s="1"/>
  <c r="CV34" i="2"/>
  <c r="DA25" i="3" s="1"/>
  <c r="CU34" i="2"/>
  <c r="CZ25" i="3" s="1"/>
  <c r="CT34" i="2"/>
  <c r="CY25" i="3" s="1"/>
  <c r="CS34" i="2"/>
  <c r="CX25" i="3" s="1"/>
  <c r="CR34" i="2"/>
  <c r="CW25" i="3" s="1"/>
  <c r="CQ34" i="2"/>
  <c r="CV25" i="3" s="1"/>
  <c r="CP34" i="2"/>
  <c r="CU25" i="3" s="1"/>
  <c r="CO34" i="2"/>
  <c r="CT25" i="3" s="1"/>
  <c r="CN34" i="2"/>
  <c r="CS25" i="3" s="1"/>
  <c r="DM33" i="2"/>
  <c r="DR24" i="3" s="1"/>
  <c r="DL33" i="2"/>
  <c r="DK33" i="2"/>
  <c r="DP22" i="3" s="1"/>
  <c r="DJ33" i="2"/>
  <c r="DO22" i="3" s="1"/>
  <c r="DI33" i="2"/>
  <c r="DN22" i="3" s="1"/>
  <c r="DH33" i="2"/>
  <c r="DM22" i="3" s="1"/>
  <c r="DG33" i="2"/>
  <c r="DF33" i="2"/>
  <c r="DK22" i="3" s="1"/>
  <c r="DE33" i="2"/>
  <c r="DJ24" i="3" s="1"/>
  <c r="DD33" i="2"/>
  <c r="DC33" i="2"/>
  <c r="DH22" i="3" s="1"/>
  <c r="DB33" i="2"/>
  <c r="DG22" i="3" s="1"/>
  <c r="DA33" i="2"/>
  <c r="DF22" i="3" s="1"/>
  <c r="CZ33" i="2"/>
  <c r="DE22" i="3" s="1"/>
  <c r="CY33" i="2"/>
  <c r="CX33" i="2"/>
  <c r="DC22" i="3" s="1"/>
  <c r="CW33" i="2"/>
  <c r="DB24" i="3" s="1"/>
  <c r="CV33" i="2"/>
  <c r="CU33" i="2"/>
  <c r="CZ22" i="3" s="1"/>
  <c r="CT33" i="2"/>
  <c r="CY22" i="3" s="1"/>
  <c r="CS33" i="2"/>
  <c r="CX22" i="3" s="1"/>
  <c r="CR33" i="2"/>
  <c r="CW22" i="3" s="1"/>
  <c r="CQ33" i="2"/>
  <c r="CP33" i="2"/>
  <c r="CU22" i="3" s="1"/>
  <c r="CO33" i="2"/>
  <c r="CT24" i="3" s="1"/>
  <c r="CN33" i="2"/>
  <c r="DM32" i="2"/>
  <c r="DR14" i="3" s="1"/>
  <c r="DL32" i="2"/>
  <c r="DK32" i="2"/>
  <c r="DP14" i="3" s="1"/>
  <c r="DJ32" i="2"/>
  <c r="DO14" i="3" s="1"/>
  <c r="DI32" i="2"/>
  <c r="DN14" i="3" s="1"/>
  <c r="DH32" i="2"/>
  <c r="DM14" i="3" s="1"/>
  <c r="DG32" i="2"/>
  <c r="DL14" i="3" s="1"/>
  <c r="DF32" i="2"/>
  <c r="DK14" i="3" s="1"/>
  <c r="DE32" i="2"/>
  <c r="DJ14" i="3" s="1"/>
  <c r="DD32" i="2"/>
  <c r="DC32" i="2"/>
  <c r="DH14" i="3" s="1"/>
  <c r="DB32" i="2"/>
  <c r="DG14" i="3" s="1"/>
  <c r="DA32" i="2"/>
  <c r="DF14" i="3" s="1"/>
  <c r="CZ32" i="2"/>
  <c r="DE14" i="3" s="1"/>
  <c r="CY32" i="2"/>
  <c r="DD14" i="3" s="1"/>
  <c r="CX32" i="2"/>
  <c r="DC14" i="3" s="1"/>
  <c r="CW32" i="2"/>
  <c r="DB14" i="3" s="1"/>
  <c r="CV32" i="2"/>
  <c r="CU32" i="2"/>
  <c r="CZ14" i="3" s="1"/>
  <c r="CT32" i="2"/>
  <c r="CY14" i="3" s="1"/>
  <c r="CS32" i="2"/>
  <c r="CX14" i="3" s="1"/>
  <c r="CR32" i="2"/>
  <c r="CW14" i="3" s="1"/>
  <c r="CQ32" i="2"/>
  <c r="CV14" i="3" s="1"/>
  <c r="CP32" i="2"/>
  <c r="CU14" i="3" s="1"/>
  <c r="CO32" i="2"/>
  <c r="CT15" i="3" s="1"/>
  <c r="CN32" i="2"/>
  <c r="DM31" i="2"/>
  <c r="DR13" i="3" s="1"/>
  <c r="DL31" i="2"/>
  <c r="DK31" i="2"/>
  <c r="DJ31" i="2"/>
  <c r="DO9" i="3" s="1"/>
  <c r="DI31" i="2"/>
  <c r="DN9" i="3" s="1"/>
  <c r="DH31" i="2"/>
  <c r="DM10" i="3" s="1"/>
  <c r="DG31" i="2"/>
  <c r="DL10" i="3" s="1"/>
  <c r="DF31" i="2"/>
  <c r="DE31" i="2"/>
  <c r="DJ13" i="3" s="1"/>
  <c r="DD31" i="2"/>
  <c r="DC31" i="2"/>
  <c r="DH9" i="3" s="1"/>
  <c r="DB31" i="2"/>
  <c r="DG9" i="3" s="1"/>
  <c r="DA31" i="2"/>
  <c r="DF9" i="3" s="1"/>
  <c r="CZ31" i="2"/>
  <c r="CY31" i="2"/>
  <c r="DD13" i="3" s="1"/>
  <c r="CX31" i="2"/>
  <c r="DC11" i="3" s="1"/>
  <c r="CW31" i="2"/>
  <c r="DB13" i="3" s="1"/>
  <c r="CV31" i="2"/>
  <c r="DA11" i="3" s="1"/>
  <c r="CU31" i="2"/>
  <c r="CT31" i="2"/>
  <c r="CY9" i="3" s="1"/>
  <c r="CS31" i="2"/>
  <c r="CX9" i="3" s="1"/>
  <c r="CR31" i="2"/>
  <c r="CQ31" i="2"/>
  <c r="CV13" i="3" s="1"/>
  <c r="CP31" i="2"/>
  <c r="CU11" i="3" s="1"/>
  <c r="CO31" i="2"/>
  <c r="CT13" i="3" s="1"/>
  <c r="CN31" i="2"/>
  <c r="DM30" i="2"/>
  <c r="DR8" i="3" s="1"/>
  <c r="DL30" i="2"/>
  <c r="DQ6" i="3" s="1"/>
  <c r="DK30" i="2"/>
  <c r="DP6" i="3" s="1"/>
  <c r="DJ30" i="2"/>
  <c r="DO6" i="3" s="1"/>
  <c r="DI30" i="2"/>
  <c r="DN6" i="3" s="1"/>
  <c r="DH30" i="2"/>
  <c r="DM6" i="3" s="1"/>
  <c r="DG30" i="2"/>
  <c r="DL4" i="3" s="1"/>
  <c r="DF30" i="2"/>
  <c r="DK8" i="3" s="1"/>
  <c r="DE30" i="2"/>
  <c r="DJ8" i="3" s="1"/>
  <c r="DD30" i="2"/>
  <c r="DI6" i="3" s="1"/>
  <c r="DC30" i="2"/>
  <c r="DH6" i="3" s="1"/>
  <c r="DB30" i="2"/>
  <c r="DG6" i="3" s="1"/>
  <c r="DA30" i="2"/>
  <c r="DF6" i="3" s="1"/>
  <c r="CZ30" i="2"/>
  <c r="DE6" i="3" s="1"/>
  <c r="CY30" i="2"/>
  <c r="DD4" i="3" s="1"/>
  <c r="CX30" i="2"/>
  <c r="DC8" i="3" s="1"/>
  <c r="CW30" i="2"/>
  <c r="DB8" i="3" s="1"/>
  <c r="CV30" i="2"/>
  <c r="DA6" i="3" s="1"/>
  <c r="CU30" i="2"/>
  <c r="CZ6" i="3" s="1"/>
  <c r="CT30" i="2"/>
  <c r="CY6" i="3" s="1"/>
  <c r="CS30" i="2"/>
  <c r="CX6" i="3" s="1"/>
  <c r="CR30" i="2"/>
  <c r="CW6" i="3" s="1"/>
  <c r="CQ30" i="2"/>
  <c r="CV4" i="3" s="1"/>
  <c r="CP30" i="2"/>
  <c r="CU8" i="3" s="1"/>
  <c r="CO30" i="2"/>
  <c r="CT8" i="3" s="1"/>
  <c r="CN30" i="2"/>
  <c r="CS6" i="3" s="1"/>
  <c r="CM51" i="2"/>
  <c r="CM50" i="2"/>
  <c r="CM49" i="2"/>
  <c r="CM47" i="2"/>
  <c r="CR44" i="3" s="1"/>
  <c r="CM46" i="2"/>
  <c r="CR43" i="3" s="1"/>
  <c r="CM45" i="2"/>
  <c r="CM43" i="2"/>
  <c r="CR40" i="3" s="1"/>
  <c r="CM42" i="2"/>
  <c r="CR39" i="3" s="1"/>
  <c r="CM41" i="2"/>
  <c r="CR37" i="3" s="1"/>
  <c r="CM40" i="2"/>
  <c r="CR36" i="3" s="1"/>
  <c r="CM38" i="2"/>
  <c r="CR34" i="3" s="1"/>
  <c r="CM37" i="2"/>
  <c r="CR33" i="3" s="1"/>
  <c r="CM36" i="2"/>
  <c r="CR27" i="3" s="1"/>
  <c r="CM35" i="2"/>
  <c r="CR26" i="3" s="1"/>
  <c r="CM34" i="2"/>
  <c r="CR25" i="3" s="1"/>
  <c r="CM33" i="2"/>
  <c r="CR22" i="3" s="1"/>
  <c r="CM32" i="2"/>
  <c r="CM31" i="2"/>
  <c r="CR9" i="3" s="1"/>
  <c r="CM30" i="2"/>
  <c r="CR6" i="3" s="1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CK47" i="2"/>
  <c r="CP44" i="3" s="1"/>
  <c r="CJ47" i="2"/>
  <c r="CO44" i="3" s="1"/>
  <c r="CI47" i="2"/>
  <c r="CN44" i="3" s="1"/>
  <c r="CH47" i="2"/>
  <c r="CM44" i="3" s="1"/>
  <c r="CG47" i="2"/>
  <c r="CL44" i="3" s="1"/>
  <c r="CF47" i="2"/>
  <c r="CK44" i="3" s="1"/>
  <c r="CE47" i="2"/>
  <c r="CJ44" i="3" s="1"/>
  <c r="CD47" i="2"/>
  <c r="CI44" i="3" s="1"/>
  <c r="CC47" i="2"/>
  <c r="CH44" i="3" s="1"/>
  <c r="CB47" i="2"/>
  <c r="CG44" i="3" s="1"/>
  <c r="CA47" i="2"/>
  <c r="CF44" i="3" s="1"/>
  <c r="BZ47" i="2"/>
  <c r="CE44" i="3" s="1"/>
  <c r="BY47" i="2"/>
  <c r="CD44" i="3" s="1"/>
  <c r="BX47" i="2"/>
  <c r="CC44" i="3" s="1"/>
  <c r="BW47" i="2"/>
  <c r="CB44" i="3" s="1"/>
  <c r="BV47" i="2"/>
  <c r="CA44" i="3" s="1"/>
  <c r="BU47" i="2"/>
  <c r="BZ44" i="3" s="1"/>
  <c r="BT47" i="2"/>
  <c r="BY44" i="3" s="1"/>
  <c r="BS47" i="2"/>
  <c r="BX44" i="3" s="1"/>
  <c r="BR47" i="2"/>
  <c r="BW44" i="3" s="1"/>
  <c r="BQ47" i="2"/>
  <c r="BV44" i="3" s="1"/>
  <c r="BP47" i="2"/>
  <c r="BU44" i="3" s="1"/>
  <c r="BO47" i="2"/>
  <c r="BT44" i="3" s="1"/>
  <c r="BN47" i="2"/>
  <c r="BS44" i="3" s="1"/>
  <c r="BM47" i="2"/>
  <c r="BR44" i="3" s="1"/>
  <c r="BL47" i="2"/>
  <c r="BQ44" i="3" s="1"/>
  <c r="CK46" i="2"/>
  <c r="CP43" i="3" s="1"/>
  <c r="CJ46" i="2"/>
  <c r="CO43" i="3" s="1"/>
  <c r="CI46" i="2"/>
  <c r="CN43" i="3" s="1"/>
  <c r="CH46" i="2"/>
  <c r="CM43" i="3" s="1"/>
  <c r="CG46" i="2"/>
  <c r="CL43" i="3" s="1"/>
  <c r="CF46" i="2"/>
  <c r="CK43" i="3" s="1"/>
  <c r="CE46" i="2"/>
  <c r="CJ43" i="3" s="1"/>
  <c r="CD46" i="2"/>
  <c r="CI43" i="3" s="1"/>
  <c r="CC46" i="2"/>
  <c r="CH43" i="3" s="1"/>
  <c r="CB46" i="2"/>
  <c r="CG43" i="3" s="1"/>
  <c r="CA46" i="2"/>
  <c r="CF43" i="3" s="1"/>
  <c r="BZ46" i="2"/>
  <c r="CE43" i="3" s="1"/>
  <c r="BY46" i="2"/>
  <c r="CD43" i="3" s="1"/>
  <c r="BX46" i="2"/>
  <c r="CC43" i="3" s="1"/>
  <c r="BW46" i="2"/>
  <c r="CB43" i="3" s="1"/>
  <c r="BV46" i="2"/>
  <c r="CA43" i="3" s="1"/>
  <c r="BU46" i="2"/>
  <c r="BZ43" i="3" s="1"/>
  <c r="BT46" i="2"/>
  <c r="BY43" i="3" s="1"/>
  <c r="BS46" i="2"/>
  <c r="BX43" i="3" s="1"/>
  <c r="BR46" i="2"/>
  <c r="BW43" i="3" s="1"/>
  <c r="BQ46" i="2"/>
  <c r="BV43" i="3" s="1"/>
  <c r="BP46" i="2"/>
  <c r="BU43" i="3" s="1"/>
  <c r="BO46" i="2"/>
  <c r="BT43" i="3" s="1"/>
  <c r="BN46" i="2"/>
  <c r="BS43" i="3" s="1"/>
  <c r="BM46" i="2"/>
  <c r="BR43" i="3" s="1"/>
  <c r="BL46" i="2"/>
  <c r="BQ43" i="3" s="1"/>
  <c r="CK45" i="2"/>
  <c r="CP41" i="3" s="1"/>
  <c r="CJ45" i="2"/>
  <c r="CO42" i="3" s="1"/>
  <c r="CI45" i="2"/>
  <c r="CN41" i="3" s="1"/>
  <c r="CH45" i="2"/>
  <c r="CM42" i="3" s="1"/>
  <c r="CG45" i="2"/>
  <c r="CF45" i="2"/>
  <c r="CE45" i="2"/>
  <c r="CD45" i="2"/>
  <c r="CC45" i="2"/>
  <c r="CH42" i="3" s="1"/>
  <c r="CB45" i="2"/>
  <c r="CG42" i="3" s="1"/>
  <c r="CA45" i="2"/>
  <c r="CF41" i="3" s="1"/>
  <c r="BZ45" i="2"/>
  <c r="CE42" i="3" s="1"/>
  <c r="BY45" i="2"/>
  <c r="BX45" i="2"/>
  <c r="BW45" i="2"/>
  <c r="BV45" i="2"/>
  <c r="BU45" i="2"/>
  <c r="BZ41" i="3" s="1"/>
  <c r="BT45" i="2"/>
  <c r="BY42" i="3" s="1"/>
  <c r="BS45" i="2"/>
  <c r="BX41" i="3" s="1"/>
  <c r="BR45" i="2"/>
  <c r="BW42" i="3" s="1"/>
  <c r="BQ45" i="2"/>
  <c r="BV42" i="3" s="1"/>
  <c r="BP45" i="2"/>
  <c r="BO45" i="2"/>
  <c r="BT42" i="3" s="1"/>
  <c r="BN45" i="2"/>
  <c r="BM45" i="2"/>
  <c r="BR41" i="3" s="1"/>
  <c r="BL45" i="2"/>
  <c r="BQ42" i="3" s="1"/>
  <c r="CK43" i="2"/>
  <c r="CP40" i="3" s="1"/>
  <c r="CJ43" i="2"/>
  <c r="CO40" i="3" s="1"/>
  <c r="CI43" i="2"/>
  <c r="CN40" i="3" s="1"/>
  <c r="CH43" i="2"/>
  <c r="CM40" i="3" s="1"/>
  <c r="CG43" i="2"/>
  <c r="CL40" i="3" s="1"/>
  <c r="CF43" i="2"/>
  <c r="CK40" i="3" s="1"/>
  <c r="CE43" i="2"/>
  <c r="CJ40" i="3" s="1"/>
  <c r="CD43" i="2"/>
  <c r="CI40" i="3" s="1"/>
  <c r="CC43" i="2"/>
  <c r="CH40" i="3" s="1"/>
  <c r="CB43" i="2"/>
  <c r="CG40" i="3" s="1"/>
  <c r="CA43" i="2"/>
  <c r="CF40" i="3" s="1"/>
  <c r="BZ43" i="2"/>
  <c r="CE40" i="3" s="1"/>
  <c r="BY43" i="2"/>
  <c r="CD40" i="3" s="1"/>
  <c r="BX43" i="2"/>
  <c r="CC40" i="3" s="1"/>
  <c r="BW43" i="2"/>
  <c r="CB40" i="3" s="1"/>
  <c r="BV43" i="2"/>
  <c r="CA40" i="3" s="1"/>
  <c r="BU43" i="2"/>
  <c r="BZ40" i="3" s="1"/>
  <c r="BT43" i="2"/>
  <c r="BY40" i="3" s="1"/>
  <c r="BS43" i="2"/>
  <c r="BX40" i="3" s="1"/>
  <c r="BR43" i="2"/>
  <c r="BW40" i="3" s="1"/>
  <c r="BQ43" i="2"/>
  <c r="BV40" i="3" s="1"/>
  <c r="BP43" i="2"/>
  <c r="BU40" i="3" s="1"/>
  <c r="BO43" i="2"/>
  <c r="BT40" i="3" s="1"/>
  <c r="BN43" i="2"/>
  <c r="BS40" i="3" s="1"/>
  <c r="BM43" i="2"/>
  <c r="BR40" i="3" s="1"/>
  <c r="BL43" i="2"/>
  <c r="BQ40" i="3" s="1"/>
  <c r="CK42" i="2"/>
  <c r="CP39" i="3" s="1"/>
  <c r="CJ42" i="2"/>
  <c r="CO39" i="3" s="1"/>
  <c r="CI42" i="2"/>
  <c r="CN39" i="3" s="1"/>
  <c r="CH42" i="2"/>
  <c r="CM39" i="3" s="1"/>
  <c r="CG42" i="2"/>
  <c r="CL39" i="3" s="1"/>
  <c r="CF42" i="2"/>
  <c r="CK39" i="3" s="1"/>
  <c r="CE42" i="2"/>
  <c r="CJ39" i="3" s="1"/>
  <c r="CD42" i="2"/>
  <c r="CI39" i="3" s="1"/>
  <c r="CC42" i="2"/>
  <c r="CH39" i="3" s="1"/>
  <c r="CB42" i="2"/>
  <c r="CG39" i="3" s="1"/>
  <c r="CA42" i="2"/>
  <c r="CF39" i="3" s="1"/>
  <c r="BZ42" i="2"/>
  <c r="CE39" i="3" s="1"/>
  <c r="BY42" i="2"/>
  <c r="CD39" i="3" s="1"/>
  <c r="BX42" i="2"/>
  <c r="CC39" i="3" s="1"/>
  <c r="BW42" i="2"/>
  <c r="CB39" i="3" s="1"/>
  <c r="BV42" i="2"/>
  <c r="CA39" i="3" s="1"/>
  <c r="BU42" i="2"/>
  <c r="BZ39" i="3" s="1"/>
  <c r="BT42" i="2"/>
  <c r="BY39" i="3" s="1"/>
  <c r="BS42" i="2"/>
  <c r="BX39" i="3" s="1"/>
  <c r="BR42" i="2"/>
  <c r="BW39" i="3" s="1"/>
  <c r="BQ42" i="2"/>
  <c r="BV39" i="3" s="1"/>
  <c r="BP42" i="2"/>
  <c r="BU39" i="3" s="1"/>
  <c r="BO42" i="2"/>
  <c r="BT39" i="3" s="1"/>
  <c r="BN42" i="2"/>
  <c r="BS39" i="3" s="1"/>
  <c r="BM42" i="2"/>
  <c r="BR39" i="3" s="1"/>
  <c r="BL42" i="2"/>
  <c r="BQ39" i="3" s="1"/>
  <c r="CK41" i="2"/>
  <c r="CP37" i="3" s="1"/>
  <c r="CJ41" i="2"/>
  <c r="CO37" i="3" s="1"/>
  <c r="CI41" i="2"/>
  <c r="CN37" i="3" s="1"/>
  <c r="CH41" i="2"/>
  <c r="CM37" i="3" s="1"/>
  <c r="CG41" i="2"/>
  <c r="CL38" i="3" s="1"/>
  <c r="CF41" i="2"/>
  <c r="CK37" i="3" s="1"/>
  <c r="CE41" i="2"/>
  <c r="CJ37" i="3" s="1"/>
  <c r="CD41" i="2"/>
  <c r="CI37" i="3" s="1"/>
  <c r="CC41" i="2"/>
  <c r="CH37" i="3" s="1"/>
  <c r="CB41" i="2"/>
  <c r="CG37" i="3" s="1"/>
  <c r="CA41" i="2"/>
  <c r="CF37" i="3" s="1"/>
  <c r="BZ41" i="2"/>
  <c r="CE37" i="3" s="1"/>
  <c r="BY41" i="2"/>
  <c r="CD38" i="3" s="1"/>
  <c r="BX41" i="2"/>
  <c r="CC37" i="3" s="1"/>
  <c r="BW41" i="2"/>
  <c r="CB37" i="3" s="1"/>
  <c r="BV41" i="2"/>
  <c r="CA37" i="3" s="1"/>
  <c r="BU41" i="2"/>
  <c r="BZ37" i="3" s="1"/>
  <c r="BT41" i="2"/>
  <c r="BY37" i="3" s="1"/>
  <c r="BS41" i="2"/>
  <c r="BX37" i="3" s="1"/>
  <c r="BR41" i="2"/>
  <c r="BW37" i="3" s="1"/>
  <c r="BQ41" i="2"/>
  <c r="BV38" i="3" s="1"/>
  <c r="BP41" i="2"/>
  <c r="BU37" i="3" s="1"/>
  <c r="BO41" i="2"/>
  <c r="BT37" i="3" s="1"/>
  <c r="BN41" i="2"/>
  <c r="BS37" i="3" s="1"/>
  <c r="BM41" i="2"/>
  <c r="BR37" i="3" s="1"/>
  <c r="BL41" i="2"/>
  <c r="BQ37" i="3" s="1"/>
  <c r="CK40" i="2"/>
  <c r="CP36" i="3" s="1"/>
  <c r="CJ40" i="2"/>
  <c r="CO36" i="3" s="1"/>
  <c r="CI40" i="2"/>
  <c r="CN36" i="3" s="1"/>
  <c r="CH40" i="2"/>
  <c r="CM36" i="3" s="1"/>
  <c r="CG40" i="2"/>
  <c r="CL36" i="3" s="1"/>
  <c r="CF40" i="2"/>
  <c r="CK36" i="3" s="1"/>
  <c r="CE40" i="2"/>
  <c r="CJ36" i="3" s="1"/>
  <c r="CD40" i="2"/>
  <c r="CI36" i="3" s="1"/>
  <c r="CC40" i="2"/>
  <c r="CH36" i="3" s="1"/>
  <c r="CB40" i="2"/>
  <c r="CG36" i="3" s="1"/>
  <c r="CA40" i="2"/>
  <c r="CF36" i="3" s="1"/>
  <c r="BZ40" i="2"/>
  <c r="CE36" i="3" s="1"/>
  <c r="BY40" i="2"/>
  <c r="CD36" i="3" s="1"/>
  <c r="BX40" i="2"/>
  <c r="CC36" i="3" s="1"/>
  <c r="BW40" i="2"/>
  <c r="CB36" i="3" s="1"/>
  <c r="BV40" i="2"/>
  <c r="CA36" i="3" s="1"/>
  <c r="BU40" i="2"/>
  <c r="BZ36" i="3" s="1"/>
  <c r="BT40" i="2"/>
  <c r="BY36" i="3" s="1"/>
  <c r="BS40" i="2"/>
  <c r="BX36" i="3" s="1"/>
  <c r="BR40" i="2"/>
  <c r="BW36" i="3" s="1"/>
  <c r="BQ40" i="2"/>
  <c r="BV36" i="3" s="1"/>
  <c r="BP40" i="2"/>
  <c r="BU36" i="3" s="1"/>
  <c r="BO40" i="2"/>
  <c r="BT36" i="3" s="1"/>
  <c r="BN40" i="2"/>
  <c r="BS36" i="3" s="1"/>
  <c r="BM40" i="2"/>
  <c r="BR36" i="3" s="1"/>
  <c r="BL40" i="2"/>
  <c r="BQ36" i="3" s="1"/>
  <c r="CK38" i="2"/>
  <c r="CP34" i="3" s="1"/>
  <c r="CJ38" i="2"/>
  <c r="CO34" i="3" s="1"/>
  <c r="CI38" i="2"/>
  <c r="CN34" i="3" s="1"/>
  <c r="CH38" i="2"/>
  <c r="CM34" i="3" s="1"/>
  <c r="CG38" i="2"/>
  <c r="CL34" i="3" s="1"/>
  <c r="CF38" i="2"/>
  <c r="CK34" i="3" s="1"/>
  <c r="CE38" i="2"/>
  <c r="CJ34" i="3" s="1"/>
  <c r="CD38" i="2"/>
  <c r="CI35" i="3" s="1"/>
  <c r="CC38" i="2"/>
  <c r="CH34" i="3" s="1"/>
  <c r="CB38" i="2"/>
  <c r="CG34" i="3" s="1"/>
  <c r="CA38" i="2"/>
  <c r="CF34" i="3" s="1"/>
  <c r="BZ38" i="2"/>
  <c r="CE34" i="3" s="1"/>
  <c r="BY38" i="2"/>
  <c r="CD34" i="3" s="1"/>
  <c r="BX38" i="2"/>
  <c r="CC34" i="3" s="1"/>
  <c r="BW38" i="2"/>
  <c r="CB34" i="3" s="1"/>
  <c r="BV38" i="2"/>
  <c r="CA35" i="3" s="1"/>
  <c r="BU38" i="2"/>
  <c r="BZ34" i="3" s="1"/>
  <c r="BT38" i="2"/>
  <c r="BY34" i="3" s="1"/>
  <c r="BS38" i="2"/>
  <c r="BX34" i="3" s="1"/>
  <c r="BR38" i="2"/>
  <c r="BW34" i="3" s="1"/>
  <c r="BQ38" i="2"/>
  <c r="BV34" i="3" s="1"/>
  <c r="BP38" i="2"/>
  <c r="BU34" i="3" s="1"/>
  <c r="BO38" i="2"/>
  <c r="BT34" i="3" s="1"/>
  <c r="BN38" i="2"/>
  <c r="BS35" i="3" s="1"/>
  <c r="BM38" i="2"/>
  <c r="BR34" i="3" s="1"/>
  <c r="BL38" i="2"/>
  <c r="BQ34" i="3" s="1"/>
  <c r="CK37" i="2"/>
  <c r="CP33" i="3" s="1"/>
  <c r="CJ37" i="2"/>
  <c r="CO33" i="3" s="1"/>
  <c r="CI37" i="2"/>
  <c r="CN33" i="3" s="1"/>
  <c r="CH37" i="2"/>
  <c r="CM33" i="3" s="1"/>
  <c r="CG37" i="2"/>
  <c r="CL33" i="3" s="1"/>
  <c r="CF37" i="2"/>
  <c r="CK33" i="3" s="1"/>
  <c r="CE37" i="2"/>
  <c r="CJ33" i="3" s="1"/>
  <c r="CD37" i="2"/>
  <c r="CI33" i="3" s="1"/>
  <c r="CC37" i="2"/>
  <c r="CH33" i="3" s="1"/>
  <c r="CB37" i="2"/>
  <c r="CG33" i="3" s="1"/>
  <c r="CA37" i="2"/>
  <c r="CF33" i="3" s="1"/>
  <c r="BZ37" i="2"/>
  <c r="CE33" i="3" s="1"/>
  <c r="BY37" i="2"/>
  <c r="CD33" i="3" s="1"/>
  <c r="BX37" i="2"/>
  <c r="CC33" i="3" s="1"/>
  <c r="BW37" i="2"/>
  <c r="CB33" i="3" s="1"/>
  <c r="BV37" i="2"/>
  <c r="CA33" i="3" s="1"/>
  <c r="BU37" i="2"/>
  <c r="BZ33" i="3" s="1"/>
  <c r="BT37" i="2"/>
  <c r="BY33" i="3" s="1"/>
  <c r="BS37" i="2"/>
  <c r="BX33" i="3" s="1"/>
  <c r="BR37" i="2"/>
  <c r="BW33" i="3" s="1"/>
  <c r="BQ37" i="2"/>
  <c r="BV33" i="3" s="1"/>
  <c r="BP37" i="2"/>
  <c r="BU33" i="3" s="1"/>
  <c r="BO37" i="2"/>
  <c r="BT33" i="3" s="1"/>
  <c r="BN37" i="2"/>
  <c r="BS33" i="3" s="1"/>
  <c r="BM37" i="2"/>
  <c r="BR33" i="3" s="1"/>
  <c r="BL37" i="2"/>
  <c r="BQ33" i="3" s="1"/>
  <c r="CK36" i="2"/>
  <c r="CP29" i="3" s="1"/>
  <c r="CJ36" i="2"/>
  <c r="CO29" i="3" s="1"/>
  <c r="CI36" i="2"/>
  <c r="CN29" i="3" s="1"/>
  <c r="CH36" i="2"/>
  <c r="CM29" i="3" s="1"/>
  <c r="CG36" i="2"/>
  <c r="CL29" i="3" s="1"/>
  <c r="CF36" i="2"/>
  <c r="CK29" i="3" s="1"/>
  <c r="CE36" i="2"/>
  <c r="CJ29" i="3" s="1"/>
  <c r="CD36" i="2"/>
  <c r="CC36" i="2"/>
  <c r="CH29" i="3" s="1"/>
  <c r="CB36" i="2"/>
  <c r="CG29" i="3" s="1"/>
  <c r="CA36" i="2"/>
  <c r="CF29" i="3" s="1"/>
  <c r="BZ36" i="2"/>
  <c r="CE29" i="3" s="1"/>
  <c r="BY36" i="2"/>
  <c r="CD29" i="3" s="1"/>
  <c r="BX36" i="2"/>
  <c r="CC29" i="3" s="1"/>
  <c r="BW36" i="2"/>
  <c r="CB29" i="3" s="1"/>
  <c r="BV36" i="2"/>
  <c r="BU36" i="2"/>
  <c r="BZ29" i="3" s="1"/>
  <c r="BT36" i="2"/>
  <c r="BY29" i="3" s="1"/>
  <c r="BS36" i="2"/>
  <c r="BX29" i="3" s="1"/>
  <c r="BR36" i="2"/>
  <c r="BW29" i="3" s="1"/>
  <c r="BQ36" i="2"/>
  <c r="BV29" i="3" s="1"/>
  <c r="BP36" i="2"/>
  <c r="BU29" i="3" s="1"/>
  <c r="BO36" i="2"/>
  <c r="BT29" i="3" s="1"/>
  <c r="BN36" i="2"/>
  <c r="BM36" i="2"/>
  <c r="BR29" i="3" s="1"/>
  <c r="BL36" i="2"/>
  <c r="BQ29" i="3" s="1"/>
  <c r="CK35" i="2"/>
  <c r="CP26" i="3" s="1"/>
  <c r="CP54" i="3" s="1"/>
  <c r="CJ35" i="2"/>
  <c r="CO26" i="3" s="1"/>
  <c r="CO54" i="3" s="1"/>
  <c r="CI35" i="2"/>
  <c r="CN26" i="3" s="1"/>
  <c r="CN54" i="3" s="1"/>
  <c r="CH35" i="2"/>
  <c r="CM26" i="3" s="1"/>
  <c r="CM54" i="3" s="1"/>
  <c r="CG35" i="2"/>
  <c r="CL26" i="3" s="1"/>
  <c r="CL54" i="3" s="1"/>
  <c r="CF35" i="2"/>
  <c r="CK26" i="3" s="1"/>
  <c r="CK54" i="3" s="1"/>
  <c r="CE35" i="2"/>
  <c r="CJ26" i="3" s="1"/>
  <c r="CJ54" i="3" s="1"/>
  <c r="CD35" i="2"/>
  <c r="CI26" i="3" s="1"/>
  <c r="CI54" i="3" s="1"/>
  <c r="CC35" i="2"/>
  <c r="CH26" i="3" s="1"/>
  <c r="CH54" i="3" s="1"/>
  <c r="CB35" i="2"/>
  <c r="CG26" i="3" s="1"/>
  <c r="CG54" i="3" s="1"/>
  <c r="CA35" i="2"/>
  <c r="CF26" i="3" s="1"/>
  <c r="CF54" i="3" s="1"/>
  <c r="BZ35" i="2"/>
  <c r="CE26" i="3" s="1"/>
  <c r="CE54" i="3" s="1"/>
  <c r="BY35" i="2"/>
  <c r="CD26" i="3" s="1"/>
  <c r="CD54" i="3" s="1"/>
  <c r="BX35" i="2"/>
  <c r="CC26" i="3" s="1"/>
  <c r="CC54" i="3" s="1"/>
  <c r="BW35" i="2"/>
  <c r="CB26" i="3" s="1"/>
  <c r="CB54" i="3" s="1"/>
  <c r="BV35" i="2"/>
  <c r="CA26" i="3" s="1"/>
  <c r="CA54" i="3" s="1"/>
  <c r="BU35" i="2"/>
  <c r="BZ26" i="3" s="1"/>
  <c r="BZ54" i="3" s="1"/>
  <c r="BT35" i="2"/>
  <c r="BY26" i="3" s="1"/>
  <c r="BY54" i="3" s="1"/>
  <c r="BS35" i="2"/>
  <c r="BX26" i="3" s="1"/>
  <c r="BX54" i="3" s="1"/>
  <c r="BR35" i="2"/>
  <c r="BW26" i="3" s="1"/>
  <c r="BW54" i="3" s="1"/>
  <c r="BQ35" i="2"/>
  <c r="BV26" i="3" s="1"/>
  <c r="BV54" i="3" s="1"/>
  <c r="BP35" i="2"/>
  <c r="BU26" i="3" s="1"/>
  <c r="BU54" i="3" s="1"/>
  <c r="BO35" i="2"/>
  <c r="BT26" i="3" s="1"/>
  <c r="BT54" i="3" s="1"/>
  <c r="BN35" i="2"/>
  <c r="BS26" i="3" s="1"/>
  <c r="BS54" i="3" s="1"/>
  <c r="BM35" i="2"/>
  <c r="BR26" i="3" s="1"/>
  <c r="BR54" i="3" s="1"/>
  <c r="BL35" i="2"/>
  <c r="BQ26" i="3" s="1"/>
  <c r="BQ54" i="3" s="1"/>
  <c r="CK34" i="2"/>
  <c r="CP25" i="3" s="1"/>
  <c r="CJ34" i="2"/>
  <c r="CO25" i="3" s="1"/>
  <c r="CI34" i="2"/>
  <c r="CN25" i="3" s="1"/>
  <c r="CH34" i="2"/>
  <c r="CM25" i="3" s="1"/>
  <c r="CG34" i="2"/>
  <c r="CL25" i="3" s="1"/>
  <c r="CF34" i="2"/>
  <c r="CK25" i="3" s="1"/>
  <c r="CE34" i="2"/>
  <c r="CJ25" i="3" s="1"/>
  <c r="CD34" i="2"/>
  <c r="CI25" i="3" s="1"/>
  <c r="CC34" i="2"/>
  <c r="CH25" i="3" s="1"/>
  <c r="CB34" i="2"/>
  <c r="CG25" i="3" s="1"/>
  <c r="CA34" i="2"/>
  <c r="CF25" i="3" s="1"/>
  <c r="BZ34" i="2"/>
  <c r="CE25" i="3" s="1"/>
  <c r="BY34" i="2"/>
  <c r="CD25" i="3" s="1"/>
  <c r="BX34" i="2"/>
  <c r="CC25" i="3" s="1"/>
  <c r="BW34" i="2"/>
  <c r="CB25" i="3" s="1"/>
  <c r="BV34" i="2"/>
  <c r="CA25" i="3" s="1"/>
  <c r="BU34" i="2"/>
  <c r="BZ25" i="3" s="1"/>
  <c r="BT34" i="2"/>
  <c r="BY25" i="3" s="1"/>
  <c r="BS34" i="2"/>
  <c r="BX25" i="3" s="1"/>
  <c r="BR34" i="2"/>
  <c r="BW25" i="3" s="1"/>
  <c r="BQ34" i="2"/>
  <c r="BV25" i="3" s="1"/>
  <c r="BP34" i="2"/>
  <c r="BU25" i="3" s="1"/>
  <c r="BO34" i="2"/>
  <c r="BT25" i="3" s="1"/>
  <c r="BN34" i="2"/>
  <c r="BS25" i="3" s="1"/>
  <c r="BM34" i="2"/>
  <c r="BR25" i="3" s="1"/>
  <c r="BL34" i="2"/>
  <c r="BQ25" i="3" s="1"/>
  <c r="CK33" i="2"/>
  <c r="CJ33" i="2"/>
  <c r="CO22" i="3" s="1"/>
  <c r="CI33" i="2"/>
  <c r="CN23" i="3" s="1"/>
  <c r="CH33" i="2"/>
  <c r="CM22" i="3" s="1"/>
  <c r="CG33" i="2"/>
  <c r="CL24" i="3" s="1"/>
  <c r="CF33" i="2"/>
  <c r="CE33" i="2"/>
  <c r="CJ22" i="3" s="1"/>
  <c r="CD33" i="2"/>
  <c r="CI22" i="3" s="1"/>
  <c r="CC33" i="2"/>
  <c r="CB33" i="2"/>
  <c r="CG22" i="3" s="1"/>
  <c r="CA33" i="2"/>
  <c r="CF23" i="3" s="1"/>
  <c r="BZ33" i="2"/>
  <c r="CE22" i="3" s="1"/>
  <c r="BY33" i="2"/>
  <c r="CD24" i="3" s="1"/>
  <c r="BX33" i="2"/>
  <c r="BW33" i="2"/>
  <c r="CB22" i="3" s="1"/>
  <c r="BV33" i="2"/>
  <c r="CA22" i="3" s="1"/>
  <c r="BU33" i="2"/>
  <c r="BT33" i="2"/>
  <c r="BY22" i="3" s="1"/>
  <c r="BS33" i="2"/>
  <c r="BX23" i="3" s="1"/>
  <c r="BR33" i="2"/>
  <c r="BW22" i="3" s="1"/>
  <c r="BQ33" i="2"/>
  <c r="BV24" i="3" s="1"/>
  <c r="BP33" i="2"/>
  <c r="BO33" i="2"/>
  <c r="BT22" i="3" s="1"/>
  <c r="BN33" i="2"/>
  <c r="BS22" i="3" s="1"/>
  <c r="BM33" i="2"/>
  <c r="BL33" i="2"/>
  <c r="BQ22" i="3" s="1"/>
  <c r="CK32" i="2"/>
  <c r="CJ32" i="2"/>
  <c r="CO15" i="3" s="1"/>
  <c r="CI32" i="2"/>
  <c r="CN15" i="3" s="1"/>
  <c r="CH32" i="2"/>
  <c r="CM14" i="3" s="1"/>
  <c r="CG32" i="2"/>
  <c r="CL15" i="3" s="1"/>
  <c r="CF32" i="2"/>
  <c r="CK15" i="3" s="1"/>
  <c r="CE32" i="2"/>
  <c r="CD32" i="2"/>
  <c r="CC32" i="2"/>
  <c r="CB32" i="2"/>
  <c r="CG15" i="3" s="1"/>
  <c r="CA32" i="2"/>
  <c r="CF15" i="3" s="1"/>
  <c r="BZ32" i="2"/>
  <c r="CE14" i="3" s="1"/>
  <c r="BY32" i="2"/>
  <c r="CD15" i="3" s="1"/>
  <c r="BX32" i="2"/>
  <c r="CC15" i="3" s="1"/>
  <c r="BW32" i="2"/>
  <c r="CB15" i="3" s="1"/>
  <c r="BV32" i="2"/>
  <c r="BU32" i="2"/>
  <c r="BT32" i="2"/>
  <c r="BY14" i="3" s="1"/>
  <c r="BS32" i="2"/>
  <c r="BX14" i="3" s="1"/>
  <c r="BR32" i="2"/>
  <c r="BW14" i="3" s="1"/>
  <c r="BQ32" i="2"/>
  <c r="BV14" i="3" s="1"/>
  <c r="BP32" i="2"/>
  <c r="BO32" i="2"/>
  <c r="BN32" i="2"/>
  <c r="BM32" i="2"/>
  <c r="BL32" i="2"/>
  <c r="BQ14" i="3" s="1"/>
  <c r="CK31" i="2"/>
  <c r="CP9" i="3" s="1"/>
  <c r="CJ31" i="2"/>
  <c r="CI31" i="2"/>
  <c r="CH31" i="2"/>
  <c r="CM11" i="3" s="1"/>
  <c r="CG31" i="2"/>
  <c r="CL13" i="3" s="1"/>
  <c r="CF31" i="2"/>
  <c r="CK11" i="3" s="1"/>
  <c r="CE31" i="2"/>
  <c r="CJ9" i="3" s="1"/>
  <c r="CD31" i="2"/>
  <c r="CI10" i="3" s="1"/>
  <c r="CC31" i="2"/>
  <c r="CH9" i="3" s="1"/>
  <c r="CB31" i="2"/>
  <c r="CA31" i="2"/>
  <c r="BZ31" i="2"/>
  <c r="CE11" i="3" s="1"/>
  <c r="BY31" i="2"/>
  <c r="CD13" i="3" s="1"/>
  <c r="BX31" i="2"/>
  <c r="CC9" i="3" s="1"/>
  <c r="BW31" i="2"/>
  <c r="CB9" i="3" s="1"/>
  <c r="BV31" i="2"/>
  <c r="CA10" i="3" s="1"/>
  <c r="BU31" i="2"/>
  <c r="BZ9" i="3" s="1"/>
  <c r="BT31" i="2"/>
  <c r="BS31" i="2"/>
  <c r="BR31" i="2"/>
  <c r="BW11" i="3" s="1"/>
  <c r="BQ31" i="2"/>
  <c r="BV13" i="3" s="1"/>
  <c r="BP31" i="2"/>
  <c r="BU9" i="3" s="1"/>
  <c r="BO31" i="2"/>
  <c r="BT9" i="3" s="1"/>
  <c r="BN31" i="2"/>
  <c r="BS10" i="3" s="1"/>
  <c r="BM31" i="2"/>
  <c r="BR9" i="3" s="1"/>
  <c r="BL31" i="2"/>
  <c r="CK30" i="2"/>
  <c r="CP6" i="3" s="1"/>
  <c r="CJ30" i="2"/>
  <c r="CO8" i="3" s="1"/>
  <c r="CI30" i="2"/>
  <c r="CN3" i="3" s="1"/>
  <c r="CH30" i="2"/>
  <c r="CM5" i="3" s="1"/>
  <c r="CG30" i="2"/>
  <c r="CL5" i="3" s="1"/>
  <c r="CF30" i="2"/>
  <c r="CK5" i="3" s="1"/>
  <c r="CE30" i="2"/>
  <c r="CJ7" i="3" s="1"/>
  <c r="CD30" i="2"/>
  <c r="CI4" i="3" s="1"/>
  <c r="CC30" i="2"/>
  <c r="CH6" i="3" s="1"/>
  <c r="CB30" i="2"/>
  <c r="CG8" i="3" s="1"/>
  <c r="CA30" i="2"/>
  <c r="CF3" i="3" s="1"/>
  <c r="BZ30" i="2"/>
  <c r="CE5" i="3" s="1"/>
  <c r="BY30" i="2"/>
  <c r="CD5" i="3" s="1"/>
  <c r="BX30" i="2"/>
  <c r="CC5" i="3" s="1"/>
  <c r="BW30" i="2"/>
  <c r="CB7" i="3" s="1"/>
  <c r="BV30" i="2"/>
  <c r="CA4" i="3" s="1"/>
  <c r="BU30" i="2"/>
  <c r="BZ6" i="3" s="1"/>
  <c r="BT30" i="2"/>
  <c r="BY8" i="3" s="1"/>
  <c r="BS30" i="2"/>
  <c r="BX3" i="3" s="1"/>
  <c r="BR30" i="2"/>
  <c r="BW5" i="3" s="1"/>
  <c r="BQ30" i="2"/>
  <c r="BV5" i="3" s="1"/>
  <c r="BP30" i="2"/>
  <c r="BU5" i="3" s="1"/>
  <c r="BO30" i="2"/>
  <c r="BT7" i="3" s="1"/>
  <c r="BN30" i="2"/>
  <c r="BS4" i="3" s="1"/>
  <c r="BM30" i="2"/>
  <c r="BR6" i="3" s="1"/>
  <c r="BL30" i="2"/>
  <c r="BQ8" i="3" s="1"/>
  <c r="BK51" i="2"/>
  <c r="BK50" i="2"/>
  <c r="BK49" i="2"/>
  <c r="BK47" i="2"/>
  <c r="BP44" i="3" s="1"/>
  <c r="BK46" i="2"/>
  <c r="BP43" i="3" s="1"/>
  <c r="BK45" i="2"/>
  <c r="BP42" i="3" s="1"/>
  <c r="BK43" i="2"/>
  <c r="BP40" i="3" s="1"/>
  <c r="BK42" i="2"/>
  <c r="BP39" i="3" s="1"/>
  <c r="BK41" i="2"/>
  <c r="BP37" i="3" s="1"/>
  <c r="BK40" i="2"/>
  <c r="BP36" i="3" s="1"/>
  <c r="BK38" i="2"/>
  <c r="BP34" i="3" s="1"/>
  <c r="BK37" i="2"/>
  <c r="BP33" i="3" s="1"/>
  <c r="BK36" i="2"/>
  <c r="BP29" i="3" s="1"/>
  <c r="BK35" i="2"/>
  <c r="BP26" i="3" s="1"/>
  <c r="BK34" i="2"/>
  <c r="BP25" i="3" s="1"/>
  <c r="BK33" i="2"/>
  <c r="BP23" i="3" s="1"/>
  <c r="BK32" i="2"/>
  <c r="BP15" i="3" s="1"/>
  <c r="BK31" i="2"/>
  <c r="BP13" i="3" s="1"/>
  <c r="BK30" i="2"/>
  <c r="BP3" i="3" s="1"/>
  <c r="AI51" i="2"/>
  <c r="AI50" i="2"/>
  <c r="AI49" i="2"/>
  <c r="AI47" i="2"/>
  <c r="AN44" i="3" s="1"/>
  <c r="AI46" i="2"/>
  <c r="AN43" i="3" s="1"/>
  <c r="AI45" i="2"/>
  <c r="AN42" i="3" s="1"/>
  <c r="AI43" i="2"/>
  <c r="AN40" i="3" s="1"/>
  <c r="AJ40" i="2"/>
  <c r="AO36" i="3" s="1"/>
  <c r="AK40" i="2"/>
  <c r="AP36" i="3" s="1"/>
  <c r="AL40" i="2"/>
  <c r="AQ36" i="3" s="1"/>
  <c r="AM40" i="2"/>
  <c r="AR36" i="3" s="1"/>
  <c r="AN40" i="2"/>
  <c r="AS36" i="3" s="1"/>
  <c r="AO40" i="2"/>
  <c r="AT36" i="3" s="1"/>
  <c r="AP40" i="2"/>
  <c r="AU36" i="3" s="1"/>
  <c r="AQ40" i="2"/>
  <c r="AV36" i="3" s="1"/>
  <c r="AR40" i="2"/>
  <c r="AW36" i="3" s="1"/>
  <c r="AS40" i="2"/>
  <c r="AX36" i="3" s="1"/>
  <c r="AT40" i="2"/>
  <c r="AY36" i="3" s="1"/>
  <c r="AU40" i="2"/>
  <c r="AZ36" i="3" s="1"/>
  <c r="AV40" i="2"/>
  <c r="BA36" i="3" s="1"/>
  <c r="AW40" i="2"/>
  <c r="BB36" i="3" s="1"/>
  <c r="AX40" i="2"/>
  <c r="BC36" i="3" s="1"/>
  <c r="AY40" i="2"/>
  <c r="BD36" i="3" s="1"/>
  <c r="AZ40" i="2"/>
  <c r="BE36" i="3" s="1"/>
  <c r="BA40" i="2"/>
  <c r="BF36" i="3" s="1"/>
  <c r="BB40" i="2"/>
  <c r="BG36" i="3" s="1"/>
  <c r="BC40" i="2"/>
  <c r="BH36" i="3" s="1"/>
  <c r="BD40" i="2"/>
  <c r="BI36" i="3" s="1"/>
  <c r="BE40" i="2"/>
  <c r="BJ36" i="3" s="1"/>
  <c r="BF40" i="2"/>
  <c r="BK36" i="3" s="1"/>
  <c r="BG40" i="2"/>
  <c r="BL36" i="3" s="1"/>
  <c r="BH40" i="2"/>
  <c r="BM36" i="3" s="1"/>
  <c r="BI40" i="2"/>
  <c r="BN36" i="3" s="1"/>
  <c r="AJ41" i="2"/>
  <c r="AO37" i="3" s="1"/>
  <c r="AK41" i="2"/>
  <c r="AP38" i="3" s="1"/>
  <c r="AL41" i="2"/>
  <c r="AQ37" i="3" s="1"/>
  <c r="AM41" i="2"/>
  <c r="AR37" i="3" s="1"/>
  <c r="AN41" i="2"/>
  <c r="AS37" i="3" s="1"/>
  <c r="AO41" i="2"/>
  <c r="AT37" i="3" s="1"/>
  <c r="AP41" i="2"/>
  <c r="AU37" i="3" s="1"/>
  <c r="AQ41" i="2"/>
  <c r="AV37" i="3" s="1"/>
  <c r="AR41" i="2"/>
  <c r="AW37" i="3" s="1"/>
  <c r="AS41" i="2"/>
  <c r="AX38" i="3" s="1"/>
  <c r="AT41" i="2"/>
  <c r="AY37" i="3" s="1"/>
  <c r="AU41" i="2"/>
  <c r="AZ37" i="3" s="1"/>
  <c r="AV41" i="2"/>
  <c r="BA37" i="3" s="1"/>
  <c r="AW41" i="2"/>
  <c r="BB37" i="3" s="1"/>
  <c r="AX41" i="2"/>
  <c r="BC37" i="3" s="1"/>
  <c r="AY41" i="2"/>
  <c r="BD37" i="3" s="1"/>
  <c r="AZ41" i="2"/>
  <c r="BE37" i="3" s="1"/>
  <c r="BA41" i="2"/>
  <c r="BF38" i="3" s="1"/>
  <c r="BB41" i="2"/>
  <c r="BG37" i="3" s="1"/>
  <c r="BC41" i="2"/>
  <c r="BH37" i="3" s="1"/>
  <c r="BD41" i="2"/>
  <c r="BI37" i="3" s="1"/>
  <c r="BE41" i="2"/>
  <c r="BJ37" i="3" s="1"/>
  <c r="BF41" i="2"/>
  <c r="BK37" i="3" s="1"/>
  <c r="BG41" i="2"/>
  <c r="BL37" i="3" s="1"/>
  <c r="BH41" i="2"/>
  <c r="BM37" i="3" s="1"/>
  <c r="BI41" i="2"/>
  <c r="BN38" i="3" s="1"/>
  <c r="AJ42" i="2"/>
  <c r="AO39" i="3" s="1"/>
  <c r="AK42" i="2"/>
  <c r="AP39" i="3" s="1"/>
  <c r="AL42" i="2"/>
  <c r="AQ39" i="3" s="1"/>
  <c r="AM42" i="2"/>
  <c r="AR39" i="3" s="1"/>
  <c r="AN42" i="2"/>
  <c r="AS39" i="3" s="1"/>
  <c r="AO42" i="2"/>
  <c r="AT39" i="3" s="1"/>
  <c r="AP42" i="2"/>
  <c r="AU39" i="3" s="1"/>
  <c r="AQ42" i="2"/>
  <c r="AV39" i="3" s="1"/>
  <c r="AR42" i="2"/>
  <c r="AW39" i="3" s="1"/>
  <c r="AS42" i="2"/>
  <c r="AX39" i="3" s="1"/>
  <c r="AT42" i="2"/>
  <c r="AY39" i="3" s="1"/>
  <c r="AU42" i="2"/>
  <c r="AZ39" i="3" s="1"/>
  <c r="AV42" i="2"/>
  <c r="BA39" i="3" s="1"/>
  <c r="AW42" i="2"/>
  <c r="BB39" i="3" s="1"/>
  <c r="AX42" i="2"/>
  <c r="BC39" i="3" s="1"/>
  <c r="AY42" i="2"/>
  <c r="BD39" i="3" s="1"/>
  <c r="AZ42" i="2"/>
  <c r="BE39" i="3" s="1"/>
  <c r="BA42" i="2"/>
  <c r="BF39" i="3" s="1"/>
  <c r="BB42" i="2"/>
  <c r="BG39" i="3" s="1"/>
  <c r="BC42" i="2"/>
  <c r="BH39" i="3" s="1"/>
  <c r="BD42" i="2"/>
  <c r="BI39" i="3" s="1"/>
  <c r="BE42" i="2"/>
  <c r="BJ39" i="3" s="1"/>
  <c r="BF42" i="2"/>
  <c r="BK39" i="3" s="1"/>
  <c r="BG42" i="2"/>
  <c r="BL39" i="3" s="1"/>
  <c r="BH42" i="2"/>
  <c r="BM39" i="3" s="1"/>
  <c r="BI42" i="2"/>
  <c r="BN39" i="3" s="1"/>
  <c r="AJ43" i="2"/>
  <c r="AO40" i="3" s="1"/>
  <c r="AK43" i="2"/>
  <c r="AP40" i="3" s="1"/>
  <c r="AL43" i="2"/>
  <c r="AQ40" i="3" s="1"/>
  <c r="AM43" i="2"/>
  <c r="AR40" i="3" s="1"/>
  <c r="AN43" i="2"/>
  <c r="AS40" i="3" s="1"/>
  <c r="AO43" i="2"/>
  <c r="AT40" i="3" s="1"/>
  <c r="AP43" i="2"/>
  <c r="AU40" i="3" s="1"/>
  <c r="AQ43" i="2"/>
  <c r="AV40" i="3" s="1"/>
  <c r="AR43" i="2"/>
  <c r="AW40" i="3" s="1"/>
  <c r="AS43" i="2"/>
  <c r="AX40" i="3" s="1"/>
  <c r="AT43" i="2"/>
  <c r="AY40" i="3" s="1"/>
  <c r="AU43" i="2"/>
  <c r="AZ40" i="3" s="1"/>
  <c r="AV43" i="2"/>
  <c r="BA40" i="3" s="1"/>
  <c r="AW43" i="2"/>
  <c r="BB40" i="3" s="1"/>
  <c r="AX43" i="2"/>
  <c r="BC40" i="3" s="1"/>
  <c r="AY43" i="2"/>
  <c r="BD40" i="3" s="1"/>
  <c r="AZ43" i="2"/>
  <c r="BE40" i="3" s="1"/>
  <c r="BA43" i="2"/>
  <c r="BF40" i="3" s="1"/>
  <c r="BB43" i="2"/>
  <c r="BG40" i="3" s="1"/>
  <c r="BC43" i="2"/>
  <c r="BH40" i="3" s="1"/>
  <c r="BD43" i="2"/>
  <c r="BI40" i="3" s="1"/>
  <c r="BE43" i="2"/>
  <c r="BJ40" i="3" s="1"/>
  <c r="BF43" i="2"/>
  <c r="BK40" i="3" s="1"/>
  <c r="BG43" i="2"/>
  <c r="BL40" i="3" s="1"/>
  <c r="BH43" i="2"/>
  <c r="BM40" i="3" s="1"/>
  <c r="BI43" i="2"/>
  <c r="BN40" i="3" s="1"/>
  <c r="AI42" i="2"/>
  <c r="AN39" i="3" s="1"/>
  <c r="AI41" i="2"/>
  <c r="AN37" i="3" s="1"/>
  <c r="AI40" i="2"/>
  <c r="AN36" i="3" s="1"/>
  <c r="BI38" i="2"/>
  <c r="BN34" i="3" s="1"/>
  <c r="BH38" i="2"/>
  <c r="BM34" i="3" s="1"/>
  <c r="BG38" i="2"/>
  <c r="BL34" i="3" s="1"/>
  <c r="BF38" i="2"/>
  <c r="BK35" i="3" s="1"/>
  <c r="BE38" i="2"/>
  <c r="BJ34" i="3" s="1"/>
  <c r="BD38" i="2"/>
  <c r="BI34" i="3" s="1"/>
  <c r="BC38" i="2"/>
  <c r="BH34" i="3" s="1"/>
  <c r="BB38" i="2"/>
  <c r="BG34" i="3" s="1"/>
  <c r="BA38" i="2"/>
  <c r="BF34" i="3" s="1"/>
  <c r="AZ38" i="2"/>
  <c r="BE34" i="3" s="1"/>
  <c r="AY38" i="2"/>
  <c r="BD34" i="3" s="1"/>
  <c r="AX38" i="2"/>
  <c r="BC35" i="3" s="1"/>
  <c r="AW38" i="2"/>
  <c r="BB34" i="3" s="1"/>
  <c r="AV38" i="2"/>
  <c r="BA34" i="3" s="1"/>
  <c r="AU38" i="2"/>
  <c r="AZ34" i="3" s="1"/>
  <c r="AT38" i="2"/>
  <c r="AY34" i="3" s="1"/>
  <c r="AS38" i="2"/>
  <c r="AX34" i="3" s="1"/>
  <c r="AR38" i="2"/>
  <c r="AW34" i="3" s="1"/>
  <c r="AQ38" i="2"/>
  <c r="AV34" i="3" s="1"/>
  <c r="AP38" i="2"/>
  <c r="AU35" i="3" s="1"/>
  <c r="AO38" i="2"/>
  <c r="AT34" i="3" s="1"/>
  <c r="AN38" i="2"/>
  <c r="AS34" i="3" s="1"/>
  <c r="AM38" i="2"/>
  <c r="AR34" i="3" s="1"/>
  <c r="AL38" i="2"/>
  <c r="AQ34" i="3" s="1"/>
  <c r="AK38" i="2"/>
  <c r="AP34" i="3" s="1"/>
  <c r="AJ38" i="2"/>
  <c r="AO34" i="3" s="1"/>
  <c r="AI38" i="2"/>
  <c r="AN34" i="3" s="1"/>
  <c r="BI37" i="2"/>
  <c r="BN33" i="3" s="1"/>
  <c r="BH37" i="2"/>
  <c r="BM33" i="3" s="1"/>
  <c r="BG37" i="2"/>
  <c r="BL33" i="3" s="1"/>
  <c r="BF37" i="2"/>
  <c r="BK33" i="3" s="1"/>
  <c r="BE37" i="2"/>
  <c r="BJ33" i="3" s="1"/>
  <c r="BD37" i="2"/>
  <c r="BI33" i="3" s="1"/>
  <c r="BC37" i="2"/>
  <c r="BH33" i="3" s="1"/>
  <c r="BB37" i="2"/>
  <c r="BG33" i="3" s="1"/>
  <c r="BA37" i="2"/>
  <c r="BF33" i="3" s="1"/>
  <c r="AZ37" i="2"/>
  <c r="BE33" i="3" s="1"/>
  <c r="AY37" i="2"/>
  <c r="BD33" i="3" s="1"/>
  <c r="AX37" i="2"/>
  <c r="BC33" i="3" s="1"/>
  <c r="AW37" i="2"/>
  <c r="BB33" i="3" s="1"/>
  <c r="AV37" i="2"/>
  <c r="BA33" i="3" s="1"/>
  <c r="AU37" i="2"/>
  <c r="AZ33" i="3" s="1"/>
  <c r="AT37" i="2"/>
  <c r="AY33" i="3" s="1"/>
  <c r="AS37" i="2"/>
  <c r="AX33" i="3" s="1"/>
  <c r="AR37" i="2"/>
  <c r="AW33" i="3" s="1"/>
  <c r="AQ37" i="2"/>
  <c r="AV33" i="3" s="1"/>
  <c r="AP37" i="2"/>
  <c r="AU33" i="3" s="1"/>
  <c r="AO37" i="2"/>
  <c r="AT33" i="3" s="1"/>
  <c r="AN37" i="2"/>
  <c r="AS33" i="3" s="1"/>
  <c r="AM37" i="2"/>
  <c r="AR33" i="3" s="1"/>
  <c r="AL37" i="2"/>
  <c r="AQ33" i="3" s="1"/>
  <c r="AK37" i="2"/>
  <c r="AP33" i="3" s="1"/>
  <c r="AJ37" i="2"/>
  <c r="AO33" i="3" s="1"/>
  <c r="AI37" i="2"/>
  <c r="AN33" i="3" s="1"/>
  <c r="BI36" i="2"/>
  <c r="BN27" i="3" s="1"/>
  <c r="BH36" i="2"/>
  <c r="BM27" i="3" s="1"/>
  <c r="BG36" i="2"/>
  <c r="BL27" i="3" s="1"/>
  <c r="BF36" i="2"/>
  <c r="BK27" i="3" s="1"/>
  <c r="BE36" i="2"/>
  <c r="BJ27" i="3" s="1"/>
  <c r="BD36" i="2"/>
  <c r="BC36" i="2"/>
  <c r="BB36" i="2"/>
  <c r="BG31" i="3" s="1"/>
  <c r="BA36" i="2"/>
  <c r="BF27" i="3" s="1"/>
  <c r="AZ36" i="2"/>
  <c r="BE27" i="3" s="1"/>
  <c r="AY36" i="2"/>
  <c r="BD27" i="3" s="1"/>
  <c r="AX36" i="2"/>
  <c r="BC27" i="3" s="1"/>
  <c r="AW36" i="2"/>
  <c r="BB27" i="3" s="1"/>
  <c r="AV36" i="2"/>
  <c r="AU36" i="2"/>
  <c r="AT36" i="2"/>
  <c r="AY27" i="3" s="1"/>
  <c r="AS36" i="2"/>
  <c r="AX27" i="3" s="1"/>
  <c r="AR36" i="2"/>
  <c r="AW27" i="3" s="1"/>
  <c r="AQ36" i="2"/>
  <c r="AV27" i="3" s="1"/>
  <c r="AP36" i="2"/>
  <c r="AU27" i="3" s="1"/>
  <c r="AO36" i="2"/>
  <c r="AT27" i="3" s="1"/>
  <c r="AN36" i="2"/>
  <c r="AM36" i="2"/>
  <c r="AL36" i="2"/>
  <c r="AQ27" i="3" s="1"/>
  <c r="AK36" i="2"/>
  <c r="AP27" i="3" s="1"/>
  <c r="AJ36" i="2"/>
  <c r="AO27" i="3" s="1"/>
  <c r="AI36" i="2"/>
  <c r="AN27" i="3" s="1"/>
  <c r="BI35" i="2"/>
  <c r="BN26" i="3" s="1"/>
  <c r="BN54" i="3" s="1"/>
  <c r="BH35" i="2"/>
  <c r="BM26" i="3" s="1"/>
  <c r="BM54" i="3" s="1"/>
  <c r="BG35" i="2"/>
  <c r="BL26" i="3" s="1"/>
  <c r="BL54" i="3" s="1"/>
  <c r="BF35" i="2"/>
  <c r="BK26" i="3" s="1"/>
  <c r="BK54" i="3" s="1"/>
  <c r="BE35" i="2"/>
  <c r="BJ26" i="3" s="1"/>
  <c r="BJ54" i="3" s="1"/>
  <c r="BD35" i="2"/>
  <c r="BI26" i="3" s="1"/>
  <c r="BI54" i="3" s="1"/>
  <c r="BC35" i="2"/>
  <c r="BH26" i="3" s="1"/>
  <c r="BH54" i="3" s="1"/>
  <c r="BB35" i="2"/>
  <c r="BG26" i="3" s="1"/>
  <c r="BG54" i="3" s="1"/>
  <c r="BA35" i="2"/>
  <c r="BF26" i="3" s="1"/>
  <c r="BF54" i="3" s="1"/>
  <c r="AZ35" i="2"/>
  <c r="BE26" i="3" s="1"/>
  <c r="BE54" i="3" s="1"/>
  <c r="AY35" i="2"/>
  <c r="BD26" i="3" s="1"/>
  <c r="BD54" i="3" s="1"/>
  <c r="AX35" i="2"/>
  <c r="BC26" i="3" s="1"/>
  <c r="BC54" i="3" s="1"/>
  <c r="AW35" i="2"/>
  <c r="BB26" i="3" s="1"/>
  <c r="BB54" i="3" s="1"/>
  <c r="AV35" i="2"/>
  <c r="BA26" i="3" s="1"/>
  <c r="BA54" i="3" s="1"/>
  <c r="AU35" i="2"/>
  <c r="AZ26" i="3" s="1"/>
  <c r="AZ54" i="3" s="1"/>
  <c r="AT35" i="2"/>
  <c r="AY26" i="3" s="1"/>
  <c r="AY54" i="3" s="1"/>
  <c r="AS35" i="2"/>
  <c r="AX26" i="3" s="1"/>
  <c r="AX54" i="3" s="1"/>
  <c r="AR35" i="2"/>
  <c r="AW26" i="3" s="1"/>
  <c r="AW54" i="3" s="1"/>
  <c r="AQ35" i="2"/>
  <c r="AV26" i="3" s="1"/>
  <c r="AV54" i="3" s="1"/>
  <c r="AP35" i="2"/>
  <c r="AU26" i="3" s="1"/>
  <c r="AU54" i="3" s="1"/>
  <c r="AO35" i="2"/>
  <c r="AT26" i="3" s="1"/>
  <c r="AT54" i="3" s="1"/>
  <c r="AN35" i="2"/>
  <c r="AS26" i="3" s="1"/>
  <c r="AS54" i="3" s="1"/>
  <c r="AM35" i="2"/>
  <c r="AR26" i="3" s="1"/>
  <c r="AR54" i="3" s="1"/>
  <c r="AL35" i="2"/>
  <c r="AQ26" i="3" s="1"/>
  <c r="AQ54" i="3" s="1"/>
  <c r="AK35" i="2"/>
  <c r="AP26" i="3" s="1"/>
  <c r="AP54" i="3" s="1"/>
  <c r="AJ35" i="2"/>
  <c r="AO26" i="3" s="1"/>
  <c r="AO54" i="3" s="1"/>
  <c r="AI35" i="2"/>
  <c r="AN26" i="3" s="1"/>
  <c r="BI34" i="2"/>
  <c r="BN25" i="3" s="1"/>
  <c r="BH34" i="2"/>
  <c r="BM25" i="3" s="1"/>
  <c r="BG34" i="2"/>
  <c r="BL25" i="3" s="1"/>
  <c r="BF34" i="2"/>
  <c r="BK25" i="3" s="1"/>
  <c r="BE34" i="2"/>
  <c r="BJ25" i="3" s="1"/>
  <c r="BD34" i="2"/>
  <c r="BI25" i="3" s="1"/>
  <c r="BC34" i="2"/>
  <c r="BH25" i="3" s="1"/>
  <c r="BB34" i="2"/>
  <c r="BG25" i="3" s="1"/>
  <c r="BA34" i="2"/>
  <c r="BF25" i="3" s="1"/>
  <c r="AZ34" i="2"/>
  <c r="BE25" i="3" s="1"/>
  <c r="AY34" i="2"/>
  <c r="BD25" i="3" s="1"/>
  <c r="AX34" i="2"/>
  <c r="BC25" i="3" s="1"/>
  <c r="AW34" i="2"/>
  <c r="BB25" i="3" s="1"/>
  <c r="AV34" i="2"/>
  <c r="BA25" i="3" s="1"/>
  <c r="AU34" i="2"/>
  <c r="AZ25" i="3" s="1"/>
  <c r="AT34" i="2"/>
  <c r="AY25" i="3" s="1"/>
  <c r="AS34" i="2"/>
  <c r="AX25" i="3" s="1"/>
  <c r="AR34" i="2"/>
  <c r="AW25" i="3" s="1"/>
  <c r="AQ34" i="2"/>
  <c r="AV25" i="3" s="1"/>
  <c r="AP34" i="2"/>
  <c r="AU25" i="3" s="1"/>
  <c r="AO34" i="2"/>
  <c r="AT25" i="3" s="1"/>
  <c r="AN34" i="2"/>
  <c r="AS25" i="3" s="1"/>
  <c r="AM34" i="2"/>
  <c r="AR25" i="3" s="1"/>
  <c r="AL34" i="2"/>
  <c r="AQ25" i="3" s="1"/>
  <c r="AK34" i="2"/>
  <c r="AP25" i="3" s="1"/>
  <c r="AJ34" i="2"/>
  <c r="AO25" i="3" s="1"/>
  <c r="AI34" i="2"/>
  <c r="AN25" i="3" s="1"/>
  <c r="BI33" i="2"/>
  <c r="BN24" i="3" s="1"/>
  <c r="BH33" i="2"/>
  <c r="BG33" i="2"/>
  <c r="BL22" i="3" s="1"/>
  <c r="BF33" i="2"/>
  <c r="BK22" i="3" s="1"/>
  <c r="BE33" i="2"/>
  <c r="BD33" i="2"/>
  <c r="BI22" i="3" s="1"/>
  <c r="BC33" i="2"/>
  <c r="BH23" i="3" s="1"/>
  <c r="BB33" i="2"/>
  <c r="BG22" i="3" s="1"/>
  <c r="BA33" i="2"/>
  <c r="BF24" i="3" s="1"/>
  <c r="AZ33" i="2"/>
  <c r="AY33" i="2"/>
  <c r="BD22" i="3" s="1"/>
  <c r="AX33" i="2"/>
  <c r="BC22" i="3" s="1"/>
  <c r="AW33" i="2"/>
  <c r="AV33" i="2"/>
  <c r="BA22" i="3" s="1"/>
  <c r="AU33" i="2"/>
  <c r="AZ23" i="3" s="1"/>
  <c r="AT33" i="2"/>
  <c r="AY22" i="3" s="1"/>
  <c r="AS33" i="2"/>
  <c r="AX24" i="3" s="1"/>
  <c r="AR33" i="2"/>
  <c r="AQ33" i="2"/>
  <c r="AV22" i="3" s="1"/>
  <c r="AP33" i="2"/>
  <c r="AU22" i="3" s="1"/>
  <c r="AO33" i="2"/>
  <c r="AN33" i="2"/>
  <c r="AS22" i="3" s="1"/>
  <c r="AM33" i="2"/>
  <c r="AR23" i="3" s="1"/>
  <c r="AL33" i="2"/>
  <c r="AQ22" i="3" s="1"/>
  <c r="AK33" i="2"/>
  <c r="AP24" i="3" s="1"/>
  <c r="AJ33" i="2"/>
  <c r="AI33" i="2"/>
  <c r="AN22" i="3" s="1"/>
  <c r="BI32" i="2"/>
  <c r="BN14" i="3" s="1"/>
  <c r="BH32" i="2"/>
  <c r="BM15" i="3" s="1"/>
  <c r="BG32" i="2"/>
  <c r="BF32" i="2"/>
  <c r="BE32" i="2"/>
  <c r="BJ14" i="3" s="1"/>
  <c r="BD32" i="2"/>
  <c r="BI14" i="3" s="1"/>
  <c r="BC32" i="2"/>
  <c r="BH14" i="3" s="1"/>
  <c r="BB32" i="2"/>
  <c r="BG14" i="3" s="1"/>
  <c r="BA32" i="2"/>
  <c r="BF15" i="3" s="1"/>
  <c r="AZ32" i="2"/>
  <c r="AY32" i="2"/>
  <c r="AX32" i="2"/>
  <c r="AW32" i="2"/>
  <c r="BB15" i="3" s="1"/>
  <c r="AV32" i="2"/>
  <c r="BA15" i="3" s="1"/>
  <c r="AU32" i="2"/>
  <c r="AZ15" i="3" s="1"/>
  <c r="AT32" i="2"/>
  <c r="AY14" i="3" s="1"/>
  <c r="AS32" i="2"/>
  <c r="AX15" i="3" s="1"/>
  <c r="AR32" i="2"/>
  <c r="AW15" i="3" s="1"/>
  <c r="AQ32" i="2"/>
  <c r="AV15" i="3" s="1"/>
  <c r="AP32" i="2"/>
  <c r="AO32" i="2"/>
  <c r="AT14" i="3" s="1"/>
  <c r="AN32" i="2"/>
  <c r="AS14" i="3" s="1"/>
  <c r="AM32" i="2"/>
  <c r="AR14" i="3" s="1"/>
  <c r="AL32" i="2"/>
  <c r="AQ14" i="3" s="1"/>
  <c r="AK32" i="2"/>
  <c r="AP14" i="3" s="1"/>
  <c r="AJ32" i="2"/>
  <c r="AI32" i="2"/>
  <c r="BI31" i="2"/>
  <c r="BN13" i="3" s="1"/>
  <c r="BH31" i="2"/>
  <c r="BM10" i="3" s="1"/>
  <c r="BG31" i="2"/>
  <c r="BL10" i="3" s="1"/>
  <c r="BF31" i="2"/>
  <c r="BK10" i="3" s="1"/>
  <c r="BE31" i="2"/>
  <c r="BD31" i="2"/>
  <c r="BI10" i="3" s="1"/>
  <c r="BC31" i="2"/>
  <c r="BH10" i="3" s="1"/>
  <c r="BB31" i="2"/>
  <c r="BG11" i="3" s="1"/>
  <c r="BA31" i="2"/>
  <c r="BF13" i="3" s="1"/>
  <c r="AZ31" i="2"/>
  <c r="BE11" i="3" s="1"/>
  <c r="AY31" i="2"/>
  <c r="BD10" i="3" s="1"/>
  <c r="AX31" i="2"/>
  <c r="BC10" i="3" s="1"/>
  <c r="AW31" i="2"/>
  <c r="AV31" i="2"/>
  <c r="BA10" i="3" s="1"/>
  <c r="AU31" i="2"/>
  <c r="AZ13" i="3" s="1"/>
  <c r="AT31" i="2"/>
  <c r="AY11" i="3" s="1"/>
  <c r="AS31" i="2"/>
  <c r="AX13" i="3" s="1"/>
  <c r="AR31" i="2"/>
  <c r="AW10" i="3" s="1"/>
  <c r="AQ31" i="2"/>
  <c r="AV10" i="3" s="1"/>
  <c r="AP31" i="2"/>
  <c r="AU10" i="3" s="1"/>
  <c r="AO31" i="2"/>
  <c r="AN31" i="2"/>
  <c r="AS10" i="3" s="1"/>
  <c r="AM31" i="2"/>
  <c r="AR10" i="3" s="1"/>
  <c r="AL31" i="2"/>
  <c r="AQ11" i="3" s="1"/>
  <c r="AK31" i="2"/>
  <c r="AP13" i="3" s="1"/>
  <c r="AJ31" i="2"/>
  <c r="AO10" i="3" s="1"/>
  <c r="AI31" i="2"/>
  <c r="AN10" i="3" s="1"/>
  <c r="BI30" i="2"/>
  <c r="BN3" i="3" s="1"/>
  <c r="BH30" i="2"/>
  <c r="BM3" i="3" s="1"/>
  <c r="BG30" i="2"/>
  <c r="BL7" i="3" s="1"/>
  <c r="BF30" i="2"/>
  <c r="BK7" i="3" s="1"/>
  <c r="BE30" i="2"/>
  <c r="BJ6" i="3" s="1"/>
  <c r="BD30" i="2"/>
  <c r="BI8" i="3" s="1"/>
  <c r="BC30" i="2"/>
  <c r="BH5" i="3" s="1"/>
  <c r="BB30" i="2"/>
  <c r="BG3" i="3" s="1"/>
  <c r="BA30" i="2"/>
  <c r="BF3" i="3" s="1"/>
  <c r="AZ30" i="2"/>
  <c r="BE3" i="3" s="1"/>
  <c r="AY30" i="2"/>
  <c r="BD7" i="3" s="1"/>
  <c r="AX30" i="2"/>
  <c r="BC7" i="3" s="1"/>
  <c r="AW30" i="2"/>
  <c r="BB6" i="3" s="1"/>
  <c r="AV30" i="2"/>
  <c r="BA8" i="3" s="1"/>
  <c r="AU30" i="2"/>
  <c r="AZ5" i="3" s="1"/>
  <c r="AT30" i="2"/>
  <c r="AY3" i="3" s="1"/>
  <c r="AS30" i="2"/>
  <c r="AX3" i="3" s="1"/>
  <c r="AR30" i="2"/>
  <c r="AW3" i="3" s="1"/>
  <c r="AQ30" i="2"/>
  <c r="AV7" i="3" s="1"/>
  <c r="AP30" i="2"/>
  <c r="AU7" i="3" s="1"/>
  <c r="AO30" i="2"/>
  <c r="AT6" i="3" s="1"/>
  <c r="AN30" i="2"/>
  <c r="AS8" i="3" s="1"/>
  <c r="AM30" i="2"/>
  <c r="AR5" i="3" s="1"/>
  <c r="AL30" i="2"/>
  <c r="AQ3" i="3" s="1"/>
  <c r="AK30" i="2"/>
  <c r="AP3" i="3" s="1"/>
  <c r="AJ30" i="2"/>
  <c r="AO3" i="3" s="1"/>
  <c r="AI30" i="2"/>
  <c r="AN7" i="3" s="1"/>
  <c r="AG38" i="2"/>
  <c r="AL34" i="3" s="1"/>
  <c r="AF38" i="2"/>
  <c r="AK34" i="3" s="1"/>
  <c r="AE38" i="2"/>
  <c r="AJ34" i="3" s="1"/>
  <c r="AD38" i="2"/>
  <c r="AI34" i="3" s="1"/>
  <c r="AC38" i="2"/>
  <c r="AH34" i="3" s="1"/>
  <c r="AB38" i="2"/>
  <c r="AG34" i="3" s="1"/>
  <c r="AA38" i="2"/>
  <c r="AF34" i="3" s="1"/>
  <c r="Z38" i="2"/>
  <c r="AE35" i="3" s="1"/>
  <c r="Y38" i="2"/>
  <c r="AD34" i="3" s="1"/>
  <c r="X38" i="2"/>
  <c r="AC34" i="3" s="1"/>
  <c r="W38" i="2"/>
  <c r="AB34" i="3" s="1"/>
  <c r="V38" i="2"/>
  <c r="AA34" i="3" s="1"/>
  <c r="U38" i="2"/>
  <c r="Z34" i="3" s="1"/>
  <c r="T38" i="2"/>
  <c r="Y34" i="3" s="1"/>
  <c r="S38" i="2"/>
  <c r="X34" i="3" s="1"/>
  <c r="R38" i="2"/>
  <c r="W35" i="3" s="1"/>
  <c r="Q38" i="2"/>
  <c r="V34" i="3" s="1"/>
  <c r="P38" i="2"/>
  <c r="U34" i="3" s="1"/>
  <c r="O38" i="2"/>
  <c r="T34" i="3" s="1"/>
  <c r="N38" i="2"/>
  <c r="S34" i="3" s="1"/>
  <c r="M38" i="2"/>
  <c r="R34" i="3" s="1"/>
  <c r="L38" i="2"/>
  <c r="Q34" i="3" s="1"/>
  <c r="K38" i="2"/>
  <c r="P34" i="3" s="1"/>
  <c r="J38" i="2"/>
  <c r="O35" i="3" s="1"/>
  <c r="I38" i="2"/>
  <c r="N34" i="3" s="1"/>
  <c r="H38" i="2"/>
  <c r="M34" i="3" s="1"/>
  <c r="AG37" i="2"/>
  <c r="AL33" i="3" s="1"/>
  <c r="AF37" i="2"/>
  <c r="AK33" i="3" s="1"/>
  <c r="AE37" i="2"/>
  <c r="AJ33" i="3" s="1"/>
  <c r="AD37" i="2"/>
  <c r="AI33" i="3" s="1"/>
  <c r="AC37" i="2"/>
  <c r="AH33" i="3" s="1"/>
  <c r="AB37" i="2"/>
  <c r="AG33" i="3" s="1"/>
  <c r="AA37" i="2"/>
  <c r="AF33" i="3" s="1"/>
  <c r="Z37" i="2"/>
  <c r="AE33" i="3" s="1"/>
  <c r="Y37" i="2"/>
  <c r="AD33" i="3" s="1"/>
  <c r="X37" i="2"/>
  <c r="AC33" i="3" s="1"/>
  <c r="W37" i="2"/>
  <c r="AB33" i="3" s="1"/>
  <c r="V37" i="2"/>
  <c r="AA33" i="3" s="1"/>
  <c r="U37" i="2"/>
  <c r="Z33" i="3" s="1"/>
  <c r="T37" i="2"/>
  <c r="Y33" i="3" s="1"/>
  <c r="S37" i="2"/>
  <c r="X33" i="3" s="1"/>
  <c r="R37" i="2"/>
  <c r="W33" i="3" s="1"/>
  <c r="Q37" i="2"/>
  <c r="V33" i="3" s="1"/>
  <c r="P37" i="2"/>
  <c r="U33" i="3" s="1"/>
  <c r="O37" i="2"/>
  <c r="T33" i="3" s="1"/>
  <c r="N37" i="2"/>
  <c r="S33" i="3" s="1"/>
  <c r="M37" i="2"/>
  <c r="R33" i="3" s="1"/>
  <c r="L37" i="2"/>
  <c r="Q33" i="3" s="1"/>
  <c r="K37" i="2"/>
  <c r="P33" i="3" s="1"/>
  <c r="J37" i="2"/>
  <c r="O33" i="3" s="1"/>
  <c r="I37" i="2"/>
  <c r="N33" i="3" s="1"/>
  <c r="H37" i="2"/>
  <c r="M33" i="3" s="1"/>
  <c r="AG36" i="2"/>
  <c r="AL27" i="3" s="1"/>
  <c r="AF36" i="2"/>
  <c r="AE36" i="2"/>
  <c r="AJ32" i="3" s="1"/>
  <c r="AD36" i="2"/>
  <c r="AI31" i="3" s="1"/>
  <c r="AC36" i="2"/>
  <c r="AB36" i="2"/>
  <c r="AA36" i="2"/>
  <c r="AF27" i="3" s="1"/>
  <c r="Z36" i="2"/>
  <c r="AE27" i="3" s="1"/>
  <c r="Y36" i="2"/>
  <c r="AD27" i="3" s="1"/>
  <c r="X36" i="2"/>
  <c r="W36" i="2"/>
  <c r="V36" i="2"/>
  <c r="AA31" i="3" s="1"/>
  <c r="U36" i="2"/>
  <c r="T36" i="2"/>
  <c r="S36" i="2"/>
  <c r="X27" i="3" s="1"/>
  <c r="R36" i="2"/>
  <c r="W27" i="3" s="1"/>
  <c r="Q36" i="2"/>
  <c r="V27" i="3" s="1"/>
  <c r="P36" i="2"/>
  <c r="O36" i="2"/>
  <c r="N36" i="2"/>
  <c r="M36" i="2"/>
  <c r="L36" i="2"/>
  <c r="K36" i="2"/>
  <c r="P27" i="3" s="1"/>
  <c r="J36" i="2"/>
  <c r="O27" i="3" s="1"/>
  <c r="I36" i="2"/>
  <c r="N27" i="3" s="1"/>
  <c r="H36" i="2"/>
  <c r="AG35" i="2"/>
  <c r="AL26" i="3" s="1"/>
  <c r="AL54" i="3" s="1"/>
  <c r="AF35" i="2"/>
  <c r="AK26" i="3" s="1"/>
  <c r="AK54" i="3" s="1"/>
  <c r="AE35" i="2"/>
  <c r="AJ26" i="3" s="1"/>
  <c r="AJ54" i="3" s="1"/>
  <c r="AD35" i="2"/>
  <c r="AI26" i="3" s="1"/>
  <c r="AI54" i="3" s="1"/>
  <c r="AC35" i="2"/>
  <c r="AH26" i="3" s="1"/>
  <c r="AH54" i="3" s="1"/>
  <c r="AB35" i="2"/>
  <c r="AG26" i="3" s="1"/>
  <c r="AG54" i="3" s="1"/>
  <c r="AA35" i="2"/>
  <c r="AF26" i="3" s="1"/>
  <c r="AF54" i="3" s="1"/>
  <c r="Z35" i="2"/>
  <c r="AE26" i="3" s="1"/>
  <c r="AE54" i="3" s="1"/>
  <c r="Y35" i="2"/>
  <c r="AD26" i="3" s="1"/>
  <c r="AD54" i="3" s="1"/>
  <c r="X35" i="2"/>
  <c r="AC26" i="3" s="1"/>
  <c r="AC54" i="3" s="1"/>
  <c r="W35" i="2"/>
  <c r="AB26" i="3" s="1"/>
  <c r="AB54" i="3" s="1"/>
  <c r="V35" i="2"/>
  <c r="AA26" i="3" s="1"/>
  <c r="AA54" i="3" s="1"/>
  <c r="U35" i="2"/>
  <c r="Z26" i="3" s="1"/>
  <c r="Z54" i="3" s="1"/>
  <c r="T35" i="2"/>
  <c r="Y26" i="3" s="1"/>
  <c r="Y54" i="3" s="1"/>
  <c r="S35" i="2"/>
  <c r="X26" i="3" s="1"/>
  <c r="X54" i="3" s="1"/>
  <c r="R35" i="2"/>
  <c r="W26" i="3" s="1"/>
  <c r="W54" i="3" s="1"/>
  <c r="Q35" i="2"/>
  <c r="V26" i="3" s="1"/>
  <c r="V54" i="3" s="1"/>
  <c r="P35" i="2"/>
  <c r="U26" i="3" s="1"/>
  <c r="U54" i="3" s="1"/>
  <c r="O35" i="2"/>
  <c r="T26" i="3" s="1"/>
  <c r="T54" i="3" s="1"/>
  <c r="N35" i="2"/>
  <c r="S26" i="3" s="1"/>
  <c r="S54" i="3" s="1"/>
  <c r="M35" i="2"/>
  <c r="R26" i="3" s="1"/>
  <c r="R54" i="3" s="1"/>
  <c r="L35" i="2"/>
  <c r="Q26" i="3" s="1"/>
  <c r="Q54" i="3" s="1"/>
  <c r="K35" i="2"/>
  <c r="P26" i="3" s="1"/>
  <c r="P54" i="3" s="1"/>
  <c r="J35" i="2"/>
  <c r="O26" i="3" s="1"/>
  <c r="O54" i="3" s="1"/>
  <c r="I35" i="2"/>
  <c r="N26" i="3" s="1"/>
  <c r="N54" i="3" s="1"/>
  <c r="H35" i="2"/>
  <c r="M26" i="3" s="1"/>
  <c r="M54" i="3" s="1"/>
  <c r="AG34" i="2"/>
  <c r="AL25" i="3" s="1"/>
  <c r="AF34" i="2"/>
  <c r="AK25" i="3" s="1"/>
  <c r="AE34" i="2"/>
  <c r="AJ25" i="3" s="1"/>
  <c r="AD34" i="2"/>
  <c r="AI25" i="3" s="1"/>
  <c r="AC34" i="2"/>
  <c r="AH25" i="3" s="1"/>
  <c r="AB34" i="2"/>
  <c r="AG25" i="3" s="1"/>
  <c r="AA34" i="2"/>
  <c r="AF25" i="3" s="1"/>
  <c r="Z34" i="2"/>
  <c r="AE25" i="3" s="1"/>
  <c r="Y34" i="2"/>
  <c r="AD25" i="3" s="1"/>
  <c r="X34" i="2"/>
  <c r="AC25" i="3" s="1"/>
  <c r="W34" i="2"/>
  <c r="AB25" i="3" s="1"/>
  <c r="V34" i="2"/>
  <c r="AA25" i="3" s="1"/>
  <c r="U34" i="2"/>
  <c r="Z25" i="3" s="1"/>
  <c r="T34" i="2"/>
  <c r="Y25" i="3" s="1"/>
  <c r="S34" i="2"/>
  <c r="X25" i="3" s="1"/>
  <c r="R34" i="2"/>
  <c r="W25" i="3" s="1"/>
  <c r="Q34" i="2"/>
  <c r="V25" i="3" s="1"/>
  <c r="P34" i="2"/>
  <c r="U25" i="3" s="1"/>
  <c r="O34" i="2"/>
  <c r="T25" i="3" s="1"/>
  <c r="N34" i="2"/>
  <c r="S25" i="3" s="1"/>
  <c r="M34" i="2"/>
  <c r="R25" i="3" s="1"/>
  <c r="L34" i="2"/>
  <c r="Q25" i="3" s="1"/>
  <c r="K34" i="2"/>
  <c r="P25" i="3" s="1"/>
  <c r="J34" i="2"/>
  <c r="O25" i="3" s="1"/>
  <c r="I34" i="2"/>
  <c r="N25" i="3" s="1"/>
  <c r="H34" i="2"/>
  <c r="M25" i="3" s="1"/>
  <c r="AG33" i="2"/>
  <c r="AL22" i="3" s="1"/>
  <c r="AF33" i="2"/>
  <c r="AK22" i="3" s="1"/>
  <c r="AE33" i="2"/>
  <c r="AJ23" i="3" s="1"/>
  <c r="AD33" i="2"/>
  <c r="AC33" i="2"/>
  <c r="AH24" i="3" s="1"/>
  <c r="AB33" i="2"/>
  <c r="AG23" i="3" s="1"/>
  <c r="AA33" i="2"/>
  <c r="Z33" i="2"/>
  <c r="AE22" i="3" s="1"/>
  <c r="Y33" i="2"/>
  <c r="AD22" i="3" s="1"/>
  <c r="X33" i="2"/>
  <c r="AC22" i="3" s="1"/>
  <c r="W33" i="2"/>
  <c r="AB23" i="3" s="1"/>
  <c r="V33" i="2"/>
  <c r="U33" i="2"/>
  <c r="Z24" i="3" s="1"/>
  <c r="T33" i="2"/>
  <c r="Y23" i="3" s="1"/>
  <c r="S33" i="2"/>
  <c r="R33" i="2"/>
  <c r="W22" i="3" s="1"/>
  <c r="Q33" i="2"/>
  <c r="V22" i="3" s="1"/>
  <c r="P33" i="2"/>
  <c r="U22" i="3" s="1"/>
  <c r="O33" i="2"/>
  <c r="T23" i="3" s="1"/>
  <c r="N33" i="2"/>
  <c r="M33" i="2"/>
  <c r="R24" i="3" s="1"/>
  <c r="L33" i="2"/>
  <c r="Q23" i="3" s="1"/>
  <c r="K33" i="2"/>
  <c r="J33" i="2"/>
  <c r="O22" i="3" s="1"/>
  <c r="I33" i="2"/>
  <c r="N22" i="3" s="1"/>
  <c r="H33" i="2"/>
  <c r="M22" i="3" s="1"/>
  <c r="AG32" i="2"/>
  <c r="AL14" i="3" s="1"/>
  <c r="AF32" i="2"/>
  <c r="AK14" i="3" s="1"/>
  <c r="AE32" i="2"/>
  <c r="AJ14" i="3" s="1"/>
  <c r="AD32" i="2"/>
  <c r="AI14" i="3" s="1"/>
  <c r="AC32" i="2"/>
  <c r="AH14" i="3" s="1"/>
  <c r="AB32" i="2"/>
  <c r="AA32" i="2"/>
  <c r="Z32" i="2"/>
  <c r="AE14" i="3" s="1"/>
  <c r="Y32" i="2"/>
  <c r="AD14" i="3" s="1"/>
  <c r="X32" i="2"/>
  <c r="AC14" i="3" s="1"/>
  <c r="W32" i="2"/>
  <c r="AB14" i="3" s="1"/>
  <c r="V32" i="2"/>
  <c r="AA14" i="3" s="1"/>
  <c r="U32" i="2"/>
  <c r="Z14" i="3" s="1"/>
  <c r="T32" i="2"/>
  <c r="S32" i="2"/>
  <c r="R32" i="2"/>
  <c r="W14" i="3" s="1"/>
  <c r="Q32" i="2"/>
  <c r="V15" i="3" s="1"/>
  <c r="P32" i="2"/>
  <c r="U15" i="3" s="1"/>
  <c r="O32" i="2"/>
  <c r="T15" i="3" s="1"/>
  <c r="N32" i="2"/>
  <c r="S14" i="3" s="1"/>
  <c r="M32" i="2"/>
  <c r="R15" i="3" s="1"/>
  <c r="L32" i="2"/>
  <c r="Q15" i="3" s="1"/>
  <c r="K32" i="2"/>
  <c r="J32" i="2"/>
  <c r="O14" i="3" s="1"/>
  <c r="I32" i="2"/>
  <c r="N14" i="3" s="1"/>
  <c r="H32" i="2"/>
  <c r="M14" i="3" s="1"/>
  <c r="AG31" i="2"/>
  <c r="AF31" i="2"/>
  <c r="AK10" i="3" s="1"/>
  <c r="AE31" i="2"/>
  <c r="AJ10" i="3" s="1"/>
  <c r="AD31" i="2"/>
  <c r="AI11" i="3" s="1"/>
  <c r="AC31" i="2"/>
  <c r="AH13" i="3" s="1"/>
  <c r="AB31" i="2"/>
  <c r="AG10" i="3" s="1"/>
  <c r="AA31" i="2"/>
  <c r="AF10" i="3" s="1"/>
  <c r="Z31" i="2"/>
  <c r="AE9" i="3" s="1"/>
  <c r="Y31" i="2"/>
  <c r="X31" i="2"/>
  <c r="AC10" i="3" s="1"/>
  <c r="W31" i="2"/>
  <c r="AB10" i="3" s="1"/>
  <c r="V31" i="2"/>
  <c r="AA11" i="3" s="1"/>
  <c r="U31" i="2"/>
  <c r="Z13" i="3" s="1"/>
  <c r="T31" i="2"/>
  <c r="Y10" i="3" s="1"/>
  <c r="S31" i="2"/>
  <c r="X10" i="3" s="1"/>
  <c r="R31" i="2"/>
  <c r="W10" i="3" s="1"/>
  <c r="Q31" i="2"/>
  <c r="P31" i="2"/>
  <c r="U10" i="3" s="1"/>
  <c r="O31" i="2"/>
  <c r="T10" i="3" s="1"/>
  <c r="N31" i="2"/>
  <c r="S11" i="3" s="1"/>
  <c r="M31" i="2"/>
  <c r="R13" i="3" s="1"/>
  <c r="L31" i="2"/>
  <c r="Q10" i="3" s="1"/>
  <c r="K31" i="2"/>
  <c r="P10" i="3" s="1"/>
  <c r="J31" i="2"/>
  <c r="O10" i="3" s="1"/>
  <c r="I31" i="2"/>
  <c r="H31" i="2"/>
  <c r="M10" i="3" s="1"/>
  <c r="AG47" i="2"/>
  <c r="AL44" i="3" s="1"/>
  <c r="AF47" i="2"/>
  <c r="AK44" i="3" s="1"/>
  <c r="AE47" i="2"/>
  <c r="AJ44" i="3" s="1"/>
  <c r="AD47" i="2"/>
  <c r="AI44" i="3" s="1"/>
  <c r="AC47" i="2"/>
  <c r="AH44" i="3" s="1"/>
  <c r="AB47" i="2"/>
  <c r="AG44" i="3" s="1"/>
  <c r="AA47" i="2"/>
  <c r="AF44" i="3" s="1"/>
  <c r="Z47" i="2"/>
  <c r="AE44" i="3" s="1"/>
  <c r="Y47" i="2"/>
  <c r="AD44" i="3" s="1"/>
  <c r="X47" i="2"/>
  <c r="AC44" i="3" s="1"/>
  <c r="W47" i="2"/>
  <c r="AB44" i="3" s="1"/>
  <c r="V47" i="2"/>
  <c r="AA44" i="3" s="1"/>
  <c r="U47" i="2"/>
  <c r="Z44" i="3" s="1"/>
  <c r="T47" i="2"/>
  <c r="Y44" i="3" s="1"/>
  <c r="S47" i="2"/>
  <c r="X44" i="3" s="1"/>
  <c r="R47" i="2"/>
  <c r="W44" i="3" s="1"/>
  <c r="Q47" i="2"/>
  <c r="V44" i="3" s="1"/>
  <c r="P47" i="2"/>
  <c r="U44" i="3" s="1"/>
  <c r="O47" i="2"/>
  <c r="T44" i="3" s="1"/>
  <c r="N47" i="2"/>
  <c r="S44" i="3" s="1"/>
  <c r="M47" i="2"/>
  <c r="R44" i="3" s="1"/>
  <c r="L47" i="2"/>
  <c r="Q44" i="3" s="1"/>
  <c r="K47" i="2"/>
  <c r="P44" i="3" s="1"/>
  <c r="J47" i="2"/>
  <c r="O44" i="3" s="1"/>
  <c r="I47" i="2"/>
  <c r="N44" i="3" s="1"/>
  <c r="H47" i="2"/>
  <c r="M44" i="3" s="1"/>
  <c r="G47" i="2"/>
  <c r="L44" i="3" s="1"/>
  <c r="G42" i="2"/>
  <c r="L39" i="3" s="1"/>
  <c r="G40" i="2"/>
  <c r="L36" i="3" s="1"/>
  <c r="G38" i="2"/>
  <c r="L34" i="3" s="1"/>
  <c r="G37" i="2"/>
  <c r="L33" i="3" s="1"/>
  <c r="G36" i="2"/>
  <c r="L32" i="3" s="1"/>
  <c r="G35" i="2"/>
  <c r="L26" i="3" s="1"/>
  <c r="G34" i="2"/>
  <c r="L25" i="3" s="1"/>
  <c r="G33" i="2"/>
  <c r="L22" i="3" s="1"/>
  <c r="G32" i="2"/>
  <c r="L20" i="3" s="1"/>
  <c r="G31" i="2"/>
  <c r="L11" i="3" s="1"/>
  <c r="AG30" i="2"/>
  <c r="AL6" i="3" s="1"/>
  <c r="AF30" i="2"/>
  <c r="AK6" i="3" s="1"/>
  <c r="AE30" i="2"/>
  <c r="AJ4" i="3" s="1"/>
  <c r="AD30" i="2"/>
  <c r="AI8" i="3" s="1"/>
  <c r="AC30" i="2"/>
  <c r="AH3" i="3" s="1"/>
  <c r="AB30" i="2"/>
  <c r="AG3" i="3" s="1"/>
  <c r="AA30" i="2"/>
  <c r="AF3" i="3" s="1"/>
  <c r="Z30" i="2"/>
  <c r="AE7" i="3" s="1"/>
  <c r="Y30" i="2"/>
  <c r="AD7" i="3" s="1"/>
  <c r="X30" i="2"/>
  <c r="AC6" i="3" s="1"/>
  <c r="W30" i="2"/>
  <c r="AB4" i="3" s="1"/>
  <c r="V30" i="2"/>
  <c r="AA8" i="3" s="1"/>
  <c r="U30" i="2"/>
  <c r="Z3" i="3" s="1"/>
  <c r="T30" i="2"/>
  <c r="Y3" i="3" s="1"/>
  <c r="S30" i="2"/>
  <c r="X3" i="3" s="1"/>
  <c r="R30" i="2"/>
  <c r="W7" i="3" s="1"/>
  <c r="Q30" i="2"/>
  <c r="V7" i="3" s="1"/>
  <c r="P30" i="2"/>
  <c r="U6" i="3" s="1"/>
  <c r="O30" i="2"/>
  <c r="T4" i="3" s="1"/>
  <c r="N30" i="2"/>
  <c r="S8" i="3" s="1"/>
  <c r="M30" i="2"/>
  <c r="R3" i="3" s="1"/>
  <c r="L30" i="2"/>
  <c r="Q3" i="3" s="1"/>
  <c r="K30" i="2"/>
  <c r="P3" i="3" s="1"/>
  <c r="J30" i="2"/>
  <c r="O7" i="3" s="1"/>
  <c r="I30" i="2"/>
  <c r="N7" i="3" s="1"/>
  <c r="H30" i="2"/>
  <c r="M6" i="3" s="1"/>
  <c r="G30" i="2"/>
  <c r="G43" i="2"/>
  <c r="L40" i="3" s="1"/>
  <c r="F160" i="22" l="1"/>
  <c r="H64" i="22"/>
  <c r="I96" i="22"/>
  <c r="D128" i="22"/>
  <c r="E160" i="22"/>
  <c r="G64" i="22"/>
  <c r="I192" i="22"/>
  <c r="C192" i="22"/>
  <c r="E64" i="22"/>
  <c r="H128" i="22"/>
  <c r="J128" i="22"/>
  <c r="E192" i="22"/>
  <c r="H160" i="22"/>
  <c r="F32" i="22"/>
  <c r="C96" i="22"/>
  <c r="F128" i="22"/>
  <c r="G192" i="22"/>
  <c r="G96" i="22"/>
  <c r="E96" i="22"/>
  <c r="H192" i="22"/>
  <c r="I256" i="22"/>
  <c r="I224" i="22"/>
  <c r="F64" i="22"/>
  <c r="I128" i="22"/>
  <c r="J160" i="22"/>
  <c r="K256" i="22"/>
  <c r="K224" i="22"/>
  <c r="X256" i="21"/>
  <c r="G32" i="22"/>
  <c r="J64" i="22"/>
  <c r="G128" i="22"/>
  <c r="L240" i="22"/>
  <c r="L208" i="22"/>
  <c r="Y240" i="21"/>
  <c r="L191" i="22"/>
  <c r="Y223" i="21"/>
  <c r="L175" i="22"/>
  <c r="Y207" i="21"/>
  <c r="L154" i="22"/>
  <c r="Y186" i="21"/>
  <c r="L138" i="22"/>
  <c r="Y170" i="21"/>
  <c r="L117" i="22"/>
  <c r="Y149" i="21"/>
  <c r="L101" i="22"/>
  <c r="Y133" i="21"/>
  <c r="Y112" i="21"/>
  <c r="L80" i="22"/>
  <c r="L59" i="22"/>
  <c r="Y91" i="21"/>
  <c r="L43" i="22"/>
  <c r="Y75" i="21"/>
  <c r="L203" i="22"/>
  <c r="L235" i="22"/>
  <c r="Y235" i="21"/>
  <c r="L182" i="22"/>
  <c r="Y214" i="21"/>
  <c r="L174" i="22"/>
  <c r="Y206" i="21"/>
  <c r="L153" i="22"/>
  <c r="Y185" i="21"/>
  <c r="L137" i="22"/>
  <c r="Y169" i="21"/>
  <c r="L116" i="22"/>
  <c r="Y148" i="21"/>
  <c r="L242" i="22"/>
  <c r="L210" i="22"/>
  <c r="Y242" i="21"/>
  <c r="L128" i="24"/>
  <c r="Y160" i="23"/>
  <c r="L253" i="22"/>
  <c r="L221" i="22"/>
  <c r="Y253" i="21"/>
  <c r="L39" i="22"/>
  <c r="Y71" i="21"/>
  <c r="L5" i="22"/>
  <c r="L104" i="22"/>
  <c r="Y136" i="21"/>
  <c r="Y115" i="21"/>
  <c r="L83" i="22"/>
  <c r="Y73" i="21"/>
  <c r="L41" i="22"/>
  <c r="Y60" i="21"/>
  <c r="L28" i="22"/>
  <c r="Y80" i="21"/>
  <c r="L48" i="22"/>
  <c r="L102" i="22"/>
  <c r="Y134" i="21"/>
  <c r="L81" i="22"/>
  <c r="Y113" i="21"/>
  <c r="L29" i="22"/>
  <c r="B160" i="22"/>
  <c r="L192" i="21"/>
  <c r="C256" i="22"/>
  <c r="C224" i="22"/>
  <c r="L96" i="21"/>
  <c r="B64" i="22"/>
  <c r="L255" i="22"/>
  <c r="L223" i="22"/>
  <c r="Y255" i="21"/>
  <c r="L198" i="22"/>
  <c r="L230" i="22"/>
  <c r="Y230" i="21"/>
  <c r="L189" i="22"/>
  <c r="Y221" i="21"/>
  <c r="L173" i="22"/>
  <c r="Y205" i="21"/>
  <c r="L152" i="22"/>
  <c r="Y184" i="21"/>
  <c r="L136" i="22"/>
  <c r="Y168" i="21"/>
  <c r="L115" i="22"/>
  <c r="Y147" i="21"/>
  <c r="Y89" i="21"/>
  <c r="L57" i="22"/>
  <c r="L209" i="22"/>
  <c r="L241" i="22"/>
  <c r="Y241" i="21"/>
  <c r="L188" i="22"/>
  <c r="Y220" i="21"/>
  <c r="L180" i="22"/>
  <c r="Y212" i="21"/>
  <c r="L159" i="22"/>
  <c r="Y191" i="21"/>
  <c r="L143" i="22"/>
  <c r="Y175" i="21"/>
  <c r="L122" i="22"/>
  <c r="Y154" i="21"/>
  <c r="Y54" i="21"/>
  <c r="L22" i="22"/>
  <c r="Y38" i="21"/>
  <c r="L6" i="22"/>
  <c r="Y127" i="21"/>
  <c r="L95" i="22"/>
  <c r="Y56" i="21"/>
  <c r="L24" i="22"/>
  <c r="Y92" i="21"/>
  <c r="L60" i="22"/>
  <c r="Y76" i="21"/>
  <c r="L44" i="22"/>
  <c r="H256" i="22"/>
  <c r="H224" i="22"/>
  <c r="D256" i="22"/>
  <c r="D224" i="22"/>
  <c r="X96" i="21"/>
  <c r="K64" i="22"/>
  <c r="L248" i="22"/>
  <c r="L216" i="22"/>
  <c r="Y248" i="21"/>
  <c r="L179" i="22"/>
  <c r="Y211" i="21"/>
  <c r="L158" i="22"/>
  <c r="Y190" i="21"/>
  <c r="L142" i="22"/>
  <c r="Y174" i="21"/>
  <c r="L121" i="22"/>
  <c r="Y153" i="21"/>
  <c r="L105" i="22"/>
  <c r="Y137" i="21"/>
  <c r="L211" i="22"/>
  <c r="L243" i="22"/>
  <c r="Y243" i="21"/>
  <c r="L186" i="22"/>
  <c r="Y218" i="21"/>
  <c r="L170" i="22"/>
  <c r="Y202" i="21"/>
  <c r="L149" i="22"/>
  <c r="Y181" i="21"/>
  <c r="L133" i="22"/>
  <c r="Y165" i="21"/>
  <c r="L112" i="22"/>
  <c r="Y144" i="21"/>
  <c r="L250" i="22"/>
  <c r="L218" i="22"/>
  <c r="Y250" i="21"/>
  <c r="L94" i="22"/>
  <c r="Y126" i="21"/>
  <c r="L78" i="22"/>
  <c r="Y110" i="21"/>
  <c r="L229" i="22"/>
  <c r="L197" i="22"/>
  <c r="Y229" i="21"/>
  <c r="Y107" i="21"/>
  <c r="L75" i="22"/>
  <c r="L42" i="22"/>
  <c r="Y74" i="21"/>
  <c r="Y52" i="21"/>
  <c r="L20" i="22"/>
  <c r="Y125" i="21"/>
  <c r="L93" i="22"/>
  <c r="Y109" i="21"/>
  <c r="L77" i="22"/>
  <c r="Y103" i="21"/>
  <c r="L71" i="22"/>
  <c r="L25" i="22"/>
  <c r="J96" i="22"/>
  <c r="K128" i="22"/>
  <c r="X160" i="21"/>
  <c r="F192" i="22"/>
  <c r="K32" i="22"/>
  <c r="X64" i="21"/>
  <c r="F96" i="22"/>
  <c r="G160" i="22"/>
  <c r="J192" i="22"/>
  <c r="C64" i="22"/>
  <c r="L204" i="22"/>
  <c r="L236" i="22"/>
  <c r="Y236" i="21"/>
  <c r="L84" i="22"/>
  <c r="Y116" i="21"/>
  <c r="L63" i="22"/>
  <c r="Y95" i="21"/>
  <c r="L47" i="22"/>
  <c r="Y79" i="21"/>
  <c r="L231" i="22"/>
  <c r="L199" i="22"/>
  <c r="Y231" i="21"/>
  <c r="L206" i="22"/>
  <c r="L238" i="22"/>
  <c r="Y238" i="21"/>
  <c r="L177" i="22"/>
  <c r="Y209" i="21"/>
  <c r="L156" i="22"/>
  <c r="Y188" i="21"/>
  <c r="L140" i="22"/>
  <c r="Y172" i="21"/>
  <c r="L119" i="22"/>
  <c r="Y151" i="21"/>
  <c r="L82" i="22"/>
  <c r="Y114" i="21"/>
  <c r="L61" i="22"/>
  <c r="Y93" i="21"/>
  <c r="L45" i="22"/>
  <c r="Y77" i="21"/>
  <c r="L249" i="22"/>
  <c r="L217" i="22"/>
  <c r="Y249" i="21"/>
  <c r="L176" i="22"/>
  <c r="Y208" i="21"/>
  <c r="L155" i="22"/>
  <c r="Y187" i="21"/>
  <c r="L139" i="22"/>
  <c r="Y171" i="21"/>
  <c r="L118" i="22"/>
  <c r="Y150" i="21"/>
  <c r="Y58" i="21"/>
  <c r="L26" i="22"/>
  <c r="Y42" i="21"/>
  <c r="L10" i="22"/>
  <c r="Y111" i="21"/>
  <c r="L79" i="22"/>
  <c r="L62" i="22"/>
  <c r="Y94" i="21"/>
  <c r="Y72" i="21"/>
  <c r="L40" i="22"/>
  <c r="Y48" i="21"/>
  <c r="L16" i="22"/>
  <c r="L31" i="22"/>
  <c r="Y63" i="21"/>
  <c r="B96" i="22"/>
  <c r="L128" i="21"/>
  <c r="C128" i="22"/>
  <c r="D160" i="22"/>
  <c r="G256" i="22"/>
  <c r="G224" i="22"/>
  <c r="D64" i="22"/>
  <c r="E128" i="22"/>
  <c r="B192" i="22"/>
  <c r="L224" i="21"/>
  <c r="E256" i="22"/>
  <c r="E224" i="22"/>
  <c r="L183" i="22"/>
  <c r="Y215" i="21"/>
  <c r="L167" i="22"/>
  <c r="Y199" i="21"/>
  <c r="L146" i="22"/>
  <c r="Y178" i="21"/>
  <c r="L125" i="22"/>
  <c r="Y157" i="21"/>
  <c r="L109" i="22"/>
  <c r="Y141" i="21"/>
  <c r="Y120" i="21"/>
  <c r="L88" i="22"/>
  <c r="Y104" i="21"/>
  <c r="L72" i="22"/>
  <c r="L51" i="22"/>
  <c r="Y83" i="21"/>
  <c r="L251" i="22"/>
  <c r="L219" i="22"/>
  <c r="Y251" i="21"/>
  <c r="L190" i="22"/>
  <c r="Y222" i="21"/>
  <c r="L166" i="22"/>
  <c r="Y198" i="21"/>
  <c r="L145" i="22"/>
  <c r="Y177" i="21"/>
  <c r="L124" i="22"/>
  <c r="Y156" i="21"/>
  <c r="L108" i="22"/>
  <c r="Y140" i="21"/>
  <c r="Y135" i="21"/>
  <c r="L103" i="22"/>
  <c r="L237" i="22"/>
  <c r="L205" i="22"/>
  <c r="Y237" i="21"/>
  <c r="L21" i="22"/>
  <c r="Y123" i="21"/>
  <c r="L91" i="22"/>
  <c r="L27" i="22"/>
  <c r="Y59" i="21"/>
  <c r="Y44" i="21"/>
  <c r="L12" i="22"/>
  <c r="Y88" i="21"/>
  <c r="L56" i="22"/>
  <c r="L19" i="22"/>
  <c r="Y51" i="21"/>
  <c r="L89" i="22"/>
  <c r="Y121" i="21"/>
  <c r="L73" i="22"/>
  <c r="Y105" i="21"/>
  <c r="L17" i="22"/>
  <c r="X128" i="21"/>
  <c r="K96" i="22"/>
  <c r="K192" i="22"/>
  <c r="X224" i="21"/>
  <c r="L212" i="22"/>
  <c r="L244" i="22"/>
  <c r="Y244" i="21"/>
  <c r="L239" i="22"/>
  <c r="L207" i="22"/>
  <c r="Y239" i="21"/>
  <c r="L246" i="22"/>
  <c r="L214" i="22"/>
  <c r="Y246" i="21"/>
  <c r="L181" i="22"/>
  <c r="Y213" i="21"/>
  <c r="L165" i="22"/>
  <c r="Y197" i="21"/>
  <c r="L144" i="22"/>
  <c r="Y176" i="21"/>
  <c r="L123" i="22"/>
  <c r="Y155" i="21"/>
  <c r="L107" i="22"/>
  <c r="Y139" i="21"/>
  <c r="Y81" i="21"/>
  <c r="L49" i="22"/>
  <c r="L172" i="22"/>
  <c r="Y204" i="21"/>
  <c r="L151" i="22"/>
  <c r="Y183" i="21"/>
  <c r="L135" i="22"/>
  <c r="Y167" i="21"/>
  <c r="L114" i="22"/>
  <c r="Y146" i="21"/>
  <c r="Y96" i="23"/>
  <c r="L64" i="24"/>
  <c r="Y62" i="21"/>
  <c r="L30" i="22"/>
  <c r="Y46" i="21"/>
  <c r="L14" i="22"/>
  <c r="L54" i="22"/>
  <c r="Y86" i="21"/>
  <c r="Y119" i="21"/>
  <c r="L87" i="22"/>
  <c r="L11" i="22"/>
  <c r="Y43" i="21"/>
  <c r="Y40" i="21"/>
  <c r="L8" i="22"/>
  <c r="Y84" i="21"/>
  <c r="L52" i="22"/>
  <c r="L15" i="22"/>
  <c r="Y47" i="21"/>
  <c r="L50" i="22"/>
  <c r="Y82" i="21"/>
  <c r="J256" i="22"/>
  <c r="J224" i="22"/>
  <c r="B128" i="22"/>
  <c r="L160" i="21"/>
  <c r="K160" i="22"/>
  <c r="X192" i="21"/>
  <c r="F256" i="22"/>
  <c r="F224" i="22"/>
  <c r="L64" i="21"/>
  <c r="L232" i="22"/>
  <c r="L200" i="22"/>
  <c r="Y232" i="21"/>
  <c r="L187" i="22"/>
  <c r="Y219" i="21"/>
  <c r="L171" i="22"/>
  <c r="Y203" i="21"/>
  <c r="L150" i="22"/>
  <c r="Y182" i="21"/>
  <c r="L134" i="22"/>
  <c r="Y166" i="21"/>
  <c r="L113" i="22"/>
  <c r="Y145" i="21"/>
  <c r="L178" i="22"/>
  <c r="Y210" i="21"/>
  <c r="L157" i="22"/>
  <c r="Y189" i="21"/>
  <c r="L141" i="22"/>
  <c r="Y173" i="21"/>
  <c r="L120" i="22"/>
  <c r="Y152" i="21"/>
  <c r="L160" i="24"/>
  <c r="Y192" i="23"/>
  <c r="L234" i="22"/>
  <c r="L202" i="22"/>
  <c r="Y234" i="21"/>
  <c r="L86" i="22"/>
  <c r="Y118" i="21"/>
  <c r="L70" i="22"/>
  <c r="Y102" i="21"/>
  <c r="Y64" i="23"/>
  <c r="L32" i="24"/>
  <c r="L245" i="22"/>
  <c r="L213" i="22"/>
  <c r="Y245" i="21"/>
  <c r="L13" i="22"/>
  <c r="L58" i="22"/>
  <c r="Y90" i="21"/>
  <c r="L7" i="22"/>
  <c r="Y39" i="21"/>
  <c r="Y69" i="21"/>
  <c r="L37" i="22"/>
  <c r="Y101" i="21"/>
  <c r="L69" i="22"/>
  <c r="L106" i="22"/>
  <c r="Y138" i="21"/>
  <c r="Y117" i="21"/>
  <c r="L85" i="22"/>
  <c r="L23" i="22"/>
  <c r="Y55" i="21"/>
  <c r="L38" i="22"/>
  <c r="Y70" i="21"/>
  <c r="L9" i="22"/>
  <c r="B256" i="22"/>
  <c r="B224" i="22"/>
  <c r="L256" i="21"/>
  <c r="E32" i="22"/>
  <c r="H96" i="22"/>
  <c r="C160" i="22"/>
  <c r="D192" i="22"/>
  <c r="I64" i="22"/>
  <c r="D96" i="22"/>
  <c r="I160" i="22"/>
  <c r="L252" i="22"/>
  <c r="L220" i="22"/>
  <c r="Y252" i="21"/>
  <c r="L92" i="22"/>
  <c r="Y124" i="21"/>
  <c r="L76" i="22"/>
  <c r="Y108" i="21"/>
  <c r="L55" i="22"/>
  <c r="Y87" i="21"/>
  <c r="L247" i="22"/>
  <c r="L215" i="22"/>
  <c r="Y247" i="21"/>
  <c r="L96" i="24"/>
  <c r="Y128" i="23"/>
  <c r="L254" i="22"/>
  <c r="L222" i="22"/>
  <c r="Y254" i="21"/>
  <c r="L185" i="22"/>
  <c r="Y217" i="21"/>
  <c r="L169" i="22"/>
  <c r="Y201" i="21"/>
  <c r="L148" i="22"/>
  <c r="Y180" i="21"/>
  <c r="L127" i="22"/>
  <c r="Y159" i="21"/>
  <c r="L111" i="22"/>
  <c r="Y143" i="21"/>
  <c r="L90" i="22"/>
  <c r="Y122" i="21"/>
  <c r="L74" i="22"/>
  <c r="Y106" i="21"/>
  <c r="L53" i="22"/>
  <c r="Y85" i="21"/>
  <c r="L224" i="24"/>
  <c r="L256" i="24"/>
  <c r="Y256" i="23"/>
  <c r="L201" i="22"/>
  <c r="L233" i="22"/>
  <c r="Y233" i="21"/>
  <c r="L184" i="22"/>
  <c r="Y216" i="21"/>
  <c r="L168" i="22"/>
  <c r="Y200" i="21"/>
  <c r="L147" i="22"/>
  <c r="Y179" i="21"/>
  <c r="L126" i="22"/>
  <c r="Y158" i="21"/>
  <c r="L110" i="22"/>
  <c r="Y142" i="21"/>
  <c r="L192" i="24"/>
  <c r="Y224" i="23"/>
  <c r="Y50" i="21"/>
  <c r="L18" i="22"/>
  <c r="L46" i="22"/>
  <c r="Y78" i="21"/>
  <c r="L32" i="21"/>
  <c r="Y32" i="21" s="1"/>
  <c r="C32" i="22"/>
  <c r="I32" i="22"/>
  <c r="D32" i="22"/>
  <c r="J32" i="22"/>
  <c r="HO45" i="3"/>
  <c r="B32" i="22"/>
  <c r="H32" i="22"/>
  <c r="L6" i="3"/>
  <c r="L3" i="3"/>
  <c r="FQ41" i="3"/>
  <c r="DY60" i="3"/>
  <c r="EG60" i="3"/>
  <c r="EO60" i="3"/>
  <c r="DY56" i="3"/>
  <c r="EG56" i="3"/>
  <c r="EO56" i="3"/>
  <c r="DZ56" i="3"/>
  <c r="EH56" i="3"/>
  <c r="EP56" i="3"/>
  <c r="DU57" i="3"/>
  <c r="EC57" i="3"/>
  <c r="EK57" i="3"/>
  <c r="ES57" i="3"/>
  <c r="BO44" i="3"/>
  <c r="AL45" i="25" s="1"/>
  <c r="CQ25" i="3"/>
  <c r="AK26" i="25" s="1"/>
  <c r="CQ40" i="3"/>
  <c r="AK41" i="25" s="1"/>
  <c r="DX56" i="3"/>
  <c r="EF56" i="3"/>
  <c r="EN56" i="3"/>
  <c r="EB60" i="3"/>
  <c r="EJ60" i="3"/>
  <c r="ER60" i="3"/>
  <c r="IA43" i="3"/>
  <c r="AF44" i="25" s="1"/>
  <c r="BO36" i="3"/>
  <c r="AL37" i="25" s="1"/>
  <c r="BO25" i="3"/>
  <c r="AL26" i="25" s="1"/>
  <c r="AM25" i="3"/>
  <c r="AM26" i="25" s="1"/>
  <c r="AM44" i="3"/>
  <c r="AM45" i="25" s="1"/>
  <c r="BO39" i="3"/>
  <c r="AL40" i="25" s="1"/>
  <c r="FW39" i="3"/>
  <c r="AH40" i="25" s="1"/>
  <c r="L54" i="3"/>
  <c r="AM26" i="3"/>
  <c r="BO40" i="3"/>
  <c r="AL41" i="25" s="1"/>
  <c r="DW58" i="3"/>
  <c r="EE58" i="3"/>
  <c r="EM58" i="3"/>
  <c r="DS36" i="3"/>
  <c r="AJ37" i="25" s="1"/>
  <c r="DV51" i="3"/>
  <c r="ED51" i="3"/>
  <c r="EL51" i="3"/>
  <c r="ET51" i="3"/>
  <c r="EA57" i="3"/>
  <c r="EI57" i="3"/>
  <c r="EQ57" i="3"/>
  <c r="AM33" i="3"/>
  <c r="AM34" i="25" s="1"/>
  <c r="EB57" i="3"/>
  <c r="EJ57" i="3"/>
  <c r="ER57" i="3"/>
  <c r="IA33" i="3"/>
  <c r="AF34" i="25" s="1"/>
  <c r="IA44" i="3"/>
  <c r="AF45" i="25" s="1"/>
  <c r="IA36" i="3"/>
  <c r="AF37" i="25" s="1"/>
  <c r="HE41" i="3"/>
  <c r="HK41" i="3"/>
  <c r="IA39" i="3"/>
  <c r="AF40" i="25" s="1"/>
  <c r="IA25" i="3"/>
  <c r="AF26" i="25" s="1"/>
  <c r="IA40" i="3"/>
  <c r="AF41" i="25" s="1"/>
  <c r="GZ54" i="3"/>
  <c r="IA26" i="3"/>
  <c r="HG42" i="3"/>
  <c r="GY36" i="3"/>
  <c r="AG37" i="25" s="1"/>
  <c r="GC7" i="3"/>
  <c r="GY39" i="3"/>
  <c r="AG40" i="25" s="1"/>
  <c r="FX42" i="3"/>
  <c r="GY25" i="3"/>
  <c r="AG26" i="25" s="1"/>
  <c r="GY40" i="3"/>
  <c r="AG41" i="25" s="1"/>
  <c r="GN42" i="3"/>
  <c r="FX54" i="3"/>
  <c r="GY26" i="3"/>
  <c r="GQ42" i="3"/>
  <c r="GY43" i="3"/>
  <c r="AG44" i="25" s="1"/>
  <c r="GP41" i="3"/>
  <c r="GY33" i="3"/>
  <c r="AG34" i="25" s="1"/>
  <c r="GY44" i="3"/>
  <c r="AG45" i="25" s="1"/>
  <c r="FW25" i="3"/>
  <c r="AH26" i="25" s="1"/>
  <c r="FW40" i="3"/>
  <c r="AH41" i="25" s="1"/>
  <c r="EV54" i="3"/>
  <c r="FW26" i="3"/>
  <c r="FW43" i="3"/>
  <c r="AH44" i="25" s="1"/>
  <c r="FW33" i="3"/>
  <c r="AH34" i="25" s="1"/>
  <c r="FW44" i="3"/>
  <c r="AH45" i="25" s="1"/>
  <c r="FS42" i="3"/>
  <c r="FW36" i="3"/>
  <c r="AH37" i="25" s="1"/>
  <c r="EZ42" i="3"/>
  <c r="FC42" i="3"/>
  <c r="DZ60" i="3"/>
  <c r="EH60" i="3"/>
  <c r="EP60" i="3"/>
  <c r="EA56" i="3"/>
  <c r="EI56" i="3"/>
  <c r="EQ56" i="3"/>
  <c r="DY58" i="3"/>
  <c r="EG58" i="3"/>
  <c r="EO58" i="3"/>
  <c r="EA51" i="3"/>
  <c r="EI51" i="3"/>
  <c r="EQ51" i="3"/>
  <c r="DE23" i="3"/>
  <c r="DS39" i="3"/>
  <c r="AJ40" i="25" s="1"/>
  <c r="DE41" i="3"/>
  <c r="DO42" i="3"/>
  <c r="CR54" i="3"/>
  <c r="DS26" i="3"/>
  <c r="DK41" i="3"/>
  <c r="DS25" i="3"/>
  <c r="AJ26" i="25" s="1"/>
  <c r="DS43" i="3"/>
  <c r="AJ44" i="25" s="1"/>
  <c r="DD6" i="3"/>
  <c r="DS33" i="3"/>
  <c r="AJ34" i="25" s="1"/>
  <c r="DS44" i="3"/>
  <c r="AJ45" i="25" s="1"/>
  <c r="DS40" i="3"/>
  <c r="AJ41" i="25" s="1"/>
  <c r="BP54" i="3"/>
  <c r="CQ26" i="3"/>
  <c r="CQ43" i="3"/>
  <c r="AK44" i="25" s="1"/>
  <c r="CQ33" i="3"/>
  <c r="AK34" i="25" s="1"/>
  <c r="CQ44" i="3"/>
  <c r="AK45" i="25" s="1"/>
  <c r="CQ36" i="3"/>
  <c r="AK37" i="25" s="1"/>
  <c r="BW41" i="3"/>
  <c r="CM41" i="3"/>
  <c r="CQ39" i="3"/>
  <c r="AK40" i="25" s="1"/>
  <c r="CP42" i="3"/>
  <c r="BO33" i="3"/>
  <c r="AL34" i="25" s="1"/>
  <c r="AN54" i="3"/>
  <c r="BO26" i="3"/>
  <c r="EU44" i="3"/>
  <c r="AI45" i="25" s="1"/>
  <c r="EU43" i="3"/>
  <c r="AI44" i="25" s="1"/>
  <c r="EU40" i="3"/>
  <c r="AI41" i="25" s="1"/>
  <c r="EU39" i="3"/>
  <c r="AI40" i="25" s="1"/>
  <c r="EU37" i="3"/>
  <c r="AI38" i="25" s="1"/>
  <c r="EU36" i="3"/>
  <c r="AI37" i="25" s="1"/>
  <c r="DW51" i="3"/>
  <c r="EE51" i="3"/>
  <c r="EM51" i="3"/>
  <c r="EB56" i="3"/>
  <c r="EC56" i="3"/>
  <c r="EK56" i="3"/>
  <c r="ES56" i="3"/>
  <c r="EU34" i="3"/>
  <c r="AI35" i="25" s="1"/>
  <c r="DV56" i="3"/>
  <c r="ED56" i="3"/>
  <c r="EL56" i="3"/>
  <c r="ET56" i="3"/>
  <c r="ER56" i="3"/>
  <c r="EJ56" i="3"/>
  <c r="EU33" i="3"/>
  <c r="AI34" i="25" s="1"/>
  <c r="EU27" i="3"/>
  <c r="AI28" i="25" s="1"/>
  <c r="DV55" i="3"/>
  <c r="ED55" i="3"/>
  <c r="EL55" i="3"/>
  <c r="ET55" i="3"/>
  <c r="DT54" i="3"/>
  <c r="EU26" i="3"/>
  <c r="EU25" i="3"/>
  <c r="AI26" i="25" s="1"/>
  <c r="EU14" i="3"/>
  <c r="AI15" i="25" s="1"/>
  <c r="DY53" i="3"/>
  <c r="EG53" i="3"/>
  <c r="EO53" i="3"/>
  <c r="EU9" i="3"/>
  <c r="AI10" i="25" s="1"/>
  <c r="DW56" i="3"/>
  <c r="EE56" i="3"/>
  <c r="EM56" i="3"/>
  <c r="DX60" i="3"/>
  <c r="EF60" i="3"/>
  <c r="EN60" i="3"/>
  <c r="DU56" i="3"/>
  <c r="EU4" i="3"/>
  <c r="AI5" i="25" s="1"/>
  <c r="DU59" i="3"/>
  <c r="EC59" i="3"/>
  <c r="EK59" i="3"/>
  <c r="ES59" i="3"/>
  <c r="DZ59" i="3"/>
  <c r="EH59" i="3"/>
  <c r="EP59" i="3"/>
  <c r="EI59" i="3"/>
  <c r="EQ59" i="3"/>
  <c r="HH45" i="3"/>
  <c r="EA59" i="3"/>
  <c r="L37" i="3"/>
  <c r="DD66" i="3" s="1"/>
  <c r="AP37" i="3"/>
  <c r="AX37" i="3"/>
  <c r="BF37" i="3"/>
  <c r="BN37" i="3"/>
  <c r="BV37" i="3"/>
  <c r="CD37" i="3"/>
  <c r="CL37" i="3"/>
  <c r="CT37" i="3"/>
  <c r="DB37" i="3"/>
  <c r="DJ37" i="3"/>
  <c r="DR37" i="3"/>
  <c r="EX37" i="3"/>
  <c r="FF37" i="3"/>
  <c r="FN37" i="3"/>
  <c r="FV37" i="3"/>
  <c r="GD37" i="3"/>
  <c r="GL37" i="3"/>
  <c r="GT37" i="3"/>
  <c r="HB37" i="3"/>
  <c r="HJ37" i="3"/>
  <c r="HR37" i="3"/>
  <c r="HZ37" i="3"/>
  <c r="AQ38" i="3"/>
  <c r="AY38" i="3"/>
  <c r="BG38" i="3"/>
  <c r="BW38" i="3"/>
  <c r="CE38" i="3"/>
  <c r="CM38" i="3"/>
  <c r="CU38" i="3"/>
  <c r="DC38" i="3"/>
  <c r="DK38" i="3"/>
  <c r="EY38" i="3"/>
  <c r="FG38" i="3"/>
  <c r="FO38" i="3"/>
  <c r="GE38" i="3"/>
  <c r="GM38" i="3"/>
  <c r="GU38" i="3"/>
  <c r="HC38" i="3"/>
  <c r="HK38" i="3"/>
  <c r="HS38" i="3"/>
  <c r="AR38" i="3"/>
  <c r="AZ38" i="3"/>
  <c r="BH38" i="3"/>
  <c r="BP38" i="3"/>
  <c r="BX38" i="3"/>
  <c r="CF38" i="3"/>
  <c r="CN38" i="3"/>
  <c r="CV38" i="3"/>
  <c r="DD38" i="3"/>
  <c r="DL38" i="3"/>
  <c r="DT38" i="3"/>
  <c r="EU38" i="3" s="1"/>
  <c r="AI39" i="25" s="1"/>
  <c r="EZ38" i="3"/>
  <c r="FH38" i="3"/>
  <c r="FP38" i="3"/>
  <c r="FX38" i="3"/>
  <c r="GF38" i="3"/>
  <c r="GN38" i="3"/>
  <c r="GV38" i="3"/>
  <c r="HD38" i="3"/>
  <c r="HL38" i="3"/>
  <c r="HT38" i="3"/>
  <c r="AS38" i="3"/>
  <c r="BA38" i="3"/>
  <c r="BI38" i="3"/>
  <c r="BQ38" i="3"/>
  <c r="BY38" i="3"/>
  <c r="CG38" i="3"/>
  <c r="CO38" i="3"/>
  <c r="CW38" i="3"/>
  <c r="DE38" i="3"/>
  <c r="DM38" i="3"/>
  <c r="FA38" i="3"/>
  <c r="FI38" i="3"/>
  <c r="FQ38" i="3"/>
  <c r="FY38" i="3"/>
  <c r="GG38" i="3"/>
  <c r="GO38" i="3"/>
  <c r="GW38" i="3"/>
  <c r="HE38" i="3"/>
  <c r="HM38" i="3"/>
  <c r="HU38" i="3"/>
  <c r="AT38" i="3"/>
  <c r="BB38" i="3"/>
  <c r="BJ38" i="3"/>
  <c r="BR38" i="3"/>
  <c r="BZ38" i="3"/>
  <c r="CH38" i="3"/>
  <c r="CP38" i="3"/>
  <c r="CX38" i="3"/>
  <c r="DF38" i="3"/>
  <c r="DN38" i="3"/>
  <c r="FB38" i="3"/>
  <c r="FJ38" i="3"/>
  <c r="FR38" i="3"/>
  <c r="FZ38" i="3"/>
  <c r="GH38" i="3"/>
  <c r="GP38" i="3"/>
  <c r="GX38" i="3"/>
  <c r="HF38" i="3"/>
  <c r="HN38" i="3"/>
  <c r="HV38" i="3"/>
  <c r="AU38" i="3"/>
  <c r="BC38" i="3"/>
  <c r="BK38" i="3"/>
  <c r="BS38" i="3"/>
  <c r="CA38" i="3"/>
  <c r="CI38" i="3"/>
  <c r="CY38" i="3"/>
  <c r="DG38" i="3"/>
  <c r="DO38" i="3"/>
  <c r="FC38" i="3"/>
  <c r="FK38" i="3"/>
  <c r="FS38" i="3"/>
  <c r="GA38" i="3"/>
  <c r="GI38" i="3"/>
  <c r="GQ38" i="3"/>
  <c r="HG38" i="3"/>
  <c r="HO38" i="3"/>
  <c r="HW38" i="3"/>
  <c r="GV66" i="3"/>
  <c r="AN38" i="3"/>
  <c r="AV38" i="3"/>
  <c r="BD38" i="3"/>
  <c r="BL38" i="3"/>
  <c r="BT38" i="3"/>
  <c r="CB38" i="3"/>
  <c r="CJ38" i="3"/>
  <c r="CR38" i="3"/>
  <c r="CZ38" i="3"/>
  <c r="DH38" i="3"/>
  <c r="DP38" i="3"/>
  <c r="EV38" i="3"/>
  <c r="FD38" i="3"/>
  <c r="FL38" i="3"/>
  <c r="FT38" i="3"/>
  <c r="GB38" i="3"/>
  <c r="GJ38" i="3"/>
  <c r="GR38" i="3"/>
  <c r="GZ38" i="3"/>
  <c r="HH38" i="3"/>
  <c r="HP38" i="3"/>
  <c r="HX38" i="3"/>
  <c r="AO38" i="3"/>
  <c r="AW38" i="3"/>
  <c r="BE38" i="3"/>
  <c r="BM38" i="3"/>
  <c r="BU38" i="3"/>
  <c r="CC38" i="3"/>
  <c r="CK38" i="3"/>
  <c r="CS38" i="3"/>
  <c r="DA38" i="3"/>
  <c r="DI38" i="3"/>
  <c r="DQ38" i="3"/>
  <c r="EW38" i="3"/>
  <c r="FE38" i="3"/>
  <c r="FM38" i="3"/>
  <c r="FU38" i="3"/>
  <c r="GC38" i="3"/>
  <c r="GK38" i="3"/>
  <c r="GS38" i="3"/>
  <c r="HA38" i="3"/>
  <c r="HI38" i="3"/>
  <c r="HQ38" i="3"/>
  <c r="HY38" i="3"/>
  <c r="HP45" i="3"/>
  <c r="HA46" i="3"/>
  <c r="AN45" i="3"/>
  <c r="BR45" i="3"/>
  <c r="BZ45" i="3"/>
  <c r="CH45" i="3"/>
  <c r="CP45" i="3"/>
  <c r="CS45" i="3"/>
  <c r="DA45" i="3"/>
  <c r="DI46" i="3"/>
  <c r="DQ46" i="3"/>
  <c r="GB45" i="3"/>
  <c r="GJ45" i="3"/>
  <c r="GR45" i="3"/>
  <c r="HC48" i="3"/>
  <c r="CA45" i="3"/>
  <c r="CT45" i="3"/>
  <c r="GS46" i="3"/>
  <c r="BP45" i="3"/>
  <c r="CV45" i="3"/>
  <c r="FL45" i="3"/>
  <c r="BV47" i="3"/>
  <c r="CD47" i="3"/>
  <c r="CW45" i="3"/>
  <c r="EW46" i="3"/>
  <c r="BW48" i="3"/>
  <c r="CX45" i="3"/>
  <c r="HX45" i="3"/>
  <c r="BX45" i="3"/>
  <c r="CF45" i="3"/>
  <c r="CN45" i="3"/>
  <c r="CY45" i="3"/>
  <c r="HI46" i="3"/>
  <c r="BQ45" i="3"/>
  <c r="BY45" i="3"/>
  <c r="CG45" i="3"/>
  <c r="CO45" i="3"/>
  <c r="CZ45" i="3"/>
  <c r="DH45" i="3"/>
  <c r="DP45" i="3"/>
  <c r="HZ47" i="3"/>
  <c r="FN5" i="3"/>
  <c r="EX8" i="3"/>
  <c r="BZ8" i="3"/>
  <c r="CO3" i="3"/>
  <c r="EX5" i="3"/>
  <c r="BE7" i="3"/>
  <c r="DD5" i="3"/>
  <c r="HC6" i="3"/>
  <c r="GS7" i="3"/>
  <c r="FN8" i="3"/>
  <c r="AC4" i="3"/>
  <c r="GT4" i="3"/>
  <c r="DL5" i="3"/>
  <c r="HS6" i="3"/>
  <c r="CX7" i="3"/>
  <c r="DD8" i="3"/>
  <c r="AA3" i="3"/>
  <c r="HD5" i="3"/>
  <c r="HU6" i="3"/>
  <c r="HK7" i="3"/>
  <c r="DL8" i="3"/>
  <c r="EZ4" i="3"/>
  <c r="HC4" i="3"/>
  <c r="HM7" i="3"/>
  <c r="HD8" i="3"/>
  <c r="EV6" i="3"/>
  <c r="HM8" i="3"/>
  <c r="BY3" i="3"/>
  <c r="FL6" i="3"/>
  <c r="AO7" i="3"/>
  <c r="L7" i="3"/>
  <c r="FZ3" i="3"/>
  <c r="CW4" i="3"/>
  <c r="GX6" i="3"/>
  <c r="AI3" i="3"/>
  <c r="CG3" i="3"/>
  <c r="GH3" i="3"/>
  <c r="AK4" i="3"/>
  <c r="CY4" i="3"/>
  <c r="T5" i="3"/>
  <c r="BP5" i="3"/>
  <c r="DF5" i="3"/>
  <c r="FF5" i="3"/>
  <c r="HC5" i="3"/>
  <c r="AU6" i="3"/>
  <c r="CV6" i="3"/>
  <c r="FD6" i="3"/>
  <c r="HT6" i="3"/>
  <c r="AW7" i="3"/>
  <c r="CV7" i="3"/>
  <c r="GK7" i="3"/>
  <c r="HL7" i="3"/>
  <c r="T8" i="3"/>
  <c r="BR8" i="3"/>
  <c r="DF8" i="3"/>
  <c r="FF8" i="3"/>
  <c r="HC8" i="3"/>
  <c r="HN8" i="3"/>
  <c r="DE4" i="3"/>
  <c r="BC6" i="3"/>
  <c r="AR3" i="3"/>
  <c r="EW3" i="3"/>
  <c r="GX3" i="3"/>
  <c r="AT4" i="3"/>
  <c r="DG4" i="3"/>
  <c r="FH4" i="3"/>
  <c r="HG4" i="3"/>
  <c r="AJ5" i="3"/>
  <c r="CF5" i="3"/>
  <c r="DN5" i="3"/>
  <c r="FV5" i="3"/>
  <c r="HK5" i="3"/>
  <c r="HK51" i="3" s="1"/>
  <c r="BK6" i="3"/>
  <c r="DL6" i="3"/>
  <c r="FT6" i="3"/>
  <c r="HD6" i="3"/>
  <c r="BM7" i="3"/>
  <c r="DD7" i="3"/>
  <c r="EX7" i="3"/>
  <c r="HN7" i="3"/>
  <c r="AJ8" i="3"/>
  <c r="CH8" i="3"/>
  <c r="DN8" i="3"/>
  <c r="FV8" i="3"/>
  <c r="HE8" i="3"/>
  <c r="HS8" i="3"/>
  <c r="AB5" i="3"/>
  <c r="AZ3" i="3"/>
  <c r="CV3" i="3"/>
  <c r="FE3" i="3"/>
  <c r="BB4" i="3"/>
  <c r="DM4" i="3"/>
  <c r="FP4" i="3"/>
  <c r="HK4" i="3"/>
  <c r="CN5" i="3"/>
  <c r="HL5" i="3"/>
  <c r="HE6" i="3"/>
  <c r="P7" i="3"/>
  <c r="DF7" i="3"/>
  <c r="FF7" i="3"/>
  <c r="HC7" i="3"/>
  <c r="HS7" i="3"/>
  <c r="HS60" i="3" s="1"/>
  <c r="CP8" i="3"/>
  <c r="HF8" i="3"/>
  <c r="HT8" i="3"/>
  <c r="GP3" i="3"/>
  <c r="GP51" i="3" s="1"/>
  <c r="BH3" i="3"/>
  <c r="DD3" i="3"/>
  <c r="FM3" i="3"/>
  <c r="BJ4" i="3"/>
  <c r="DO4" i="3"/>
  <c r="HO4" i="3"/>
  <c r="AS5" i="3"/>
  <c r="GB5" i="3"/>
  <c r="HS5" i="3"/>
  <c r="BS6" i="3"/>
  <c r="FZ6" i="3"/>
  <c r="HK6" i="3"/>
  <c r="X7" i="3"/>
  <c r="BU7" i="3"/>
  <c r="DL7" i="3"/>
  <c r="FN7" i="3"/>
  <c r="HD7" i="3"/>
  <c r="HT7" i="3"/>
  <c r="AT8" i="3"/>
  <c r="GC8" i="3"/>
  <c r="HG8" i="3"/>
  <c r="HU8" i="3"/>
  <c r="AB8" i="3"/>
  <c r="HO8" i="3"/>
  <c r="DL3" i="3"/>
  <c r="FU3" i="3"/>
  <c r="M4" i="3"/>
  <c r="GD4" i="3"/>
  <c r="HS4" i="3"/>
  <c r="BA5" i="3"/>
  <c r="CV5" i="3"/>
  <c r="GJ5" i="3"/>
  <c r="HT5" i="3"/>
  <c r="CA6" i="3"/>
  <c r="GH6" i="3"/>
  <c r="HL6" i="3"/>
  <c r="AF7" i="3"/>
  <c r="CC7" i="3"/>
  <c r="DN7" i="3"/>
  <c r="FV7" i="3"/>
  <c r="HE7" i="3"/>
  <c r="HU7" i="3"/>
  <c r="BB8" i="3"/>
  <c r="CV8" i="3"/>
  <c r="GK8" i="3"/>
  <c r="HK8" i="3"/>
  <c r="HV8" i="3"/>
  <c r="BX5" i="3"/>
  <c r="S3" i="3"/>
  <c r="BQ3" i="3"/>
  <c r="U4" i="3"/>
  <c r="GL4" i="3"/>
  <c r="HW4" i="3"/>
  <c r="BI5" i="3"/>
  <c r="CX5" i="3"/>
  <c r="GR5" i="3"/>
  <c r="CI6" i="3"/>
  <c r="GP6" i="3"/>
  <c r="HM6" i="3"/>
  <c r="CK7" i="3"/>
  <c r="HF7" i="3"/>
  <c r="HV7" i="3"/>
  <c r="BJ8" i="3"/>
  <c r="CX8" i="3"/>
  <c r="GS8" i="3"/>
  <c r="HL8" i="3"/>
  <c r="HW8" i="3"/>
  <c r="Q31" i="3"/>
  <c r="Q32" i="3"/>
  <c r="Q30" i="3"/>
  <c r="Y31" i="3"/>
  <c r="Y32" i="3"/>
  <c r="Y30" i="3"/>
  <c r="AG31" i="3"/>
  <c r="AG32" i="3"/>
  <c r="AG30" i="3"/>
  <c r="AR30" i="3"/>
  <c r="AR31" i="3"/>
  <c r="AZ30" i="3"/>
  <c r="AZ31" i="3"/>
  <c r="BH30" i="3"/>
  <c r="BH31" i="3"/>
  <c r="BS30" i="3"/>
  <c r="BS31" i="3"/>
  <c r="BS32" i="3"/>
  <c r="CA30" i="3"/>
  <c r="CA31" i="3"/>
  <c r="CA32" i="3"/>
  <c r="CI30" i="3"/>
  <c r="CI31" i="3"/>
  <c r="CI32" i="3"/>
  <c r="CT32" i="3"/>
  <c r="CT31" i="3"/>
  <c r="DB32" i="3"/>
  <c r="DB31" i="3"/>
  <c r="DJ32" i="3"/>
  <c r="DJ29" i="3"/>
  <c r="DJ31" i="3"/>
  <c r="DR32" i="3"/>
  <c r="DR29" i="3"/>
  <c r="DR31" i="3"/>
  <c r="FB29" i="3"/>
  <c r="FB30" i="3"/>
  <c r="FB31" i="3"/>
  <c r="FB32" i="3"/>
  <c r="FJ29" i="3"/>
  <c r="FJ30" i="3"/>
  <c r="FJ31" i="3"/>
  <c r="FJ32" i="3"/>
  <c r="FR29" i="3"/>
  <c r="FR30" i="3"/>
  <c r="FR31" i="3"/>
  <c r="FR32" i="3"/>
  <c r="GC31" i="3"/>
  <c r="GC32" i="3"/>
  <c r="GC30" i="3"/>
  <c r="GK31" i="3"/>
  <c r="GK32" i="3"/>
  <c r="GK30" i="3"/>
  <c r="GS31" i="3"/>
  <c r="GS32" i="3"/>
  <c r="GS30" i="3"/>
  <c r="HD29" i="3"/>
  <c r="HD30" i="3"/>
  <c r="HD31" i="3"/>
  <c r="HD32" i="3"/>
  <c r="HL29" i="3"/>
  <c r="HL30" i="3"/>
  <c r="HL31" i="3"/>
  <c r="HL32" i="3"/>
  <c r="HT29" i="3"/>
  <c r="HT30" i="3"/>
  <c r="HT31" i="3"/>
  <c r="HT32" i="3"/>
  <c r="BR27" i="3"/>
  <c r="BZ27" i="3"/>
  <c r="CH27" i="3"/>
  <c r="CP27" i="3"/>
  <c r="FB27" i="3"/>
  <c r="FJ27" i="3"/>
  <c r="FR27" i="3"/>
  <c r="O28" i="3"/>
  <c r="W28" i="3"/>
  <c r="AE28" i="3"/>
  <c r="AU28" i="3"/>
  <c r="BC28" i="3"/>
  <c r="BK28" i="3"/>
  <c r="BS28" i="3"/>
  <c r="CA28" i="3"/>
  <c r="CI28" i="3"/>
  <c r="CY28" i="3"/>
  <c r="DG28" i="3"/>
  <c r="DO28" i="3"/>
  <c r="GA28" i="3"/>
  <c r="GI28" i="3"/>
  <c r="GQ28" i="3"/>
  <c r="HG28" i="3"/>
  <c r="HO28" i="3"/>
  <c r="HW28" i="3"/>
  <c r="P29" i="3"/>
  <c r="X29" i="3"/>
  <c r="AF29" i="3"/>
  <c r="AN29" i="3"/>
  <c r="AV29" i="3"/>
  <c r="BD29" i="3"/>
  <c r="BL29" i="3"/>
  <c r="CR29" i="3"/>
  <c r="CZ29" i="3"/>
  <c r="DI29" i="3"/>
  <c r="FM29" i="3"/>
  <c r="HI29" i="3"/>
  <c r="AP30" i="3"/>
  <c r="CE31" i="3"/>
  <c r="CF32" i="3"/>
  <c r="R32" i="3"/>
  <c r="R31" i="3"/>
  <c r="Z32" i="3"/>
  <c r="Z31" i="3"/>
  <c r="AH32" i="3"/>
  <c r="AH31" i="3"/>
  <c r="AS30" i="3"/>
  <c r="AS31" i="3"/>
  <c r="AS32" i="3"/>
  <c r="BA30" i="3"/>
  <c r="BA31" i="3"/>
  <c r="BA32" i="3"/>
  <c r="BI30" i="3"/>
  <c r="BI31" i="3"/>
  <c r="BI32" i="3"/>
  <c r="BT30" i="3"/>
  <c r="BT31" i="3"/>
  <c r="BT32" i="3"/>
  <c r="CB30" i="3"/>
  <c r="CB31" i="3"/>
  <c r="CB32" i="3"/>
  <c r="CJ30" i="3"/>
  <c r="CJ31" i="3"/>
  <c r="CJ32" i="3"/>
  <c r="CU30" i="3"/>
  <c r="CU32" i="3"/>
  <c r="DC30" i="3"/>
  <c r="DC32" i="3"/>
  <c r="DK29" i="3"/>
  <c r="DK30" i="3"/>
  <c r="DK32" i="3"/>
  <c r="FC29" i="3"/>
  <c r="FC30" i="3"/>
  <c r="FC31" i="3"/>
  <c r="FC32" i="3"/>
  <c r="FK29" i="3"/>
  <c r="FK30" i="3"/>
  <c r="FK31" i="3"/>
  <c r="FK32" i="3"/>
  <c r="FS29" i="3"/>
  <c r="FS30" i="3"/>
  <c r="FS31" i="3"/>
  <c r="FS32" i="3"/>
  <c r="GD32" i="3"/>
  <c r="GD29" i="3"/>
  <c r="GD31" i="3"/>
  <c r="GL32" i="3"/>
  <c r="GL29" i="3"/>
  <c r="GL31" i="3"/>
  <c r="GT32" i="3"/>
  <c r="GT29" i="3"/>
  <c r="GT31" i="3"/>
  <c r="HE29" i="3"/>
  <c r="HE30" i="3"/>
  <c r="HE31" i="3"/>
  <c r="HE32" i="3"/>
  <c r="HM29" i="3"/>
  <c r="HM30" i="3"/>
  <c r="HM31" i="3"/>
  <c r="HM32" i="3"/>
  <c r="HU29" i="3"/>
  <c r="HU30" i="3"/>
  <c r="HU31" i="3"/>
  <c r="HU32" i="3"/>
  <c r="BS27" i="3"/>
  <c r="CA27" i="3"/>
  <c r="CI27" i="3"/>
  <c r="FC27" i="3"/>
  <c r="FK27" i="3"/>
  <c r="FS27" i="3"/>
  <c r="P28" i="3"/>
  <c r="X28" i="3"/>
  <c r="AF28" i="3"/>
  <c r="AN28" i="3"/>
  <c r="AV28" i="3"/>
  <c r="BD28" i="3"/>
  <c r="BL28" i="3"/>
  <c r="BT28" i="3"/>
  <c r="CB28" i="3"/>
  <c r="CJ28" i="3"/>
  <c r="CR28" i="3"/>
  <c r="CZ28" i="3"/>
  <c r="DH28" i="3"/>
  <c r="DP28" i="3"/>
  <c r="GB28" i="3"/>
  <c r="GJ28" i="3"/>
  <c r="GR28" i="3"/>
  <c r="GZ28" i="3"/>
  <c r="HH28" i="3"/>
  <c r="HP28" i="3"/>
  <c r="HX28" i="3"/>
  <c r="Q29" i="3"/>
  <c r="Y29" i="3"/>
  <c r="AG29" i="3"/>
  <c r="AO29" i="3"/>
  <c r="AW29" i="3"/>
  <c r="BE29" i="3"/>
  <c r="BM29" i="3"/>
  <c r="CS29" i="3"/>
  <c r="DA29" i="3"/>
  <c r="DQ29" i="3"/>
  <c r="FU29" i="3"/>
  <c r="HQ29" i="3"/>
  <c r="AX30" i="3"/>
  <c r="CT30" i="3"/>
  <c r="EX30" i="3"/>
  <c r="CM31" i="3"/>
  <c r="S30" i="3"/>
  <c r="S32" i="3"/>
  <c r="AA30" i="3"/>
  <c r="AA32" i="3"/>
  <c r="AI30" i="3"/>
  <c r="AI32" i="3"/>
  <c r="AT30" i="3"/>
  <c r="AT31" i="3"/>
  <c r="AT32" i="3"/>
  <c r="BB30" i="3"/>
  <c r="BB31" i="3"/>
  <c r="BB32" i="3"/>
  <c r="BJ30" i="3"/>
  <c r="BJ31" i="3"/>
  <c r="BJ32" i="3"/>
  <c r="BU31" i="3"/>
  <c r="BU32" i="3"/>
  <c r="BU30" i="3"/>
  <c r="CC31" i="3"/>
  <c r="CC32" i="3"/>
  <c r="CC30" i="3"/>
  <c r="CK31" i="3"/>
  <c r="CK32" i="3"/>
  <c r="CK30" i="3"/>
  <c r="CV30" i="3"/>
  <c r="CV31" i="3"/>
  <c r="CV32" i="3"/>
  <c r="DD30" i="3"/>
  <c r="DD31" i="3"/>
  <c r="DD32" i="3"/>
  <c r="DL29" i="3"/>
  <c r="DL30" i="3"/>
  <c r="DL31" i="3"/>
  <c r="DL32" i="3"/>
  <c r="EV30" i="3"/>
  <c r="EV31" i="3"/>
  <c r="EV32" i="3"/>
  <c r="EV29" i="3"/>
  <c r="FD30" i="3"/>
  <c r="FD31" i="3"/>
  <c r="FD32" i="3"/>
  <c r="FD29" i="3"/>
  <c r="FL30" i="3"/>
  <c r="FL31" i="3"/>
  <c r="FL32" i="3"/>
  <c r="FL29" i="3"/>
  <c r="FT30" i="3"/>
  <c r="FT31" i="3"/>
  <c r="FT32" i="3"/>
  <c r="FT29" i="3"/>
  <c r="GE29" i="3"/>
  <c r="GE30" i="3"/>
  <c r="GE32" i="3"/>
  <c r="GM29" i="3"/>
  <c r="GM30" i="3"/>
  <c r="GM32" i="3"/>
  <c r="GU29" i="3"/>
  <c r="GU30" i="3"/>
  <c r="GU32" i="3"/>
  <c r="HF29" i="3"/>
  <c r="HF30" i="3"/>
  <c r="HF31" i="3"/>
  <c r="HF32" i="3"/>
  <c r="HN29" i="3"/>
  <c r="HN30" i="3"/>
  <c r="HN31" i="3"/>
  <c r="HN32" i="3"/>
  <c r="HV29" i="3"/>
  <c r="HV30" i="3"/>
  <c r="HV31" i="3"/>
  <c r="HV32" i="3"/>
  <c r="L27" i="3"/>
  <c r="BT27" i="3"/>
  <c r="CB27" i="3"/>
  <c r="CJ27" i="3"/>
  <c r="EV27" i="3"/>
  <c r="FD27" i="3"/>
  <c r="FL27" i="3"/>
  <c r="FT27" i="3"/>
  <c r="Q28" i="3"/>
  <c r="Y28" i="3"/>
  <c r="AG28" i="3"/>
  <c r="AO28" i="3"/>
  <c r="AW28" i="3"/>
  <c r="BE28" i="3"/>
  <c r="BM28" i="3"/>
  <c r="BU28" i="3"/>
  <c r="CC28" i="3"/>
  <c r="CK28" i="3"/>
  <c r="CS28" i="3"/>
  <c r="DA28" i="3"/>
  <c r="DI28" i="3"/>
  <c r="DQ28" i="3"/>
  <c r="GC28" i="3"/>
  <c r="GK28" i="3"/>
  <c r="GS28" i="3"/>
  <c r="HA28" i="3"/>
  <c r="HI28" i="3"/>
  <c r="HQ28" i="3"/>
  <c r="HY28" i="3"/>
  <c r="R29" i="3"/>
  <c r="Z29" i="3"/>
  <c r="AH29" i="3"/>
  <c r="AP29" i="3"/>
  <c r="AX29" i="3"/>
  <c r="BF29" i="3"/>
  <c r="BN29" i="3"/>
  <c r="CT29" i="3"/>
  <c r="DB29" i="3"/>
  <c r="HY29" i="3"/>
  <c r="BF30" i="3"/>
  <c r="DB30" i="3"/>
  <c r="FF30" i="3"/>
  <c r="HB30" i="3"/>
  <c r="EY31" i="3"/>
  <c r="HC31" i="3"/>
  <c r="AR32" i="3"/>
  <c r="T30" i="3"/>
  <c r="T31" i="3"/>
  <c r="AB30" i="3"/>
  <c r="AB31" i="3"/>
  <c r="AJ30" i="3"/>
  <c r="AJ31" i="3"/>
  <c r="AU30" i="3"/>
  <c r="AU31" i="3"/>
  <c r="AU32" i="3"/>
  <c r="BC30" i="3"/>
  <c r="BC31" i="3"/>
  <c r="BC32" i="3"/>
  <c r="BK30" i="3"/>
  <c r="BK31" i="3"/>
  <c r="BK32" i="3"/>
  <c r="BV32" i="3"/>
  <c r="BV31" i="3"/>
  <c r="CD32" i="3"/>
  <c r="CD31" i="3"/>
  <c r="CL32" i="3"/>
  <c r="CL31" i="3"/>
  <c r="CW30" i="3"/>
  <c r="CW31" i="3"/>
  <c r="CW32" i="3"/>
  <c r="DE30" i="3"/>
  <c r="DE31" i="3"/>
  <c r="DE32" i="3"/>
  <c r="DM29" i="3"/>
  <c r="DM30" i="3"/>
  <c r="DM31" i="3"/>
  <c r="DM32" i="3"/>
  <c r="EW31" i="3"/>
  <c r="EW32" i="3"/>
  <c r="EW30" i="3"/>
  <c r="FE31" i="3"/>
  <c r="FE32" i="3"/>
  <c r="FE30" i="3"/>
  <c r="FM31" i="3"/>
  <c r="FM32" i="3"/>
  <c r="FM30" i="3"/>
  <c r="FU31" i="3"/>
  <c r="FU32" i="3"/>
  <c r="FU30" i="3"/>
  <c r="FX29" i="3"/>
  <c r="FX30" i="3"/>
  <c r="FX31" i="3"/>
  <c r="FX32" i="3"/>
  <c r="GF29" i="3"/>
  <c r="GF30" i="3"/>
  <c r="GF31" i="3"/>
  <c r="GF32" i="3"/>
  <c r="GN29" i="3"/>
  <c r="GN30" i="3"/>
  <c r="GN31" i="3"/>
  <c r="GN32" i="3"/>
  <c r="GV29" i="3"/>
  <c r="GV30" i="3"/>
  <c r="GV31" i="3"/>
  <c r="GV32" i="3"/>
  <c r="HG29" i="3"/>
  <c r="HG30" i="3"/>
  <c r="HG31" i="3"/>
  <c r="HG32" i="3"/>
  <c r="HO29" i="3"/>
  <c r="HO30" i="3"/>
  <c r="HO31" i="3"/>
  <c r="HO32" i="3"/>
  <c r="HW29" i="3"/>
  <c r="HW30" i="3"/>
  <c r="HW31" i="3"/>
  <c r="HW32" i="3"/>
  <c r="L28" i="3"/>
  <c r="Q27" i="3"/>
  <c r="Y27" i="3"/>
  <c r="AG27" i="3"/>
  <c r="BU27" i="3"/>
  <c r="CC27" i="3"/>
  <c r="CK27" i="3"/>
  <c r="EW27" i="3"/>
  <c r="FE27" i="3"/>
  <c r="FM27" i="3"/>
  <c r="FU27" i="3"/>
  <c r="GC27" i="3"/>
  <c r="GK27" i="3"/>
  <c r="GS27" i="3"/>
  <c r="R28" i="3"/>
  <c r="Z28" i="3"/>
  <c r="AH28" i="3"/>
  <c r="AP28" i="3"/>
  <c r="AX28" i="3"/>
  <c r="BF28" i="3"/>
  <c r="BN28" i="3"/>
  <c r="BV28" i="3"/>
  <c r="CD28" i="3"/>
  <c r="CL28" i="3"/>
  <c r="CT28" i="3"/>
  <c r="DB28" i="3"/>
  <c r="DJ28" i="3"/>
  <c r="DR28" i="3"/>
  <c r="FN28" i="3"/>
  <c r="GD28" i="3"/>
  <c r="GL28" i="3"/>
  <c r="GT28" i="3"/>
  <c r="HB28" i="3"/>
  <c r="HJ28" i="3"/>
  <c r="HR28" i="3"/>
  <c r="HZ28" i="3"/>
  <c r="S29" i="3"/>
  <c r="AA29" i="3"/>
  <c r="AI29" i="3"/>
  <c r="AQ29" i="3"/>
  <c r="AY29" i="3"/>
  <c r="BG29" i="3"/>
  <c r="CU29" i="3"/>
  <c r="DC29" i="3"/>
  <c r="GC29" i="3"/>
  <c r="BN30" i="3"/>
  <c r="DJ30" i="3"/>
  <c r="HJ30" i="3"/>
  <c r="AQ31" i="3"/>
  <c r="CU31" i="3"/>
  <c r="FG31" i="3"/>
  <c r="HK31" i="3"/>
  <c r="AZ32" i="3"/>
  <c r="M30" i="3"/>
  <c r="M31" i="3"/>
  <c r="M32" i="3"/>
  <c r="U30" i="3"/>
  <c r="U31" i="3"/>
  <c r="U32" i="3"/>
  <c r="AC30" i="3"/>
  <c r="AC31" i="3"/>
  <c r="AC32" i="3"/>
  <c r="AK30" i="3"/>
  <c r="AK31" i="3"/>
  <c r="AK32" i="3"/>
  <c r="AN30" i="3"/>
  <c r="AN31" i="3"/>
  <c r="AN32" i="3"/>
  <c r="AV30" i="3"/>
  <c r="AV31" i="3"/>
  <c r="AV32" i="3"/>
  <c r="BD30" i="3"/>
  <c r="BD31" i="3"/>
  <c r="BD32" i="3"/>
  <c r="BL30" i="3"/>
  <c r="BL31" i="3"/>
  <c r="BL32" i="3"/>
  <c r="BW30" i="3"/>
  <c r="BW32" i="3"/>
  <c r="CE30" i="3"/>
  <c r="CE32" i="3"/>
  <c r="CM30" i="3"/>
  <c r="CM32" i="3"/>
  <c r="CX30" i="3"/>
  <c r="CX31" i="3"/>
  <c r="CX32" i="3"/>
  <c r="DF30" i="3"/>
  <c r="DF31" i="3"/>
  <c r="DF32" i="3"/>
  <c r="DN29" i="3"/>
  <c r="DN30" i="3"/>
  <c r="DN31" i="3"/>
  <c r="DN32" i="3"/>
  <c r="EX32" i="3"/>
  <c r="EX29" i="3"/>
  <c r="EX31" i="3"/>
  <c r="FF32" i="3"/>
  <c r="FF29" i="3"/>
  <c r="FF31" i="3"/>
  <c r="FN32" i="3"/>
  <c r="FN29" i="3"/>
  <c r="FN31" i="3"/>
  <c r="FV32" i="3"/>
  <c r="FV29" i="3"/>
  <c r="FV31" i="3"/>
  <c r="FY29" i="3"/>
  <c r="FY30" i="3"/>
  <c r="FY31" i="3"/>
  <c r="FY32" i="3"/>
  <c r="GG29" i="3"/>
  <c r="GG30" i="3"/>
  <c r="GG31" i="3"/>
  <c r="GG32" i="3"/>
  <c r="GO29" i="3"/>
  <c r="GO30" i="3"/>
  <c r="GO31" i="3"/>
  <c r="GO32" i="3"/>
  <c r="GW29" i="3"/>
  <c r="GW30" i="3"/>
  <c r="GW31" i="3"/>
  <c r="GW32" i="3"/>
  <c r="GZ30" i="3"/>
  <c r="GZ31" i="3"/>
  <c r="GZ32" i="3"/>
  <c r="GZ29" i="3"/>
  <c r="HH30" i="3"/>
  <c r="HH31" i="3"/>
  <c r="HH32" i="3"/>
  <c r="HH29" i="3"/>
  <c r="HP30" i="3"/>
  <c r="HP31" i="3"/>
  <c r="HP32" i="3"/>
  <c r="HP29" i="3"/>
  <c r="HX30" i="3"/>
  <c r="HX31" i="3"/>
  <c r="HX32" i="3"/>
  <c r="HX29" i="3"/>
  <c r="L29" i="3"/>
  <c r="R27" i="3"/>
  <c r="Z27" i="3"/>
  <c r="AH27" i="3"/>
  <c r="BV27" i="3"/>
  <c r="CD27" i="3"/>
  <c r="CL27" i="3"/>
  <c r="CT27" i="3"/>
  <c r="DB27" i="3"/>
  <c r="DJ27" i="3"/>
  <c r="DR27" i="3"/>
  <c r="EX27" i="3"/>
  <c r="FF27" i="3"/>
  <c r="FN27" i="3"/>
  <c r="FV27" i="3"/>
  <c r="GD27" i="3"/>
  <c r="GL27" i="3"/>
  <c r="GT27" i="3"/>
  <c r="HR27" i="3"/>
  <c r="HZ27" i="3"/>
  <c r="S28" i="3"/>
  <c r="AA28" i="3"/>
  <c r="AI28" i="3"/>
  <c r="AQ28" i="3"/>
  <c r="AY28" i="3"/>
  <c r="BG28" i="3"/>
  <c r="BW28" i="3"/>
  <c r="CE28" i="3"/>
  <c r="CM28" i="3"/>
  <c r="CU28" i="3"/>
  <c r="DC28" i="3"/>
  <c r="DK28" i="3"/>
  <c r="FO28" i="3"/>
  <c r="GE28" i="3"/>
  <c r="GM28" i="3"/>
  <c r="GU28" i="3"/>
  <c r="HC28" i="3"/>
  <c r="HK28" i="3"/>
  <c r="HS28" i="3"/>
  <c r="T29" i="3"/>
  <c r="AB29" i="3"/>
  <c r="AJ29" i="3"/>
  <c r="AR29" i="3"/>
  <c r="AZ29" i="3"/>
  <c r="BH29" i="3"/>
  <c r="CV29" i="3"/>
  <c r="DD29" i="3"/>
  <c r="GK29" i="3"/>
  <c r="R30" i="3"/>
  <c r="DR30" i="3"/>
  <c r="FV30" i="3"/>
  <c r="AY31" i="3"/>
  <c r="DC31" i="3"/>
  <c r="HS31" i="3"/>
  <c r="BH32" i="3"/>
  <c r="N30" i="3"/>
  <c r="N31" i="3"/>
  <c r="N32" i="3"/>
  <c r="V30" i="3"/>
  <c r="V31" i="3"/>
  <c r="V32" i="3"/>
  <c r="AD30" i="3"/>
  <c r="AD31" i="3"/>
  <c r="AD32" i="3"/>
  <c r="AL30" i="3"/>
  <c r="AL31" i="3"/>
  <c r="AL32" i="3"/>
  <c r="AO31" i="3"/>
  <c r="AO32" i="3"/>
  <c r="AO30" i="3"/>
  <c r="AW31" i="3"/>
  <c r="AW32" i="3"/>
  <c r="AW30" i="3"/>
  <c r="BE31" i="3"/>
  <c r="BE32" i="3"/>
  <c r="BE30" i="3"/>
  <c r="BM31" i="3"/>
  <c r="BM32" i="3"/>
  <c r="BM30" i="3"/>
  <c r="BP30" i="3"/>
  <c r="BP31" i="3"/>
  <c r="BX30" i="3"/>
  <c r="BX31" i="3"/>
  <c r="CF30" i="3"/>
  <c r="CF31" i="3"/>
  <c r="CN30" i="3"/>
  <c r="CN31" i="3"/>
  <c r="CN32" i="3"/>
  <c r="CY30" i="3"/>
  <c r="CY31" i="3"/>
  <c r="CY32" i="3"/>
  <c r="DG30" i="3"/>
  <c r="DG31" i="3"/>
  <c r="DG32" i="3"/>
  <c r="DO29" i="3"/>
  <c r="DO30" i="3"/>
  <c r="DO31" i="3"/>
  <c r="DO32" i="3"/>
  <c r="EY29" i="3"/>
  <c r="EY30" i="3"/>
  <c r="EY32" i="3"/>
  <c r="FG29" i="3"/>
  <c r="FG30" i="3"/>
  <c r="FG32" i="3"/>
  <c r="FO29" i="3"/>
  <c r="FO30" i="3"/>
  <c r="FO32" i="3"/>
  <c r="FZ29" i="3"/>
  <c r="FZ30" i="3"/>
  <c r="FZ31" i="3"/>
  <c r="FZ32" i="3"/>
  <c r="GH29" i="3"/>
  <c r="GH30" i="3"/>
  <c r="GH31" i="3"/>
  <c r="GH32" i="3"/>
  <c r="GP29" i="3"/>
  <c r="GP30" i="3"/>
  <c r="GP31" i="3"/>
  <c r="GP32" i="3"/>
  <c r="GX29" i="3"/>
  <c r="GX30" i="3"/>
  <c r="GX31" i="3"/>
  <c r="GX32" i="3"/>
  <c r="HA31" i="3"/>
  <c r="HA32" i="3"/>
  <c r="HA30" i="3"/>
  <c r="HI31" i="3"/>
  <c r="HI32" i="3"/>
  <c r="HI30" i="3"/>
  <c r="HQ31" i="3"/>
  <c r="HQ32" i="3"/>
  <c r="HQ30" i="3"/>
  <c r="HY31" i="3"/>
  <c r="HY32" i="3"/>
  <c r="HY30" i="3"/>
  <c r="L30" i="3"/>
  <c r="S27" i="3"/>
  <c r="AA27" i="3"/>
  <c r="AI27" i="3"/>
  <c r="BG27" i="3"/>
  <c r="BW27" i="3"/>
  <c r="CE27" i="3"/>
  <c r="CM27" i="3"/>
  <c r="CU27" i="3"/>
  <c r="DC27" i="3"/>
  <c r="DK27" i="3"/>
  <c r="EY27" i="3"/>
  <c r="FG27" i="3"/>
  <c r="FO27" i="3"/>
  <c r="GE27" i="3"/>
  <c r="GM27" i="3"/>
  <c r="GU27" i="3"/>
  <c r="T28" i="3"/>
  <c r="AB28" i="3"/>
  <c r="AJ28" i="3"/>
  <c r="AR28" i="3"/>
  <c r="AZ28" i="3"/>
  <c r="BH28" i="3"/>
  <c r="BP28" i="3"/>
  <c r="BX28" i="3"/>
  <c r="CF28" i="3"/>
  <c r="CN28" i="3"/>
  <c r="CV28" i="3"/>
  <c r="DD28" i="3"/>
  <c r="DL28" i="3"/>
  <c r="DT28" i="3"/>
  <c r="EU28" i="3" s="1"/>
  <c r="AI29" i="25" s="1"/>
  <c r="FX28" i="3"/>
  <c r="GF28" i="3"/>
  <c r="GN28" i="3"/>
  <c r="GV28" i="3"/>
  <c r="HD28" i="3"/>
  <c r="HL28" i="3"/>
  <c r="HT28" i="3"/>
  <c r="M29" i="3"/>
  <c r="U29" i="3"/>
  <c r="AC29" i="3"/>
  <c r="AK29" i="3"/>
  <c r="AS29" i="3"/>
  <c r="BA29" i="3"/>
  <c r="BI29" i="3"/>
  <c r="CW29" i="3"/>
  <c r="DE29" i="3"/>
  <c r="GS29" i="3"/>
  <c r="Z30" i="3"/>
  <c r="BV30" i="3"/>
  <c r="DK31" i="3"/>
  <c r="O30" i="3"/>
  <c r="O31" i="3"/>
  <c r="O32" i="3"/>
  <c r="W30" i="3"/>
  <c r="W31" i="3"/>
  <c r="W32" i="3"/>
  <c r="AE30" i="3"/>
  <c r="AE31" i="3"/>
  <c r="AE32" i="3"/>
  <c r="AP32" i="3"/>
  <c r="AP31" i="3"/>
  <c r="AX32" i="3"/>
  <c r="AX31" i="3"/>
  <c r="BF32" i="3"/>
  <c r="BF31" i="3"/>
  <c r="BN32" i="3"/>
  <c r="BN31" i="3"/>
  <c r="BQ30" i="3"/>
  <c r="BQ31" i="3"/>
  <c r="BQ32" i="3"/>
  <c r="BY30" i="3"/>
  <c r="BY31" i="3"/>
  <c r="BY32" i="3"/>
  <c r="CG30" i="3"/>
  <c r="CG31" i="3"/>
  <c r="CG32" i="3"/>
  <c r="CO30" i="3"/>
  <c r="CO31" i="3"/>
  <c r="CO32" i="3"/>
  <c r="CR30" i="3"/>
  <c r="CR31" i="3"/>
  <c r="CR32" i="3"/>
  <c r="CZ30" i="3"/>
  <c r="CZ31" i="3"/>
  <c r="CZ32" i="3"/>
  <c r="DH30" i="3"/>
  <c r="DH31" i="3"/>
  <c r="DH32" i="3"/>
  <c r="DH29" i="3"/>
  <c r="DP30" i="3"/>
  <c r="DP31" i="3"/>
  <c r="DP32" i="3"/>
  <c r="DP29" i="3"/>
  <c r="EZ29" i="3"/>
  <c r="EZ30" i="3"/>
  <c r="EZ31" i="3"/>
  <c r="EZ32" i="3"/>
  <c r="FH29" i="3"/>
  <c r="FH30" i="3"/>
  <c r="FH31" i="3"/>
  <c r="FH32" i="3"/>
  <c r="FP29" i="3"/>
  <c r="FP30" i="3"/>
  <c r="FP31" i="3"/>
  <c r="FP32" i="3"/>
  <c r="GA29" i="3"/>
  <c r="GA30" i="3"/>
  <c r="GA31" i="3"/>
  <c r="GA32" i="3"/>
  <c r="GI29" i="3"/>
  <c r="GI30" i="3"/>
  <c r="GI31" i="3"/>
  <c r="GI32" i="3"/>
  <c r="GQ29" i="3"/>
  <c r="GQ30" i="3"/>
  <c r="GQ31" i="3"/>
  <c r="GQ32" i="3"/>
  <c r="HB32" i="3"/>
  <c r="HB29" i="3"/>
  <c r="HB31" i="3"/>
  <c r="HJ32" i="3"/>
  <c r="HJ29" i="3"/>
  <c r="HJ31" i="3"/>
  <c r="HR32" i="3"/>
  <c r="HR29" i="3"/>
  <c r="HR31" i="3"/>
  <c r="HZ32" i="3"/>
  <c r="HZ29" i="3"/>
  <c r="HZ31" i="3"/>
  <c r="L31" i="3"/>
  <c r="T27" i="3"/>
  <c r="AB27" i="3"/>
  <c r="AJ27" i="3"/>
  <c r="AR27" i="3"/>
  <c r="AZ27" i="3"/>
  <c r="BH27" i="3"/>
  <c r="BP27" i="3"/>
  <c r="BX27" i="3"/>
  <c r="CF27" i="3"/>
  <c r="CN27" i="3"/>
  <c r="CV27" i="3"/>
  <c r="DD27" i="3"/>
  <c r="DL27" i="3"/>
  <c r="EZ27" i="3"/>
  <c r="FH27" i="3"/>
  <c r="FP27" i="3"/>
  <c r="FX27" i="3"/>
  <c r="GF27" i="3"/>
  <c r="GN27" i="3"/>
  <c r="GV27" i="3"/>
  <c r="HD27" i="3"/>
  <c r="HL27" i="3"/>
  <c r="HT27" i="3"/>
  <c r="M28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FY28" i="3"/>
  <c r="GG28" i="3"/>
  <c r="GO28" i="3"/>
  <c r="GW28" i="3"/>
  <c r="HE28" i="3"/>
  <c r="HM28" i="3"/>
  <c r="HU28" i="3"/>
  <c r="N29" i="3"/>
  <c r="V29" i="3"/>
  <c r="AD29" i="3"/>
  <c r="AL29" i="3"/>
  <c r="AT29" i="3"/>
  <c r="BB29" i="3"/>
  <c r="BJ29" i="3"/>
  <c r="CX29" i="3"/>
  <c r="DF29" i="3"/>
  <c r="EW29" i="3"/>
  <c r="AH30" i="3"/>
  <c r="CD30" i="3"/>
  <c r="GD30" i="3"/>
  <c r="GE31" i="3"/>
  <c r="T32" i="3"/>
  <c r="BP32" i="3"/>
  <c r="P30" i="3"/>
  <c r="P31" i="3"/>
  <c r="P32" i="3"/>
  <c r="X30" i="3"/>
  <c r="X31" i="3"/>
  <c r="X32" i="3"/>
  <c r="AF30" i="3"/>
  <c r="AF31" i="3"/>
  <c r="AF32" i="3"/>
  <c r="AQ30" i="3"/>
  <c r="AQ32" i="3"/>
  <c r="AY30" i="3"/>
  <c r="AY32" i="3"/>
  <c r="BG30" i="3"/>
  <c r="BG32" i="3"/>
  <c r="BR30" i="3"/>
  <c r="BR31" i="3"/>
  <c r="BR32" i="3"/>
  <c r="BZ30" i="3"/>
  <c r="BZ31" i="3"/>
  <c r="BZ32" i="3"/>
  <c r="CH30" i="3"/>
  <c r="CH31" i="3"/>
  <c r="CH32" i="3"/>
  <c r="CP30" i="3"/>
  <c r="CP31" i="3"/>
  <c r="CP32" i="3"/>
  <c r="CS31" i="3"/>
  <c r="CS32" i="3"/>
  <c r="CS30" i="3"/>
  <c r="DA31" i="3"/>
  <c r="DA32" i="3"/>
  <c r="DA30" i="3"/>
  <c r="DI31" i="3"/>
  <c r="DI32" i="3"/>
  <c r="DI30" i="3"/>
  <c r="DQ31" i="3"/>
  <c r="DQ32" i="3"/>
  <c r="DQ30" i="3"/>
  <c r="DT29" i="3"/>
  <c r="EU29" i="3" s="1"/>
  <c r="AI30" i="25" s="1"/>
  <c r="DT30" i="3"/>
  <c r="EU30" i="3" s="1"/>
  <c r="AI31" i="25" s="1"/>
  <c r="DT31" i="3"/>
  <c r="EU31" i="3" s="1"/>
  <c r="AI32" i="25" s="1"/>
  <c r="DT32" i="3"/>
  <c r="EU32" i="3" s="1"/>
  <c r="AI33" i="25" s="1"/>
  <c r="FA29" i="3"/>
  <c r="FA30" i="3"/>
  <c r="FA31" i="3"/>
  <c r="FA32" i="3"/>
  <c r="FI29" i="3"/>
  <c r="FI30" i="3"/>
  <c r="FI31" i="3"/>
  <c r="FI32" i="3"/>
  <c r="FQ29" i="3"/>
  <c r="FQ30" i="3"/>
  <c r="FQ31" i="3"/>
  <c r="FQ32" i="3"/>
  <c r="GB30" i="3"/>
  <c r="GB31" i="3"/>
  <c r="GB32" i="3"/>
  <c r="GB29" i="3"/>
  <c r="GJ30" i="3"/>
  <c r="GJ31" i="3"/>
  <c r="GJ32" i="3"/>
  <c r="GJ29" i="3"/>
  <c r="GR30" i="3"/>
  <c r="GR31" i="3"/>
  <c r="GR32" i="3"/>
  <c r="GR29" i="3"/>
  <c r="HC29" i="3"/>
  <c r="HC30" i="3"/>
  <c r="HC32" i="3"/>
  <c r="HK29" i="3"/>
  <c r="HK30" i="3"/>
  <c r="HK32" i="3"/>
  <c r="HS29" i="3"/>
  <c r="HS30" i="3"/>
  <c r="HS32" i="3"/>
  <c r="M27" i="3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FA27" i="3"/>
  <c r="FI27" i="3"/>
  <c r="FQ27" i="3"/>
  <c r="FY27" i="3"/>
  <c r="GG27" i="3"/>
  <c r="GO27" i="3"/>
  <c r="GW27" i="3"/>
  <c r="HE27" i="3"/>
  <c r="HM27" i="3"/>
  <c r="HU27" i="3"/>
  <c r="N28" i="3"/>
  <c r="V28" i="3"/>
  <c r="AD28" i="3"/>
  <c r="AL28" i="3"/>
  <c r="AT28" i="3"/>
  <c r="BB28" i="3"/>
  <c r="BJ28" i="3"/>
  <c r="BR28" i="3"/>
  <c r="BZ28" i="3"/>
  <c r="CH28" i="3"/>
  <c r="CP28" i="3"/>
  <c r="CX28" i="3"/>
  <c r="DF28" i="3"/>
  <c r="DN28" i="3"/>
  <c r="FB28" i="3"/>
  <c r="FJ28" i="3"/>
  <c r="FR28" i="3"/>
  <c r="FZ28" i="3"/>
  <c r="GH28" i="3"/>
  <c r="GP28" i="3"/>
  <c r="GX28" i="3"/>
  <c r="HF28" i="3"/>
  <c r="HN28" i="3"/>
  <c r="HV28" i="3"/>
  <c r="O29" i="3"/>
  <c r="W29" i="3"/>
  <c r="AE29" i="3"/>
  <c r="AU29" i="3"/>
  <c r="BC29" i="3"/>
  <c r="BK29" i="3"/>
  <c r="BS29" i="3"/>
  <c r="CA29" i="3"/>
  <c r="CI29" i="3"/>
  <c r="CY29" i="3"/>
  <c r="DG29" i="3"/>
  <c r="FE29" i="3"/>
  <c r="HA29" i="3"/>
  <c r="CL30" i="3"/>
  <c r="GL30" i="3"/>
  <c r="S31" i="3"/>
  <c r="BW31" i="3"/>
  <c r="GM31" i="3"/>
  <c r="AB32" i="3"/>
  <c r="BX32" i="3"/>
  <c r="AO21" i="3"/>
  <c r="AO19" i="3"/>
  <c r="AO20" i="3"/>
  <c r="AO16" i="3"/>
  <c r="AO17" i="3"/>
  <c r="AO18" i="3"/>
  <c r="P20" i="3"/>
  <c r="P21" i="3"/>
  <c r="P19" i="3"/>
  <c r="P16" i="3"/>
  <c r="P17" i="3"/>
  <c r="P18" i="3"/>
  <c r="X20" i="3"/>
  <c r="X21" i="3"/>
  <c r="X19" i="3"/>
  <c r="X16" i="3"/>
  <c r="X17" i="3"/>
  <c r="X18" i="3"/>
  <c r="AF20" i="3"/>
  <c r="AF21" i="3"/>
  <c r="AF19" i="3"/>
  <c r="AF16" i="3"/>
  <c r="AF17" i="3"/>
  <c r="AF18" i="3"/>
  <c r="AU19" i="3"/>
  <c r="AU20" i="3"/>
  <c r="AU21" i="3"/>
  <c r="AU58" i="3" s="1"/>
  <c r="AU15" i="3"/>
  <c r="AU16" i="3"/>
  <c r="AU17" i="3"/>
  <c r="AU18" i="3"/>
  <c r="BC19" i="3"/>
  <c r="BC20" i="3"/>
  <c r="BC21" i="3"/>
  <c r="BC15" i="3"/>
  <c r="BC16" i="3"/>
  <c r="BC17" i="3"/>
  <c r="BC18" i="3"/>
  <c r="BK19" i="3"/>
  <c r="BK20" i="3"/>
  <c r="BK21" i="3"/>
  <c r="BK15" i="3"/>
  <c r="BK16" i="3"/>
  <c r="BK17" i="3"/>
  <c r="BK18" i="3"/>
  <c r="BR19" i="3"/>
  <c r="BR20" i="3"/>
  <c r="BR21" i="3"/>
  <c r="BR58" i="3" s="1"/>
  <c r="BR16" i="3"/>
  <c r="BR17" i="3"/>
  <c r="BR18" i="3"/>
  <c r="BZ19" i="3"/>
  <c r="BZ20" i="3"/>
  <c r="BZ21" i="3"/>
  <c r="BZ16" i="3"/>
  <c r="BZ17" i="3"/>
  <c r="BZ18" i="3"/>
  <c r="CH19" i="3"/>
  <c r="CH20" i="3"/>
  <c r="CH21" i="3"/>
  <c r="CH58" i="3" s="1"/>
  <c r="CH16" i="3"/>
  <c r="CH17" i="3"/>
  <c r="CH18" i="3"/>
  <c r="CP19" i="3"/>
  <c r="CP20" i="3"/>
  <c r="CP21" i="3"/>
  <c r="CP16" i="3"/>
  <c r="CP17" i="3"/>
  <c r="CP18" i="3"/>
  <c r="CS21" i="3"/>
  <c r="CS19" i="3"/>
  <c r="CS20" i="3"/>
  <c r="CS16" i="3"/>
  <c r="CS17" i="3"/>
  <c r="CS18" i="3"/>
  <c r="DA21" i="3"/>
  <c r="DA58" i="3" s="1"/>
  <c r="DA19" i="3"/>
  <c r="DA20" i="3"/>
  <c r="DA16" i="3"/>
  <c r="DA17" i="3"/>
  <c r="DA18" i="3"/>
  <c r="DI21" i="3"/>
  <c r="DI19" i="3"/>
  <c r="DI20" i="3"/>
  <c r="DI16" i="3"/>
  <c r="DI17" i="3"/>
  <c r="DI18" i="3"/>
  <c r="DQ21" i="3"/>
  <c r="DQ19" i="3"/>
  <c r="DQ20" i="3"/>
  <c r="DQ16" i="3"/>
  <c r="DQ18" i="3"/>
  <c r="DQ17" i="3"/>
  <c r="FA18" i="3"/>
  <c r="FA19" i="3"/>
  <c r="FA20" i="3"/>
  <c r="FA21" i="3"/>
  <c r="FA16" i="3"/>
  <c r="FA17" i="3"/>
  <c r="FI18" i="3"/>
  <c r="FI19" i="3"/>
  <c r="FI20" i="3"/>
  <c r="FI21" i="3"/>
  <c r="FI16" i="3"/>
  <c r="FI17" i="3"/>
  <c r="FQ18" i="3"/>
  <c r="FQ19" i="3"/>
  <c r="FQ20" i="3"/>
  <c r="FQ21" i="3"/>
  <c r="FQ16" i="3"/>
  <c r="FQ17" i="3"/>
  <c r="FX18" i="3"/>
  <c r="FX19" i="3"/>
  <c r="FX20" i="3"/>
  <c r="FX21" i="3"/>
  <c r="FX17" i="3"/>
  <c r="FX16" i="3"/>
  <c r="GB20" i="3"/>
  <c r="GB21" i="3"/>
  <c r="GB18" i="3"/>
  <c r="GB19" i="3"/>
  <c r="GB16" i="3"/>
  <c r="GB17" i="3"/>
  <c r="GJ20" i="3"/>
  <c r="GJ21" i="3"/>
  <c r="GJ18" i="3"/>
  <c r="GJ19" i="3"/>
  <c r="GJ16" i="3"/>
  <c r="GJ17" i="3"/>
  <c r="GR20" i="3"/>
  <c r="GR21" i="3"/>
  <c r="GR18" i="3"/>
  <c r="GR19" i="3"/>
  <c r="GR16" i="3"/>
  <c r="GR17" i="3"/>
  <c r="HC18" i="3"/>
  <c r="HC19" i="3"/>
  <c r="HC20" i="3"/>
  <c r="HC21" i="3"/>
  <c r="HC16" i="3"/>
  <c r="HC17" i="3"/>
  <c r="HC15" i="3"/>
  <c r="HK18" i="3"/>
  <c r="HK19" i="3"/>
  <c r="HK20" i="3"/>
  <c r="HK21" i="3"/>
  <c r="HK16" i="3"/>
  <c r="HK17" i="3"/>
  <c r="HK15" i="3"/>
  <c r="HS18" i="3"/>
  <c r="HS19" i="3"/>
  <c r="HS20" i="3"/>
  <c r="HS21" i="3"/>
  <c r="HS16" i="3"/>
  <c r="HS17" i="3"/>
  <c r="HS15" i="3"/>
  <c r="L21" i="3"/>
  <c r="L58" i="3" s="1"/>
  <c r="R14" i="3"/>
  <c r="AX14" i="3"/>
  <c r="BF14" i="3"/>
  <c r="CD14" i="3"/>
  <c r="CL14" i="3"/>
  <c r="CT14" i="3"/>
  <c r="EX14" i="3"/>
  <c r="FF14" i="3"/>
  <c r="FV14" i="3"/>
  <c r="HK14" i="3"/>
  <c r="AB15" i="3"/>
  <c r="AL15" i="3"/>
  <c r="BZ15" i="3"/>
  <c r="DE15" i="3"/>
  <c r="DP15" i="3"/>
  <c r="EV15" i="3"/>
  <c r="FQ15" i="3"/>
  <c r="FZ15" i="3"/>
  <c r="GN15" i="3"/>
  <c r="Z19" i="3"/>
  <c r="Z20" i="3"/>
  <c r="Z21" i="3"/>
  <c r="Z16" i="3"/>
  <c r="Z17" i="3"/>
  <c r="Z18" i="3"/>
  <c r="Q21" i="3"/>
  <c r="Q19" i="3"/>
  <c r="Q20" i="3"/>
  <c r="Q16" i="3"/>
  <c r="Q17" i="3"/>
  <c r="Q18" i="3"/>
  <c r="Y21" i="3"/>
  <c r="Y19" i="3"/>
  <c r="Y20" i="3"/>
  <c r="Y16" i="3"/>
  <c r="Y17" i="3"/>
  <c r="Y18" i="3"/>
  <c r="AG21" i="3"/>
  <c r="AG19" i="3"/>
  <c r="AG20" i="3"/>
  <c r="AG16" i="3"/>
  <c r="AG17" i="3"/>
  <c r="AG18" i="3"/>
  <c r="AN20" i="3"/>
  <c r="AN21" i="3"/>
  <c r="AN19" i="3"/>
  <c r="AN16" i="3"/>
  <c r="AN17" i="3"/>
  <c r="AN18" i="3"/>
  <c r="AV20" i="3"/>
  <c r="AV21" i="3"/>
  <c r="AV19" i="3"/>
  <c r="AV16" i="3"/>
  <c r="AV17" i="3"/>
  <c r="AV18" i="3"/>
  <c r="BD20" i="3"/>
  <c r="BD21" i="3"/>
  <c r="BD19" i="3"/>
  <c r="BD16" i="3"/>
  <c r="BD17" i="3"/>
  <c r="BD18" i="3"/>
  <c r="BL20" i="3"/>
  <c r="BL21" i="3"/>
  <c r="BL58" i="3" s="1"/>
  <c r="BL19" i="3"/>
  <c r="BL16" i="3"/>
  <c r="BL17" i="3"/>
  <c r="BL18" i="3"/>
  <c r="BS19" i="3"/>
  <c r="BS20" i="3"/>
  <c r="BS21" i="3"/>
  <c r="BS15" i="3"/>
  <c r="BS16" i="3"/>
  <c r="BS17" i="3"/>
  <c r="BS18" i="3"/>
  <c r="CA19" i="3"/>
  <c r="CA20" i="3"/>
  <c r="CA21" i="3"/>
  <c r="CA15" i="3"/>
  <c r="CA16" i="3"/>
  <c r="CA17" i="3"/>
  <c r="CA18" i="3"/>
  <c r="CI19" i="3"/>
  <c r="CI20" i="3"/>
  <c r="CI21" i="3"/>
  <c r="CI15" i="3"/>
  <c r="CI16" i="3"/>
  <c r="CI17" i="3"/>
  <c r="CI18" i="3"/>
  <c r="CT19" i="3"/>
  <c r="CT20" i="3"/>
  <c r="CT21" i="3"/>
  <c r="CT58" i="3" s="1"/>
  <c r="CT16" i="3"/>
  <c r="CT17" i="3"/>
  <c r="CT18" i="3"/>
  <c r="DB18" i="3"/>
  <c r="DB19" i="3"/>
  <c r="DB20" i="3"/>
  <c r="DB21" i="3"/>
  <c r="DB58" i="3" s="1"/>
  <c r="DB16" i="3"/>
  <c r="DB17" i="3"/>
  <c r="DJ18" i="3"/>
  <c r="DJ19" i="3"/>
  <c r="DJ20" i="3"/>
  <c r="DJ21" i="3"/>
  <c r="DJ58" i="3" s="1"/>
  <c r="DJ16" i="3"/>
  <c r="DJ17" i="3"/>
  <c r="DR18" i="3"/>
  <c r="DR19" i="3"/>
  <c r="DR20" i="3"/>
  <c r="DR21" i="3"/>
  <c r="DR58" i="3" s="1"/>
  <c r="DR16" i="3"/>
  <c r="DR17" i="3"/>
  <c r="FB18" i="3"/>
  <c r="FB19" i="3"/>
  <c r="FB20" i="3"/>
  <c r="FB21" i="3"/>
  <c r="FB58" i="3" s="1"/>
  <c r="FB16" i="3"/>
  <c r="FB17" i="3"/>
  <c r="FJ18" i="3"/>
  <c r="FJ19" i="3"/>
  <c r="FJ20" i="3"/>
  <c r="FJ21" i="3"/>
  <c r="FJ58" i="3" s="1"/>
  <c r="FJ16" i="3"/>
  <c r="FJ17" i="3"/>
  <c r="FR18" i="3"/>
  <c r="FR19" i="3"/>
  <c r="FR20" i="3"/>
  <c r="FR21" i="3"/>
  <c r="FR16" i="3"/>
  <c r="FR17" i="3"/>
  <c r="GC21" i="3"/>
  <c r="GC18" i="3"/>
  <c r="GC19" i="3"/>
  <c r="GC20" i="3"/>
  <c r="GC16" i="3"/>
  <c r="GC17" i="3"/>
  <c r="GK21" i="3"/>
  <c r="GK18" i="3"/>
  <c r="GK19" i="3"/>
  <c r="GK20" i="3"/>
  <c r="GK16" i="3"/>
  <c r="GK17" i="3"/>
  <c r="GS21" i="3"/>
  <c r="GS18" i="3"/>
  <c r="GS19" i="3"/>
  <c r="GS20" i="3"/>
  <c r="GS15" i="3"/>
  <c r="GS16" i="3"/>
  <c r="GS17" i="3"/>
  <c r="GZ20" i="3"/>
  <c r="GZ21" i="3"/>
  <c r="GZ18" i="3"/>
  <c r="GZ19" i="3"/>
  <c r="GZ15" i="3"/>
  <c r="GZ16" i="3"/>
  <c r="GZ17" i="3"/>
  <c r="HD18" i="3"/>
  <c r="HD19" i="3"/>
  <c r="HD20" i="3"/>
  <c r="HD21" i="3"/>
  <c r="HD17" i="3"/>
  <c r="HD15" i="3"/>
  <c r="HD16" i="3"/>
  <c r="HL18" i="3"/>
  <c r="HL19" i="3"/>
  <c r="HL20" i="3"/>
  <c r="HL21" i="3"/>
  <c r="HL58" i="3" s="1"/>
  <c r="HL17" i="3"/>
  <c r="HL15" i="3"/>
  <c r="HL16" i="3"/>
  <c r="HT18" i="3"/>
  <c r="HT19" i="3"/>
  <c r="HT20" i="3"/>
  <c r="HT21" i="3"/>
  <c r="HT58" i="3" s="1"/>
  <c r="HT17" i="3"/>
  <c r="HT15" i="3"/>
  <c r="HT16" i="3"/>
  <c r="L14" i="3"/>
  <c r="HC14" i="3"/>
  <c r="HL14" i="3"/>
  <c r="AC15" i="3"/>
  <c r="BH15" i="3"/>
  <c r="BQ15" i="3"/>
  <c r="CV15" i="3"/>
  <c r="DF15" i="3"/>
  <c r="DQ15" i="3"/>
  <c r="FH15" i="3"/>
  <c r="FR15" i="3"/>
  <c r="GB15" i="3"/>
  <c r="GO15" i="3"/>
  <c r="AH19" i="3"/>
  <c r="AH20" i="3"/>
  <c r="AH21" i="3"/>
  <c r="AH16" i="3"/>
  <c r="AH17" i="3"/>
  <c r="AH18" i="3"/>
  <c r="AW21" i="3"/>
  <c r="AW19" i="3"/>
  <c r="AW20" i="3"/>
  <c r="AW16" i="3"/>
  <c r="AW17" i="3"/>
  <c r="AW18" i="3"/>
  <c r="BP19" i="3"/>
  <c r="BP20" i="3"/>
  <c r="BP21" i="3"/>
  <c r="BP17" i="3"/>
  <c r="BP18" i="3"/>
  <c r="BP16" i="3"/>
  <c r="BT20" i="3"/>
  <c r="BT21" i="3"/>
  <c r="BT58" i="3" s="1"/>
  <c r="BT19" i="3"/>
  <c r="BT16" i="3"/>
  <c r="BT17" i="3"/>
  <c r="BT18" i="3"/>
  <c r="CB20" i="3"/>
  <c r="CB21" i="3"/>
  <c r="CB19" i="3"/>
  <c r="CB16" i="3"/>
  <c r="CB17" i="3"/>
  <c r="CB18" i="3"/>
  <c r="CJ20" i="3"/>
  <c r="CJ21" i="3"/>
  <c r="CJ19" i="3"/>
  <c r="CJ16" i="3"/>
  <c r="CJ17" i="3"/>
  <c r="CJ18" i="3"/>
  <c r="CU19" i="3"/>
  <c r="CU20" i="3"/>
  <c r="CU21" i="3"/>
  <c r="CU58" i="3" s="1"/>
  <c r="CU16" i="3"/>
  <c r="CU17" i="3"/>
  <c r="CU18" i="3"/>
  <c r="CU15" i="3"/>
  <c r="DC18" i="3"/>
  <c r="DC19" i="3"/>
  <c r="DC20" i="3"/>
  <c r="DC21" i="3"/>
  <c r="DC16" i="3"/>
  <c r="DC17" i="3"/>
  <c r="DC15" i="3"/>
  <c r="DK18" i="3"/>
  <c r="DK19" i="3"/>
  <c r="DK20" i="3"/>
  <c r="DK21" i="3"/>
  <c r="DK16" i="3"/>
  <c r="DK17" i="3"/>
  <c r="DK15" i="3"/>
  <c r="FC19" i="3"/>
  <c r="FC20" i="3"/>
  <c r="FC21" i="3"/>
  <c r="FC18" i="3"/>
  <c r="FC15" i="3"/>
  <c r="FC16" i="3"/>
  <c r="FC17" i="3"/>
  <c r="FK19" i="3"/>
  <c r="FK20" i="3"/>
  <c r="FK21" i="3"/>
  <c r="FK18" i="3"/>
  <c r="FK15" i="3"/>
  <c r="FK16" i="3"/>
  <c r="FK17" i="3"/>
  <c r="FS19" i="3"/>
  <c r="FS20" i="3"/>
  <c r="FS21" i="3"/>
  <c r="FS18" i="3"/>
  <c r="FS15" i="3"/>
  <c r="FS16" i="3"/>
  <c r="FS17" i="3"/>
  <c r="GD18" i="3"/>
  <c r="GD19" i="3"/>
  <c r="GD20" i="3"/>
  <c r="GD21" i="3"/>
  <c r="GD58" i="3" s="1"/>
  <c r="GD16" i="3"/>
  <c r="GD17" i="3"/>
  <c r="GL18" i="3"/>
  <c r="GL19" i="3"/>
  <c r="GL20" i="3"/>
  <c r="GL21" i="3"/>
  <c r="GL58" i="3" s="1"/>
  <c r="GL15" i="3"/>
  <c r="GL16" i="3"/>
  <c r="GL17" i="3"/>
  <c r="GT18" i="3"/>
  <c r="GT19" i="3"/>
  <c r="GT20" i="3"/>
  <c r="GT21" i="3"/>
  <c r="GT58" i="3" s="1"/>
  <c r="GT15" i="3"/>
  <c r="GT16" i="3"/>
  <c r="GT17" i="3"/>
  <c r="HE18" i="3"/>
  <c r="HE19" i="3"/>
  <c r="HE20" i="3"/>
  <c r="HE21" i="3"/>
  <c r="HE15" i="3"/>
  <c r="HE16" i="3"/>
  <c r="HE17" i="3"/>
  <c r="HM18" i="3"/>
  <c r="HM19" i="3"/>
  <c r="HM20" i="3"/>
  <c r="HM21" i="3"/>
  <c r="HM15" i="3"/>
  <c r="HM16" i="3"/>
  <c r="HM17" i="3"/>
  <c r="HU18" i="3"/>
  <c r="HU19" i="3"/>
  <c r="HU20" i="3"/>
  <c r="HU21" i="3"/>
  <c r="HU15" i="3"/>
  <c r="HU16" i="3"/>
  <c r="HU17" i="3"/>
  <c r="L15" i="3"/>
  <c r="T14" i="3"/>
  <c r="AZ14" i="3"/>
  <c r="BP14" i="3"/>
  <c r="CF14" i="3"/>
  <c r="CN14" i="3"/>
  <c r="EZ14" i="3"/>
  <c r="FX14" i="3"/>
  <c r="HD14" i="3"/>
  <c r="HM14" i="3"/>
  <c r="AD15" i="3"/>
  <c r="AN15" i="3"/>
  <c r="BI15" i="3"/>
  <c r="BR15" i="3"/>
  <c r="CW15" i="3"/>
  <c r="DH15" i="3"/>
  <c r="DR15" i="3"/>
  <c r="FI15" i="3"/>
  <c r="GC15" i="3"/>
  <c r="GR15" i="3"/>
  <c r="S19" i="3"/>
  <c r="S20" i="3"/>
  <c r="S21" i="3"/>
  <c r="S16" i="3"/>
  <c r="S17" i="3"/>
  <c r="S18" i="3"/>
  <c r="S15" i="3"/>
  <c r="AA19" i="3"/>
  <c r="AA20" i="3"/>
  <c r="AA21" i="3"/>
  <c r="AA16" i="3"/>
  <c r="AA17" i="3"/>
  <c r="AA18" i="3"/>
  <c r="AA15" i="3"/>
  <c r="AI19" i="3"/>
  <c r="AI20" i="3"/>
  <c r="AI21" i="3"/>
  <c r="AI16" i="3"/>
  <c r="AI17" i="3"/>
  <c r="AI18" i="3"/>
  <c r="AI15" i="3"/>
  <c r="AP19" i="3"/>
  <c r="AP20" i="3"/>
  <c r="AP21" i="3"/>
  <c r="AP58" i="3" s="1"/>
  <c r="AP16" i="3"/>
  <c r="AP17" i="3"/>
  <c r="AP18" i="3"/>
  <c r="AX19" i="3"/>
  <c r="AX20" i="3"/>
  <c r="AX21" i="3"/>
  <c r="AX58" i="3" s="1"/>
  <c r="AX16" i="3"/>
  <c r="AX17" i="3"/>
  <c r="AX18" i="3"/>
  <c r="BF19" i="3"/>
  <c r="BF20" i="3"/>
  <c r="BF21" i="3"/>
  <c r="BF58" i="3" s="1"/>
  <c r="BF16" i="3"/>
  <c r="BF17" i="3"/>
  <c r="BF18" i="3"/>
  <c r="BN19" i="3"/>
  <c r="BN20" i="3"/>
  <c r="BN21" i="3"/>
  <c r="BN58" i="3" s="1"/>
  <c r="BN16" i="3"/>
  <c r="BN17" i="3"/>
  <c r="BN18" i="3"/>
  <c r="BU21" i="3"/>
  <c r="BU19" i="3"/>
  <c r="BU20" i="3"/>
  <c r="BU16" i="3"/>
  <c r="BU17" i="3"/>
  <c r="BU18" i="3"/>
  <c r="CC21" i="3"/>
  <c r="CC19" i="3"/>
  <c r="CC20" i="3"/>
  <c r="CC16" i="3"/>
  <c r="CC17" i="3"/>
  <c r="CC18" i="3"/>
  <c r="CK21" i="3"/>
  <c r="CK58" i="3" s="1"/>
  <c r="CK19" i="3"/>
  <c r="CK20" i="3"/>
  <c r="CK16" i="3"/>
  <c r="CK17" i="3"/>
  <c r="CK18" i="3"/>
  <c r="CR20" i="3"/>
  <c r="CR21" i="3"/>
  <c r="CR19" i="3"/>
  <c r="CR16" i="3"/>
  <c r="CR17" i="3"/>
  <c r="CR18" i="3"/>
  <c r="CV19" i="3"/>
  <c r="CV20" i="3"/>
  <c r="CV21" i="3"/>
  <c r="CV17" i="3"/>
  <c r="CV18" i="3"/>
  <c r="CV16" i="3"/>
  <c r="DD18" i="3"/>
  <c r="DD19" i="3"/>
  <c r="DD20" i="3"/>
  <c r="DD21" i="3"/>
  <c r="DD17" i="3"/>
  <c r="DD16" i="3"/>
  <c r="DL18" i="3"/>
  <c r="DL19" i="3"/>
  <c r="DL20" i="3"/>
  <c r="DL21" i="3"/>
  <c r="DL17" i="3"/>
  <c r="DL16" i="3"/>
  <c r="FD20" i="3"/>
  <c r="FD21" i="3"/>
  <c r="FD58" i="3" s="1"/>
  <c r="FD18" i="3"/>
  <c r="FD19" i="3"/>
  <c r="FD16" i="3"/>
  <c r="FD17" i="3"/>
  <c r="FL20" i="3"/>
  <c r="FL21" i="3"/>
  <c r="FL18" i="3"/>
  <c r="FL19" i="3"/>
  <c r="FL16" i="3"/>
  <c r="FL17" i="3"/>
  <c r="FT20" i="3"/>
  <c r="FT21" i="3"/>
  <c r="FT18" i="3"/>
  <c r="FT19" i="3"/>
  <c r="FT16" i="3"/>
  <c r="FT17" i="3"/>
  <c r="GE18" i="3"/>
  <c r="GE19" i="3"/>
  <c r="GE20" i="3"/>
  <c r="GE21" i="3"/>
  <c r="GE16" i="3"/>
  <c r="GE17" i="3"/>
  <c r="GE15" i="3"/>
  <c r="GM18" i="3"/>
  <c r="GM19" i="3"/>
  <c r="GM20" i="3"/>
  <c r="GM21" i="3"/>
  <c r="GM16" i="3"/>
  <c r="GM17" i="3"/>
  <c r="GM15" i="3"/>
  <c r="GU18" i="3"/>
  <c r="GU19" i="3"/>
  <c r="GU20" i="3"/>
  <c r="GU21" i="3"/>
  <c r="GU58" i="3" s="1"/>
  <c r="GU16" i="3"/>
  <c r="GU17" i="3"/>
  <c r="GU15" i="3"/>
  <c r="HF18" i="3"/>
  <c r="HF19" i="3"/>
  <c r="HF20" i="3"/>
  <c r="HF21" i="3"/>
  <c r="HF58" i="3" s="1"/>
  <c r="HF15" i="3"/>
  <c r="HF16" i="3"/>
  <c r="HF17" i="3"/>
  <c r="HN18" i="3"/>
  <c r="HN19" i="3"/>
  <c r="HN20" i="3"/>
  <c r="HN21" i="3"/>
  <c r="HN14" i="3"/>
  <c r="HN15" i="3"/>
  <c r="HN16" i="3"/>
  <c r="HN17" i="3"/>
  <c r="HV18" i="3"/>
  <c r="HV19" i="3"/>
  <c r="HV20" i="3"/>
  <c r="HV21" i="3"/>
  <c r="HV58" i="3" s="1"/>
  <c r="HV14" i="3"/>
  <c r="HV15" i="3"/>
  <c r="HV16" i="3"/>
  <c r="HV17" i="3"/>
  <c r="L16" i="3"/>
  <c r="U14" i="3"/>
  <c r="BA14" i="3"/>
  <c r="CG14" i="3"/>
  <c r="CO14" i="3"/>
  <c r="FA14" i="3"/>
  <c r="FI14" i="3"/>
  <c r="FQ14" i="3"/>
  <c r="GW14" i="3"/>
  <c r="HE14" i="3"/>
  <c r="AF15" i="3"/>
  <c r="AO15" i="3"/>
  <c r="BJ15" i="3"/>
  <c r="BT15" i="3"/>
  <c r="CX15" i="3"/>
  <c r="DI15" i="3"/>
  <c r="FJ15" i="3"/>
  <c r="GD15" i="3"/>
  <c r="T19" i="3"/>
  <c r="T20" i="3"/>
  <c r="T21" i="3"/>
  <c r="T17" i="3"/>
  <c r="T18" i="3"/>
  <c r="T16" i="3"/>
  <c r="AB19" i="3"/>
  <c r="AB20" i="3"/>
  <c r="AB21" i="3"/>
  <c r="AB17" i="3"/>
  <c r="AB18" i="3"/>
  <c r="AB16" i="3"/>
  <c r="AJ19" i="3"/>
  <c r="AJ20" i="3"/>
  <c r="AJ21" i="3"/>
  <c r="AJ17" i="3"/>
  <c r="AJ18" i="3"/>
  <c r="AJ16" i="3"/>
  <c r="AQ19" i="3"/>
  <c r="AQ20" i="3"/>
  <c r="AQ21" i="3"/>
  <c r="AQ16" i="3"/>
  <c r="AQ17" i="3"/>
  <c r="AQ18" i="3"/>
  <c r="AQ15" i="3"/>
  <c r="AY19" i="3"/>
  <c r="AY20" i="3"/>
  <c r="AY21" i="3"/>
  <c r="AY16" i="3"/>
  <c r="AY17" i="3"/>
  <c r="AY18" i="3"/>
  <c r="AY15" i="3"/>
  <c r="BG19" i="3"/>
  <c r="BG20" i="3"/>
  <c r="BG21" i="3"/>
  <c r="BG16" i="3"/>
  <c r="BG17" i="3"/>
  <c r="BG18" i="3"/>
  <c r="BG15" i="3"/>
  <c r="BV19" i="3"/>
  <c r="BV20" i="3"/>
  <c r="BV21" i="3"/>
  <c r="BV58" i="3" s="1"/>
  <c r="BV16" i="3"/>
  <c r="BV17" i="3"/>
  <c r="BV18" i="3"/>
  <c r="CD19" i="3"/>
  <c r="CD20" i="3"/>
  <c r="CD21" i="3"/>
  <c r="CD58" i="3" s="1"/>
  <c r="CD16" i="3"/>
  <c r="CD17" i="3"/>
  <c r="CD18" i="3"/>
  <c r="CL19" i="3"/>
  <c r="CL20" i="3"/>
  <c r="CL21" i="3"/>
  <c r="CL58" i="3" s="1"/>
  <c r="CL16" i="3"/>
  <c r="CL17" i="3"/>
  <c r="CL18" i="3"/>
  <c r="CW18" i="3"/>
  <c r="CW19" i="3"/>
  <c r="CW20" i="3"/>
  <c r="CW21" i="3"/>
  <c r="CW58" i="3" s="1"/>
  <c r="CW16" i="3"/>
  <c r="CW17" i="3"/>
  <c r="DE18" i="3"/>
  <c r="DE19" i="3"/>
  <c r="DE20" i="3"/>
  <c r="DE21" i="3"/>
  <c r="DE16" i="3"/>
  <c r="DE17" i="3"/>
  <c r="DM18" i="3"/>
  <c r="DM19" i="3"/>
  <c r="DM20" i="3"/>
  <c r="DM21" i="3"/>
  <c r="DM16" i="3"/>
  <c r="DM17" i="3"/>
  <c r="DT18" i="3"/>
  <c r="EU18" i="3" s="1"/>
  <c r="AI19" i="25" s="1"/>
  <c r="DT19" i="3"/>
  <c r="EU19" i="3" s="1"/>
  <c r="AI20" i="25" s="1"/>
  <c r="DT20" i="3"/>
  <c r="EU20" i="3" s="1"/>
  <c r="AI21" i="25" s="1"/>
  <c r="DT21" i="3"/>
  <c r="EU21" i="3" s="1"/>
  <c r="AI22" i="25" s="1"/>
  <c r="DT17" i="3"/>
  <c r="EU17" i="3" s="1"/>
  <c r="AI18" i="25" s="1"/>
  <c r="DT16" i="3"/>
  <c r="EU16" i="3" s="1"/>
  <c r="AI17" i="25" s="1"/>
  <c r="EW21" i="3"/>
  <c r="EW58" i="3" s="1"/>
  <c r="EW18" i="3"/>
  <c r="EW19" i="3"/>
  <c r="EW20" i="3"/>
  <c r="EW16" i="3"/>
  <c r="EW17" i="3"/>
  <c r="FE21" i="3"/>
  <c r="FE18" i="3"/>
  <c r="FE19" i="3"/>
  <c r="FE20" i="3"/>
  <c r="FE16" i="3"/>
  <c r="FE17" i="3"/>
  <c r="FM21" i="3"/>
  <c r="FM18" i="3"/>
  <c r="FM19" i="3"/>
  <c r="FM20" i="3"/>
  <c r="FM16" i="3"/>
  <c r="FM17" i="3"/>
  <c r="FU21" i="3"/>
  <c r="FU58" i="3" s="1"/>
  <c r="FU18" i="3"/>
  <c r="FU19" i="3"/>
  <c r="FU20" i="3"/>
  <c r="FU16" i="3"/>
  <c r="FU17" i="3"/>
  <c r="GF18" i="3"/>
  <c r="GF19" i="3"/>
  <c r="GF20" i="3"/>
  <c r="GF21" i="3"/>
  <c r="GF17" i="3"/>
  <c r="GF16" i="3"/>
  <c r="GN18" i="3"/>
  <c r="GN19" i="3"/>
  <c r="GN20" i="3"/>
  <c r="GN21" i="3"/>
  <c r="GN17" i="3"/>
  <c r="GN16" i="3"/>
  <c r="GV18" i="3"/>
  <c r="GV19" i="3"/>
  <c r="GV20" i="3"/>
  <c r="GV21" i="3"/>
  <c r="GV17" i="3"/>
  <c r="GV15" i="3"/>
  <c r="GV16" i="3"/>
  <c r="HG19" i="3"/>
  <c r="HG20" i="3"/>
  <c r="HG21" i="3"/>
  <c r="HG58" i="3" s="1"/>
  <c r="HG18" i="3"/>
  <c r="HG15" i="3"/>
  <c r="HG16" i="3"/>
  <c r="HG17" i="3"/>
  <c r="HO19" i="3"/>
  <c r="HO20" i="3"/>
  <c r="HO21" i="3"/>
  <c r="HO58" i="3" s="1"/>
  <c r="HO18" i="3"/>
  <c r="HO15" i="3"/>
  <c r="HO16" i="3"/>
  <c r="HO17" i="3"/>
  <c r="HW19" i="3"/>
  <c r="HW20" i="3"/>
  <c r="HW21" i="3"/>
  <c r="HW18" i="3"/>
  <c r="HW15" i="3"/>
  <c r="HW16" i="3"/>
  <c r="HW17" i="3"/>
  <c r="L17" i="3"/>
  <c r="V14" i="3"/>
  <c r="BB14" i="3"/>
  <c r="BR14" i="3"/>
  <c r="BZ14" i="3"/>
  <c r="CH14" i="3"/>
  <c r="CP14" i="3"/>
  <c r="FB14" i="3"/>
  <c r="FJ14" i="3"/>
  <c r="FR14" i="3"/>
  <c r="HF14" i="3"/>
  <c r="AG15" i="3"/>
  <c r="AP15" i="3"/>
  <c r="BL15" i="3"/>
  <c r="BU15" i="3"/>
  <c r="CP15" i="3"/>
  <c r="CZ15" i="3"/>
  <c r="DJ15" i="3"/>
  <c r="DT15" i="3"/>
  <c r="EU15" i="3" s="1"/>
  <c r="AI16" i="25" s="1"/>
  <c r="FA15" i="3"/>
  <c r="FL15" i="3"/>
  <c r="GF15" i="3"/>
  <c r="R19" i="3"/>
  <c r="R20" i="3"/>
  <c r="R21" i="3"/>
  <c r="R16" i="3"/>
  <c r="R17" i="3"/>
  <c r="R18" i="3"/>
  <c r="M19" i="3"/>
  <c r="M20" i="3"/>
  <c r="M21" i="3"/>
  <c r="M18" i="3"/>
  <c r="M16" i="3"/>
  <c r="M17" i="3"/>
  <c r="U19" i="3"/>
  <c r="U20" i="3"/>
  <c r="U21" i="3"/>
  <c r="U18" i="3"/>
  <c r="U16" i="3"/>
  <c r="U17" i="3"/>
  <c r="AC19" i="3"/>
  <c r="AC20" i="3"/>
  <c r="AC21" i="3"/>
  <c r="AC18" i="3"/>
  <c r="AC16" i="3"/>
  <c r="AC17" i="3"/>
  <c r="AK19" i="3"/>
  <c r="AK20" i="3"/>
  <c r="AK21" i="3"/>
  <c r="AK18" i="3"/>
  <c r="AK16" i="3"/>
  <c r="AK17" i="3"/>
  <c r="AR19" i="3"/>
  <c r="AR20" i="3"/>
  <c r="AR21" i="3"/>
  <c r="AR17" i="3"/>
  <c r="AR18" i="3"/>
  <c r="AR16" i="3"/>
  <c r="AZ19" i="3"/>
  <c r="AZ20" i="3"/>
  <c r="AZ21" i="3"/>
  <c r="AZ17" i="3"/>
  <c r="AZ18" i="3"/>
  <c r="AZ16" i="3"/>
  <c r="BH19" i="3"/>
  <c r="BH20" i="3"/>
  <c r="BH21" i="3"/>
  <c r="BH17" i="3"/>
  <c r="BH18" i="3"/>
  <c r="BH16" i="3"/>
  <c r="BW19" i="3"/>
  <c r="BW20" i="3"/>
  <c r="BW21" i="3"/>
  <c r="BW58" i="3" s="1"/>
  <c r="BW16" i="3"/>
  <c r="BW17" i="3"/>
  <c r="BW18" i="3"/>
  <c r="BW15" i="3"/>
  <c r="CE19" i="3"/>
  <c r="CE20" i="3"/>
  <c r="CE21" i="3"/>
  <c r="CE16" i="3"/>
  <c r="CE17" i="3"/>
  <c r="CE18" i="3"/>
  <c r="CE15" i="3"/>
  <c r="CM19" i="3"/>
  <c r="CM20" i="3"/>
  <c r="CM21" i="3"/>
  <c r="CM58" i="3" s="1"/>
  <c r="CM16" i="3"/>
  <c r="CM17" i="3"/>
  <c r="CM18" i="3"/>
  <c r="CM15" i="3"/>
  <c r="CX18" i="3"/>
  <c r="CX19" i="3"/>
  <c r="CX20" i="3"/>
  <c r="CX21" i="3"/>
  <c r="CX16" i="3"/>
  <c r="CX17" i="3"/>
  <c r="DF18" i="3"/>
  <c r="DF19" i="3"/>
  <c r="DF20" i="3"/>
  <c r="DF21" i="3"/>
  <c r="DF16" i="3"/>
  <c r="DF17" i="3"/>
  <c r="DN18" i="3"/>
  <c r="DN19" i="3"/>
  <c r="DN20" i="3"/>
  <c r="DN21" i="3"/>
  <c r="DN16" i="3"/>
  <c r="DN17" i="3"/>
  <c r="EX18" i="3"/>
  <c r="EX19" i="3"/>
  <c r="EX20" i="3"/>
  <c r="EX21" i="3"/>
  <c r="EX58" i="3" s="1"/>
  <c r="EX16" i="3"/>
  <c r="EX17" i="3"/>
  <c r="FF18" i="3"/>
  <c r="FF19" i="3"/>
  <c r="FF20" i="3"/>
  <c r="FF21" i="3"/>
  <c r="FF58" i="3" s="1"/>
  <c r="FF16" i="3"/>
  <c r="FF17" i="3"/>
  <c r="FN18" i="3"/>
  <c r="FN19" i="3"/>
  <c r="FN20" i="3"/>
  <c r="FN21" i="3"/>
  <c r="FN58" i="3" s="1"/>
  <c r="FN16" i="3"/>
  <c r="FN17" i="3"/>
  <c r="FV18" i="3"/>
  <c r="FV19" i="3"/>
  <c r="FV20" i="3"/>
  <c r="FV21" i="3"/>
  <c r="FV58" i="3" s="1"/>
  <c r="FV16" i="3"/>
  <c r="FV17" i="3"/>
  <c r="FY18" i="3"/>
  <c r="FY19" i="3"/>
  <c r="FY20" i="3"/>
  <c r="FY21" i="3"/>
  <c r="FY16" i="3"/>
  <c r="FY17" i="3"/>
  <c r="GG18" i="3"/>
  <c r="GG19" i="3"/>
  <c r="GG20" i="3"/>
  <c r="GG21" i="3"/>
  <c r="GG58" i="3" s="1"/>
  <c r="GG16" i="3"/>
  <c r="GG17" i="3"/>
  <c r="GO18" i="3"/>
  <c r="GO19" i="3"/>
  <c r="GO20" i="3"/>
  <c r="GO21" i="3"/>
  <c r="GO58" i="3" s="1"/>
  <c r="GO16" i="3"/>
  <c r="GO17" i="3"/>
  <c r="GW18" i="3"/>
  <c r="GW19" i="3"/>
  <c r="GW20" i="3"/>
  <c r="GW21" i="3"/>
  <c r="GW16" i="3"/>
  <c r="GW17" i="3"/>
  <c r="HH20" i="3"/>
  <c r="HH21" i="3"/>
  <c r="HH58" i="3" s="1"/>
  <c r="HH18" i="3"/>
  <c r="HH19" i="3"/>
  <c r="HH15" i="3"/>
  <c r="HH16" i="3"/>
  <c r="HH17" i="3"/>
  <c r="HP20" i="3"/>
  <c r="HP21" i="3"/>
  <c r="HP58" i="3" s="1"/>
  <c r="HP18" i="3"/>
  <c r="HP19" i="3"/>
  <c r="HP15" i="3"/>
  <c r="HP16" i="3"/>
  <c r="HP17" i="3"/>
  <c r="HX20" i="3"/>
  <c r="HX21" i="3"/>
  <c r="HX18" i="3"/>
  <c r="HX19" i="3"/>
  <c r="HX15" i="3"/>
  <c r="HX16" i="3"/>
  <c r="HX17" i="3"/>
  <c r="L18" i="3"/>
  <c r="AU14" i="3"/>
  <c r="BC14" i="3"/>
  <c r="BK14" i="3"/>
  <c r="BS14" i="3"/>
  <c r="CA14" i="3"/>
  <c r="CI14" i="3"/>
  <c r="FC14" i="3"/>
  <c r="FK14" i="3"/>
  <c r="FS14" i="3"/>
  <c r="HG14" i="3"/>
  <c r="M15" i="3"/>
  <c r="X15" i="3"/>
  <c r="AH15" i="3"/>
  <c r="AR15" i="3"/>
  <c r="BV15" i="3"/>
  <c r="DA15" i="3"/>
  <c r="DL15" i="3"/>
  <c r="FB15" i="3"/>
  <c r="FM15" i="3"/>
  <c r="GG15" i="3"/>
  <c r="BE21" i="3"/>
  <c r="BE58" i="3" s="1"/>
  <c r="BE19" i="3"/>
  <c r="BE20" i="3"/>
  <c r="BE16" i="3"/>
  <c r="BE17" i="3"/>
  <c r="BE18" i="3"/>
  <c r="N19" i="3"/>
  <c r="N20" i="3"/>
  <c r="N21" i="3"/>
  <c r="N16" i="3"/>
  <c r="N17" i="3"/>
  <c r="N18" i="3"/>
  <c r="V19" i="3"/>
  <c r="V20" i="3"/>
  <c r="V21" i="3"/>
  <c r="V16" i="3"/>
  <c r="V17" i="3"/>
  <c r="V18" i="3"/>
  <c r="AD19" i="3"/>
  <c r="AD20" i="3"/>
  <c r="AD21" i="3"/>
  <c r="AD16" i="3"/>
  <c r="AD17" i="3"/>
  <c r="AD18" i="3"/>
  <c r="AL19" i="3"/>
  <c r="AL20" i="3"/>
  <c r="AL21" i="3"/>
  <c r="AL16" i="3"/>
  <c r="AL17" i="3"/>
  <c r="AL18" i="3"/>
  <c r="AS19" i="3"/>
  <c r="AS20" i="3"/>
  <c r="AS21" i="3"/>
  <c r="AS18" i="3"/>
  <c r="AS16" i="3"/>
  <c r="AS17" i="3"/>
  <c r="BA19" i="3"/>
  <c r="BA20" i="3"/>
  <c r="BA21" i="3"/>
  <c r="BA58" i="3" s="1"/>
  <c r="BA18" i="3"/>
  <c r="BA16" i="3"/>
  <c r="BA17" i="3"/>
  <c r="BI19" i="3"/>
  <c r="BI20" i="3"/>
  <c r="BI21" i="3"/>
  <c r="BI18" i="3"/>
  <c r="BI16" i="3"/>
  <c r="BI17" i="3"/>
  <c r="BX19" i="3"/>
  <c r="BX20" i="3"/>
  <c r="BX21" i="3"/>
  <c r="BX58" i="3" s="1"/>
  <c r="BX17" i="3"/>
  <c r="BX18" i="3"/>
  <c r="BX16" i="3"/>
  <c r="CF19" i="3"/>
  <c r="CF20" i="3"/>
  <c r="CF21" i="3"/>
  <c r="CF17" i="3"/>
  <c r="CF18" i="3"/>
  <c r="CF16" i="3"/>
  <c r="CN19" i="3"/>
  <c r="CN20" i="3"/>
  <c r="CN21" i="3"/>
  <c r="CN58" i="3" s="1"/>
  <c r="CN17" i="3"/>
  <c r="CN18" i="3"/>
  <c r="CN16" i="3"/>
  <c r="CY19" i="3"/>
  <c r="CY20" i="3"/>
  <c r="CY21" i="3"/>
  <c r="CY18" i="3"/>
  <c r="CY15" i="3"/>
  <c r="CY16" i="3"/>
  <c r="CY17" i="3"/>
  <c r="DG19" i="3"/>
  <c r="DG20" i="3"/>
  <c r="DG21" i="3"/>
  <c r="DG15" i="3"/>
  <c r="DG16" i="3"/>
  <c r="DG18" i="3"/>
  <c r="DG17" i="3"/>
  <c r="DO19" i="3"/>
  <c r="DO20" i="3"/>
  <c r="DO21" i="3"/>
  <c r="DO18" i="3"/>
  <c r="DO15" i="3"/>
  <c r="DO16" i="3"/>
  <c r="DO17" i="3"/>
  <c r="EY18" i="3"/>
  <c r="EY19" i="3"/>
  <c r="EY20" i="3"/>
  <c r="EY21" i="3"/>
  <c r="EY16" i="3"/>
  <c r="EY17" i="3"/>
  <c r="EY15" i="3"/>
  <c r="FG18" i="3"/>
  <c r="FG19" i="3"/>
  <c r="FG20" i="3"/>
  <c r="FG21" i="3"/>
  <c r="FG16" i="3"/>
  <c r="FG17" i="3"/>
  <c r="FG15" i="3"/>
  <c r="FO18" i="3"/>
  <c r="FO19" i="3"/>
  <c r="FO20" i="3"/>
  <c r="FO21" i="3"/>
  <c r="FO16" i="3"/>
  <c r="FO17" i="3"/>
  <c r="FO15" i="3"/>
  <c r="FZ18" i="3"/>
  <c r="FZ19" i="3"/>
  <c r="FZ20" i="3"/>
  <c r="FZ21" i="3"/>
  <c r="FZ16" i="3"/>
  <c r="FZ17" i="3"/>
  <c r="GH18" i="3"/>
  <c r="GH19" i="3"/>
  <c r="GH20" i="3"/>
  <c r="GH21" i="3"/>
  <c r="GH15" i="3"/>
  <c r="GH16" i="3"/>
  <c r="GH17" i="3"/>
  <c r="GP18" i="3"/>
  <c r="GP19" i="3"/>
  <c r="GP20" i="3"/>
  <c r="GP21" i="3"/>
  <c r="GP15" i="3"/>
  <c r="GP16" i="3"/>
  <c r="GP17" i="3"/>
  <c r="GX18" i="3"/>
  <c r="GX19" i="3"/>
  <c r="GX20" i="3"/>
  <c r="GX21" i="3"/>
  <c r="GX15" i="3"/>
  <c r="GX16" i="3"/>
  <c r="GX17" i="3"/>
  <c r="HA21" i="3"/>
  <c r="HA18" i="3"/>
  <c r="HA19" i="3"/>
  <c r="HA20" i="3"/>
  <c r="HA15" i="3"/>
  <c r="HA16" i="3"/>
  <c r="HA17" i="3"/>
  <c r="HI21" i="3"/>
  <c r="HI58" i="3" s="1"/>
  <c r="HI18" i="3"/>
  <c r="HI19" i="3"/>
  <c r="HI20" i="3"/>
  <c r="HI15" i="3"/>
  <c r="HI16" i="3"/>
  <c r="HI17" i="3"/>
  <c r="HQ21" i="3"/>
  <c r="HQ18" i="3"/>
  <c r="HQ19" i="3"/>
  <c r="HQ20" i="3"/>
  <c r="HQ15" i="3"/>
  <c r="HQ16" i="3"/>
  <c r="HQ17" i="3"/>
  <c r="HY21" i="3"/>
  <c r="HY18" i="3"/>
  <c r="HY19" i="3"/>
  <c r="HY20" i="3"/>
  <c r="HY15" i="3"/>
  <c r="HY16" i="3"/>
  <c r="HY17" i="3"/>
  <c r="L19" i="3"/>
  <c r="P14" i="3"/>
  <c r="X14" i="3"/>
  <c r="AF14" i="3"/>
  <c r="AN14" i="3"/>
  <c r="AV14" i="3"/>
  <c r="BD14" i="3"/>
  <c r="BL14" i="3"/>
  <c r="BT14" i="3"/>
  <c r="CB14" i="3"/>
  <c r="CJ14" i="3"/>
  <c r="CR14" i="3"/>
  <c r="FD14" i="3"/>
  <c r="FL14" i="3"/>
  <c r="FT14" i="3"/>
  <c r="GB14" i="3"/>
  <c r="GJ14" i="3"/>
  <c r="GR14" i="3"/>
  <c r="GZ14" i="3"/>
  <c r="HH14" i="3"/>
  <c r="HS14" i="3"/>
  <c r="N15" i="3"/>
  <c r="Y15" i="3"/>
  <c r="AJ15" i="3"/>
  <c r="AS15" i="3"/>
  <c r="BD15" i="3"/>
  <c r="BN15" i="3"/>
  <c r="BX15" i="3"/>
  <c r="CH15" i="3"/>
  <c r="CR15" i="3"/>
  <c r="DB15" i="3"/>
  <c r="DM15" i="3"/>
  <c r="FD15" i="3"/>
  <c r="FN15" i="3"/>
  <c r="FX15" i="3"/>
  <c r="GJ15" i="3"/>
  <c r="BM21" i="3"/>
  <c r="BM19" i="3"/>
  <c r="BM20" i="3"/>
  <c r="BM16" i="3"/>
  <c r="BM17" i="3"/>
  <c r="BM18" i="3"/>
  <c r="O19" i="3"/>
  <c r="O20" i="3"/>
  <c r="O21" i="3"/>
  <c r="O15" i="3"/>
  <c r="O16" i="3"/>
  <c r="O17" i="3"/>
  <c r="O18" i="3"/>
  <c r="W19" i="3"/>
  <c r="W20" i="3"/>
  <c r="W21" i="3"/>
  <c r="W15" i="3"/>
  <c r="W16" i="3"/>
  <c r="W17" i="3"/>
  <c r="W18" i="3"/>
  <c r="AE19" i="3"/>
  <c r="AE20" i="3"/>
  <c r="AE21" i="3"/>
  <c r="AE15" i="3"/>
  <c r="AE16" i="3"/>
  <c r="AE17" i="3"/>
  <c r="AE18" i="3"/>
  <c r="AT19" i="3"/>
  <c r="AT20" i="3"/>
  <c r="AT21" i="3"/>
  <c r="AT16" i="3"/>
  <c r="AT17" i="3"/>
  <c r="AT18" i="3"/>
  <c r="BB19" i="3"/>
  <c r="BB20" i="3"/>
  <c r="BB21" i="3"/>
  <c r="BB58" i="3" s="1"/>
  <c r="BB16" i="3"/>
  <c r="BB17" i="3"/>
  <c r="BB18" i="3"/>
  <c r="BJ19" i="3"/>
  <c r="BJ20" i="3"/>
  <c r="BJ21" i="3"/>
  <c r="BJ16" i="3"/>
  <c r="BJ17" i="3"/>
  <c r="BJ18" i="3"/>
  <c r="BQ19" i="3"/>
  <c r="BQ20" i="3"/>
  <c r="BQ21" i="3"/>
  <c r="BQ18" i="3"/>
  <c r="BQ16" i="3"/>
  <c r="BQ17" i="3"/>
  <c r="BY19" i="3"/>
  <c r="BY20" i="3"/>
  <c r="BY21" i="3"/>
  <c r="BY18" i="3"/>
  <c r="BY16" i="3"/>
  <c r="BY17" i="3"/>
  <c r="CG19" i="3"/>
  <c r="CG20" i="3"/>
  <c r="CG21" i="3"/>
  <c r="CG58" i="3" s="1"/>
  <c r="CG18" i="3"/>
  <c r="CG16" i="3"/>
  <c r="CG17" i="3"/>
  <c r="CO19" i="3"/>
  <c r="CO20" i="3"/>
  <c r="CO21" i="3"/>
  <c r="CO18" i="3"/>
  <c r="CO16" i="3"/>
  <c r="CO17" i="3"/>
  <c r="CZ20" i="3"/>
  <c r="CZ21" i="3"/>
  <c r="CZ19" i="3"/>
  <c r="CZ16" i="3"/>
  <c r="CZ17" i="3"/>
  <c r="CZ18" i="3"/>
  <c r="DH20" i="3"/>
  <c r="DH21" i="3"/>
  <c r="DH18" i="3"/>
  <c r="DH19" i="3"/>
  <c r="DH16" i="3"/>
  <c r="DH17" i="3"/>
  <c r="DP20" i="3"/>
  <c r="DP21" i="3"/>
  <c r="DP18" i="3"/>
  <c r="DP19" i="3"/>
  <c r="DP16" i="3"/>
  <c r="DP17" i="3"/>
  <c r="EV20" i="3"/>
  <c r="EV21" i="3"/>
  <c r="EV58" i="3" s="1"/>
  <c r="EV18" i="3"/>
  <c r="EV19" i="3"/>
  <c r="EV16" i="3"/>
  <c r="EV17" i="3"/>
  <c r="EZ18" i="3"/>
  <c r="EZ19" i="3"/>
  <c r="EZ20" i="3"/>
  <c r="EZ21" i="3"/>
  <c r="EZ58" i="3" s="1"/>
  <c r="EZ17" i="3"/>
  <c r="EZ16" i="3"/>
  <c r="FH18" i="3"/>
  <c r="FH19" i="3"/>
  <c r="FH20" i="3"/>
  <c r="FH21" i="3"/>
  <c r="FH58" i="3" s="1"/>
  <c r="FH17" i="3"/>
  <c r="FH16" i="3"/>
  <c r="FP18" i="3"/>
  <c r="FP19" i="3"/>
  <c r="FP20" i="3"/>
  <c r="FP21" i="3"/>
  <c r="FP17" i="3"/>
  <c r="FP16" i="3"/>
  <c r="GA19" i="3"/>
  <c r="GA20" i="3"/>
  <c r="GA21" i="3"/>
  <c r="GA18" i="3"/>
  <c r="GA15" i="3"/>
  <c r="GA16" i="3"/>
  <c r="GA17" i="3"/>
  <c r="GI19" i="3"/>
  <c r="GI20" i="3"/>
  <c r="GI21" i="3"/>
  <c r="GI18" i="3"/>
  <c r="GI15" i="3"/>
  <c r="GI16" i="3"/>
  <c r="GI17" i="3"/>
  <c r="GQ19" i="3"/>
  <c r="GQ20" i="3"/>
  <c r="GQ21" i="3"/>
  <c r="GQ58" i="3" s="1"/>
  <c r="GQ18" i="3"/>
  <c r="GQ15" i="3"/>
  <c r="GQ16" i="3"/>
  <c r="GQ17" i="3"/>
  <c r="HB18" i="3"/>
  <c r="HB19" i="3"/>
  <c r="HB20" i="3"/>
  <c r="HB21" i="3"/>
  <c r="HB58" i="3" s="1"/>
  <c r="HB15" i="3"/>
  <c r="HB16" i="3"/>
  <c r="HB17" i="3"/>
  <c r="HJ18" i="3"/>
  <c r="HJ19" i="3"/>
  <c r="HJ20" i="3"/>
  <c r="HJ21" i="3"/>
  <c r="HJ58" i="3" s="1"/>
  <c r="HJ15" i="3"/>
  <c r="HJ16" i="3"/>
  <c r="HJ17" i="3"/>
  <c r="HJ14" i="3"/>
  <c r="HR18" i="3"/>
  <c r="HR19" i="3"/>
  <c r="HR20" i="3"/>
  <c r="HR21" i="3"/>
  <c r="HR58" i="3" s="1"/>
  <c r="HR15" i="3"/>
  <c r="HR16" i="3"/>
  <c r="HR17" i="3"/>
  <c r="HR14" i="3"/>
  <c r="HZ18" i="3"/>
  <c r="HZ19" i="3"/>
  <c r="HZ20" i="3"/>
  <c r="HZ21" i="3"/>
  <c r="HZ58" i="3" s="1"/>
  <c r="HZ15" i="3"/>
  <c r="HZ16" i="3"/>
  <c r="HZ17" i="3"/>
  <c r="HZ14" i="3"/>
  <c r="Q14" i="3"/>
  <c r="Y14" i="3"/>
  <c r="AG14" i="3"/>
  <c r="AO14" i="3"/>
  <c r="AW14" i="3"/>
  <c r="BE14" i="3"/>
  <c r="BM14" i="3"/>
  <c r="BU14" i="3"/>
  <c r="CC14" i="3"/>
  <c r="CK14" i="3"/>
  <c r="CS14" i="3"/>
  <c r="DA14" i="3"/>
  <c r="DI14" i="3"/>
  <c r="DQ14" i="3"/>
  <c r="EW14" i="3"/>
  <c r="FE14" i="3"/>
  <c r="FM14" i="3"/>
  <c r="FU14" i="3"/>
  <c r="GC14" i="3"/>
  <c r="GK14" i="3"/>
  <c r="GS14" i="3"/>
  <c r="HA14" i="3"/>
  <c r="HI14" i="3"/>
  <c r="HT14" i="3"/>
  <c r="P15" i="3"/>
  <c r="Z15" i="3"/>
  <c r="AK15" i="3"/>
  <c r="AT15" i="3"/>
  <c r="BE15" i="3"/>
  <c r="BY15" i="3"/>
  <c r="CJ15" i="3"/>
  <c r="CS15" i="3"/>
  <c r="DD15" i="3"/>
  <c r="DN15" i="3"/>
  <c r="FE15" i="3"/>
  <c r="FP15" i="3"/>
  <c r="FY15" i="3"/>
  <c r="GK15" i="3"/>
  <c r="AR22" i="3"/>
  <c r="GL23" i="3"/>
  <c r="HM23" i="3"/>
  <c r="Z23" i="3"/>
  <c r="AL24" i="3"/>
  <c r="BA23" i="3"/>
  <c r="FO24" i="3"/>
  <c r="EX23" i="3"/>
  <c r="FH22" i="3"/>
  <c r="CD23" i="3"/>
  <c r="CM24" i="3"/>
  <c r="HL22" i="3"/>
  <c r="Q22" i="3"/>
  <c r="AZ22" i="3"/>
  <c r="FM22" i="3"/>
  <c r="GN22" i="3"/>
  <c r="HQ22" i="3"/>
  <c r="AC23" i="3"/>
  <c r="BF23" i="3"/>
  <c r="CG23" i="3"/>
  <c r="DJ23" i="3"/>
  <c r="FF23" i="3"/>
  <c r="GO23" i="3"/>
  <c r="HR23" i="3"/>
  <c r="FR24" i="3"/>
  <c r="T22" i="3"/>
  <c r="BH22" i="3"/>
  <c r="FP22" i="3"/>
  <c r="GS22" i="3"/>
  <c r="HT22" i="3"/>
  <c r="AH23" i="3"/>
  <c r="BI23" i="3"/>
  <c r="CL23" i="3"/>
  <c r="DM23" i="3"/>
  <c r="FN23" i="3"/>
  <c r="GT23" i="3"/>
  <c r="HU23" i="3"/>
  <c r="AQ24" i="3"/>
  <c r="CU24" i="3"/>
  <c r="Y22" i="3"/>
  <c r="FU22" i="3"/>
  <c r="GV22" i="3"/>
  <c r="HY22" i="3"/>
  <c r="AK23" i="3"/>
  <c r="BN23" i="3"/>
  <c r="CO23" i="3"/>
  <c r="DR23" i="3"/>
  <c r="FV23" i="3"/>
  <c r="GW23" i="3"/>
  <c r="HZ23" i="3"/>
  <c r="AY24" i="3"/>
  <c r="CX24" i="3"/>
  <c r="FZ24" i="3"/>
  <c r="AB22" i="3"/>
  <c r="BP22" i="3"/>
  <c r="BG24" i="3"/>
  <c r="DC24" i="3"/>
  <c r="EY24" i="3"/>
  <c r="GH24" i="3"/>
  <c r="GK22" i="3"/>
  <c r="AG22" i="3"/>
  <c r="BX22" i="3"/>
  <c r="EW22" i="3"/>
  <c r="FX22" i="3"/>
  <c r="HA22" i="3"/>
  <c r="M23" i="3"/>
  <c r="AP23" i="3"/>
  <c r="BQ23" i="3"/>
  <c r="CT23" i="3"/>
  <c r="FY23" i="3"/>
  <c r="HB23" i="3"/>
  <c r="N24" i="3"/>
  <c r="DF24" i="3"/>
  <c r="FB24" i="3"/>
  <c r="GP24" i="3"/>
  <c r="L23" i="3"/>
  <c r="AJ22" i="3"/>
  <c r="CF22" i="3"/>
  <c r="EZ22" i="3"/>
  <c r="GC22" i="3"/>
  <c r="HD22" i="3"/>
  <c r="R23" i="3"/>
  <c r="AS23" i="3"/>
  <c r="BV23" i="3"/>
  <c r="CW23" i="3"/>
  <c r="GD23" i="3"/>
  <c r="HE23" i="3"/>
  <c r="V24" i="3"/>
  <c r="BW24" i="3"/>
  <c r="DK24" i="3"/>
  <c r="FG24" i="3"/>
  <c r="GX24" i="3"/>
  <c r="CN22" i="3"/>
  <c r="FE22" i="3"/>
  <c r="GF22" i="3"/>
  <c r="HI22" i="3"/>
  <c r="U23" i="3"/>
  <c r="AX23" i="3"/>
  <c r="BY23" i="3"/>
  <c r="DB23" i="3"/>
  <c r="GG23" i="3"/>
  <c r="HJ23" i="3"/>
  <c r="AD24" i="3"/>
  <c r="CE24" i="3"/>
  <c r="DN24" i="3"/>
  <c r="FJ24" i="3"/>
  <c r="S22" i="3"/>
  <c r="S24" i="3"/>
  <c r="S23" i="3"/>
  <c r="AA22" i="3"/>
  <c r="AA23" i="3"/>
  <c r="AA24" i="3"/>
  <c r="AI22" i="3"/>
  <c r="AI23" i="3"/>
  <c r="AI24" i="3"/>
  <c r="AO23" i="3"/>
  <c r="AO24" i="3"/>
  <c r="AO22" i="3"/>
  <c r="AW23" i="3"/>
  <c r="AW24" i="3"/>
  <c r="AW22" i="3"/>
  <c r="BE23" i="3"/>
  <c r="BE24" i="3"/>
  <c r="BE22" i="3"/>
  <c r="BM23" i="3"/>
  <c r="BM24" i="3"/>
  <c r="BM22" i="3"/>
  <c r="BU23" i="3"/>
  <c r="BU24" i="3"/>
  <c r="BU22" i="3"/>
  <c r="CC23" i="3"/>
  <c r="CC24" i="3"/>
  <c r="CC22" i="3"/>
  <c r="CK23" i="3"/>
  <c r="CK24" i="3"/>
  <c r="CK22" i="3"/>
  <c r="CV22" i="3"/>
  <c r="CV23" i="3"/>
  <c r="CV24" i="3"/>
  <c r="DD22" i="3"/>
  <c r="DD23" i="3"/>
  <c r="DD24" i="3"/>
  <c r="DL22" i="3"/>
  <c r="DL23" i="3"/>
  <c r="DL24" i="3"/>
  <c r="DT22" i="3"/>
  <c r="EU22" i="3" s="1"/>
  <c r="AI23" i="25" s="1"/>
  <c r="DT23" i="3"/>
  <c r="EU23" i="3" s="1"/>
  <c r="AI24" i="25" s="1"/>
  <c r="DT24" i="3"/>
  <c r="EU24" i="3" s="1"/>
  <c r="AI25" i="25" s="1"/>
  <c r="FD22" i="3"/>
  <c r="FD23" i="3"/>
  <c r="FD24" i="3"/>
  <c r="FL22" i="3"/>
  <c r="FL23" i="3"/>
  <c r="FL24" i="3"/>
  <c r="FT22" i="3"/>
  <c r="FT23" i="3"/>
  <c r="FT24" i="3"/>
  <c r="GE22" i="3"/>
  <c r="GE24" i="3"/>
  <c r="GE23" i="3"/>
  <c r="GM22" i="3"/>
  <c r="GM23" i="3"/>
  <c r="GM24" i="3"/>
  <c r="GU22" i="3"/>
  <c r="GU24" i="3"/>
  <c r="GU23" i="3"/>
  <c r="P22" i="3"/>
  <c r="P23" i="3"/>
  <c r="P24" i="3"/>
  <c r="X22" i="3"/>
  <c r="X23" i="3"/>
  <c r="X24" i="3"/>
  <c r="AF22" i="3"/>
  <c r="AF23" i="3"/>
  <c r="AF24" i="3"/>
  <c r="AT22" i="3"/>
  <c r="AT24" i="3"/>
  <c r="AT23" i="3"/>
  <c r="BB24" i="3"/>
  <c r="BB22" i="3"/>
  <c r="BB23" i="3"/>
  <c r="BJ22" i="3"/>
  <c r="BJ24" i="3"/>
  <c r="BJ23" i="3"/>
  <c r="BR24" i="3"/>
  <c r="BR22" i="3"/>
  <c r="BR23" i="3"/>
  <c r="BZ22" i="3"/>
  <c r="BZ24" i="3"/>
  <c r="BZ23" i="3"/>
  <c r="CH24" i="3"/>
  <c r="CH22" i="3"/>
  <c r="CH23" i="3"/>
  <c r="CP24" i="3"/>
  <c r="CP22" i="3"/>
  <c r="CP23" i="3"/>
  <c r="CS23" i="3"/>
  <c r="CS24" i="3"/>
  <c r="CS22" i="3"/>
  <c r="DA23" i="3"/>
  <c r="DA24" i="3"/>
  <c r="DA22" i="3"/>
  <c r="DI23" i="3"/>
  <c r="DI24" i="3"/>
  <c r="DI22" i="3"/>
  <c r="DQ23" i="3"/>
  <c r="DQ24" i="3"/>
  <c r="DQ22" i="3"/>
  <c r="FA23" i="3"/>
  <c r="FA22" i="3"/>
  <c r="FA24" i="3"/>
  <c r="FI23" i="3"/>
  <c r="FI22" i="3"/>
  <c r="FI24" i="3"/>
  <c r="FQ23" i="3"/>
  <c r="FQ22" i="3"/>
  <c r="FQ24" i="3"/>
  <c r="GB22" i="3"/>
  <c r="GB23" i="3"/>
  <c r="GB24" i="3"/>
  <c r="GJ22" i="3"/>
  <c r="GJ23" i="3"/>
  <c r="GJ24" i="3"/>
  <c r="GR22" i="3"/>
  <c r="GR23" i="3"/>
  <c r="GR24" i="3"/>
  <c r="GZ22" i="3"/>
  <c r="GZ23" i="3"/>
  <c r="GZ24" i="3"/>
  <c r="HC22" i="3"/>
  <c r="HC23" i="3"/>
  <c r="HC24" i="3"/>
  <c r="HK22" i="3"/>
  <c r="HK23" i="3"/>
  <c r="HK24" i="3"/>
  <c r="HS22" i="3"/>
  <c r="HS24" i="3"/>
  <c r="HS23" i="3"/>
  <c r="L24" i="3"/>
  <c r="R22" i="3"/>
  <c r="Z22" i="3"/>
  <c r="AH22" i="3"/>
  <c r="AP22" i="3"/>
  <c r="AX22" i="3"/>
  <c r="BF22" i="3"/>
  <c r="BN22" i="3"/>
  <c r="BV22" i="3"/>
  <c r="CD22" i="3"/>
  <c r="CL22" i="3"/>
  <c r="CT22" i="3"/>
  <c r="DB22" i="3"/>
  <c r="DJ22" i="3"/>
  <c r="DR22" i="3"/>
  <c r="EX22" i="3"/>
  <c r="FF22" i="3"/>
  <c r="FN22" i="3"/>
  <c r="FV22" i="3"/>
  <c r="GD22" i="3"/>
  <c r="GL22" i="3"/>
  <c r="GT22" i="3"/>
  <c r="HB22" i="3"/>
  <c r="HJ22" i="3"/>
  <c r="HR22" i="3"/>
  <c r="HZ22" i="3"/>
  <c r="AQ23" i="3"/>
  <c r="AY23" i="3"/>
  <c r="BG23" i="3"/>
  <c r="BW23" i="3"/>
  <c r="CE23" i="3"/>
  <c r="CM23" i="3"/>
  <c r="CU23" i="3"/>
  <c r="DC23" i="3"/>
  <c r="DK23" i="3"/>
  <c r="EY23" i="3"/>
  <c r="FG23" i="3"/>
  <c r="FO23" i="3"/>
  <c r="T24" i="3"/>
  <c r="AB24" i="3"/>
  <c r="AJ24" i="3"/>
  <c r="AR24" i="3"/>
  <c r="AZ24" i="3"/>
  <c r="BH24" i="3"/>
  <c r="BP24" i="3"/>
  <c r="BX24" i="3"/>
  <c r="CF24" i="3"/>
  <c r="CN24" i="3"/>
  <c r="EZ24" i="3"/>
  <c r="FH24" i="3"/>
  <c r="FP24" i="3"/>
  <c r="FX24" i="3"/>
  <c r="GF24" i="3"/>
  <c r="GN24" i="3"/>
  <c r="GV24" i="3"/>
  <c r="HD24" i="3"/>
  <c r="HL24" i="3"/>
  <c r="HT24" i="3"/>
  <c r="M24" i="3"/>
  <c r="U24" i="3"/>
  <c r="AC24" i="3"/>
  <c r="AK24" i="3"/>
  <c r="AS24" i="3"/>
  <c r="BA24" i="3"/>
  <c r="BI24" i="3"/>
  <c r="BQ24" i="3"/>
  <c r="BY24" i="3"/>
  <c r="CG24" i="3"/>
  <c r="CO24" i="3"/>
  <c r="CW24" i="3"/>
  <c r="DE24" i="3"/>
  <c r="DM24" i="3"/>
  <c r="FY24" i="3"/>
  <c r="GG24" i="3"/>
  <c r="GO24" i="3"/>
  <c r="GW24" i="3"/>
  <c r="HE24" i="3"/>
  <c r="HM24" i="3"/>
  <c r="HU24" i="3"/>
  <c r="N23" i="3"/>
  <c r="V23" i="3"/>
  <c r="AD23" i="3"/>
  <c r="AL23" i="3"/>
  <c r="CX23" i="3"/>
  <c r="DF23" i="3"/>
  <c r="DN23" i="3"/>
  <c r="FB23" i="3"/>
  <c r="FJ23" i="3"/>
  <c r="FR23" i="3"/>
  <c r="FZ23" i="3"/>
  <c r="GH23" i="3"/>
  <c r="GP23" i="3"/>
  <c r="GX23" i="3"/>
  <c r="HF23" i="3"/>
  <c r="HN23" i="3"/>
  <c r="HV23" i="3"/>
  <c r="O24" i="3"/>
  <c r="W24" i="3"/>
  <c r="AE24" i="3"/>
  <c r="AU24" i="3"/>
  <c r="BC24" i="3"/>
  <c r="BK24" i="3"/>
  <c r="BS24" i="3"/>
  <c r="CA24" i="3"/>
  <c r="CI24" i="3"/>
  <c r="CY24" i="3"/>
  <c r="DG24" i="3"/>
  <c r="DO24" i="3"/>
  <c r="FC24" i="3"/>
  <c r="FK24" i="3"/>
  <c r="FS24" i="3"/>
  <c r="GA24" i="3"/>
  <c r="GI24" i="3"/>
  <c r="GQ24" i="3"/>
  <c r="HG24" i="3"/>
  <c r="HO24" i="3"/>
  <c r="HW24" i="3"/>
  <c r="HV24" i="3"/>
  <c r="HF22" i="3"/>
  <c r="HN22" i="3"/>
  <c r="O23" i="3"/>
  <c r="W23" i="3"/>
  <c r="AE23" i="3"/>
  <c r="AU23" i="3"/>
  <c r="BC23" i="3"/>
  <c r="BK23" i="3"/>
  <c r="BS23" i="3"/>
  <c r="CA23" i="3"/>
  <c r="CI23" i="3"/>
  <c r="CY23" i="3"/>
  <c r="DG23" i="3"/>
  <c r="DO23" i="3"/>
  <c r="FC23" i="3"/>
  <c r="FK23" i="3"/>
  <c r="FS23" i="3"/>
  <c r="GA23" i="3"/>
  <c r="GI23" i="3"/>
  <c r="GQ23" i="3"/>
  <c r="HG23" i="3"/>
  <c r="HO23" i="3"/>
  <c r="HW23" i="3"/>
  <c r="AN24" i="3"/>
  <c r="AV24" i="3"/>
  <c r="BD24" i="3"/>
  <c r="BL24" i="3"/>
  <c r="BT24" i="3"/>
  <c r="CB24" i="3"/>
  <c r="CJ24" i="3"/>
  <c r="CR24" i="3"/>
  <c r="CZ24" i="3"/>
  <c r="DH24" i="3"/>
  <c r="DP24" i="3"/>
  <c r="EV24" i="3"/>
  <c r="HH24" i="3"/>
  <c r="HP24" i="3"/>
  <c r="HX24" i="3"/>
  <c r="AN23" i="3"/>
  <c r="AV23" i="3"/>
  <c r="BD23" i="3"/>
  <c r="BL23" i="3"/>
  <c r="BT23" i="3"/>
  <c r="CB23" i="3"/>
  <c r="CJ23" i="3"/>
  <c r="CR23" i="3"/>
  <c r="CZ23" i="3"/>
  <c r="DH23" i="3"/>
  <c r="DP23" i="3"/>
  <c r="EV23" i="3"/>
  <c r="HH23" i="3"/>
  <c r="HP23" i="3"/>
  <c r="HX23" i="3"/>
  <c r="Q24" i="3"/>
  <c r="Y24" i="3"/>
  <c r="AG24" i="3"/>
  <c r="EW24" i="3"/>
  <c r="FE24" i="3"/>
  <c r="FM24" i="3"/>
  <c r="FU24" i="3"/>
  <c r="GC24" i="3"/>
  <c r="GK24" i="3"/>
  <c r="GS24" i="3"/>
  <c r="HA24" i="3"/>
  <c r="HI24" i="3"/>
  <c r="HQ24" i="3"/>
  <c r="HY24" i="3"/>
  <c r="L35" i="3"/>
  <c r="O34" i="3"/>
  <c r="W34" i="3"/>
  <c r="AE34" i="3"/>
  <c r="AU34" i="3"/>
  <c r="BC34" i="3"/>
  <c r="BK34" i="3"/>
  <c r="BS34" i="3"/>
  <c r="CA34" i="3"/>
  <c r="CI34" i="3"/>
  <c r="CY34" i="3"/>
  <c r="DG34" i="3"/>
  <c r="DO34" i="3"/>
  <c r="FC34" i="3"/>
  <c r="FK34" i="3"/>
  <c r="FS34" i="3"/>
  <c r="GA34" i="3"/>
  <c r="GI34" i="3"/>
  <c r="GQ34" i="3"/>
  <c r="HG34" i="3"/>
  <c r="HO34" i="3"/>
  <c r="HW34" i="3"/>
  <c r="P35" i="3"/>
  <c r="X35" i="3"/>
  <c r="AF35" i="3"/>
  <c r="AN35" i="3"/>
  <c r="AV35" i="3"/>
  <c r="BD35" i="3"/>
  <c r="BL35" i="3"/>
  <c r="BT35" i="3"/>
  <c r="CB35" i="3"/>
  <c r="CJ35" i="3"/>
  <c r="CR35" i="3"/>
  <c r="CZ35" i="3"/>
  <c r="DH35" i="3"/>
  <c r="DP35" i="3"/>
  <c r="EV35" i="3"/>
  <c r="FD35" i="3"/>
  <c r="FL35" i="3"/>
  <c r="FT35" i="3"/>
  <c r="GB35" i="3"/>
  <c r="GJ35" i="3"/>
  <c r="GR35" i="3"/>
  <c r="GZ35" i="3"/>
  <c r="HH35" i="3"/>
  <c r="HP35" i="3"/>
  <c r="HX35" i="3"/>
  <c r="Q35" i="3"/>
  <c r="Y35" i="3"/>
  <c r="AG35" i="3"/>
  <c r="AO35" i="3"/>
  <c r="AW35" i="3"/>
  <c r="BE35" i="3"/>
  <c r="BM35" i="3"/>
  <c r="BU35" i="3"/>
  <c r="CC35" i="3"/>
  <c r="CK35" i="3"/>
  <c r="CS35" i="3"/>
  <c r="DA35" i="3"/>
  <c r="DI35" i="3"/>
  <c r="DQ35" i="3"/>
  <c r="EW35" i="3"/>
  <c r="FE35" i="3"/>
  <c r="FE56" i="3" s="1"/>
  <c r="FM35" i="3"/>
  <c r="FU35" i="3"/>
  <c r="GC35" i="3"/>
  <c r="GK35" i="3"/>
  <c r="GS35" i="3"/>
  <c r="HA35" i="3"/>
  <c r="HI35" i="3"/>
  <c r="HQ35" i="3"/>
  <c r="HY35" i="3"/>
  <c r="R35" i="3"/>
  <c r="Z35" i="3"/>
  <c r="AH35" i="3"/>
  <c r="AP35" i="3"/>
  <c r="AX35" i="3"/>
  <c r="BF35" i="3"/>
  <c r="BN35" i="3"/>
  <c r="BV35" i="3"/>
  <c r="CD35" i="3"/>
  <c r="CL35" i="3"/>
  <c r="CT35" i="3"/>
  <c r="DB35" i="3"/>
  <c r="DJ35" i="3"/>
  <c r="DR35" i="3"/>
  <c r="EX35" i="3"/>
  <c r="FF35" i="3"/>
  <c r="FN35" i="3"/>
  <c r="FV35" i="3"/>
  <c r="GD35" i="3"/>
  <c r="GL35" i="3"/>
  <c r="GT35" i="3"/>
  <c r="HB35" i="3"/>
  <c r="HJ35" i="3"/>
  <c r="HR35" i="3"/>
  <c r="HZ35" i="3"/>
  <c r="S35" i="3"/>
  <c r="AA35" i="3"/>
  <c r="AI35" i="3"/>
  <c r="AQ35" i="3"/>
  <c r="AY35" i="3"/>
  <c r="BG35" i="3"/>
  <c r="BW35" i="3"/>
  <c r="CE35" i="3"/>
  <c r="CM35" i="3"/>
  <c r="CU35" i="3"/>
  <c r="DC35" i="3"/>
  <c r="DK35" i="3"/>
  <c r="EY35" i="3"/>
  <c r="FG35" i="3"/>
  <c r="FO35" i="3"/>
  <c r="GE35" i="3"/>
  <c r="GM35" i="3"/>
  <c r="GU35" i="3"/>
  <c r="HC35" i="3"/>
  <c r="HK35" i="3"/>
  <c r="HS35" i="3"/>
  <c r="T35" i="3"/>
  <c r="AB35" i="3"/>
  <c r="AJ35" i="3"/>
  <c r="AR35" i="3"/>
  <c r="AZ35" i="3"/>
  <c r="BH35" i="3"/>
  <c r="BP35" i="3"/>
  <c r="BX35" i="3"/>
  <c r="CF35" i="3"/>
  <c r="CN35" i="3"/>
  <c r="CV35" i="3"/>
  <c r="DD35" i="3"/>
  <c r="DL35" i="3"/>
  <c r="DT35" i="3"/>
  <c r="EU35" i="3" s="1"/>
  <c r="AI36" i="25" s="1"/>
  <c r="EZ35" i="3"/>
  <c r="FH35" i="3"/>
  <c r="FP35" i="3"/>
  <c r="FX35" i="3"/>
  <c r="GF35" i="3"/>
  <c r="GN35" i="3"/>
  <c r="GV35" i="3"/>
  <c r="HD35" i="3"/>
  <c r="HL35" i="3"/>
  <c r="HT35" i="3"/>
  <c r="M35" i="3"/>
  <c r="U35" i="3"/>
  <c r="AC35" i="3"/>
  <c r="AK35" i="3"/>
  <c r="AS35" i="3"/>
  <c r="BA35" i="3"/>
  <c r="BI35" i="3"/>
  <c r="BQ35" i="3"/>
  <c r="BY35" i="3"/>
  <c r="CG35" i="3"/>
  <c r="CO35" i="3"/>
  <c r="CW35" i="3"/>
  <c r="DE35" i="3"/>
  <c r="DM35" i="3"/>
  <c r="FA35" i="3"/>
  <c r="FI35" i="3"/>
  <c r="FQ35" i="3"/>
  <c r="FY35" i="3"/>
  <c r="GG35" i="3"/>
  <c r="GO35" i="3"/>
  <c r="GW35" i="3"/>
  <c r="HE35" i="3"/>
  <c r="HM35" i="3"/>
  <c r="HU35" i="3"/>
  <c r="N35" i="3"/>
  <c r="V35" i="3"/>
  <c r="AD35" i="3"/>
  <c r="AL35" i="3"/>
  <c r="AT35" i="3"/>
  <c r="BB35" i="3"/>
  <c r="BJ35" i="3"/>
  <c r="BR35" i="3"/>
  <c r="BZ35" i="3"/>
  <c r="CH35" i="3"/>
  <c r="CP35" i="3"/>
  <c r="CX35" i="3"/>
  <c r="DF35" i="3"/>
  <c r="DN35" i="3"/>
  <c r="FB35" i="3"/>
  <c r="FJ35" i="3"/>
  <c r="FR35" i="3"/>
  <c r="FZ35" i="3"/>
  <c r="GH35" i="3"/>
  <c r="GP35" i="3"/>
  <c r="GX35" i="3"/>
  <c r="HF35" i="3"/>
  <c r="HN35" i="3"/>
  <c r="HV35" i="3"/>
  <c r="AX11" i="3"/>
  <c r="FE10" i="3"/>
  <c r="CB10" i="3"/>
  <c r="CT12" i="3"/>
  <c r="CT57" i="3" s="1"/>
  <c r="Y11" i="3"/>
  <c r="CU13" i="3"/>
  <c r="BT10" i="3"/>
  <c r="GU12" i="3"/>
  <c r="GU57" i="3" s="1"/>
  <c r="CJ10" i="3"/>
  <c r="FV11" i="3"/>
  <c r="BS9" i="3"/>
  <c r="CC11" i="3"/>
  <c r="CA9" i="3"/>
  <c r="CR10" i="3"/>
  <c r="CI9" i="3"/>
  <c r="DB11" i="3"/>
  <c r="CO11" i="3"/>
  <c r="CO12" i="3"/>
  <c r="CO13" i="3"/>
  <c r="CZ12" i="3"/>
  <c r="CZ13" i="3"/>
  <c r="CZ11" i="3"/>
  <c r="EZ10" i="3"/>
  <c r="EZ11" i="3"/>
  <c r="EZ12" i="3"/>
  <c r="HR10" i="3"/>
  <c r="HR13" i="3"/>
  <c r="W9" i="3"/>
  <c r="N11" i="3"/>
  <c r="N12" i="3"/>
  <c r="N13" i="3"/>
  <c r="V11" i="3"/>
  <c r="V12" i="3"/>
  <c r="V13" i="3"/>
  <c r="AD11" i="3"/>
  <c r="AD12" i="3"/>
  <c r="AD13" i="3"/>
  <c r="AL11" i="3"/>
  <c r="AL12" i="3"/>
  <c r="AL13" i="3"/>
  <c r="AT11" i="3"/>
  <c r="AT12" i="3"/>
  <c r="AT13" i="3"/>
  <c r="BB11" i="3"/>
  <c r="BB12" i="3"/>
  <c r="BB13" i="3"/>
  <c r="BJ11" i="3"/>
  <c r="BJ12" i="3"/>
  <c r="BJ13" i="3"/>
  <c r="BX11" i="3"/>
  <c r="BX12" i="3"/>
  <c r="CF11" i="3"/>
  <c r="CF12" i="3"/>
  <c r="CN11" i="3"/>
  <c r="CN12" i="3"/>
  <c r="CY11" i="3"/>
  <c r="CY12" i="3"/>
  <c r="CY13" i="3"/>
  <c r="DG11" i="3"/>
  <c r="DG12" i="3"/>
  <c r="DG13" i="3"/>
  <c r="DO11" i="3"/>
  <c r="DO12" i="3"/>
  <c r="DO13" i="3"/>
  <c r="DO10" i="3"/>
  <c r="EY10" i="3"/>
  <c r="EY11" i="3"/>
  <c r="FG10" i="3"/>
  <c r="FG11" i="3"/>
  <c r="FO10" i="3"/>
  <c r="FO11" i="3"/>
  <c r="FZ10" i="3"/>
  <c r="FZ11" i="3"/>
  <c r="FZ12" i="3"/>
  <c r="FZ13" i="3"/>
  <c r="GH10" i="3"/>
  <c r="GH11" i="3"/>
  <c r="GH12" i="3"/>
  <c r="GH13" i="3"/>
  <c r="GP10" i="3"/>
  <c r="GP11" i="3"/>
  <c r="GP12" i="3"/>
  <c r="GP13" i="3"/>
  <c r="GX10" i="3"/>
  <c r="GX11" i="3"/>
  <c r="GX12" i="3"/>
  <c r="GX13" i="3"/>
  <c r="HA13" i="3"/>
  <c r="HA12" i="3"/>
  <c r="HI13" i="3"/>
  <c r="HI12" i="3"/>
  <c r="HQ13" i="3"/>
  <c r="HQ12" i="3"/>
  <c r="HY13" i="3"/>
  <c r="HY12" i="3"/>
  <c r="L12" i="3"/>
  <c r="N9" i="3"/>
  <c r="V9" i="3"/>
  <c r="AD9" i="3"/>
  <c r="AL9" i="3"/>
  <c r="AT9" i="3"/>
  <c r="BB9" i="3"/>
  <c r="BJ9" i="3"/>
  <c r="FZ9" i="3"/>
  <c r="GH9" i="3"/>
  <c r="GP9" i="3"/>
  <c r="GX9" i="3"/>
  <c r="AE10" i="3"/>
  <c r="CY10" i="3"/>
  <c r="DG10" i="3"/>
  <c r="DR10" i="3"/>
  <c r="FD10" i="3"/>
  <c r="HH10" i="3"/>
  <c r="R11" i="3"/>
  <c r="AW11" i="3"/>
  <c r="BV11" i="3"/>
  <c r="FU11" i="3"/>
  <c r="GT11" i="3"/>
  <c r="HY11" i="3"/>
  <c r="AI12" i="3"/>
  <c r="BN12" i="3"/>
  <c r="FN12" i="3"/>
  <c r="AJ13" i="3"/>
  <c r="DT13" i="3"/>
  <c r="EU13" i="3" s="1"/>
  <c r="AI14" i="25" s="1"/>
  <c r="FO13" i="3"/>
  <c r="FO57" i="3" s="1"/>
  <c r="O11" i="3"/>
  <c r="O12" i="3"/>
  <c r="O13" i="3"/>
  <c r="BK11" i="3"/>
  <c r="BK12" i="3"/>
  <c r="BK13" i="3"/>
  <c r="BY11" i="3"/>
  <c r="BY12" i="3"/>
  <c r="BY13" i="3"/>
  <c r="DP12" i="3"/>
  <c r="DP13" i="3"/>
  <c r="DP11" i="3"/>
  <c r="GQ11" i="3"/>
  <c r="GQ12" i="3"/>
  <c r="GQ13" i="3"/>
  <c r="GQ10" i="3"/>
  <c r="HJ10" i="3"/>
  <c r="HJ13" i="3"/>
  <c r="P12" i="3"/>
  <c r="P13" i="3"/>
  <c r="P11" i="3"/>
  <c r="X12" i="3"/>
  <c r="X13" i="3"/>
  <c r="X11" i="3"/>
  <c r="AF12" i="3"/>
  <c r="AF13" i="3"/>
  <c r="AF11" i="3"/>
  <c r="AN12" i="3"/>
  <c r="AN13" i="3"/>
  <c r="AN11" i="3"/>
  <c r="AV12" i="3"/>
  <c r="AV13" i="3"/>
  <c r="AV11" i="3"/>
  <c r="BD12" i="3"/>
  <c r="BD13" i="3"/>
  <c r="BD11" i="3"/>
  <c r="BL12" i="3"/>
  <c r="BL13" i="3"/>
  <c r="BL11" i="3"/>
  <c r="BR11" i="3"/>
  <c r="BR12" i="3"/>
  <c r="BR13" i="3"/>
  <c r="BZ11" i="3"/>
  <c r="BZ12" i="3"/>
  <c r="BZ13" i="3"/>
  <c r="CH11" i="3"/>
  <c r="CH12" i="3"/>
  <c r="CH13" i="3"/>
  <c r="CP11" i="3"/>
  <c r="CP12" i="3"/>
  <c r="CP13" i="3"/>
  <c r="CS13" i="3"/>
  <c r="CS12" i="3"/>
  <c r="DA13" i="3"/>
  <c r="DA12" i="3"/>
  <c r="DI13" i="3"/>
  <c r="DI12" i="3"/>
  <c r="DQ13" i="3"/>
  <c r="DQ12" i="3"/>
  <c r="EV12" i="3"/>
  <c r="EV13" i="3"/>
  <c r="EV11" i="3"/>
  <c r="FA10" i="3"/>
  <c r="FA11" i="3"/>
  <c r="FA12" i="3"/>
  <c r="FA13" i="3"/>
  <c r="FI10" i="3"/>
  <c r="FI11" i="3"/>
  <c r="FI12" i="3"/>
  <c r="FI13" i="3"/>
  <c r="FQ10" i="3"/>
  <c r="FQ11" i="3"/>
  <c r="FQ12" i="3"/>
  <c r="FQ13" i="3"/>
  <c r="GB12" i="3"/>
  <c r="GB13" i="3"/>
  <c r="GB11" i="3"/>
  <c r="GJ12" i="3"/>
  <c r="GJ13" i="3"/>
  <c r="GJ11" i="3"/>
  <c r="GR12" i="3"/>
  <c r="GR13" i="3"/>
  <c r="GR11" i="3"/>
  <c r="HC10" i="3"/>
  <c r="HC11" i="3"/>
  <c r="HK10" i="3"/>
  <c r="HK11" i="3"/>
  <c r="HS10" i="3"/>
  <c r="HS11" i="3"/>
  <c r="P9" i="3"/>
  <c r="X9" i="3"/>
  <c r="AF9" i="3"/>
  <c r="AN9" i="3"/>
  <c r="AV9" i="3"/>
  <c r="BD9" i="3"/>
  <c r="BL9" i="3"/>
  <c r="CZ9" i="3"/>
  <c r="DP9" i="3"/>
  <c r="EV9" i="3"/>
  <c r="FL9" i="3"/>
  <c r="FT9" i="3"/>
  <c r="GB9" i="3"/>
  <c r="GJ9" i="3"/>
  <c r="GR9" i="3"/>
  <c r="HP9" i="3"/>
  <c r="HX9" i="3"/>
  <c r="BE10" i="3"/>
  <c r="BU10" i="3"/>
  <c r="CC10" i="3"/>
  <c r="CK10" i="3"/>
  <c r="CS10" i="3"/>
  <c r="DA10" i="3"/>
  <c r="DI10" i="3"/>
  <c r="DT10" i="3"/>
  <c r="EU10" i="3" s="1"/>
  <c r="AI11" i="25" s="1"/>
  <c r="Z11" i="3"/>
  <c r="CD11" i="3"/>
  <c r="DI11" i="3"/>
  <c r="EW11" i="3"/>
  <c r="EW56" i="3" s="1"/>
  <c r="HA11" i="3"/>
  <c r="AP12" i="3"/>
  <c r="BV12" i="3"/>
  <c r="BV57" i="3" s="1"/>
  <c r="CU12" i="3"/>
  <c r="FV12" i="3"/>
  <c r="AQ13" i="3"/>
  <c r="BW13" i="3"/>
  <c r="Q13" i="3"/>
  <c r="Q12" i="3"/>
  <c r="Y13" i="3"/>
  <c r="Y12" i="3"/>
  <c r="AG13" i="3"/>
  <c r="AG12" i="3"/>
  <c r="AO13" i="3"/>
  <c r="AO12" i="3"/>
  <c r="AW13" i="3"/>
  <c r="AW12" i="3"/>
  <c r="BE13" i="3"/>
  <c r="BE12" i="3"/>
  <c r="BM13" i="3"/>
  <c r="BM12" i="3"/>
  <c r="BS11" i="3"/>
  <c r="BS12" i="3"/>
  <c r="BS13" i="3"/>
  <c r="CA11" i="3"/>
  <c r="CA12" i="3"/>
  <c r="CA13" i="3"/>
  <c r="CI11" i="3"/>
  <c r="CI12" i="3"/>
  <c r="CI13" i="3"/>
  <c r="FB10" i="3"/>
  <c r="FB11" i="3"/>
  <c r="FB12" i="3"/>
  <c r="FB13" i="3"/>
  <c r="FJ10" i="3"/>
  <c r="FJ11" i="3"/>
  <c r="FJ12" i="3"/>
  <c r="FJ13" i="3"/>
  <c r="FR10" i="3"/>
  <c r="FR11" i="3"/>
  <c r="FR12" i="3"/>
  <c r="FR13" i="3"/>
  <c r="FX10" i="3"/>
  <c r="FX11" i="3"/>
  <c r="FX12" i="3"/>
  <c r="GC13" i="3"/>
  <c r="GC12" i="3"/>
  <c r="GK13" i="3"/>
  <c r="GK12" i="3"/>
  <c r="GS13" i="3"/>
  <c r="GS12" i="3"/>
  <c r="HD10" i="3"/>
  <c r="HD11" i="3"/>
  <c r="HD12" i="3"/>
  <c r="HL10" i="3"/>
  <c r="HL11" i="3"/>
  <c r="HL12" i="3"/>
  <c r="HT10" i="3"/>
  <c r="HT11" i="3"/>
  <c r="HT12" i="3"/>
  <c r="HT57" i="3" s="1"/>
  <c r="Q9" i="3"/>
  <c r="Y9" i="3"/>
  <c r="AG9" i="3"/>
  <c r="AO9" i="3"/>
  <c r="AW9" i="3"/>
  <c r="BE9" i="3"/>
  <c r="BM9" i="3"/>
  <c r="CK9" i="3"/>
  <c r="CS9" i="3"/>
  <c r="DA9" i="3"/>
  <c r="DI9" i="3"/>
  <c r="DQ9" i="3"/>
  <c r="FE9" i="3"/>
  <c r="FM9" i="3"/>
  <c r="FU9" i="3"/>
  <c r="GC9" i="3"/>
  <c r="GK9" i="3"/>
  <c r="GS9" i="3"/>
  <c r="HA9" i="3"/>
  <c r="HI9" i="3"/>
  <c r="HQ9" i="3"/>
  <c r="HY9" i="3"/>
  <c r="R10" i="3"/>
  <c r="Z10" i="3"/>
  <c r="AH10" i="3"/>
  <c r="AP10" i="3"/>
  <c r="AX10" i="3"/>
  <c r="BF10" i="3"/>
  <c r="BN10" i="3"/>
  <c r="BV10" i="3"/>
  <c r="CD10" i="3"/>
  <c r="CL10" i="3"/>
  <c r="CT10" i="3"/>
  <c r="DB10" i="3"/>
  <c r="DJ10" i="3"/>
  <c r="GR10" i="3"/>
  <c r="HQ10" i="3"/>
  <c r="AG11" i="3"/>
  <c r="BF11" i="3"/>
  <c r="DJ11" i="3"/>
  <c r="EX11" i="3"/>
  <c r="GC11" i="3"/>
  <c r="HB11" i="3"/>
  <c r="HB56" i="3" s="1"/>
  <c r="R12" i="3"/>
  <c r="AQ12" i="3"/>
  <c r="BW12" i="3"/>
  <c r="DB12" i="3"/>
  <c r="DB57" i="3" s="1"/>
  <c r="HB12" i="3"/>
  <c r="S13" i="3"/>
  <c r="AR13" i="3"/>
  <c r="BX13" i="3"/>
  <c r="DC13" i="3"/>
  <c r="FX13" i="3"/>
  <c r="HC13" i="3"/>
  <c r="W11" i="3"/>
  <c r="W12" i="3"/>
  <c r="W13" i="3"/>
  <c r="AU11" i="3"/>
  <c r="AU12" i="3"/>
  <c r="AU13" i="3"/>
  <c r="BQ11" i="3"/>
  <c r="BQ12" i="3"/>
  <c r="BQ13" i="3"/>
  <c r="FP10" i="3"/>
  <c r="FP11" i="3"/>
  <c r="FP12" i="3"/>
  <c r="BK9" i="3"/>
  <c r="CZ10" i="3"/>
  <c r="FP13" i="3"/>
  <c r="BT12" i="3"/>
  <c r="BT13" i="3"/>
  <c r="BT11" i="3"/>
  <c r="CB12" i="3"/>
  <c r="CB13" i="3"/>
  <c r="CB11" i="3"/>
  <c r="CJ12" i="3"/>
  <c r="CJ13" i="3"/>
  <c r="CJ11" i="3"/>
  <c r="DK10" i="3"/>
  <c r="DK11" i="3"/>
  <c r="FC11" i="3"/>
  <c r="FC12" i="3"/>
  <c r="FC13" i="3"/>
  <c r="FC10" i="3"/>
  <c r="FK11" i="3"/>
  <c r="FK12" i="3"/>
  <c r="FK13" i="3"/>
  <c r="FK10" i="3"/>
  <c r="FS11" i="3"/>
  <c r="FS12" i="3"/>
  <c r="FS13" i="3"/>
  <c r="FS10" i="3"/>
  <c r="GD10" i="3"/>
  <c r="GD13" i="3"/>
  <c r="GL10" i="3"/>
  <c r="GL13" i="3"/>
  <c r="GT10" i="3"/>
  <c r="GT13" i="3"/>
  <c r="GT57" i="3" s="1"/>
  <c r="GZ12" i="3"/>
  <c r="GZ13" i="3"/>
  <c r="GZ11" i="3"/>
  <c r="HE10" i="3"/>
  <c r="HE11" i="3"/>
  <c r="HE12" i="3"/>
  <c r="HE13" i="3"/>
  <c r="HM10" i="3"/>
  <c r="HM11" i="3"/>
  <c r="HM12" i="3"/>
  <c r="HM13" i="3"/>
  <c r="HU10" i="3"/>
  <c r="HU11" i="3"/>
  <c r="HU12" i="3"/>
  <c r="HU13" i="3"/>
  <c r="R9" i="3"/>
  <c r="Z9" i="3"/>
  <c r="AH9" i="3"/>
  <c r="AP9" i="3"/>
  <c r="AX9" i="3"/>
  <c r="BF9" i="3"/>
  <c r="BN9" i="3"/>
  <c r="BV9" i="3"/>
  <c r="CD9" i="3"/>
  <c r="CL9" i="3"/>
  <c r="CT9" i="3"/>
  <c r="DB9" i="3"/>
  <c r="DJ9" i="3"/>
  <c r="DR9" i="3"/>
  <c r="EX9" i="3"/>
  <c r="FF9" i="3"/>
  <c r="GD9" i="3"/>
  <c r="GL9" i="3"/>
  <c r="GT9" i="3"/>
  <c r="HJ9" i="3"/>
  <c r="HR9" i="3"/>
  <c r="S10" i="3"/>
  <c r="AA10" i="3"/>
  <c r="AI10" i="3"/>
  <c r="AQ10" i="3"/>
  <c r="AY10" i="3"/>
  <c r="BG10" i="3"/>
  <c r="BW10" i="3"/>
  <c r="CE10" i="3"/>
  <c r="CM10" i="3"/>
  <c r="CU10" i="3"/>
  <c r="DC10" i="3"/>
  <c r="GS10" i="3"/>
  <c r="AH11" i="3"/>
  <c r="BM11" i="3"/>
  <c r="CL11" i="3"/>
  <c r="DQ11" i="3"/>
  <c r="GD11" i="3"/>
  <c r="HI11" i="3"/>
  <c r="S12" i="3"/>
  <c r="AX12" i="3"/>
  <c r="CD12" i="3"/>
  <c r="CD57" i="3" s="1"/>
  <c r="DC12" i="3"/>
  <c r="GD12" i="3"/>
  <c r="HC12" i="3"/>
  <c r="T13" i="3"/>
  <c r="AY13" i="3"/>
  <c r="CE13" i="3"/>
  <c r="EY13" i="3"/>
  <c r="HD13" i="3"/>
  <c r="DH12" i="3"/>
  <c r="DH13" i="3"/>
  <c r="DH11" i="3"/>
  <c r="GA11" i="3"/>
  <c r="GA12" i="3"/>
  <c r="GA13" i="3"/>
  <c r="GA10" i="3"/>
  <c r="HZ10" i="3"/>
  <c r="HZ13" i="3"/>
  <c r="L13" i="3"/>
  <c r="O9" i="3"/>
  <c r="HZ11" i="3"/>
  <c r="HZ12" i="3"/>
  <c r="BP11" i="3"/>
  <c r="BP12" i="3"/>
  <c r="BU13" i="3"/>
  <c r="BU12" i="3"/>
  <c r="CC13" i="3"/>
  <c r="CC12" i="3"/>
  <c r="CK13" i="3"/>
  <c r="CK12" i="3"/>
  <c r="CV11" i="3"/>
  <c r="CV12" i="3"/>
  <c r="CV57" i="3" s="1"/>
  <c r="DD11" i="3"/>
  <c r="DD56" i="3" s="1"/>
  <c r="DD12" i="3"/>
  <c r="DD57" i="3" s="1"/>
  <c r="DL11" i="3"/>
  <c r="DL12" i="3"/>
  <c r="FD12" i="3"/>
  <c r="FD13" i="3"/>
  <c r="FD11" i="3"/>
  <c r="FD56" i="3" s="1"/>
  <c r="FL12" i="3"/>
  <c r="FL13" i="3"/>
  <c r="FL11" i="3"/>
  <c r="FT12" i="3"/>
  <c r="FT13" i="3"/>
  <c r="FT11" i="3"/>
  <c r="GE10" i="3"/>
  <c r="GE11" i="3"/>
  <c r="GM10" i="3"/>
  <c r="GM11" i="3"/>
  <c r="GU10" i="3"/>
  <c r="GU11" i="3"/>
  <c r="HF10" i="3"/>
  <c r="HF11" i="3"/>
  <c r="HF12" i="3"/>
  <c r="HF13" i="3"/>
  <c r="HN10" i="3"/>
  <c r="HN11" i="3"/>
  <c r="HN12" i="3"/>
  <c r="HN13" i="3"/>
  <c r="HV10" i="3"/>
  <c r="HV11" i="3"/>
  <c r="HV12" i="3"/>
  <c r="HV13" i="3"/>
  <c r="L9" i="3"/>
  <c r="S9" i="3"/>
  <c r="AA9" i="3"/>
  <c r="AI9" i="3"/>
  <c r="AQ9" i="3"/>
  <c r="AY9" i="3"/>
  <c r="BG9" i="3"/>
  <c r="BW9" i="3"/>
  <c r="CE9" i="3"/>
  <c r="CM9" i="3"/>
  <c r="CU9" i="3"/>
  <c r="DC9" i="3"/>
  <c r="DK9" i="3"/>
  <c r="EY9" i="3"/>
  <c r="FG9" i="3"/>
  <c r="FO9" i="3"/>
  <c r="GE9" i="3"/>
  <c r="GM9" i="3"/>
  <c r="GU9" i="3"/>
  <c r="HC9" i="3"/>
  <c r="HK9" i="3"/>
  <c r="HS9" i="3"/>
  <c r="AZ10" i="3"/>
  <c r="BP10" i="3"/>
  <c r="BX10" i="3"/>
  <c r="CF10" i="3"/>
  <c r="CN10" i="3"/>
  <c r="CV10" i="3"/>
  <c r="DD10" i="3"/>
  <c r="HY10" i="3"/>
  <c r="BN11" i="3"/>
  <c r="DR11" i="3"/>
  <c r="FF11" i="3"/>
  <c r="GK11" i="3"/>
  <c r="HJ11" i="3"/>
  <c r="Z12" i="3"/>
  <c r="AY12" i="3"/>
  <c r="CE12" i="3"/>
  <c r="DJ12" i="3"/>
  <c r="DJ57" i="3" s="1"/>
  <c r="EY12" i="3"/>
  <c r="GE12" i="3"/>
  <c r="GE57" i="3" s="1"/>
  <c r="HJ12" i="3"/>
  <c r="AA13" i="3"/>
  <c r="CF13" i="3"/>
  <c r="DK13" i="3"/>
  <c r="EZ13" i="3"/>
  <c r="HK13" i="3"/>
  <c r="CG11" i="3"/>
  <c r="CG12" i="3"/>
  <c r="CG13" i="3"/>
  <c r="HB10" i="3"/>
  <c r="HB13" i="3"/>
  <c r="AU9" i="3"/>
  <c r="DH10" i="3"/>
  <c r="T11" i="3"/>
  <c r="T12" i="3"/>
  <c r="AB11" i="3"/>
  <c r="AB12" i="3"/>
  <c r="AJ11" i="3"/>
  <c r="AJ12" i="3"/>
  <c r="AR11" i="3"/>
  <c r="AR12" i="3"/>
  <c r="AZ11" i="3"/>
  <c r="AZ12" i="3"/>
  <c r="BH11" i="3"/>
  <c r="BH12" i="3"/>
  <c r="CR12" i="3"/>
  <c r="CR13" i="3"/>
  <c r="CR11" i="3"/>
  <c r="CW11" i="3"/>
  <c r="CW12" i="3"/>
  <c r="CW13" i="3"/>
  <c r="DE11" i="3"/>
  <c r="DE12" i="3"/>
  <c r="DE13" i="3"/>
  <c r="DM11" i="3"/>
  <c r="DM12" i="3"/>
  <c r="DM13" i="3"/>
  <c r="EW13" i="3"/>
  <c r="EW12" i="3"/>
  <c r="FE13" i="3"/>
  <c r="FE12" i="3"/>
  <c r="FM13" i="3"/>
  <c r="FM12" i="3"/>
  <c r="FU13" i="3"/>
  <c r="FU12" i="3"/>
  <c r="GF10" i="3"/>
  <c r="GF11" i="3"/>
  <c r="GF12" i="3"/>
  <c r="GF57" i="3" s="1"/>
  <c r="GN10" i="3"/>
  <c r="GN11" i="3"/>
  <c r="GN12" i="3"/>
  <c r="GV10" i="3"/>
  <c r="GV11" i="3"/>
  <c r="GV12" i="3"/>
  <c r="GV57" i="3" s="1"/>
  <c r="HG11" i="3"/>
  <c r="HG12" i="3"/>
  <c r="HG13" i="3"/>
  <c r="HG10" i="3"/>
  <c r="HO11" i="3"/>
  <c r="HO12" i="3"/>
  <c r="HO13" i="3"/>
  <c r="HO10" i="3"/>
  <c r="HO52" i="3" s="1"/>
  <c r="HW11" i="3"/>
  <c r="HW12" i="3"/>
  <c r="HW13" i="3"/>
  <c r="HW10" i="3"/>
  <c r="L10" i="3"/>
  <c r="T9" i="3"/>
  <c r="AB9" i="3"/>
  <c r="AJ9" i="3"/>
  <c r="AR9" i="3"/>
  <c r="AZ9" i="3"/>
  <c r="BH9" i="3"/>
  <c r="BP9" i="3"/>
  <c r="BX9" i="3"/>
  <c r="CF9" i="3"/>
  <c r="CN9" i="3"/>
  <c r="CV9" i="3"/>
  <c r="DD9" i="3"/>
  <c r="DL9" i="3"/>
  <c r="EZ9" i="3"/>
  <c r="FP9" i="3"/>
  <c r="FX9" i="3"/>
  <c r="GF9" i="3"/>
  <c r="GN9" i="3"/>
  <c r="GV9" i="3"/>
  <c r="HD9" i="3"/>
  <c r="HL9" i="3"/>
  <c r="HT9" i="3"/>
  <c r="BQ10" i="3"/>
  <c r="BY10" i="3"/>
  <c r="CG10" i="3"/>
  <c r="CO10" i="3"/>
  <c r="CW10" i="3"/>
  <c r="DE10" i="3"/>
  <c r="DP10" i="3"/>
  <c r="EV10" i="3"/>
  <c r="GZ10" i="3"/>
  <c r="AO11" i="3"/>
  <c r="CS11" i="3"/>
  <c r="FM11" i="3"/>
  <c r="GL11" i="3"/>
  <c r="HQ11" i="3"/>
  <c r="AA12" i="3"/>
  <c r="BF12" i="3"/>
  <c r="CL12" i="3"/>
  <c r="CL57" i="3" s="1"/>
  <c r="DK12" i="3"/>
  <c r="GL12" i="3"/>
  <c r="HK12" i="3"/>
  <c r="AB13" i="3"/>
  <c r="BG13" i="3"/>
  <c r="CM13" i="3"/>
  <c r="DL13" i="3"/>
  <c r="FG13" i="3"/>
  <c r="GM13" i="3"/>
  <c r="HL13" i="3"/>
  <c r="AE11" i="3"/>
  <c r="AE12" i="3"/>
  <c r="AE13" i="3"/>
  <c r="BC11" i="3"/>
  <c r="BC12" i="3"/>
  <c r="BC13" i="3"/>
  <c r="FH10" i="3"/>
  <c r="FH11" i="3"/>
  <c r="FH12" i="3"/>
  <c r="GI11" i="3"/>
  <c r="GI12" i="3"/>
  <c r="GI13" i="3"/>
  <c r="GI10" i="3"/>
  <c r="BC9" i="3"/>
  <c r="M11" i="3"/>
  <c r="M12" i="3"/>
  <c r="M13" i="3"/>
  <c r="U11" i="3"/>
  <c r="U12" i="3"/>
  <c r="U13" i="3"/>
  <c r="AC11" i="3"/>
  <c r="AC12" i="3"/>
  <c r="AC13" i="3"/>
  <c r="AK11" i="3"/>
  <c r="AK12" i="3"/>
  <c r="AK13" i="3"/>
  <c r="AS11" i="3"/>
  <c r="AS12" i="3"/>
  <c r="AS13" i="3"/>
  <c r="BA11" i="3"/>
  <c r="BA12" i="3"/>
  <c r="BA13" i="3"/>
  <c r="BI11" i="3"/>
  <c r="BI12" i="3"/>
  <c r="BI13" i="3"/>
  <c r="CX11" i="3"/>
  <c r="CX12" i="3"/>
  <c r="CX13" i="3"/>
  <c r="DF11" i="3"/>
  <c r="DF12" i="3"/>
  <c r="DF13" i="3"/>
  <c r="DN10" i="3"/>
  <c r="DN11" i="3"/>
  <c r="DN12" i="3"/>
  <c r="DN13" i="3"/>
  <c r="DT11" i="3"/>
  <c r="DT12" i="3"/>
  <c r="EX10" i="3"/>
  <c r="EX13" i="3"/>
  <c r="EX57" i="3" s="1"/>
  <c r="FF10" i="3"/>
  <c r="FF13" i="3"/>
  <c r="FF57" i="3" s="1"/>
  <c r="FN10" i="3"/>
  <c r="FN13" i="3"/>
  <c r="FN57" i="3" s="1"/>
  <c r="FV10" i="3"/>
  <c r="FV13" i="3"/>
  <c r="FY10" i="3"/>
  <c r="FY11" i="3"/>
  <c r="FY12" i="3"/>
  <c r="FY13" i="3"/>
  <c r="GG10" i="3"/>
  <c r="GG11" i="3"/>
  <c r="GG12" i="3"/>
  <c r="GG13" i="3"/>
  <c r="GO10" i="3"/>
  <c r="GO11" i="3"/>
  <c r="GO12" i="3"/>
  <c r="GO13" i="3"/>
  <c r="GW10" i="3"/>
  <c r="GW11" i="3"/>
  <c r="GW12" i="3"/>
  <c r="GW13" i="3"/>
  <c r="HH12" i="3"/>
  <c r="HH13" i="3"/>
  <c r="HH11" i="3"/>
  <c r="HP12" i="3"/>
  <c r="HP13" i="3"/>
  <c r="HP11" i="3"/>
  <c r="HX12" i="3"/>
  <c r="HX13" i="3"/>
  <c r="HX11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FA9" i="3"/>
  <c r="FI9" i="3"/>
  <c r="FQ9" i="3"/>
  <c r="FY9" i="3"/>
  <c r="GG9" i="3"/>
  <c r="GO9" i="3"/>
  <c r="GW9" i="3"/>
  <c r="HE9" i="3"/>
  <c r="HM9" i="3"/>
  <c r="HU9" i="3"/>
  <c r="N10" i="3"/>
  <c r="V10" i="3"/>
  <c r="AD10" i="3"/>
  <c r="AL10" i="3"/>
  <c r="AT10" i="3"/>
  <c r="BB10" i="3"/>
  <c r="BJ10" i="3"/>
  <c r="BR10" i="3"/>
  <c r="BZ10" i="3"/>
  <c r="CH10" i="3"/>
  <c r="CP10" i="3"/>
  <c r="CX10" i="3"/>
  <c r="DF10" i="3"/>
  <c r="DQ10" i="3"/>
  <c r="EW10" i="3"/>
  <c r="GB10" i="3"/>
  <c r="HA10" i="3"/>
  <c r="Q11" i="3"/>
  <c r="AP11" i="3"/>
  <c r="BU11" i="3"/>
  <c r="CT11" i="3"/>
  <c r="FN11" i="3"/>
  <c r="GS11" i="3"/>
  <c r="HR11" i="3"/>
  <c r="AH12" i="3"/>
  <c r="BG12" i="3"/>
  <c r="CM12" i="3"/>
  <c r="DR12" i="3"/>
  <c r="DR57" i="3" s="1"/>
  <c r="FG12" i="3"/>
  <c r="GM12" i="3"/>
  <c r="HR12" i="3"/>
  <c r="AI13" i="3"/>
  <c r="BH13" i="3"/>
  <c r="CN13" i="3"/>
  <c r="FH13" i="3"/>
  <c r="GN13" i="3"/>
  <c r="HS13" i="3"/>
  <c r="HS57" i="3" s="1"/>
  <c r="CI46" i="3"/>
  <c r="CI47" i="3"/>
  <c r="CI48" i="3"/>
  <c r="DJ48" i="3"/>
  <c r="DJ45" i="3"/>
  <c r="DJ46" i="3"/>
  <c r="FB45" i="3"/>
  <c r="FB46" i="3"/>
  <c r="FB47" i="3"/>
  <c r="FB48" i="3"/>
  <c r="BT46" i="3"/>
  <c r="BT47" i="3"/>
  <c r="BT48" i="3"/>
  <c r="CB46" i="3"/>
  <c r="CB47" i="3"/>
  <c r="CB48" i="3"/>
  <c r="CJ46" i="3"/>
  <c r="CJ47" i="3"/>
  <c r="CJ48" i="3"/>
  <c r="CU46" i="3"/>
  <c r="CU47" i="3"/>
  <c r="DC45" i="3"/>
  <c r="DC46" i="3"/>
  <c r="DC47" i="3"/>
  <c r="DK45" i="3"/>
  <c r="DK46" i="3"/>
  <c r="DK47" i="3"/>
  <c r="FC45" i="3"/>
  <c r="FC46" i="3"/>
  <c r="FC47" i="3"/>
  <c r="FC48" i="3"/>
  <c r="FK45" i="3"/>
  <c r="FK46" i="3"/>
  <c r="FK47" i="3"/>
  <c r="FK48" i="3"/>
  <c r="FS45" i="3"/>
  <c r="FS46" i="3"/>
  <c r="FS47" i="3"/>
  <c r="FS48" i="3"/>
  <c r="GD48" i="3"/>
  <c r="GD45" i="3"/>
  <c r="GD46" i="3"/>
  <c r="GL48" i="3"/>
  <c r="GL45" i="3"/>
  <c r="GL46" i="3"/>
  <c r="GT48" i="3"/>
  <c r="GT45" i="3"/>
  <c r="GT46" i="3"/>
  <c r="GZ46" i="3"/>
  <c r="GZ47" i="3"/>
  <c r="GZ48" i="3"/>
  <c r="HE45" i="3"/>
  <c r="HE46" i="3"/>
  <c r="HE47" i="3"/>
  <c r="HE48" i="3"/>
  <c r="HM45" i="3"/>
  <c r="HM46" i="3"/>
  <c r="HM47" i="3"/>
  <c r="HM48" i="3"/>
  <c r="HU45" i="3"/>
  <c r="HU46" i="3"/>
  <c r="HU47" i="3"/>
  <c r="HU48" i="3"/>
  <c r="DK48" i="3"/>
  <c r="BS46" i="3"/>
  <c r="BS47" i="3"/>
  <c r="BS48" i="3"/>
  <c r="DB48" i="3"/>
  <c r="DB46" i="3"/>
  <c r="FX45" i="3"/>
  <c r="FX46" i="3"/>
  <c r="FX47" i="3"/>
  <c r="FX48" i="3"/>
  <c r="BP46" i="3"/>
  <c r="BP47" i="3"/>
  <c r="BP48" i="3"/>
  <c r="BU47" i="3"/>
  <c r="BU48" i="3"/>
  <c r="CC47" i="3"/>
  <c r="CC48" i="3"/>
  <c r="CK47" i="3"/>
  <c r="CK48" i="3"/>
  <c r="CV46" i="3"/>
  <c r="CV47" i="3"/>
  <c r="CV48" i="3"/>
  <c r="DD45" i="3"/>
  <c r="DD46" i="3"/>
  <c r="DD47" i="3"/>
  <c r="DD48" i="3"/>
  <c r="DL45" i="3"/>
  <c r="DL46" i="3"/>
  <c r="DL47" i="3"/>
  <c r="DL48" i="3"/>
  <c r="FD46" i="3"/>
  <c r="FD47" i="3"/>
  <c r="FD48" i="3"/>
  <c r="FL46" i="3"/>
  <c r="FL47" i="3"/>
  <c r="FL48" i="3"/>
  <c r="FT46" i="3"/>
  <c r="FT47" i="3"/>
  <c r="FT48" i="3"/>
  <c r="GE45" i="3"/>
  <c r="GE46" i="3"/>
  <c r="GE47" i="3"/>
  <c r="GM45" i="3"/>
  <c r="GM46" i="3"/>
  <c r="GM47" i="3"/>
  <c r="GU45" i="3"/>
  <c r="GU46" i="3"/>
  <c r="GU47" i="3"/>
  <c r="HF45" i="3"/>
  <c r="HF52" i="3" s="1"/>
  <c r="HF46" i="3"/>
  <c r="HF47" i="3"/>
  <c r="HF48" i="3"/>
  <c r="HN45" i="3"/>
  <c r="HN46" i="3"/>
  <c r="HN47" i="3"/>
  <c r="HN48" i="3"/>
  <c r="HV45" i="3"/>
  <c r="HV52" i="3" s="1"/>
  <c r="HV46" i="3"/>
  <c r="HV47" i="3"/>
  <c r="HV48" i="3"/>
  <c r="FT45" i="3"/>
  <c r="CS46" i="3"/>
  <c r="GD47" i="3"/>
  <c r="GE48" i="3"/>
  <c r="BV48" i="3"/>
  <c r="BV46" i="3"/>
  <c r="CD48" i="3"/>
  <c r="CD46" i="3"/>
  <c r="CL48" i="3"/>
  <c r="CL46" i="3"/>
  <c r="CR46" i="3"/>
  <c r="CR47" i="3"/>
  <c r="CR48" i="3"/>
  <c r="CW46" i="3"/>
  <c r="CW47" i="3"/>
  <c r="CW48" i="3"/>
  <c r="DE45" i="3"/>
  <c r="DE46" i="3"/>
  <c r="DE47" i="3"/>
  <c r="DE48" i="3"/>
  <c r="DM45" i="3"/>
  <c r="DM46" i="3"/>
  <c r="DM47" i="3"/>
  <c r="DM48" i="3"/>
  <c r="EW47" i="3"/>
  <c r="EW48" i="3"/>
  <c r="EW45" i="3"/>
  <c r="FE47" i="3"/>
  <c r="FE48" i="3"/>
  <c r="FE45" i="3"/>
  <c r="FM47" i="3"/>
  <c r="FM48" i="3"/>
  <c r="FM45" i="3"/>
  <c r="FU47" i="3"/>
  <c r="FU48" i="3"/>
  <c r="FU45" i="3"/>
  <c r="GF45" i="3"/>
  <c r="GF46" i="3"/>
  <c r="GF47" i="3"/>
  <c r="GF48" i="3"/>
  <c r="GN45" i="3"/>
  <c r="GN46" i="3"/>
  <c r="GN47" i="3"/>
  <c r="GN48" i="3"/>
  <c r="GV45" i="3"/>
  <c r="GV46" i="3"/>
  <c r="GV47" i="3"/>
  <c r="GV48" i="3"/>
  <c r="HG45" i="3"/>
  <c r="HG46" i="3"/>
  <c r="HG47" i="3"/>
  <c r="HG48" i="3"/>
  <c r="HO46" i="3"/>
  <c r="HO47" i="3"/>
  <c r="HO48" i="3"/>
  <c r="HW45" i="3"/>
  <c r="HW46" i="3"/>
  <c r="HW47" i="3"/>
  <c r="HW48" i="3"/>
  <c r="DA46" i="3"/>
  <c r="FE46" i="3"/>
  <c r="CL47" i="3"/>
  <c r="GL47" i="3"/>
  <c r="GM48" i="3"/>
  <c r="GC47" i="3"/>
  <c r="GC48" i="3"/>
  <c r="GC45" i="3"/>
  <c r="BW46" i="3"/>
  <c r="BW47" i="3"/>
  <c r="CE46" i="3"/>
  <c r="CE47" i="3"/>
  <c r="CM46" i="3"/>
  <c r="CM47" i="3"/>
  <c r="CX46" i="3"/>
  <c r="CX47" i="3"/>
  <c r="CX48" i="3"/>
  <c r="DF45" i="3"/>
  <c r="DF52" i="3" s="1"/>
  <c r="DF46" i="3"/>
  <c r="DF47" i="3"/>
  <c r="DF48" i="3"/>
  <c r="DN45" i="3"/>
  <c r="DN46" i="3"/>
  <c r="DN47" i="3"/>
  <c r="DN48" i="3"/>
  <c r="DT45" i="3"/>
  <c r="DT46" i="3"/>
  <c r="EU46" i="3" s="1"/>
  <c r="AI47" i="25" s="1"/>
  <c r="DT47" i="3"/>
  <c r="EU47" i="3" s="1"/>
  <c r="AI48" i="25" s="1"/>
  <c r="DT48" i="3"/>
  <c r="EU48" i="3" s="1"/>
  <c r="AI49" i="25" s="1"/>
  <c r="EX48" i="3"/>
  <c r="EX45" i="3"/>
  <c r="EX46" i="3"/>
  <c r="FF48" i="3"/>
  <c r="FF45" i="3"/>
  <c r="FF46" i="3"/>
  <c r="FN48" i="3"/>
  <c r="FN45" i="3"/>
  <c r="FN46" i="3"/>
  <c r="FV48" i="3"/>
  <c r="FV45" i="3"/>
  <c r="FV46" i="3"/>
  <c r="FY45" i="3"/>
  <c r="FY46" i="3"/>
  <c r="FY47" i="3"/>
  <c r="FY48" i="3"/>
  <c r="GG45" i="3"/>
  <c r="GG46" i="3"/>
  <c r="GG47" i="3"/>
  <c r="GG48" i="3"/>
  <c r="GO45" i="3"/>
  <c r="GO46" i="3"/>
  <c r="GO47" i="3"/>
  <c r="GO48" i="3"/>
  <c r="GW45" i="3"/>
  <c r="GW46" i="3"/>
  <c r="GW47" i="3"/>
  <c r="GW48" i="3"/>
  <c r="HH46" i="3"/>
  <c r="HH47" i="3"/>
  <c r="HH48" i="3"/>
  <c r="HP46" i="3"/>
  <c r="HP47" i="3"/>
  <c r="HP48" i="3"/>
  <c r="HX46" i="3"/>
  <c r="HX47" i="3"/>
  <c r="HX48" i="3"/>
  <c r="BS45" i="3"/>
  <c r="CI45" i="3"/>
  <c r="FM46" i="3"/>
  <c r="GT47" i="3"/>
  <c r="CE48" i="3"/>
  <c r="GU48" i="3"/>
  <c r="GK47" i="3"/>
  <c r="GK48" i="3"/>
  <c r="GK45" i="3"/>
  <c r="BX46" i="3"/>
  <c r="BX47" i="3"/>
  <c r="BX48" i="3"/>
  <c r="CF46" i="3"/>
  <c r="CF47" i="3"/>
  <c r="CF48" i="3"/>
  <c r="CN46" i="3"/>
  <c r="CN47" i="3"/>
  <c r="CN48" i="3"/>
  <c r="CY46" i="3"/>
  <c r="CY47" i="3"/>
  <c r="CY48" i="3"/>
  <c r="DG46" i="3"/>
  <c r="DG47" i="3"/>
  <c r="DG48" i="3"/>
  <c r="DO45" i="3"/>
  <c r="DO46" i="3"/>
  <c r="DO47" i="3"/>
  <c r="DO48" i="3"/>
  <c r="EY45" i="3"/>
  <c r="EY46" i="3"/>
  <c r="EY47" i="3"/>
  <c r="FG45" i="3"/>
  <c r="FG46" i="3"/>
  <c r="FG47" i="3"/>
  <c r="FO45" i="3"/>
  <c r="FO46" i="3"/>
  <c r="FO47" i="3"/>
  <c r="FZ45" i="3"/>
  <c r="FZ46" i="3"/>
  <c r="FZ47" i="3"/>
  <c r="FZ48" i="3"/>
  <c r="GH45" i="3"/>
  <c r="GH46" i="3"/>
  <c r="GH47" i="3"/>
  <c r="GH48" i="3"/>
  <c r="GP45" i="3"/>
  <c r="GP46" i="3"/>
  <c r="GP47" i="3"/>
  <c r="GP48" i="3"/>
  <c r="GX45" i="3"/>
  <c r="GX46" i="3"/>
  <c r="GX47" i="3"/>
  <c r="GX48" i="3"/>
  <c r="HA47" i="3"/>
  <c r="HA48" i="3"/>
  <c r="HA45" i="3"/>
  <c r="HI47" i="3"/>
  <c r="HI48" i="3"/>
  <c r="HI45" i="3"/>
  <c r="HQ47" i="3"/>
  <c r="HQ48" i="3"/>
  <c r="HQ45" i="3"/>
  <c r="HY47" i="3"/>
  <c r="HY48" i="3"/>
  <c r="HY45" i="3"/>
  <c r="BT45" i="3"/>
  <c r="CB45" i="3"/>
  <c r="CJ45" i="3"/>
  <c r="CR45" i="3"/>
  <c r="FU46" i="3"/>
  <c r="HQ46" i="3"/>
  <c r="CT47" i="3"/>
  <c r="EX47" i="3"/>
  <c r="CM48" i="3"/>
  <c r="BQ46" i="3"/>
  <c r="BQ47" i="3"/>
  <c r="BQ48" i="3"/>
  <c r="BY46" i="3"/>
  <c r="BY47" i="3"/>
  <c r="BY48" i="3"/>
  <c r="CG46" i="3"/>
  <c r="CG47" i="3"/>
  <c r="CG48" i="3"/>
  <c r="CO46" i="3"/>
  <c r="CO47" i="3"/>
  <c r="CO48" i="3"/>
  <c r="CZ46" i="3"/>
  <c r="CZ47" i="3"/>
  <c r="CZ48" i="3"/>
  <c r="DH46" i="3"/>
  <c r="DH47" i="3"/>
  <c r="DH48" i="3"/>
  <c r="DP46" i="3"/>
  <c r="DP47" i="3"/>
  <c r="DP48" i="3"/>
  <c r="EZ45" i="3"/>
  <c r="EZ46" i="3"/>
  <c r="EZ47" i="3"/>
  <c r="EZ48" i="3"/>
  <c r="FH45" i="3"/>
  <c r="FH46" i="3"/>
  <c r="FH47" i="3"/>
  <c r="FH48" i="3"/>
  <c r="FP45" i="3"/>
  <c r="FP46" i="3"/>
  <c r="FP47" i="3"/>
  <c r="FP48" i="3"/>
  <c r="GA45" i="3"/>
  <c r="GA46" i="3"/>
  <c r="GA47" i="3"/>
  <c r="GA48" i="3"/>
  <c r="GI45" i="3"/>
  <c r="GI46" i="3"/>
  <c r="GI47" i="3"/>
  <c r="GI48" i="3"/>
  <c r="GQ45" i="3"/>
  <c r="GQ46" i="3"/>
  <c r="GQ47" i="3"/>
  <c r="GQ48" i="3"/>
  <c r="HB48" i="3"/>
  <c r="HB45" i="3"/>
  <c r="HB46" i="3"/>
  <c r="HJ48" i="3"/>
  <c r="HJ45" i="3"/>
  <c r="HJ46" i="3"/>
  <c r="HR48" i="3"/>
  <c r="HR45" i="3"/>
  <c r="HR46" i="3"/>
  <c r="HZ48" i="3"/>
  <c r="HZ45" i="3"/>
  <c r="HZ46" i="3"/>
  <c r="BU45" i="3"/>
  <c r="CC45" i="3"/>
  <c r="CK45" i="3"/>
  <c r="BU46" i="3"/>
  <c r="HY46" i="3"/>
  <c r="DB47" i="3"/>
  <c r="FF47" i="3"/>
  <c r="HB47" i="3"/>
  <c r="EY48" i="3"/>
  <c r="AN46" i="3"/>
  <c r="AN47" i="3"/>
  <c r="AN48" i="3"/>
  <c r="BR46" i="3"/>
  <c r="BR47" i="3"/>
  <c r="BR48" i="3"/>
  <c r="BZ46" i="3"/>
  <c r="BZ47" i="3"/>
  <c r="BZ48" i="3"/>
  <c r="CH46" i="3"/>
  <c r="CH47" i="3"/>
  <c r="CH48" i="3"/>
  <c r="CP46" i="3"/>
  <c r="CP47" i="3"/>
  <c r="CP48" i="3"/>
  <c r="CS47" i="3"/>
  <c r="CS48" i="3"/>
  <c r="DA47" i="3"/>
  <c r="DA48" i="3"/>
  <c r="DI47" i="3"/>
  <c r="DI48" i="3"/>
  <c r="DI45" i="3"/>
  <c r="DQ47" i="3"/>
  <c r="DQ48" i="3"/>
  <c r="DQ45" i="3"/>
  <c r="EV46" i="3"/>
  <c r="EV47" i="3"/>
  <c r="EV48" i="3"/>
  <c r="FA45" i="3"/>
  <c r="FA46" i="3"/>
  <c r="FA47" i="3"/>
  <c r="FA48" i="3"/>
  <c r="FI45" i="3"/>
  <c r="FI46" i="3"/>
  <c r="FI47" i="3"/>
  <c r="FI48" i="3"/>
  <c r="FQ45" i="3"/>
  <c r="FQ46" i="3"/>
  <c r="FQ47" i="3"/>
  <c r="FQ48" i="3"/>
  <c r="GB46" i="3"/>
  <c r="GB47" i="3"/>
  <c r="GB48" i="3"/>
  <c r="GJ46" i="3"/>
  <c r="GJ47" i="3"/>
  <c r="GJ48" i="3"/>
  <c r="GR46" i="3"/>
  <c r="GR47" i="3"/>
  <c r="GR48" i="3"/>
  <c r="HC45" i="3"/>
  <c r="HC46" i="3"/>
  <c r="HC47" i="3"/>
  <c r="HK45" i="3"/>
  <c r="HK46" i="3"/>
  <c r="HK47" i="3"/>
  <c r="HS45" i="3"/>
  <c r="HS46" i="3"/>
  <c r="HS47" i="3"/>
  <c r="BV45" i="3"/>
  <c r="CD45" i="3"/>
  <c r="CL45" i="3"/>
  <c r="DB45" i="3"/>
  <c r="EV45" i="3"/>
  <c r="CC46" i="3"/>
  <c r="GC46" i="3"/>
  <c r="DJ47" i="3"/>
  <c r="FN47" i="3"/>
  <c r="HJ47" i="3"/>
  <c r="CU48" i="3"/>
  <c r="FG48" i="3"/>
  <c r="HK48" i="3"/>
  <c r="CA46" i="3"/>
  <c r="CA47" i="3"/>
  <c r="CA48" i="3"/>
  <c r="CT48" i="3"/>
  <c r="CT46" i="3"/>
  <c r="DR48" i="3"/>
  <c r="DR45" i="3"/>
  <c r="DR46" i="3"/>
  <c r="FJ45" i="3"/>
  <c r="FJ46" i="3"/>
  <c r="FJ47" i="3"/>
  <c r="FJ48" i="3"/>
  <c r="FR45" i="3"/>
  <c r="FR52" i="3" s="1"/>
  <c r="FR46" i="3"/>
  <c r="FR47" i="3"/>
  <c r="FR48" i="3"/>
  <c r="GS47" i="3"/>
  <c r="GS48" i="3"/>
  <c r="GS45" i="3"/>
  <c r="HD45" i="3"/>
  <c r="HD46" i="3"/>
  <c r="HD47" i="3"/>
  <c r="HD48" i="3"/>
  <c r="HL45" i="3"/>
  <c r="HL46" i="3"/>
  <c r="HL47" i="3"/>
  <c r="HL48" i="3"/>
  <c r="HT45" i="3"/>
  <c r="HT46" i="3"/>
  <c r="HT47" i="3"/>
  <c r="HT48" i="3"/>
  <c r="BW45" i="3"/>
  <c r="CE45" i="3"/>
  <c r="CM45" i="3"/>
  <c r="CU45" i="3"/>
  <c r="DG45" i="3"/>
  <c r="FD45" i="3"/>
  <c r="GZ45" i="3"/>
  <c r="CK46" i="3"/>
  <c r="GK46" i="3"/>
  <c r="DR47" i="3"/>
  <c r="FV47" i="3"/>
  <c r="HR47" i="3"/>
  <c r="DC48" i="3"/>
  <c r="FO48" i="3"/>
  <c r="HS48" i="3"/>
  <c r="BS41" i="3"/>
  <c r="BS42" i="3"/>
  <c r="CT41" i="3"/>
  <c r="CT42" i="3"/>
  <c r="DB41" i="3"/>
  <c r="DB42" i="3"/>
  <c r="DJ41" i="3"/>
  <c r="DJ42" i="3"/>
  <c r="DR41" i="3"/>
  <c r="DR42" i="3"/>
  <c r="DT41" i="3"/>
  <c r="EU41" i="3" s="1"/>
  <c r="AI42" i="25" s="1"/>
  <c r="DT42" i="3"/>
  <c r="EU42" i="3" s="1"/>
  <c r="AI43" i="25" s="1"/>
  <c r="FB41" i="3"/>
  <c r="FB42" i="3"/>
  <c r="FJ41" i="3"/>
  <c r="FJ42" i="3"/>
  <c r="FR41" i="3"/>
  <c r="FR42" i="3"/>
  <c r="GK41" i="3"/>
  <c r="GK42" i="3"/>
  <c r="GS41" i="3"/>
  <c r="GS42" i="3"/>
  <c r="HD41" i="3"/>
  <c r="HD42" i="3"/>
  <c r="HL41" i="3"/>
  <c r="HL42" i="3"/>
  <c r="HT41" i="3"/>
  <c r="HT42" i="3"/>
  <c r="CI41" i="3"/>
  <c r="CI42" i="3"/>
  <c r="GC41" i="3"/>
  <c r="GC42" i="3"/>
  <c r="CA41" i="3"/>
  <c r="CA42" i="3"/>
  <c r="BU42" i="3"/>
  <c r="BU41" i="3"/>
  <c r="CC41" i="3"/>
  <c r="CC42" i="3"/>
  <c r="CK41" i="3"/>
  <c r="CK42" i="3"/>
  <c r="CV41" i="3"/>
  <c r="CV42" i="3"/>
  <c r="DD41" i="3"/>
  <c r="DD42" i="3"/>
  <c r="DL41" i="3"/>
  <c r="DL42" i="3"/>
  <c r="FL41" i="3"/>
  <c r="FL42" i="3"/>
  <c r="CR41" i="3"/>
  <c r="CR42" i="3"/>
  <c r="CS41" i="3"/>
  <c r="CS42" i="3"/>
  <c r="DA41" i="3"/>
  <c r="DA42" i="3"/>
  <c r="DI41" i="3"/>
  <c r="DI42" i="3"/>
  <c r="DQ41" i="3"/>
  <c r="DQ42" i="3"/>
  <c r="GB41" i="3"/>
  <c r="GB42" i="3"/>
  <c r="GJ41" i="3"/>
  <c r="GJ42" i="3"/>
  <c r="GR41" i="3"/>
  <c r="GR42" i="3"/>
  <c r="AN41" i="3"/>
  <c r="BT41" i="3"/>
  <c r="CH41" i="3"/>
  <c r="DC41" i="3"/>
  <c r="FO41" i="3"/>
  <c r="GH41" i="3"/>
  <c r="GH51" i="3" s="1"/>
  <c r="HC41" i="3"/>
  <c r="HV41" i="3"/>
  <c r="BR42" i="3"/>
  <c r="CN42" i="3"/>
  <c r="DG42" i="3"/>
  <c r="GI42" i="3"/>
  <c r="HF42" i="3"/>
  <c r="GM41" i="3"/>
  <c r="CB41" i="3"/>
  <c r="CB42" i="3"/>
  <c r="CJ41" i="3"/>
  <c r="CJ42" i="3"/>
  <c r="GD41" i="3"/>
  <c r="GD42" i="3"/>
  <c r="GL41" i="3"/>
  <c r="GL42" i="3"/>
  <c r="GT41" i="3"/>
  <c r="GT42" i="3"/>
  <c r="BV41" i="3"/>
  <c r="CO41" i="3"/>
  <c r="DF41" i="3"/>
  <c r="EY41" i="3"/>
  <c r="GO41" i="3"/>
  <c r="BX42" i="3"/>
  <c r="DN42" i="3"/>
  <c r="FD41" i="3"/>
  <c r="FD42" i="3"/>
  <c r="FT41" i="3"/>
  <c r="FT42" i="3"/>
  <c r="FA41" i="3"/>
  <c r="BZ42" i="3"/>
  <c r="HN42" i="3"/>
  <c r="CD41" i="3"/>
  <c r="CD42" i="3"/>
  <c r="CL41" i="3"/>
  <c r="CL42" i="3"/>
  <c r="EV41" i="3"/>
  <c r="EV42" i="3"/>
  <c r="EW41" i="3"/>
  <c r="EW42" i="3"/>
  <c r="FE41" i="3"/>
  <c r="FE42" i="3"/>
  <c r="FM41" i="3"/>
  <c r="FM42" i="3"/>
  <c r="FU41" i="3"/>
  <c r="FU42" i="3"/>
  <c r="BP41" i="3"/>
  <c r="BY41" i="3"/>
  <c r="DM41" i="3"/>
  <c r="FY41" i="3"/>
  <c r="GU41" i="3"/>
  <c r="HM41" i="3"/>
  <c r="CX42" i="3"/>
  <c r="FH42" i="3"/>
  <c r="FZ42" i="3"/>
  <c r="GV42" i="3"/>
  <c r="HO42" i="3"/>
  <c r="EX41" i="3"/>
  <c r="EX42" i="3"/>
  <c r="FF41" i="3"/>
  <c r="FF42" i="3"/>
  <c r="FN41" i="3"/>
  <c r="FN42" i="3"/>
  <c r="FV41" i="3"/>
  <c r="FV42" i="3"/>
  <c r="HH41" i="3"/>
  <c r="HH42" i="3"/>
  <c r="HP41" i="3"/>
  <c r="HP42" i="3"/>
  <c r="HX41" i="3"/>
  <c r="HX42" i="3"/>
  <c r="BQ41" i="3"/>
  <c r="CU41" i="3"/>
  <c r="FG41" i="3"/>
  <c r="GW41" i="3"/>
  <c r="CF42" i="3"/>
  <c r="CF51" i="3" s="1"/>
  <c r="CY42" i="3"/>
  <c r="GA42" i="3"/>
  <c r="GX42" i="3"/>
  <c r="GZ41" i="3"/>
  <c r="GZ42" i="3"/>
  <c r="HA41" i="3"/>
  <c r="HA42" i="3"/>
  <c r="HI41" i="3"/>
  <c r="HI42" i="3"/>
  <c r="HQ41" i="3"/>
  <c r="HQ42" i="3"/>
  <c r="HY41" i="3"/>
  <c r="HY42" i="3"/>
  <c r="CE41" i="3"/>
  <c r="CW41" i="3"/>
  <c r="FI41" i="3"/>
  <c r="GE41" i="3"/>
  <c r="HS41" i="3"/>
  <c r="FK42" i="3"/>
  <c r="GF42" i="3"/>
  <c r="CZ41" i="3"/>
  <c r="CZ42" i="3"/>
  <c r="DH41" i="3"/>
  <c r="DH42" i="3"/>
  <c r="DP41" i="3"/>
  <c r="DP42" i="3"/>
  <c r="HB41" i="3"/>
  <c r="HB42" i="3"/>
  <c r="HJ41" i="3"/>
  <c r="HJ42" i="3"/>
  <c r="HR41" i="3"/>
  <c r="HR42" i="3"/>
  <c r="HZ41" i="3"/>
  <c r="HZ42" i="3"/>
  <c r="CG41" i="3"/>
  <c r="GG41" i="3"/>
  <c r="HU41" i="3"/>
  <c r="FP42" i="3"/>
  <c r="HW42" i="3"/>
  <c r="DU51" i="3"/>
  <c r="EC51" i="3"/>
  <c r="EK51" i="3"/>
  <c r="ES51" i="3"/>
  <c r="DW57" i="3"/>
  <c r="EE57" i="3"/>
  <c r="EM57" i="3"/>
  <c r="DV58" i="3"/>
  <c r="ED58" i="3"/>
  <c r="EL58" i="3"/>
  <c r="ET58" i="3"/>
  <c r="EB51" i="3"/>
  <c r="EJ51" i="3"/>
  <c r="ER51" i="3"/>
  <c r="DX58" i="3"/>
  <c r="EF58" i="3"/>
  <c r="EN58" i="3"/>
  <c r="EJ66" i="3"/>
  <c r="DZ58" i="3"/>
  <c r="EH58" i="3"/>
  <c r="EP58" i="3"/>
  <c r="EA58" i="3"/>
  <c r="EI58" i="3"/>
  <c r="EQ58" i="3"/>
  <c r="EB58" i="3"/>
  <c r="EJ58" i="3"/>
  <c r="ER58" i="3"/>
  <c r="AE66" i="3"/>
  <c r="DU58" i="3"/>
  <c r="EC58" i="3"/>
  <c r="EK58" i="3"/>
  <c r="ES58" i="3"/>
  <c r="BU66" i="3"/>
  <c r="AP66" i="3"/>
  <c r="DZ57" i="3"/>
  <c r="EH57" i="3"/>
  <c r="EP57" i="3"/>
  <c r="DZ51" i="3"/>
  <c r="EH51" i="3"/>
  <c r="EP51" i="3"/>
  <c r="DW60" i="3"/>
  <c r="EE60" i="3"/>
  <c r="EM60" i="3"/>
  <c r="DX57" i="3"/>
  <c r="EF57" i="3"/>
  <c r="EN57" i="3"/>
  <c r="DZ53" i="3"/>
  <c r="EH53" i="3"/>
  <c r="DY57" i="3"/>
  <c r="EG57" i="3"/>
  <c r="EO57" i="3"/>
  <c r="DX51" i="3"/>
  <c r="EF51" i="3"/>
  <c r="EN51" i="3"/>
  <c r="EA60" i="3"/>
  <c r="EI60" i="3"/>
  <c r="EQ60" i="3"/>
  <c r="DY51" i="3"/>
  <c r="EG51" i="3"/>
  <c r="EO51" i="3"/>
  <c r="DU53" i="3"/>
  <c r="EC53" i="3"/>
  <c r="EK53" i="3"/>
  <c r="ES53" i="3"/>
  <c r="DU60" i="3"/>
  <c r="EC60" i="3"/>
  <c r="EK60" i="3"/>
  <c r="ES60" i="3"/>
  <c r="DV53" i="3"/>
  <c r="ED53" i="3"/>
  <c r="EL53" i="3"/>
  <c r="DV60" i="3"/>
  <c r="ED60" i="3"/>
  <c r="EL60" i="3"/>
  <c r="ET60" i="3"/>
  <c r="DW53" i="3"/>
  <c r="EE53" i="3"/>
  <c r="EM53" i="3"/>
  <c r="DV57" i="3"/>
  <c r="ED57" i="3"/>
  <c r="EL57" i="3"/>
  <c r="ET57" i="3"/>
  <c r="DX53" i="3"/>
  <c r="EF53" i="3"/>
  <c r="EN53" i="3"/>
  <c r="DX52" i="3"/>
  <c r="EF52" i="3"/>
  <c r="EN52" i="3"/>
  <c r="DU55" i="3"/>
  <c r="EC55" i="3"/>
  <c r="EK55" i="3"/>
  <c r="ES55" i="3"/>
  <c r="DW52" i="3"/>
  <c r="EE52" i="3"/>
  <c r="EM52" i="3"/>
  <c r="EP53" i="3"/>
  <c r="DW55" i="3"/>
  <c r="EE55" i="3"/>
  <c r="EM55" i="3"/>
  <c r="DY52" i="3"/>
  <c r="EG52" i="3"/>
  <c r="EO52" i="3"/>
  <c r="EA53" i="3"/>
  <c r="EI53" i="3"/>
  <c r="EQ53" i="3"/>
  <c r="DX55" i="3"/>
  <c r="EF55" i="3"/>
  <c r="EN55" i="3"/>
  <c r="DZ52" i="3"/>
  <c r="EH52" i="3"/>
  <c r="EP52" i="3"/>
  <c r="EB53" i="3"/>
  <c r="EJ53" i="3"/>
  <c r="ER53" i="3"/>
  <c r="DY55" i="3"/>
  <c r="EG55" i="3"/>
  <c r="EO55" i="3"/>
  <c r="EA52" i="3"/>
  <c r="EI52" i="3"/>
  <c r="EQ52" i="3"/>
  <c r="DZ55" i="3"/>
  <c r="EH55" i="3"/>
  <c r="EP55" i="3"/>
  <c r="EB52" i="3"/>
  <c r="EJ52" i="3"/>
  <c r="ER52" i="3"/>
  <c r="ET53" i="3"/>
  <c r="EA55" i="3"/>
  <c r="EI55" i="3"/>
  <c r="EQ55" i="3"/>
  <c r="DU52" i="3"/>
  <c r="EC52" i="3"/>
  <c r="EK52" i="3"/>
  <c r="ES52" i="3"/>
  <c r="EB55" i="3"/>
  <c r="EJ55" i="3"/>
  <c r="ER55" i="3"/>
  <c r="DV52" i="3"/>
  <c r="ED52" i="3"/>
  <c r="EL52" i="3"/>
  <c r="ET52" i="3"/>
  <c r="ED59" i="3"/>
  <c r="DY59" i="3"/>
  <c r="EG59" i="3"/>
  <c r="EO59" i="3"/>
  <c r="DV59" i="3"/>
  <c r="ET59" i="3"/>
  <c r="EL59" i="3"/>
  <c r="EB59" i="3"/>
  <c r="EJ59" i="3"/>
  <c r="ER59" i="3"/>
  <c r="DW59" i="3"/>
  <c r="EE59" i="3"/>
  <c r="EM59" i="3"/>
  <c r="DX59" i="3"/>
  <c r="EF59" i="3"/>
  <c r="EN59" i="3"/>
  <c r="L8" i="3"/>
  <c r="T3" i="3"/>
  <c r="AB3" i="3"/>
  <c r="AJ3" i="3"/>
  <c r="N4" i="3"/>
  <c r="V4" i="3"/>
  <c r="AD4" i="3"/>
  <c r="AL4" i="3"/>
  <c r="M5" i="3"/>
  <c r="U5" i="3"/>
  <c r="AC5" i="3"/>
  <c r="AK5" i="3"/>
  <c r="O6" i="3"/>
  <c r="W6" i="3"/>
  <c r="AE6" i="3"/>
  <c r="Q7" i="3"/>
  <c r="Y7" i="3"/>
  <c r="AG7" i="3"/>
  <c r="M8" i="3"/>
  <c r="U8" i="3"/>
  <c r="AC8" i="3"/>
  <c r="AK8" i="3"/>
  <c r="M3" i="3"/>
  <c r="U3" i="3"/>
  <c r="AC3" i="3"/>
  <c r="AK3" i="3"/>
  <c r="O4" i="3"/>
  <c r="W4" i="3"/>
  <c r="AE4" i="3"/>
  <c r="N5" i="3"/>
  <c r="V5" i="3"/>
  <c r="AD5" i="3"/>
  <c r="AL5" i="3"/>
  <c r="P6" i="3"/>
  <c r="X6" i="3"/>
  <c r="AF6" i="3"/>
  <c r="R7" i="3"/>
  <c r="Z7" i="3"/>
  <c r="AH7" i="3"/>
  <c r="N8" i="3"/>
  <c r="V8" i="3"/>
  <c r="AD8" i="3"/>
  <c r="AL8" i="3"/>
  <c r="V6" i="3"/>
  <c r="N3" i="3"/>
  <c r="V3" i="3"/>
  <c r="AD3" i="3"/>
  <c r="AL3" i="3"/>
  <c r="P4" i="3"/>
  <c r="X4" i="3"/>
  <c r="AF4" i="3"/>
  <c r="O5" i="3"/>
  <c r="W5" i="3"/>
  <c r="AE5" i="3"/>
  <c r="Q6" i="3"/>
  <c r="Y6" i="3"/>
  <c r="AG6" i="3"/>
  <c r="S7" i="3"/>
  <c r="AA7" i="3"/>
  <c r="AI7" i="3"/>
  <c r="O8" i="3"/>
  <c r="W8" i="3"/>
  <c r="AE8" i="3"/>
  <c r="N6" i="3"/>
  <c r="N60" i="3" s="1"/>
  <c r="O3" i="3"/>
  <c r="W3" i="3"/>
  <c r="AE3" i="3"/>
  <c r="Q4" i="3"/>
  <c r="Y4" i="3"/>
  <c r="AG4" i="3"/>
  <c r="P5" i="3"/>
  <c r="X5" i="3"/>
  <c r="AF5" i="3"/>
  <c r="R6" i="3"/>
  <c r="Z6" i="3"/>
  <c r="AH6" i="3"/>
  <c r="T7" i="3"/>
  <c r="AB7" i="3"/>
  <c r="AJ7" i="3"/>
  <c r="P8" i="3"/>
  <c r="X8" i="3"/>
  <c r="AF8" i="3"/>
  <c r="AD6" i="3"/>
  <c r="L4" i="3"/>
  <c r="R4" i="3"/>
  <c r="Z4" i="3"/>
  <c r="AH4" i="3"/>
  <c r="Q5" i="3"/>
  <c r="Y5" i="3"/>
  <c r="AG5" i="3"/>
  <c r="S6" i="3"/>
  <c r="AA6" i="3"/>
  <c r="AI6" i="3"/>
  <c r="M7" i="3"/>
  <c r="U7" i="3"/>
  <c r="AC7" i="3"/>
  <c r="AK7" i="3"/>
  <c r="Q8" i="3"/>
  <c r="Y8" i="3"/>
  <c r="AG8" i="3"/>
  <c r="L5" i="3"/>
  <c r="S4" i="3"/>
  <c r="AA4" i="3"/>
  <c r="AI4" i="3"/>
  <c r="R5" i="3"/>
  <c r="Z5" i="3"/>
  <c r="AH5" i="3"/>
  <c r="T6" i="3"/>
  <c r="AB6" i="3"/>
  <c r="AJ6" i="3"/>
  <c r="AL7" i="3"/>
  <c r="R8" i="3"/>
  <c r="Z8" i="3"/>
  <c r="AH8" i="3"/>
  <c r="S5" i="3"/>
  <c r="AA5" i="3"/>
  <c r="AI5" i="3"/>
  <c r="AS3" i="3"/>
  <c r="BA3" i="3"/>
  <c r="BI3" i="3"/>
  <c r="AU4" i="3"/>
  <c r="BC4" i="3"/>
  <c r="BK4" i="3"/>
  <c r="AT5" i="3"/>
  <c r="BB5" i="3"/>
  <c r="BJ5" i="3"/>
  <c r="AN6" i="3"/>
  <c r="AV6" i="3"/>
  <c r="BD6" i="3"/>
  <c r="BL6" i="3"/>
  <c r="AP7" i="3"/>
  <c r="AX7" i="3"/>
  <c r="BF7" i="3"/>
  <c r="BN7" i="3"/>
  <c r="AU8" i="3"/>
  <c r="AU60" i="3" s="1"/>
  <c r="BC8" i="3"/>
  <c r="BK8" i="3"/>
  <c r="AT3" i="3"/>
  <c r="BB3" i="3"/>
  <c r="BJ3" i="3"/>
  <c r="AN4" i="3"/>
  <c r="AV4" i="3"/>
  <c r="BD4" i="3"/>
  <c r="BL4" i="3"/>
  <c r="AU5" i="3"/>
  <c r="BC5" i="3"/>
  <c r="BK5" i="3"/>
  <c r="AO6" i="3"/>
  <c r="AW6" i="3"/>
  <c r="BE6" i="3"/>
  <c r="BM6" i="3"/>
  <c r="AQ7" i="3"/>
  <c r="AY7" i="3"/>
  <c r="BG7" i="3"/>
  <c r="AN8" i="3"/>
  <c r="AV8" i="3"/>
  <c r="BD8" i="3"/>
  <c r="BL8" i="3"/>
  <c r="AU3" i="3"/>
  <c r="BC3" i="3"/>
  <c r="BK3" i="3"/>
  <c r="AO4" i="3"/>
  <c r="AW4" i="3"/>
  <c r="BE4" i="3"/>
  <c r="BM4" i="3"/>
  <c r="AN5" i="3"/>
  <c r="AV5" i="3"/>
  <c r="BD5" i="3"/>
  <c r="BL5" i="3"/>
  <c r="AP6" i="3"/>
  <c r="AX6" i="3"/>
  <c r="BF6" i="3"/>
  <c r="BN6" i="3"/>
  <c r="AR7" i="3"/>
  <c r="AZ7" i="3"/>
  <c r="BH7" i="3"/>
  <c r="AO8" i="3"/>
  <c r="AW8" i="3"/>
  <c r="BE8" i="3"/>
  <c r="BM8" i="3"/>
  <c r="AN3" i="3"/>
  <c r="AV3" i="3"/>
  <c r="BD3" i="3"/>
  <c r="BL3" i="3"/>
  <c r="AP4" i="3"/>
  <c r="AX4" i="3"/>
  <c r="BF4" i="3"/>
  <c r="BN4" i="3"/>
  <c r="AO5" i="3"/>
  <c r="AW5" i="3"/>
  <c r="BE5" i="3"/>
  <c r="BM5" i="3"/>
  <c r="AQ6" i="3"/>
  <c r="AY6" i="3"/>
  <c r="BG6" i="3"/>
  <c r="AS7" i="3"/>
  <c r="BA7" i="3"/>
  <c r="BI7" i="3"/>
  <c r="AP8" i="3"/>
  <c r="AX8" i="3"/>
  <c r="BF8" i="3"/>
  <c r="BN8" i="3"/>
  <c r="AQ4" i="3"/>
  <c r="AY4" i="3"/>
  <c r="AY56" i="3" s="1"/>
  <c r="BG4" i="3"/>
  <c r="AP5" i="3"/>
  <c r="AX5" i="3"/>
  <c r="BF5" i="3"/>
  <c r="BN5" i="3"/>
  <c r="AR6" i="3"/>
  <c r="AZ6" i="3"/>
  <c r="BH6" i="3"/>
  <c r="AT7" i="3"/>
  <c r="BB7" i="3"/>
  <c r="BB60" i="3" s="1"/>
  <c r="BJ7" i="3"/>
  <c r="AQ8" i="3"/>
  <c r="AY8" i="3"/>
  <c r="BG8" i="3"/>
  <c r="AR4" i="3"/>
  <c r="AZ4" i="3"/>
  <c r="BH4" i="3"/>
  <c r="AQ5" i="3"/>
  <c r="AY5" i="3"/>
  <c r="BG5" i="3"/>
  <c r="AS6" i="3"/>
  <c r="BA6" i="3"/>
  <c r="BI6" i="3"/>
  <c r="AR8" i="3"/>
  <c r="AZ8" i="3"/>
  <c r="BH8" i="3"/>
  <c r="AS4" i="3"/>
  <c r="BA4" i="3"/>
  <c r="BI4" i="3"/>
  <c r="BR3" i="3"/>
  <c r="BZ3" i="3"/>
  <c r="CH3" i="3"/>
  <c r="CP3" i="3"/>
  <c r="BU4" i="3"/>
  <c r="CC4" i="3"/>
  <c r="CK4" i="3"/>
  <c r="BQ5" i="3"/>
  <c r="BY5" i="3"/>
  <c r="CG5" i="3"/>
  <c r="CO5" i="3"/>
  <c r="BT6" i="3"/>
  <c r="CB6" i="3"/>
  <c r="CJ6" i="3"/>
  <c r="BV7" i="3"/>
  <c r="CD7" i="3"/>
  <c r="CL7" i="3"/>
  <c r="BS8" i="3"/>
  <c r="CA8" i="3"/>
  <c r="CI8" i="3"/>
  <c r="CB4" i="3"/>
  <c r="BS3" i="3"/>
  <c r="CA3" i="3"/>
  <c r="CI3" i="3"/>
  <c r="BV4" i="3"/>
  <c r="CD4" i="3"/>
  <c r="CL4" i="3"/>
  <c r="BR5" i="3"/>
  <c r="BZ5" i="3"/>
  <c r="CH5" i="3"/>
  <c r="CP5" i="3"/>
  <c r="BU6" i="3"/>
  <c r="CC6" i="3"/>
  <c r="CK6" i="3"/>
  <c r="BW7" i="3"/>
  <c r="CE7" i="3"/>
  <c r="CM7" i="3"/>
  <c r="BT8" i="3"/>
  <c r="CB8" i="3"/>
  <c r="CJ8" i="3"/>
  <c r="BT3" i="3"/>
  <c r="CB3" i="3"/>
  <c r="CJ3" i="3"/>
  <c r="BW4" i="3"/>
  <c r="CE4" i="3"/>
  <c r="CM4" i="3"/>
  <c r="BS5" i="3"/>
  <c r="CA5" i="3"/>
  <c r="CI5" i="3"/>
  <c r="BV6" i="3"/>
  <c r="CD6" i="3"/>
  <c r="CL6" i="3"/>
  <c r="BP7" i="3"/>
  <c r="BX7" i="3"/>
  <c r="CF7" i="3"/>
  <c r="CN7" i="3"/>
  <c r="BU8" i="3"/>
  <c r="CC8" i="3"/>
  <c r="CK8" i="3"/>
  <c r="BT4" i="3"/>
  <c r="BU3" i="3"/>
  <c r="CC3" i="3"/>
  <c r="CK3" i="3"/>
  <c r="BP4" i="3"/>
  <c r="BX4" i="3"/>
  <c r="CF4" i="3"/>
  <c r="CN4" i="3"/>
  <c r="BT5" i="3"/>
  <c r="CB5" i="3"/>
  <c r="CJ5" i="3"/>
  <c r="BW6" i="3"/>
  <c r="CE6" i="3"/>
  <c r="CM6" i="3"/>
  <c r="BQ7" i="3"/>
  <c r="BY7" i="3"/>
  <c r="CG7" i="3"/>
  <c r="CO7" i="3"/>
  <c r="BV8" i="3"/>
  <c r="CD8" i="3"/>
  <c r="CL8" i="3"/>
  <c r="BV3" i="3"/>
  <c r="CD3" i="3"/>
  <c r="CL3" i="3"/>
  <c r="BQ4" i="3"/>
  <c r="BY4" i="3"/>
  <c r="CG4" i="3"/>
  <c r="CO4" i="3"/>
  <c r="BP6" i="3"/>
  <c r="BX6" i="3"/>
  <c r="CF6" i="3"/>
  <c r="CN6" i="3"/>
  <c r="BR7" i="3"/>
  <c r="BZ7" i="3"/>
  <c r="CH7" i="3"/>
  <c r="CP7" i="3"/>
  <c r="CP60" i="3" s="1"/>
  <c r="BW8" i="3"/>
  <c r="CE8" i="3"/>
  <c r="CM8" i="3"/>
  <c r="CJ4" i="3"/>
  <c r="BW3" i="3"/>
  <c r="BW51" i="3" s="1"/>
  <c r="CE3" i="3"/>
  <c r="CM3" i="3"/>
  <c r="CM51" i="3" s="1"/>
  <c r="BR4" i="3"/>
  <c r="BZ4" i="3"/>
  <c r="CH4" i="3"/>
  <c r="CP4" i="3"/>
  <c r="BQ6" i="3"/>
  <c r="BY6" i="3"/>
  <c r="CG6" i="3"/>
  <c r="CO6" i="3"/>
  <c r="BS7" i="3"/>
  <c r="CA7" i="3"/>
  <c r="CI7" i="3"/>
  <c r="BP8" i="3"/>
  <c r="BX8" i="3"/>
  <c r="CF8" i="3"/>
  <c r="CN8" i="3"/>
  <c r="CT3" i="3"/>
  <c r="DB3" i="3"/>
  <c r="DJ3" i="3"/>
  <c r="DR3" i="3"/>
  <c r="CT6" i="3"/>
  <c r="DB6" i="3"/>
  <c r="DJ6" i="3"/>
  <c r="DR6" i="3"/>
  <c r="CU3" i="3"/>
  <c r="DC3" i="3"/>
  <c r="DK3" i="3"/>
  <c r="CX4" i="3"/>
  <c r="DF4" i="3"/>
  <c r="DN4" i="3"/>
  <c r="CW5" i="3"/>
  <c r="DE5" i="3"/>
  <c r="DM5" i="3"/>
  <c r="CU6" i="3"/>
  <c r="DC6" i="3"/>
  <c r="DK6" i="3"/>
  <c r="CW7" i="3"/>
  <c r="DE7" i="3"/>
  <c r="DM7" i="3"/>
  <c r="CW8" i="3"/>
  <c r="DE8" i="3"/>
  <c r="DM8" i="3"/>
  <c r="CW3" i="3"/>
  <c r="DE3" i="3"/>
  <c r="DM3" i="3"/>
  <c r="CR4" i="3"/>
  <c r="CZ4" i="3"/>
  <c r="DH4" i="3"/>
  <c r="DP4" i="3"/>
  <c r="CY5" i="3"/>
  <c r="DG5" i="3"/>
  <c r="DO5" i="3"/>
  <c r="CY7" i="3"/>
  <c r="DG7" i="3"/>
  <c r="DO7" i="3"/>
  <c r="CY8" i="3"/>
  <c r="DG8" i="3"/>
  <c r="DO8" i="3"/>
  <c r="CX3" i="3"/>
  <c r="DF3" i="3"/>
  <c r="DN3" i="3"/>
  <c r="CS4" i="3"/>
  <c r="DA4" i="3"/>
  <c r="DI4" i="3"/>
  <c r="DQ4" i="3"/>
  <c r="CR5" i="3"/>
  <c r="CZ5" i="3"/>
  <c r="DH5" i="3"/>
  <c r="DP5" i="3"/>
  <c r="CR7" i="3"/>
  <c r="CZ7" i="3"/>
  <c r="DH7" i="3"/>
  <c r="DP7" i="3"/>
  <c r="CR8" i="3"/>
  <c r="CZ8" i="3"/>
  <c r="DH8" i="3"/>
  <c r="DP8" i="3"/>
  <c r="CY3" i="3"/>
  <c r="DG3" i="3"/>
  <c r="DO3" i="3"/>
  <c r="CT4" i="3"/>
  <c r="DB4" i="3"/>
  <c r="DJ4" i="3"/>
  <c r="DR4" i="3"/>
  <c r="CS5" i="3"/>
  <c r="DA5" i="3"/>
  <c r="DI5" i="3"/>
  <c r="DQ5" i="3"/>
  <c r="CS7" i="3"/>
  <c r="DA7" i="3"/>
  <c r="DI7" i="3"/>
  <c r="DQ7" i="3"/>
  <c r="CS8" i="3"/>
  <c r="DA8" i="3"/>
  <c r="DI8" i="3"/>
  <c r="DQ8" i="3"/>
  <c r="CR3" i="3"/>
  <c r="CZ3" i="3"/>
  <c r="DH3" i="3"/>
  <c r="DP3" i="3"/>
  <c r="CU4" i="3"/>
  <c r="DC4" i="3"/>
  <c r="DK4" i="3"/>
  <c r="CT5" i="3"/>
  <c r="DB5" i="3"/>
  <c r="DJ5" i="3"/>
  <c r="DR5" i="3"/>
  <c r="CT7" i="3"/>
  <c r="DB7" i="3"/>
  <c r="DJ7" i="3"/>
  <c r="DR7" i="3"/>
  <c r="CS3" i="3"/>
  <c r="DA3" i="3"/>
  <c r="DI3" i="3"/>
  <c r="DQ3" i="3"/>
  <c r="CU5" i="3"/>
  <c r="DC5" i="3"/>
  <c r="DK5" i="3"/>
  <c r="CU7" i="3"/>
  <c r="DC7" i="3"/>
  <c r="DK7" i="3"/>
  <c r="DT3" i="3"/>
  <c r="EU3" i="3" s="1"/>
  <c r="AI4" i="25" s="1"/>
  <c r="DT5" i="3"/>
  <c r="EU5" i="3" s="1"/>
  <c r="AI6" i="25" s="1"/>
  <c r="DT7" i="3"/>
  <c r="EU7" i="3" s="1"/>
  <c r="AI8" i="25" s="1"/>
  <c r="DT6" i="3"/>
  <c r="EU6" i="3" s="1"/>
  <c r="AI7" i="25" s="1"/>
  <c r="DT8" i="3"/>
  <c r="EU8" i="3" s="1"/>
  <c r="AI9" i="25" s="1"/>
  <c r="FC3" i="3"/>
  <c r="FK3" i="3"/>
  <c r="FS3" i="3"/>
  <c r="EX4" i="3"/>
  <c r="FF4" i="3"/>
  <c r="FN4" i="3"/>
  <c r="FV4" i="3"/>
  <c r="EV5" i="3"/>
  <c r="FD5" i="3"/>
  <c r="FL5" i="3"/>
  <c r="FT5" i="3"/>
  <c r="FB6" i="3"/>
  <c r="FJ6" i="3"/>
  <c r="FR6" i="3"/>
  <c r="EV7" i="3"/>
  <c r="FD7" i="3"/>
  <c r="FL7" i="3"/>
  <c r="FT7" i="3"/>
  <c r="EV8" i="3"/>
  <c r="FD8" i="3"/>
  <c r="FL8" i="3"/>
  <c r="FT8" i="3"/>
  <c r="EV3" i="3"/>
  <c r="FD3" i="3"/>
  <c r="FL3" i="3"/>
  <c r="FT3" i="3"/>
  <c r="EY4" i="3"/>
  <c r="FG4" i="3"/>
  <c r="FO4" i="3"/>
  <c r="EW5" i="3"/>
  <c r="FE5" i="3"/>
  <c r="FM5" i="3"/>
  <c r="FU5" i="3"/>
  <c r="FC6" i="3"/>
  <c r="FK6" i="3"/>
  <c r="FS6" i="3"/>
  <c r="EW7" i="3"/>
  <c r="FE7" i="3"/>
  <c r="FM7" i="3"/>
  <c r="FU7" i="3"/>
  <c r="EW8" i="3"/>
  <c r="FE8" i="3"/>
  <c r="FM8" i="3"/>
  <c r="FU8" i="3"/>
  <c r="EX3" i="3"/>
  <c r="FF3" i="3"/>
  <c r="FN3" i="3"/>
  <c r="FV3" i="3"/>
  <c r="FA4" i="3"/>
  <c r="FI4" i="3"/>
  <c r="FQ4" i="3"/>
  <c r="EY5" i="3"/>
  <c r="FG5" i="3"/>
  <c r="FO5" i="3"/>
  <c r="EW6" i="3"/>
  <c r="FE6" i="3"/>
  <c r="FM6" i="3"/>
  <c r="FU6" i="3"/>
  <c r="EY7" i="3"/>
  <c r="FG7" i="3"/>
  <c r="FO7" i="3"/>
  <c r="EY8" i="3"/>
  <c r="FG8" i="3"/>
  <c r="FO8" i="3"/>
  <c r="EY3" i="3"/>
  <c r="FG3" i="3"/>
  <c r="FO3" i="3"/>
  <c r="FB4" i="3"/>
  <c r="FJ4" i="3"/>
  <c r="FR4" i="3"/>
  <c r="EZ5" i="3"/>
  <c r="FH5" i="3"/>
  <c r="FP5" i="3"/>
  <c r="EZ7" i="3"/>
  <c r="FH7" i="3"/>
  <c r="FP7" i="3"/>
  <c r="EZ8" i="3"/>
  <c r="FH8" i="3"/>
  <c r="FP8" i="3"/>
  <c r="EZ3" i="3"/>
  <c r="FH3" i="3"/>
  <c r="FP3" i="3"/>
  <c r="FC4" i="3"/>
  <c r="FK4" i="3"/>
  <c r="FS4" i="3"/>
  <c r="FA5" i="3"/>
  <c r="FI5" i="3"/>
  <c r="FQ5" i="3"/>
  <c r="FA7" i="3"/>
  <c r="FI7" i="3"/>
  <c r="FQ7" i="3"/>
  <c r="FA8" i="3"/>
  <c r="FI8" i="3"/>
  <c r="FQ8" i="3"/>
  <c r="FA3" i="3"/>
  <c r="FI3" i="3"/>
  <c r="FQ3" i="3"/>
  <c r="FB5" i="3"/>
  <c r="FJ5" i="3"/>
  <c r="FR5" i="3"/>
  <c r="FB7" i="3"/>
  <c r="FJ7" i="3"/>
  <c r="FR7" i="3"/>
  <c r="FB8" i="3"/>
  <c r="FJ8" i="3"/>
  <c r="FR8" i="3"/>
  <c r="FC5" i="3"/>
  <c r="FK5" i="3"/>
  <c r="FS5" i="3"/>
  <c r="FC7" i="3"/>
  <c r="FK7" i="3"/>
  <c r="FS7" i="3"/>
  <c r="GA3" i="3"/>
  <c r="GI3" i="3"/>
  <c r="GQ3" i="3"/>
  <c r="GQ51" i="3" s="1"/>
  <c r="GE4" i="3"/>
  <c r="GM4" i="3"/>
  <c r="GU4" i="3"/>
  <c r="GC5" i="3"/>
  <c r="GK5" i="3"/>
  <c r="GS5" i="3"/>
  <c r="GA6" i="3"/>
  <c r="GI6" i="3"/>
  <c r="GQ6" i="3"/>
  <c r="GD7" i="3"/>
  <c r="GL7" i="3"/>
  <c r="GT7" i="3"/>
  <c r="GD8" i="3"/>
  <c r="GL8" i="3"/>
  <c r="GT8" i="3"/>
  <c r="GB3" i="3"/>
  <c r="GJ3" i="3"/>
  <c r="GR3" i="3"/>
  <c r="FX4" i="3"/>
  <c r="GF4" i="3"/>
  <c r="GN4" i="3"/>
  <c r="GV4" i="3"/>
  <c r="GD5" i="3"/>
  <c r="GL5" i="3"/>
  <c r="GT5" i="3"/>
  <c r="GB6" i="3"/>
  <c r="GJ6" i="3"/>
  <c r="GR6" i="3"/>
  <c r="GE7" i="3"/>
  <c r="GM7" i="3"/>
  <c r="GU7" i="3"/>
  <c r="GE8" i="3"/>
  <c r="GM8" i="3"/>
  <c r="GU8" i="3"/>
  <c r="GC3" i="3"/>
  <c r="GK3" i="3"/>
  <c r="GS3" i="3"/>
  <c r="FY4" i="3"/>
  <c r="GG4" i="3"/>
  <c r="GO4" i="3"/>
  <c r="GW4" i="3"/>
  <c r="GE5" i="3"/>
  <c r="GM5" i="3"/>
  <c r="GU5" i="3"/>
  <c r="GC6" i="3"/>
  <c r="GK6" i="3"/>
  <c r="GS6" i="3"/>
  <c r="FX7" i="3"/>
  <c r="GF7" i="3"/>
  <c r="GN7" i="3"/>
  <c r="GV7" i="3"/>
  <c r="FX8" i="3"/>
  <c r="GF8" i="3"/>
  <c r="GN8" i="3"/>
  <c r="GV8" i="3"/>
  <c r="GD3" i="3"/>
  <c r="GL3" i="3"/>
  <c r="GT3" i="3"/>
  <c r="FZ4" i="3"/>
  <c r="GH4" i="3"/>
  <c r="GP4" i="3"/>
  <c r="GX4" i="3"/>
  <c r="FX5" i="3"/>
  <c r="GF5" i="3"/>
  <c r="GN5" i="3"/>
  <c r="GV5" i="3"/>
  <c r="FY7" i="3"/>
  <c r="GG7" i="3"/>
  <c r="GO7" i="3"/>
  <c r="GW7" i="3"/>
  <c r="FY8" i="3"/>
  <c r="GG8" i="3"/>
  <c r="GO8" i="3"/>
  <c r="GW8" i="3"/>
  <c r="GE3" i="3"/>
  <c r="GM3" i="3"/>
  <c r="GU3" i="3"/>
  <c r="GA4" i="3"/>
  <c r="GI4" i="3"/>
  <c r="GQ4" i="3"/>
  <c r="FY5" i="3"/>
  <c r="GG5" i="3"/>
  <c r="GO5" i="3"/>
  <c r="GW5" i="3"/>
  <c r="FZ7" i="3"/>
  <c r="GH7" i="3"/>
  <c r="GP7" i="3"/>
  <c r="GX7" i="3"/>
  <c r="FZ8" i="3"/>
  <c r="GH8" i="3"/>
  <c r="GP8" i="3"/>
  <c r="GX8" i="3"/>
  <c r="FX3" i="3"/>
  <c r="GF3" i="3"/>
  <c r="GN3" i="3"/>
  <c r="GV3" i="3"/>
  <c r="GB4" i="3"/>
  <c r="GJ4" i="3"/>
  <c r="GR4" i="3"/>
  <c r="GA7" i="3"/>
  <c r="GI7" i="3"/>
  <c r="GQ7" i="3"/>
  <c r="GA8" i="3"/>
  <c r="GI8" i="3"/>
  <c r="GQ8" i="3"/>
  <c r="FY3" i="3"/>
  <c r="GG3" i="3"/>
  <c r="GO3" i="3"/>
  <c r="GW3" i="3"/>
  <c r="GB7" i="3"/>
  <c r="GJ7" i="3"/>
  <c r="GR7" i="3"/>
  <c r="HJ3" i="3"/>
  <c r="HD4" i="3"/>
  <c r="HL4" i="3"/>
  <c r="HT4" i="3"/>
  <c r="HE5" i="3"/>
  <c r="HE51" i="3" s="1"/>
  <c r="HM5" i="3"/>
  <c r="HU5" i="3"/>
  <c r="HF6" i="3"/>
  <c r="HN6" i="3"/>
  <c r="HV6" i="3"/>
  <c r="HG7" i="3"/>
  <c r="HO7" i="3"/>
  <c r="HW7" i="3"/>
  <c r="GZ8" i="3"/>
  <c r="HH8" i="3"/>
  <c r="HP8" i="3"/>
  <c r="HX8" i="3"/>
  <c r="HZ3" i="3"/>
  <c r="HE4" i="3"/>
  <c r="HM4" i="3"/>
  <c r="HU4" i="3"/>
  <c r="HF5" i="3"/>
  <c r="HN5" i="3"/>
  <c r="HV5" i="3"/>
  <c r="HV51" i="3" s="1"/>
  <c r="HG6" i="3"/>
  <c r="HO6" i="3"/>
  <c r="HW6" i="3"/>
  <c r="GZ7" i="3"/>
  <c r="HH7" i="3"/>
  <c r="HP7" i="3"/>
  <c r="HX7" i="3"/>
  <c r="HA8" i="3"/>
  <c r="HI8" i="3"/>
  <c r="HQ8" i="3"/>
  <c r="HY8" i="3"/>
  <c r="HB3" i="3"/>
  <c r="HR3" i="3"/>
  <c r="HF4" i="3"/>
  <c r="HN4" i="3"/>
  <c r="HV4" i="3"/>
  <c r="HG5" i="3"/>
  <c r="HO5" i="3"/>
  <c r="HW5" i="3"/>
  <c r="GZ6" i="3"/>
  <c r="HH6" i="3"/>
  <c r="HP6" i="3"/>
  <c r="HX6" i="3"/>
  <c r="HA7" i="3"/>
  <c r="HI7" i="3"/>
  <c r="HQ7" i="3"/>
  <c r="HY7" i="3"/>
  <c r="HB8" i="3"/>
  <c r="HJ8" i="3"/>
  <c r="HR8" i="3"/>
  <c r="HZ8" i="3"/>
  <c r="GZ5" i="3"/>
  <c r="HH5" i="3"/>
  <c r="HP5" i="3"/>
  <c r="HX5" i="3"/>
  <c r="HA6" i="3"/>
  <c r="HI6" i="3"/>
  <c r="HQ6" i="3"/>
  <c r="HY6" i="3"/>
  <c r="HB7" i="3"/>
  <c r="HJ7" i="3"/>
  <c r="HR7" i="3"/>
  <c r="HZ7" i="3"/>
  <c r="GZ4" i="3"/>
  <c r="HH4" i="3"/>
  <c r="HP4" i="3"/>
  <c r="HX4" i="3"/>
  <c r="HA5" i="3"/>
  <c r="HI5" i="3"/>
  <c r="HQ5" i="3"/>
  <c r="HY5" i="3"/>
  <c r="HB6" i="3"/>
  <c r="HJ6" i="3"/>
  <c r="HR6" i="3"/>
  <c r="HZ6" i="3"/>
  <c r="HA4" i="3"/>
  <c r="HI4" i="3"/>
  <c r="HQ4" i="3"/>
  <c r="HY4" i="3"/>
  <c r="HB5" i="3"/>
  <c r="HJ5" i="3"/>
  <c r="HR5" i="3"/>
  <c r="HZ5" i="3"/>
  <c r="HY58" i="3" l="1"/>
  <c r="DF57" i="3"/>
  <c r="FU57" i="3"/>
  <c r="BT57" i="3"/>
  <c r="CO58" i="3"/>
  <c r="BJ58" i="3"/>
  <c r="CY58" i="3"/>
  <c r="CU56" i="3"/>
  <c r="AA56" i="3"/>
  <c r="FJ56" i="3"/>
  <c r="FM58" i="3"/>
  <c r="HN58" i="3"/>
  <c r="GM58" i="3"/>
  <c r="CC58" i="3"/>
  <c r="BP58" i="3"/>
  <c r="HU55" i="3"/>
  <c r="CN51" i="3"/>
  <c r="L128" i="22"/>
  <c r="Y160" i="21"/>
  <c r="L256" i="22"/>
  <c r="L224" i="22"/>
  <c r="Y256" i="21"/>
  <c r="Y64" i="21"/>
  <c r="L32" i="22"/>
  <c r="Y96" i="21"/>
  <c r="L64" i="22"/>
  <c r="L192" i="22"/>
  <c r="Y224" i="21"/>
  <c r="Y128" i="21"/>
  <c r="L96" i="22"/>
  <c r="L160" i="22"/>
  <c r="Y192" i="21"/>
  <c r="AW55" i="3"/>
  <c r="DN58" i="3"/>
  <c r="HE58" i="3"/>
  <c r="DK58" i="3"/>
  <c r="HY57" i="3"/>
  <c r="BJ56" i="3"/>
  <c r="FI56" i="3"/>
  <c r="HV66" i="3"/>
  <c r="EK66" i="3"/>
  <c r="FJ66" i="3"/>
  <c r="AL66" i="3"/>
  <c r="GF66" i="3"/>
  <c r="CQ66" i="3"/>
  <c r="GS66" i="3"/>
  <c r="EZ66" i="3"/>
  <c r="FM56" i="3"/>
  <c r="FT56" i="3"/>
  <c r="BU58" i="3"/>
  <c r="GZ58" i="3"/>
  <c r="HO51" i="3"/>
  <c r="HR56" i="3"/>
  <c r="FH56" i="3"/>
  <c r="GD57" i="3"/>
  <c r="GQ56" i="3"/>
  <c r="CT56" i="3"/>
  <c r="CH60" i="3"/>
  <c r="FI57" i="3"/>
  <c r="HI57" i="3"/>
  <c r="GP57" i="3"/>
  <c r="FZ57" i="3"/>
  <c r="FZ58" i="3"/>
  <c r="FR58" i="3"/>
  <c r="BX51" i="3"/>
  <c r="FB52" i="3"/>
  <c r="HR52" i="3"/>
  <c r="BW57" i="3"/>
  <c r="DP58" i="3"/>
  <c r="HP56" i="3"/>
  <c r="GX56" i="3"/>
  <c r="FA56" i="3"/>
  <c r="DA56" i="3"/>
  <c r="BR60" i="3"/>
  <c r="AT60" i="3"/>
  <c r="BM56" i="3"/>
  <c r="EG66" i="3"/>
  <c r="CX66" i="3"/>
  <c r="GW66" i="3"/>
  <c r="HX57" i="3"/>
  <c r="GW57" i="3"/>
  <c r="GG57" i="3"/>
  <c r="HN57" i="3"/>
  <c r="CE58" i="3"/>
  <c r="GV58" i="3"/>
  <c r="DM58" i="3"/>
  <c r="GK58" i="3"/>
  <c r="BD58" i="3"/>
  <c r="HX66" i="3"/>
  <c r="AZ66" i="3"/>
  <c r="FL66" i="3"/>
  <c r="GM66" i="3"/>
  <c r="CS57" i="3"/>
  <c r="AN57" i="3"/>
  <c r="CY57" i="3"/>
  <c r="HQ58" i="3"/>
  <c r="DF58" i="3"/>
  <c r="AZ58" i="3"/>
  <c r="FT58" i="3"/>
  <c r="CJ58" i="3"/>
  <c r="GR58" i="3"/>
  <c r="HS55" i="3"/>
  <c r="GG55" i="3"/>
  <c r="BP55" i="3"/>
  <c r="HI55" i="3"/>
  <c r="EW55" i="3"/>
  <c r="FL55" i="3"/>
  <c r="GR51" i="3"/>
  <c r="FO56" i="3"/>
  <c r="FF56" i="3"/>
  <c r="FN66" i="3"/>
  <c r="CZ66" i="3"/>
  <c r="HO66" i="3"/>
  <c r="DT58" i="3"/>
  <c r="EA66" i="3"/>
  <c r="CC52" i="3"/>
  <c r="CH52" i="3"/>
  <c r="BY58" i="3"/>
  <c r="AT58" i="3"/>
  <c r="HW58" i="3"/>
  <c r="AQ58" i="3"/>
  <c r="HK58" i="3"/>
  <c r="BC58" i="3"/>
  <c r="DI56" i="3"/>
  <c r="DC56" i="3"/>
  <c r="FE58" i="3"/>
  <c r="HD58" i="3"/>
  <c r="BY66" i="3"/>
  <c r="HT66" i="3"/>
  <c r="HY56" i="3"/>
  <c r="X56" i="3"/>
  <c r="M66" i="3"/>
  <c r="FV52" i="3"/>
  <c r="BS56" i="3"/>
  <c r="EV57" i="3"/>
  <c r="BZ57" i="3"/>
  <c r="L53" i="3"/>
  <c r="FX58" i="3"/>
  <c r="GR55" i="3"/>
  <c r="FI55" i="3"/>
  <c r="HT55" i="3"/>
  <c r="FP55" i="3"/>
  <c r="FU55" i="3"/>
  <c r="DE55" i="3"/>
  <c r="BR56" i="3"/>
  <c r="DB66" i="3"/>
  <c r="AN66" i="3"/>
  <c r="FC66" i="3"/>
  <c r="BO66" i="3"/>
  <c r="GQ52" i="3"/>
  <c r="FT52" i="3"/>
  <c r="HZ57" i="3"/>
  <c r="FP58" i="3"/>
  <c r="DH58" i="3"/>
  <c r="GX58" i="3"/>
  <c r="BH58" i="3"/>
  <c r="CI58" i="3"/>
  <c r="EX60" i="3"/>
  <c r="CX60" i="3"/>
  <c r="FW54" i="3"/>
  <c r="D7" i="25" s="1"/>
  <c r="AH27" i="25"/>
  <c r="GY54" i="3"/>
  <c r="C7" i="25" s="1"/>
  <c r="AG27" i="25"/>
  <c r="BO54" i="3"/>
  <c r="H7" i="25" s="1"/>
  <c r="AL27" i="25"/>
  <c r="IA54" i="3"/>
  <c r="B7" i="25" s="1"/>
  <c r="AF27" i="25"/>
  <c r="EU54" i="3"/>
  <c r="E7" i="25" s="1"/>
  <c r="AI27" i="25"/>
  <c r="DS54" i="3"/>
  <c r="F7" i="25" s="1"/>
  <c r="AJ27" i="25"/>
  <c r="AM54" i="3"/>
  <c r="I7" i="25" s="1"/>
  <c r="AM27" i="25"/>
  <c r="CQ54" i="3"/>
  <c r="G7" i="25" s="1"/>
  <c r="AK27" i="25"/>
  <c r="HB55" i="3"/>
  <c r="EZ55" i="3"/>
  <c r="BK55" i="3"/>
  <c r="HY55" i="3"/>
  <c r="EV55" i="3"/>
  <c r="CJ55" i="3"/>
  <c r="DR55" i="3"/>
  <c r="HH55" i="3"/>
  <c r="BS55" i="3"/>
  <c r="AS55" i="3"/>
  <c r="CA55" i="3"/>
  <c r="BV55" i="3"/>
  <c r="CN55" i="3"/>
  <c r="FV55" i="3"/>
  <c r="FO55" i="3"/>
  <c r="AN55" i="3"/>
  <c r="BF55" i="3"/>
  <c r="HO55" i="3"/>
  <c r="L55" i="3"/>
  <c r="FS55" i="3"/>
  <c r="GV56" i="3"/>
  <c r="HT56" i="3"/>
  <c r="DG52" i="3"/>
  <c r="FU52" i="3"/>
  <c r="DE52" i="3"/>
  <c r="GL57" i="3"/>
  <c r="HH56" i="3"/>
  <c r="Q56" i="3"/>
  <c r="CA57" i="3"/>
  <c r="FY52" i="3"/>
  <c r="GR56" i="3"/>
  <c r="HB57" i="3"/>
  <c r="DQ57" i="3"/>
  <c r="CP57" i="3"/>
  <c r="GK52" i="3"/>
  <c r="FV57" i="3"/>
  <c r="HD56" i="3"/>
  <c r="FD52" i="3"/>
  <c r="FK52" i="3"/>
  <c r="V56" i="3"/>
  <c r="DK56" i="3"/>
  <c r="BT56" i="3"/>
  <c r="GP52" i="3"/>
  <c r="FZ52" i="3"/>
  <c r="FJ57" i="3"/>
  <c r="GB57" i="3"/>
  <c r="HA57" i="3"/>
  <c r="HS56" i="3"/>
  <c r="FZ51" i="3"/>
  <c r="GC60" i="3"/>
  <c r="GX51" i="3"/>
  <c r="HW56" i="3"/>
  <c r="GA51" i="3"/>
  <c r="HE56" i="3"/>
  <c r="AX56" i="3"/>
  <c r="HK56" i="3"/>
  <c r="FG55" i="3"/>
  <c r="HJ57" i="3"/>
  <c r="BI56" i="3"/>
  <c r="GC52" i="3"/>
  <c r="FH57" i="3"/>
  <c r="FI52" i="3"/>
  <c r="HU56" i="3"/>
  <c r="BE56" i="3"/>
  <c r="BT52" i="3"/>
  <c r="CI52" i="3"/>
  <c r="FK57" i="3"/>
  <c r="FQ57" i="3"/>
  <c r="FA57" i="3"/>
  <c r="DI57" i="3"/>
  <c r="DO56" i="3"/>
  <c r="AQ56" i="3"/>
  <c r="BR57" i="3"/>
  <c r="FH52" i="3"/>
  <c r="FT57" i="3"/>
  <c r="CC57" i="3"/>
  <c r="AV56" i="3"/>
  <c r="DG56" i="3"/>
  <c r="DH55" i="3"/>
  <c r="AE56" i="3"/>
  <c r="CR52" i="3"/>
  <c r="HC56" i="3"/>
  <c r="CJ56" i="3"/>
  <c r="CN56" i="3"/>
  <c r="W56" i="3"/>
  <c r="FJ52" i="3"/>
  <c r="HJ52" i="3"/>
  <c r="HU52" i="3"/>
  <c r="HE52" i="3"/>
  <c r="CB57" i="3"/>
  <c r="GC57" i="3"/>
  <c r="DF56" i="3"/>
  <c r="BF56" i="3"/>
  <c r="BW52" i="3"/>
  <c r="GU56" i="3"/>
  <c r="AO56" i="3"/>
  <c r="DI52" i="3"/>
  <c r="CU57" i="3"/>
  <c r="AI56" i="3"/>
  <c r="DM52" i="3"/>
  <c r="BY57" i="3"/>
  <c r="GA52" i="3"/>
  <c r="BF53" i="3"/>
  <c r="S53" i="3"/>
  <c r="DI55" i="3"/>
  <c r="HG56" i="3"/>
  <c r="GS58" i="3"/>
  <c r="GH58" i="3"/>
  <c r="FA58" i="3"/>
  <c r="BI58" i="3"/>
  <c r="GF58" i="3"/>
  <c r="BV51" i="3"/>
  <c r="FV66" i="3"/>
  <c r="DJ66" i="3"/>
  <c r="AX66" i="3"/>
  <c r="HA66" i="3"/>
  <c r="EO66" i="3"/>
  <c r="CC66" i="3"/>
  <c r="Q66" i="3"/>
  <c r="FT66" i="3"/>
  <c r="DH66" i="3"/>
  <c r="AV66" i="3"/>
  <c r="HW66" i="3"/>
  <c r="FK66" i="3"/>
  <c r="CY66" i="3"/>
  <c r="AM66" i="3"/>
  <c r="FR66" i="3"/>
  <c r="DF66" i="3"/>
  <c r="AT66" i="3"/>
  <c r="HE66" i="3"/>
  <c r="ES66" i="3"/>
  <c r="CG66" i="3"/>
  <c r="U66" i="3"/>
  <c r="GU66" i="3"/>
  <c r="EI66" i="3"/>
  <c r="BW66" i="3"/>
  <c r="HL66" i="3"/>
  <c r="HZ66" i="3"/>
  <c r="DL66" i="3"/>
  <c r="AR66" i="3"/>
  <c r="HW57" i="3"/>
  <c r="HG57" i="3"/>
  <c r="FE57" i="3"/>
  <c r="CG57" i="3"/>
  <c r="FL57" i="3"/>
  <c r="GZ57" i="3"/>
  <c r="CJ53" i="3"/>
  <c r="CG53" i="3"/>
  <c r="FT53" i="3"/>
  <c r="CV58" i="3"/>
  <c r="FY55" i="3"/>
  <c r="GF55" i="3"/>
  <c r="AP55" i="3"/>
  <c r="BE55" i="3"/>
  <c r="AY55" i="3"/>
  <c r="GP58" i="3"/>
  <c r="CK56" i="3"/>
  <c r="HR66" i="3"/>
  <c r="FF66" i="3"/>
  <c r="CT66" i="3"/>
  <c r="AH66" i="3"/>
  <c r="GK66" i="3"/>
  <c r="DY66" i="3"/>
  <c r="BM66" i="3"/>
  <c r="HP66" i="3"/>
  <c r="FD66" i="3"/>
  <c r="CR66" i="3"/>
  <c r="AF66" i="3"/>
  <c r="HG66" i="3"/>
  <c r="EU66" i="3"/>
  <c r="CI66" i="3"/>
  <c r="W66" i="3"/>
  <c r="HN66" i="3"/>
  <c r="FB66" i="3"/>
  <c r="CP66" i="3"/>
  <c r="AD66" i="3"/>
  <c r="GO66" i="3"/>
  <c r="EC66" i="3"/>
  <c r="BQ66" i="3"/>
  <c r="GE66" i="3"/>
  <c r="DS66" i="3"/>
  <c r="BG66" i="3"/>
  <c r="CN66" i="3"/>
  <c r="BX66" i="3"/>
  <c r="DT66" i="3"/>
  <c r="FH66" i="3"/>
  <c r="CV56" i="3"/>
  <c r="HJ66" i="3"/>
  <c r="EX66" i="3"/>
  <c r="CL66" i="3"/>
  <c r="Z66" i="3"/>
  <c r="GC66" i="3"/>
  <c r="DQ66" i="3"/>
  <c r="BE66" i="3"/>
  <c r="HH66" i="3"/>
  <c r="EV66" i="3"/>
  <c r="CJ66" i="3"/>
  <c r="X66" i="3"/>
  <c r="GY66" i="3"/>
  <c r="EM66" i="3"/>
  <c r="CA66" i="3"/>
  <c r="O66" i="3"/>
  <c r="HF66" i="3"/>
  <c r="ET66" i="3"/>
  <c r="CH66" i="3"/>
  <c r="V66" i="3"/>
  <c r="GG66" i="3"/>
  <c r="DU66" i="3"/>
  <c r="BI66" i="3"/>
  <c r="FW66" i="3"/>
  <c r="DK66" i="3"/>
  <c r="AY66" i="3"/>
  <c r="AB66" i="3"/>
  <c r="L66" i="3"/>
  <c r="BH66" i="3"/>
  <c r="CV66" i="3"/>
  <c r="CE52" i="3"/>
  <c r="HN52" i="3"/>
  <c r="HB66" i="3"/>
  <c r="EP66" i="3"/>
  <c r="CD66" i="3"/>
  <c r="R66" i="3"/>
  <c r="FU66" i="3"/>
  <c r="DI66" i="3"/>
  <c r="AW66" i="3"/>
  <c r="GZ66" i="3"/>
  <c r="EN66" i="3"/>
  <c r="CB66" i="3"/>
  <c r="P66" i="3"/>
  <c r="GQ66" i="3"/>
  <c r="EE66" i="3"/>
  <c r="BS66" i="3"/>
  <c r="GX66" i="3"/>
  <c r="EL66" i="3"/>
  <c r="BZ66" i="3"/>
  <c r="N66" i="3"/>
  <c r="FY66" i="3"/>
  <c r="DM66" i="3"/>
  <c r="BA66" i="3"/>
  <c r="IA66" i="3"/>
  <c r="FO66" i="3"/>
  <c r="DC66" i="3"/>
  <c r="AQ66" i="3"/>
  <c r="HD66" i="3"/>
  <c r="GN66" i="3"/>
  <c r="AJ66" i="3"/>
  <c r="HL52" i="3"/>
  <c r="CB52" i="3"/>
  <c r="GK60" i="3"/>
  <c r="R56" i="3"/>
  <c r="Y56" i="3"/>
  <c r="GT66" i="3"/>
  <c r="EH66" i="3"/>
  <c r="BV66" i="3"/>
  <c r="HY66" i="3"/>
  <c r="FM66" i="3"/>
  <c r="DA66" i="3"/>
  <c r="AO66" i="3"/>
  <c r="GR66" i="3"/>
  <c r="EF66" i="3"/>
  <c r="BT66" i="3"/>
  <c r="GI66" i="3"/>
  <c r="DW66" i="3"/>
  <c r="BK66" i="3"/>
  <c r="GP66" i="3"/>
  <c r="ED66" i="3"/>
  <c r="BR66" i="3"/>
  <c r="FQ66" i="3"/>
  <c r="DE66" i="3"/>
  <c r="AS66" i="3"/>
  <c r="HS66" i="3"/>
  <c r="FG66" i="3"/>
  <c r="CU66" i="3"/>
  <c r="AI66" i="3"/>
  <c r="ER66" i="3"/>
  <c r="EB66" i="3"/>
  <c r="DL52" i="3"/>
  <c r="GL66" i="3"/>
  <c r="DZ66" i="3"/>
  <c r="BN66" i="3"/>
  <c r="HQ66" i="3"/>
  <c r="FE66" i="3"/>
  <c r="CS66" i="3"/>
  <c r="AG66" i="3"/>
  <c r="GJ66" i="3"/>
  <c r="DX66" i="3"/>
  <c r="BL66" i="3"/>
  <c r="GA66" i="3"/>
  <c r="DO66" i="3"/>
  <c r="BC66" i="3"/>
  <c r="GH66" i="3"/>
  <c r="DV66" i="3"/>
  <c r="BJ66" i="3"/>
  <c r="HU66" i="3"/>
  <c r="FI66" i="3"/>
  <c r="CW66" i="3"/>
  <c r="AK66" i="3"/>
  <c r="HK66" i="3"/>
  <c r="EY66" i="3"/>
  <c r="CM66" i="3"/>
  <c r="AA66" i="3"/>
  <c r="CF66" i="3"/>
  <c r="BP66" i="3"/>
  <c r="FP66" i="3"/>
  <c r="HM56" i="3"/>
  <c r="FE51" i="3"/>
  <c r="CD51" i="3"/>
  <c r="GD66" i="3"/>
  <c r="DR66" i="3"/>
  <c r="BF66" i="3"/>
  <c r="HI66" i="3"/>
  <c r="EW66" i="3"/>
  <c r="CK66" i="3"/>
  <c r="Y66" i="3"/>
  <c r="GB66" i="3"/>
  <c r="DP66" i="3"/>
  <c r="BD66" i="3"/>
  <c r="FS66" i="3"/>
  <c r="DG66" i="3"/>
  <c r="AU66" i="3"/>
  <c r="FZ66" i="3"/>
  <c r="DN66" i="3"/>
  <c r="BB66" i="3"/>
  <c r="HM66" i="3"/>
  <c r="FA66" i="3"/>
  <c r="CO66" i="3"/>
  <c r="AC66" i="3"/>
  <c r="HC66" i="3"/>
  <c r="EQ66" i="3"/>
  <c r="CE66" i="3"/>
  <c r="S66" i="3"/>
  <c r="T66" i="3"/>
  <c r="FX66" i="3"/>
  <c r="CD52" i="3"/>
  <c r="HV55" i="3"/>
  <c r="CJ52" i="3"/>
  <c r="DO57" i="3"/>
  <c r="EZ56" i="3"/>
  <c r="HF55" i="3"/>
  <c r="GW56" i="3"/>
  <c r="BL56" i="3"/>
  <c r="AL56" i="3"/>
  <c r="DK57" i="3"/>
  <c r="GR57" i="3"/>
  <c r="GX57" i="3"/>
  <c r="GH57" i="3"/>
  <c r="BC60" i="3"/>
  <c r="HA56" i="3"/>
  <c r="HI56" i="3"/>
  <c r="HH51" i="3"/>
  <c r="GJ51" i="3"/>
  <c r="EX51" i="3"/>
  <c r="AU56" i="3"/>
  <c r="DL51" i="3"/>
  <c r="CU52" i="3"/>
  <c r="DE57" i="3"/>
  <c r="BU57" i="3"/>
  <c r="CJ57" i="3"/>
  <c r="FR57" i="3"/>
  <c r="FB57" i="3"/>
  <c r="CH57" i="3"/>
  <c r="AK56" i="3"/>
  <c r="CI56" i="3"/>
  <c r="DO53" i="3"/>
  <c r="AL53" i="3"/>
  <c r="FF53" i="3"/>
  <c r="AF53" i="3"/>
  <c r="BA53" i="3"/>
  <c r="HF53" i="3"/>
  <c r="HD53" i="3"/>
  <c r="DB53" i="3"/>
  <c r="Z53" i="3"/>
  <c r="AU53" i="3"/>
  <c r="DM55" i="3"/>
  <c r="BT55" i="3"/>
  <c r="DL55" i="3"/>
  <c r="DA55" i="3"/>
  <c r="HL60" i="3"/>
  <c r="HC51" i="3"/>
  <c r="GJ58" i="3"/>
  <c r="AN58" i="3"/>
  <c r="CX58" i="3"/>
  <c r="HU58" i="3"/>
  <c r="BQ58" i="3"/>
  <c r="DB55" i="3"/>
  <c r="FR51" i="3"/>
  <c r="CO56" i="3"/>
  <c r="BY55" i="3"/>
  <c r="HJ55" i="3"/>
  <c r="DP56" i="3"/>
  <c r="N56" i="3"/>
  <c r="HO57" i="3"/>
  <c r="EZ57" i="3"/>
  <c r="CU55" i="3"/>
  <c r="CL51" i="3"/>
  <c r="AZ56" i="3"/>
  <c r="BN56" i="3"/>
  <c r="FZ56" i="3"/>
  <c r="BQ51" i="3"/>
  <c r="HQ52" i="3"/>
  <c r="HP57" i="3"/>
  <c r="DN57" i="3"/>
  <c r="HM57" i="3"/>
  <c r="HN56" i="3"/>
  <c r="CM56" i="3"/>
  <c r="AH56" i="3"/>
  <c r="DD51" i="3"/>
  <c r="GK57" i="3"/>
  <c r="GJ57" i="3"/>
  <c r="DA57" i="3"/>
  <c r="GQ57" i="3"/>
  <c r="HA58" i="3"/>
  <c r="AR58" i="3"/>
  <c r="DD58" i="3"/>
  <c r="HD60" i="3"/>
  <c r="BU51" i="3"/>
  <c r="S56" i="3"/>
  <c r="Z56" i="3"/>
  <c r="AG56" i="3"/>
  <c r="GN52" i="3"/>
  <c r="GL52" i="3"/>
  <c r="FS52" i="3"/>
  <c r="FC52" i="3"/>
  <c r="GP56" i="3"/>
  <c r="GN56" i="3"/>
  <c r="CZ56" i="3"/>
  <c r="BQ56" i="3"/>
  <c r="HZ52" i="3"/>
  <c r="CZ58" i="3"/>
  <c r="BS58" i="3"/>
  <c r="CS56" i="3"/>
  <c r="CL56" i="3"/>
  <c r="CO51" i="3"/>
  <c r="CL52" i="3"/>
  <c r="AR56" i="3"/>
  <c r="O56" i="3"/>
  <c r="EZ52" i="3"/>
  <c r="FE52" i="3"/>
  <c r="GJ56" i="3"/>
  <c r="GM56" i="3"/>
  <c r="DM56" i="3"/>
  <c r="GT56" i="3"/>
  <c r="GN58" i="3"/>
  <c r="BG58" i="3"/>
  <c r="DQ58" i="3"/>
  <c r="CM57" i="3"/>
  <c r="GI57" i="3"/>
  <c r="HQ57" i="3"/>
  <c r="GA58" i="3"/>
  <c r="FO58" i="3"/>
  <c r="EX55" i="3"/>
  <c r="BO37" i="3"/>
  <c r="AL38" i="25" s="1"/>
  <c r="GI51" i="3"/>
  <c r="CZ52" i="3"/>
  <c r="GR52" i="3"/>
  <c r="FU56" i="3"/>
  <c r="GY34" i="3"/>
  <c r="AG35" i="25" s="1"/>
  <c r="FZ53" i="3"/>
  <c r="GG53" i="3"/>
  <c r="BQ53" i="3"/>
  <c r="DC53" i="3"/>
  <c r="GR53" i="3"/>
  <c r="BG53" i="3"/>
  <c r="HB53" i="3"/>
  <c r="BM58" i="3"/>
  <c r="HS53" i="3"/>
  <c r="AN53" i="3"/>
  <c r="CN53" i="3"/>
  <c r="BS53" i="3"/>
  <c r="HW53" i="3"/>
  <c r="HO53" i="3"/>
  <c r="CL53" i="3"/>
  <c r="BV53" i="3"/>
  <c r="HE53" i="3"/>
  <c r="HU53" i="3"/>
  <c r="HM53" i="3"/>
  <c r="HL53" i="3"/>
  <c r="CI53" i="3"/>
  <c r="CA53" i="3"/>
  <c r="FQ58" i="3"/>
  <c r="BZ53" i="3"/>
  <c r="HD55" i="3"/>
  <c r="BX55" i="3"/>
  <c r="IA27" i="3"/>
  <c r="AF28" i="25" s="1"/>
  <c r="HK55" i="3"/>
  <c r="CC55" i="3"/>
  <c r="BU55" i="3"/>
  <c r="CM55" i="3"/>
  <c r="HX55" i="3"/>
  <c r="HT51" i="3"/>
  <c r="HM60" i="3"/>
  <c r="HX52" i="3"/>
  <c r="BR52" i="3"/>
  <c r="GB58" i="3"/>
  <c r="CR58" i="3"/>
  <c r="CP58" i="3"/>
  <c r="HS58" i="3"/>
  <c r="GY37" i="3"/>
  <c r="AG38" i="25" s="1"/>
  <c r="DS37" i="3"/>
  <c r="AJ38" i="25" s="1"/>
  <c r="HM51" i="3"/>
  <c r="FB51" i="3"/>
  <c r="HW52" i="3"/>
  <c r="HG52" i="3"/>
  <c r="FM52" i="3"/>
  <c r="U56" i="3"/>
  <c r="EW57" i="3"/>
  <c r="CW57" i="3"/>
  <c r="EY57" i="3"/>
  <c r="HV57" i="3"/>
  <c r="HF57" i="3"/>
  <c r="FC57" i="3"/>
  <c r="CI57" i="3"/>
  <c r="DL58" i="3"/>
  <c r="BJ55" i="3"/>
  <c r="HB52" i="3"/>
  <c r="FP56" i="3"/>
  <c r="CY56" i="3"/>
  <c r="CA58" i="3"/>
  <c r="GI52" i="3"/>
  <c r="FP52" i="3"/>
  <c r="GO52" i="3"/>
  <c r="BO34" i="3"/>
  <c r="AL35" i="25" s="1"/>
  <c r="BX53" i="3"/>
  <c r="BM55" i="3"/>
  <c r="IA37" i="3"/>
  <c r="AF38" i="25" s="1"/>
  <c r="FW37" i="3"/>
  <c r="AH38" i="25" s="1"/>
  <c r="DF51" i="3"/>
  <c r="FM57" i="3"/>
  <c r="DL56" i="3"/>
  <c r="GS57" i="3"/>
  <c r="IA34" i="3"/>
  <c r="AF35" i="25" s="1"/>
  <c r="BR53" i="3"/>
  <c r="AV58" i="3"/>
  <c r="GB55" i="3"/>
  <c r="Q53" i="3"/>
  <c r="AB56" i="3"/>
  <c r="AA53" i="3"/>
  <c r="AM22" i="3"/>
  <c r="AM23" i="25" s="1"/>
  <c r="AM20" i="3"/>
  <c r="AM21" i="25" s="1"/>
  <c r="AM5" i="3"/>
  <c r="AM6" i="25" s="1"/>
  <c r="AM11" i="3"/>
  <c r="AM12" i="25" s="1"/>
  <c r="AM34" i="3"/>
  <c r="AM35" i="25" s="1"/>
  <c r="V53" i="3"/>
  <c r="AK53" i="3"/>
  <c r="U53" i="3"/>
  <c r="AJ53" i="3"/>
  <c r="AM32" i="3"/>
  <c r="AM33" i="25" s="1"/>
  <c r="EU55" i="3"/>
  <c r="E8" i="25" s="1"/>
  <c r="EU58" i="3"/>
  <c r="E11" i="25" s="1"/>
  <c r="AM35" i="3"/>
  <c r="AM36" i="25" s="1"/>
  <c r="HR53" i="3"/>
  <c r="HT53" i="3"/>
  <c r="AM21" i="3"/>
  <c r="AM22" i="25" s="1"/>
  <c r="BW55" i="3"/>
  <c r="AM27" i="3"/>
  <c r="AM28" i="25" s="1"/>
  <c r="IA3" i="3"/>
  <c r="AF4" i="25" s="1"/>
  <c r="CQ3" i="3"/>
  <c r="AK4" i="25" s="1"/>
  <c r="L56" i="3"/>
  <c r="AM4" i="3"/>
  <c r="AM5" i="25" s="1"/>
  <c r="IA9" i="3"/>
  <c r="AF10" i="25" s="1"/>
  <c r="CO57" i="3"/>
  <c r="CQ34" i="3"/>
  <c r="AK35" i="25" s="1"/>
  <c r="CQ23" i="3"/>
  <c r="AK24" i="25" s="1"/>
  <c r="AM24" i="3"/>
  <c r="AM25" i="25" s="1"/>
  <c r="DS22" i="3"/>
  <c r="AJ23" i="25" s="1"/>
  <c r="FW22" i="3"/>
  <c r="AH23" i="25" s="1"/>
  <c r="AM16" i="3"/>
  <c r="AM17" i="25" s="1"/>
  <c r="CQ15" i="3"/>
  <c r="AK16" i="25" s="1"/>
  <c r="AM31" i="3"/>
  <c r="AM32" i="25" s="1"/>
  <c r="AM6" i="3"/>
  <c r="AM7" i="25" s="1"/>
  <c r="DS6" i="3"/>
  <c r="AJ7" i="25" s="1"/>
  <c r="CP56" i="3"/>
  <c r="AW56" i="3"/>
  <c r="BO8" i="3"/>
  <c r="AL9" i="25" s="1"/>
  <c r="AF56" i="3"/>
  <c r="FQ52" i="3"/>
  <c r="BS52" i="3"/>
  <c r="HR57" i="3"/>
  <c r="CE57" i="3"/>
  <c r="M56" i="3"/>
  <c r="T56" i="3"/>
  <c r="HJ56" i="3"/>
  <c r="BO22" i="3"/>
  <c r="AL23" i="25" s="1"/>
  <c r="GY23" i="3"/>
  <c r="AG24" i="25" s="1"/>
  <c r="CW53" i="3"/>
  <c r="DR53" i="3"/>
  <c r="AM15" i="3"/>
  <c r="AM16" i="25" s="1"/>
  <c r="CU53" i="3"/>
  <c r="CQ29" i="3"/>
  <c r="AK30" i="25" s="1"/>
  <c r="FW28" i="3"/>
  <c r="AH29" i="25" s="1"/>
  <c r="AM29" i="3"/>
  <c r="AM30" i="25" s="1"/>
  <c r="BQ52" i="3"/>
  <c r="HH52" i="3"/>
  <c r="CQ42" i="3"/>
  <c r="AK43" i="25" s="1"/>
  <c r="FN56" i="3"/>
  <c r="DM57" i="3"/>
  <c r="DS11" i="3"/>
  <c r="AJ12" i="25" s="1"/>
  <c r="DD52" i="3"/>
  <c r="DJ52" i="3"/>
  <c r="DS9" i="3"/>
  <c r="AJ10" i="25" s="1"/>
  <c r="AM12" i="3"/>
  <c r="AM13" i="25" s="1"/>
  <c r="FW34" i="3"/>
  <c r="AH35" i="25" s="1"/>
  <c r="CZ53" i="3"/>
  <c r="DE53" i="3"/>
  <c r="CX53" i="3"/>
  <c r="AW58" i="3"/>
  <c r="CT53" i="3"/>
  <c r="DI58" i="3"/>
  <c r="DS30" i="3"/>
  <c r="AJ31" i="25" s="1"/>
  <c r="AM30" i="3"/>
  <c r="AM31" i="25" s="1"/>
  <c r="DO55" i="3"/>
  <c r="DK55" i="3"/>
  <c r="DS27" i="3"/>
  <c r="AJ28" i="25" s="1"/>
  <c r="AM28" i="3"/>
  <c r="AM29" i="25" s="1"/>
  <c r="CW55" i="3"/>
  <c r="DD60" i="3"/>
  <c r="DA52" i="3"/>
  <c r="GY3" i="3"/>
  <c r="AG4" i="25" s="1"/>
  <c r="HI51" i="3"/>
  <c r="L60" i="3"/>
  <c r="AM8" i="3"/>
  <c r="AM9" i="25" s="1"/>
  <c r="BV52" i="3"/>
  <c r="AM10" i="3"/>
  <c r="AM11" i="25" s="1"/>
  <c r="AM13" i="3"/>
  <c r="AM14" i="25" s="1"/>
  <c r="DH57" i="3"/>
  <c r="DP57" i="3"/>
  <c r="BO24" i="3"/>
  <c r="AL25" i="25" s="1"/>
  <c r="BK53" i="3"/>
  <c r="AM23" i="3"/>
  <c r="AM24" i="25" s="1"/>
  <c r="AM19" i="3"/>
  <c r="AM20" i="25" s="1"/>
  <c r="AM18" i="3"/>
  <c r="AM19" i="25" s="1"/>
  <c r="AZ53" i="3"/>
  <c r="AY58" i="3"/>
  <c r="AQ53" i="3"/>
  <c r="BN53" i="3"/>
  <c r="AP53" i="3"/>
  <c r="BD53" i="3"/>
  <c r="AV53" i="3"/>
  <c r="BK58" i="3"/>
  <c r="BC53" i="3"/>
  <c r="GX55" i="3"/>
  <c r="BA55" i="3"/>
  <c r="AQ55" i="3"/>
  <c r="AU55" i="3"/>
  <c r="AR55" i="3"/>
  <c r="AM7" i="3"/>
  <c r="AM8" i="25" s="1"/>
  <c r="CX57" i="3"/>
  <c r="AC56" i="3"/>
  <c r="FG57" i="3"/>
  <c r="AJ56" i="3"/>
  <c r="CQ13" i="3"/>
  <c r="AK14" i="25" s="1"/>
  <c r="BO23" i="3"/>
  <c r="AL24" i="25" s="1"/>
  <c r="X53" i="3"/>
  <c r="GI53" i="3"/>
  <c r="GA53" i="3"/>
  <c r="O53" i="3"/>
  <c r="GB53" i="3"/>
  <c r="EY58" i="3"/>
  <c r="N53" i="3"/>
  <c r="GW53" i="3"/>
  <c r="GO53" i="3"/>
  <c r="FY53" i="3"/>
  <c r="AB53" i="3"/>
  <c r="GU53" i="3"/>
  <c r="GE53" i="3"/>
  <c r="GT53" i="3"/>
  <c r="GL53" i="3"/>
  <c r="GJ53" i="3"/>
  <c r="GV55" i="3"/>
  <c r="BO27" i="3"/>
  <c r="AL28" i="25" s="1"/>
  <c r="GI55" i="3"/>
  <c r="GW55" i="3"/>
  <c r="GL55" i="3"/>
  <c r="BO7" i="3"/>
  <c r="AL8" i="25" s="1"/>
  <c r="GI58" i="3"/>
  <c r="FY58" i="3"/>
  <c r="GE58" i="3"/>
  <c r="GI56" i="3"/>
  <c r="EY56" i="3"/>
  <c r="AM3" i="3"/>
  <c r="AM4" i="25" s="1"/>
  <c r="AD56" i="3"/>
  <c r="GY41" i="3"/>
  <c r="AG42" i="25" s="1"/>
  <c r="DC52" i="3"/>
  <c r="BO10" i="3"/>
  <c r="AL11" i="25" s="1"/>
  <c r="FP57" i="3"/>
  <c r="DS34" i="3"/>
  <c r="AJ35" i="25" s="1"/>
  <c r="AM17" i="3"/>
  <c r="AM18" i="25" s="1"/>
  <c r="AM14" i="3"/>
  <c r="AM15" i="25" s="1"/>
  <c r="GY6" i="3"/>
  <c r="AG7" i="25" s="1"/>
  <c r="FW4" i="3"/>
  <c r="AH5" i="25" s="1"/>
  <c r="AC60" i="3"/>
  <c r="HP60" i="3"/>
  <c r="IA8" i="3"/>
  <c r="AF9" i="25" s="1"/>
  <c r="CE56" i="3"/>
  <c r="DN52" i="3"/>
  <c r="AM9" i="3"/>
  <c r="AM10" i="25" s="1"/>
  <c r="CA56" i="3"/>
  <c r="AE53" i="3"/>
  <c r="AW53" i="3"/>
  <c r="FW14" i="3"/>
  <c r="AH15" i="25" s="1"/>
  <c r="FP53" i="3"/>
  <c r="EZ53" i="3"/>
  <c r="FW18" i="3"/>
  <c r="AH19" i="25" s="1"/>
  <c r="EX53" i="3"/>
  <c r="FK58" i="3"/>
  <c r="FR53" i="3"/>
  <c r="FJ53" i="3"/>
  <c r="FI53" i="3"/>
  <c r="GM55" i="3"/>
  <c r="CY55" i="3"/>
  <c r="FQ55" i="3"/>
  <c r="FA55" i="3"/>
  <c r="CO55" i="3"/>
  <c r="FH55" i="3"/>
  <c r="EY55" i="3"/>
  <c r="BL55" i="3"/>
  <c r="AV55" i="3"/>
  <c r="FN55" i="3"/>
  <c r="GK55" i="3"/>
  <c r="FE55" i="3"/>
  <c r="FF55" i="3"/>
  <c r="FT55" i="3"/>
  <c r="FD55" i="3"/>
  <c r="FC55" i="3"/>
  <c r="GT55" i="3"/>
  <c r="FK55" i="3"/>
  <c r="FM55" i="3"/>
  <c r="GS55" i="3"/>
  <c r="FL52" i="3"/>
  <c r="BO38" i="3"/>
  <c r="AL39" i="25" s="1"/>
  <c r="FI58" i="3"/>
  <c r="FG58" i="3"/>
  <c r="GC59" i="3"/>
  <c r="GS59" i="3"/>
  <c r="BU52" i="3"/>
  <c r="CA59" i="3"/>
  <c r="HG59" i="3"/>
  <c r="GU52" i="3"/>
  <c r="GG52" i="3"/>
  <c r="GW52" i="3"/>
  <c r="EU59" i="3"/>
  <c r="E12" i="25" s="1"/>
  <c r="IA48" i="3"/>
  <c r="AF49" i="25" s="1"/>
  <c r="HU57" i="3"/>
  <c r="HE57" i="3"/>
  <c r="IA21" i="3"/>
  <c r="AF22" i="25" s="1"/>
  <c r="IA31" i="3"/>
  <c r="AF32" i="25" s="1"/>
  <c r="GZ52" i="3"/>
  <c r="IA45" i="3"/>
  <c r="AF46" i="25" s="1"/>
  <c r="HK52" i="3"/>
  <c r="IA47" i="3"/>
  <c r="AF48" i="25" s="1"/>
  <c r="HZ56" i="3"/>
  <c r="IA14" i="3"/>
  <c r="AF15" i="25" s="1"/>
  <c r="IA20" i="3"/>
  <c r="AF21" i="25" s="1"/>
  <c r="IA30" i="3"/>
  <c r="AF31" i="25" s="1"/>
  <c r="HX58" i="3"/>
  <c r="HC58" i="3"/>
  <c r="HZ55" i="3"/>
  <c r="IA42" i="3"/>
  <c r="AF43" i="25" s="1"/>
  <c r="HY51" i="3"/>
  <c r="HW51" i="3"/>
  <c r="IA41" i="3"/>
  <c r="AF42" i="25" s="1"/>
  <c r="HA52" i="3"/>
  <c r="IA46" i="3"/>
  <c r="AF47" i="25" s="1"/>
  <c r="IA24" i="3"/>
  <c r="AF25" i="25" s="1"/>
  <c r="IA28" i="3"/>
  <c r="AF29" i="25" s="1"/>
  <c r="HL51" i="3"/>
  <c r="HP52" i="3"/>
  <c r="IA32" i="3"/>
  <c r="AF33" i="25" s="1"/>
  <c r="HD52" i="3"/>
  <c r="IA23" i="3"/>
  <c r="AF24" i="25" s="1"/>
  <c r="IA17" i="3"/>
  <c r="AF18" i="25" s="1"/>
  <c r="HG51" i="3"/>
  <c r="HS51" i="3"/>
  <c r="HC52" i="3"/>
  <c r="IA10" i="3"/>
  <c r="AF11" i="25" s="1"/>
  <c r="IA11" i="3"/>
  <c r="AF12" i="25" s="1"/>
  <c r="IA35" i="3"/>
  <c r="AF36" i="25" s="1"/>
  <c r="HK53" i="3"/>
  <c r="GZ53" i="3"/>
  <c r="IA22" i="3"/>
  <c r="AF23" i="25" s="1"/>
  <c r="HJ53" i="3"/>
  <c r="HX53" i="3"/>
  <c r="HV53" i="3"/>
  <c r="HN53" i="3"/>
  <c r="HM58" i="3"/>
  <c r="IA16" i="3"/>
  <c r="AF17" i="25" s="1"/>
  <c r="IA38" i="3"/>
  <c r="AF39" i="25" s="1"/>
  <c r="GZ56" i="3"/>
  <c r="IA4" i="3"/>
  <c r="AF5" i="25" s="1"/>
  <c r="HA51" i="3"/>
  <c r="IA5" i="3"/>
  <c r="AF6" i="25" s="1"/>
  <c r="IA13" i="3"/>
  <c r="AF14" i="25" s="1"/>
  <c r="IA15" i="3"/>
  <c r="AF16" i="25" s="1"/>
  <c r="IA18" i="3"/>
  <c r="AF19" i="25" s="1"/>
  <c r="IA6" i="3"/>
  <c r="AF7" i="25" s="1"/>
  <c r="IA7" i="3"/>
  <c r="AF8" i="25" s="1"/>
  <c r="HN51" i="3"/>
  <c r="HU51" i="3"/>
  <c r="IA12" i="3"/>
  <c r="AF13" i="25" s="1"/>
  <c r="IA19" i="3"/>
  <c r="AF20" i="25" s="1"/>
  <c r="HC55" i="3"/>
  <c r="HE55" i="3"/>
  <c r="HR55" i="3"/>
  <c r="HL55" i="3"/>
  <c r="HQ55" i="3"/>
  <c r="HP55" i="3"/>
  <c r="GZ55" i="3"/>
  <c r="IA29" i="3"/>
  <c r="AF30" i="25" s="1"/>
  <c r="HW55" i="3"/>
  <c r="HG55" i="3"/>
  <c r="HA55" i="3"/>
  <c r="HM55" i="3"/>
  <c r="GX53" i="3"/>
  <c r="GF53" i="3"/>
  <c r="GY18" i="3"/>
  <c r="AG19" i="25" s="1"/>
  <c r="GY31" i="3"/>
  <c r="AG32" i="25" s="1"/>
  <c r="GH56" i="3"/>
  <c r="GY8" i="3"/>
  <c r="AG9" i="25" s="1"/>
  <c r="GF56" i="3"/>
  <c r="GO57" i="3"/>
  <c r="FY57" i="3"/>
  <c r="GK53" i="3"/>
  <c r="GY24" i="3"/>
  <c r="AG25" i="25" s="1"/>
  <c r="GD53" i="3"/>
  <c r="GY30" i="3"/>
  <c r="AG31" i="25" s="1"/>
  <c r="GY42" i="3"/>
  <c r="AG43" i="25" s="1"/>
  <c r="GY10" i="3"/>
  <c r="AG11" i="25" s="1"/>
  <c r="FX56" i="3"/>
  <c r="GY4" i="3"/>
  <c r="AG5" i="25" s="1"/>
  <c r="GY13" i="3"/>
  <c r="AG14" i="25" s="1"/>
  <c r="GC53" i="3"/>
  <c r="FZ55" i="3"/>
  <c r="GJ55" i="3"/>
  <c r="GE55" i="3"/>
  <c r="GQ55" i="3"/>
  <c r="GU55" i="3"/>
  <c r="GO55" i="3"/>
  <c r="GC55" i="3"/>
  <c r="GN55" i="3"/>
  <c r="FX55" i="3"/>
  <c r="GY29" i="3"/>
  <c r="AG30" i="25" s="1"/>
  <c r="GD55" i="3"/>
  <c r="GA55" i="3"/>
  <c r="GJ52" i="3"/>
  <c r="GY22" i="3"/>
  <c r="AG23" i="25" s="1"/>
  <c r="GY16" i="3"/>
  <c r="AG17" i="25" s="1"/>
  <c r="GY27" i="3"/>
  <c r="AG28" i="25" s="1"/>
  <c r="FX52" i="3"/>
  <c r="GY45" i="3"/>
  <c r="AG46" i="25" s="1"/>
  <c r="GL56" i="3"/>
  <c r="GB56" i="3"/>
  <c r="GE56" i="3"/>
  <c r="GM52" i="3"/>
  <c r="GS56" i="3"/>
  <c r="GY35" i="3"/>
  <c r="AG36" i="25" s="1"/>
  <c r="GY17" i="3"/>
  <c r="AG18" i="25" s="1"/>
  <c r="GY38" i="3"/>
  <c r="AG39" i="25" s="1"/>
  <c r="GB51" i="3"/>
  <c r="GY48" i="3"/>
  <c r="AG49" i="25" s="1"/>
  <c r="GD52" i="3"/>
  <c r="GD56" i="3"/>
  <c r="GC56" i="3"/>
  <c r="GY15" i="3"/>
  <c r="AG16" i="25" s="1"/>
  <c r="GY21" i="3"/>
  <c r="AG22" i="25" s="1"/>
  <c r="GW58" i="3"/>
  <c r="GY7" i="3"/>
  <c r="AG8" i="25" s="1"/>
  <c r="GY5" i="3"/>
  <c r="AG6" i="25" s="1"/>
  <c r="GG56" i="3"/>
  <c r="GF52" i="3"/>
  <c r="GY47" i="3"/>
  <c r="AG48" i="25" s="1"/>
  <c r="GY9" i="3"/>
  <c r="AG10" i="25" s="1"/>
  <c r="GY12" i="3"/>
  <c r="AG13" i="25" s="1"/>
  <c r="GY14" i="3"/>
  <c r="AG15" i="25" s="1"/>
  <c r="GY20" i="3"/>
  <c r="AG21" i="25" s="1"/>
  <c r="GP53" i="3"/>
  <c r="GO56" i="3"/>
  <c r="FY56" i="3"/>
  <c r="GS52" i="3"/>
  <c r="GN59" i="3"/>
  <c r="GE52" i="3"/>
  <c r="GY46" i="3"/>
  <c r="AG47" i="25" s="1"/>
  <c r="GT52" i="3"/>
  <c r="GY11" i="3"/>
  <c r="AG12" i="25" s="1"/>
  <c r="GY19" i="3"/>
  <c r="AG20" i="25" s="1"/>
  <c r="GY28" i="3"/>
  <c r="AG29" i="25" s="1"/>
  <c r="GY32" i="3"/>
  <c r="AG33" i="25" s="1"/>
  <c r="FV51" i="3"/>
  <c r="FM51" i="3"/>
  <c r="FW5" i="3"/>
  <c r="AH6" i="25" s="1"/>
  <c r="FW48" i="3"/>
  <c r="AH49" i="25" s="1"/>
  <c r="FG52" i="3"/>
  <c r="FF52" i="3"/>
  <c r="FW13" i="3"/>
  <c r="AH14" i="25" s="1"/>
  <c r="FU53" i="3"/>
  <c r="FQ53" i="3"/>
  <c r="FW21" i="3"/>
  <c r="AH22" i="25" s="1"/>
  <c r="FS58" i="3"/>
  <c r="FW15" i="3"/>
  <c r="AH16" i="25" s="1"/>
  <c r="FW3" i="3"/>
  <c r="AH4" i="25" s="1"/>
  <c r="FW7" i="3"/>
  <c r="AH8" i="25" s="1"/>
  <c r="FV56" i="3"/>
  <c r="FW47" i="3"/>
  <c r="AH48" i="25" s="1"/>
  <c r="FW12" i="3"/>
  <c r="AH13" i="25" s="1"/>
  <c r="FW24" i="3"/>
  <c r="AH25" i="25" s="1"/>
  <c r="FW20" i="3"/>
  <c r="AH21" i="25" s="1"/>
  <c r="FV60" i="3"/>
  <c r="FW6" i="3"/>
  <c r="AH7" i="25" s="1"/>
  <c r="EW51" i="3"/>
  <c r="FW46" i="3"/>
  <c r="AH47" i="25" s="1"/>
  <c r="FU59" i="3"/>
  <c r="FS59" i="3"/>
  <c r="FC59" i="3"/>
  <c r="FW9" i="3"/>
  <c r="AH10" i="25" s="1"/>
  <c r="FL56" i="3"/>
  <c r="FW23" i="3"/>
  <c r="AH24" i="25" s="1"/>
  <c r="FW29" i="3"/>
  <c r="AH30" i="25" s="1"/>
  <c r="FL58" i="3"/>
  <c r="FW32" i="3"/>
  <c r="AH33" i="25" s="1"/>
  <c r="EV56" i="3"/>
  <c r="FW11" i="3"/>
  <c r="AH12" i="25" s="1"/>
  <c r="FB56" i="3"/>
  <c r="FW10" i="3"/>
  <c r="AH11" i="25" s="1"/>
  <c r="FW35" i="3"/>
  <c r="AH36" i="25" s="1"/>
  <c r="FW17" i="3"/>
  <c r="AH18" i="25" s="1"/>
  <c r="FW27" i="3"/>
  <c r="AH28" i="25" s="1"/>
  <c r="FW31" i="3"/>
  <c r="AH32" i="25" s="1"/>
  <c r="FW38" i="3"/>
  <c r="AH39" i="25" s="1"/>
  <c r="FW8" i="3"/>
  <c r="AH9" i="25" s="1"/>
  <c r="FW42" i="3"/>
  <c r="AH43" i="25" s="1"/>
  <c r="FW45" i="3"/>
  <c r="AH46" i="25" s="1"/>
  <c r="FO52" i="3"/>
  <c r="FN52" i="3"/>
  <c r="FA53" i="3"/>
  <c r="FH53" i="3"/>
  <c r="FW16" i="3"/>
  <c r="AH17" i="25" s="1"/>
  <c r="FO53" i="3"/>
  <c r="FG53" i="3"/>
  <c r="FC53" i="3"/>
  <c r="FV53" i="3"/>
  <c r="FN53" i="3"/>
  <c r="FW30" i="3"/>
  <c r="AH31" i="25" s="1"/>
  <c r="FW41" i="3"/>
  <c r="AH42" i="25" s="1"/>
  <c r="FS57" i="3"/>
  <c r="EY53" i="3"/>
  <c r="FW19" i="3"/>
  <c r="AH20" i="25" s="1"/>
  <c r="EU60" i="3"/>
  <c r="E13" i="25" s="1"/>
  <c r="DT55" i="3"/>
  <c r="EU51" i="3"/>
  <c r="E4" i="25" s="1"/>
  <c r="CR56" i="3"/>
  <c r="DS4" i="3"/>
  <c r="AJ5" i="25" s="1"/>
  <c r="CT55" i="3"/>
  <c r="CR55" i="3"/>
  <c r="DS42" i="3"/>
  <c r="AJ43" i="25" s="1"/>
  <c r="DS12" i="3"/>
  <c r="AJ13" i="25" s="1"/>
  <c r="DG58" i="3"/>
  <c r="DS16" i="3"/>
  <c r="AJ17" i="25" s="1"/>
  <c r="DF55" i="3"/>
  <c r="DP52" i="3"/>
  <c r="CY52" i="3"/>
  <c r="CW52" i="3"/>
  <c r="CS52" i="3"/>
  <c r="CT52" i="3"/>
  <c r="DR56" i="3"/>
  <c r="CX56" i="3"/>
  <c r="DS41" i="3"/>
  <c r="AJ42" i="25" s="1"/>
  <c r="DR52" i="3"/>
  <c r="DB52" i="3"/>
  <c r="DS10" i="3"/>
  <c r="AJ11" i="25" s="1"/>
  <c r="DS24" i="3"/>
  <c r="AJ25" i="25" s="1"/>
  <c r="DD53" i="3"/>
  <c r="DP53" i="3"/>
  <c r="DH53" i="3"/>
  <c r="DN53" i="3"/>
  <c r="DF53" i="3"/>
  <c r="DS19" i="3"/>
  <c r="AJ20" i="25" s="1"/>
  <c r="DH52" i="3"/>
  <c r="DS7" i="3"/>
  <c r="AJ8" i="25" s="1"/>
  <c r="DS17" i="3"/>
  <c r="AJ18" i="25" s="1"/>
  <c r="DJ56" i="3"/>
  <c r="DO52" i="3"/>
  <c r="DS23" i="3"/>
  <c r="AJ24" i="25" s="1"/>
  <c r="DS21" i="3"/>
  <c r="AJ22" i="25" s="1"/>
  <c r="DB56" i="3"/>
  <c r="DS8" i="3"/>
  <c r="AJ9" i="25" s="1"/>
  <c r="DS5" i="3"/>
  <c r="AJ6" i="25" s="1"/>
  <c r="DK52" i="3"/>
  <c r="DG57" i="3"/>
  <c r="CZ57" i="3"/>
  <c r="DS15" i="3"/>
  <c r="AJ16" i="25" s="1"/>
  <c r="DS20" i="3"/>
  <c r="AJ21" i="25" s="1"/>
  <c r="DQ55" i="3"/>
  <c r="CS55" i="3"/>
  <c r="CZ55" i="3"/>
  <c r="DD55" i="3"/>
  <c r="DG55" i="3"/>
  <c r="CV55" i="3"/>
  <c r="DP55" i="3"/>
  <c r="DC55" i="3"/>
  <c r="DJ55" i="3"/>
  <c r="DS3" i="3"/>
  <c r="AJ4" i="25" s="1"/>
  <c r="DS48" i="3"/>
  <c r="AJ49" i="25" s="1"/>
  <c r="DS35" i="3"/>
  <c r="AJ36" i="25" s="1"/>
  <c r="DF60" i="3"/>
  <c r="CV52" i="3"/>
  <c r="DS38" i="3"/>
  <c r="AJ39" i="25" s="1"/>
  <c r="DS45" i="3"/>
  <c r="AJ46" i="25" s="1"/>
  <c r="DS46" i="3"/>
  <c r="AJ47" i="25" s="1"/>
  <c r="DS13" i="3"/>
  <c r="AJ14" i="25" s="1"/>
  <c r="DQ56" i="3"/>
  <c r="DH56" i="3"/>
  <c r="DS47" i="3"/>
  <c r="AJ48" i="25" s="1"/>
  <c r="DS14" i="3"/>
  <c r="AJ15" i="25" s="1"/>
  <c r="DS32" i="3"/>
  <c r="AJ33" i="25" s="1"/>
  <c r="CX52" i="3"/>
  <c r="DS18" i="3"/>
  <c r="AJ19" i="25" s="1"/>
  <c r="DS31" i="3"/>
  <c r="AJ32" i="25" s="1"/>
  <c r="DS28" i="3"/>
  <c r="AJ29" i="25" s="1"/>
  <c r="DS29" i="3"/>
  <c r="AJ30" i="25" s="1"/>
  <c r="CS58" i="3"/>
  <c r="DC58" i="3"/>
  <c r="CG52" i="3"/>
  <c r="CQ8" i="3"/>
  <c r="AK9" i="25" s="1"/>
  <c r="CD56" i="3"/>
  <c r="CQ41" i="3"/>
  <c r="AK42" i="25" s="1"/>
  <c r="CM52" i="3"/>
  <c r="CQ22" i="3"/>
  <c r="AK23" i="25" s="1"/>
  <c r="CQ18" i="3"/>
  <c r="AK19" i="25" s="1"/>
  <c r="BY52" i="3"/>
  <c r="BP52" i="3"/>
  <c r="CQ45" i="3"/>
  <c r="AK46" i="25" s="1"/>
  <c r="CH56" i="3"/>
  <c r="BX56" i="3"/>
  <c r="BV56" i="3"/>
  <c r="BY51" i="3"/>
  <c r="CQ9" i="3"/>
  <c r="AK10" i="25" s="1"/>
  <c r="CQ17" i="3"/>
  <c r="AK18" i="25" s="1"/>
  <c r="CQ27" i="3"/>
  <c r="AK28" i="25" s="1"/>
  <c r="CQ31" i="3"/>
  <c r="AK32" i="25" s="1"/>
  <c r="CQ5" i="3"/>
  <c r="AK6" i="25" s="1"/>
  <c r="CB58" i="3"/>
  <c r="BZ58" i="3"/>
  <c r="CF58" i="3"/>
  <c r="CD55" i="3"/>
  <c r="CQ37" i="3"/>
  <c r="AK38" i="25" s="1"/>
  <c r="CQ6" i="3"/>
  <c r="AK7" i="25" s="1"/>
  <c r="BP56" i="3"/>
  <c r="CQ4" i="3"/>
  <c r="AK5" i="25" s="1"/>
  <c r="CQ48" i="3"/>
  <c r="AK49" i="25" s="1"/>
  <c r="CQ35" i="3"/>
  <c r="AK36" i="25" s="1"/>
  <c r="CQ21" i="3"/>
  <c r="AK22" i="25" s="1"/>
  <c r="CQ30" i="3"/>
  <c r="AK31" i="25" s="1"/>
  <c r="CQ47" i="3"/>
  <c r="AK48" i="25" s="1"/>
  <c r="BQ57" i="3"/>
  <c r="CQ20" i="3"/>
  <c r="AK21" i="25" s="1"/>
  <c r="CQ28" i="3"/>
  <c r="AK29" i="25" s="1"/>
  <c r="CA52" i="3"/>
  <c r="CQ38" i="3"/>
  <c r="AK39" i="25" s="1"/>
  <c r="CA60" i="3"/>
  <c r="CG56" i="3"/>
  <c r="CC51" i="3"/>
  <c r="CQ46" i="3"/>
  <c r="AK47" i="25" s="1"/>
  <c r="BP57" i="3"/>
  <c r="CQ12" i="3"/>
  <c r="AK13" i="25" s="1"/>
  <c r="CQ24" i="3"/>
  <c r="AK25" i="25" s="1"/>
  <c r="CP53" i="3"/>
  <c r="CO53" i="3"/>
  <c r="CF53" i="3"/>
  <c r="CM53" i="3"/>
  <c r="CE53" i="3"/>
  <c r="CD53" i="3"/>
  <c r="CQ19" i="3"/>
  <c r="AK20" i="25" s="1"/>
  <c r="CQ32" i="3"/>
  <c r="AK33" i="25" s="1"/>
  <c r="CN52" i="3"/>
  <c r="CP52" i="3"/>
  <c r="CQ16" i="3"/>
  <c r="AK17" i="25" s="1"/>
  <c r="BZ60" i="3"/>
  <c r="BP53" i="3"/>
  <c r="CQ10" i="3"/>
  <c r="AK11" i="25" s="1"/>
  <c r="CQ11" i="3"/>
  <c r="AK12" i="25" s="1"/>
  <c r="BS57" i="3"/>
  <c r="CF52" i="3"/>
  <c r="CE51" i="3"/>
  <c r="CQ7" i="3"/>
  <c r="AK8" i="25" s="1"/>
  <c r="BW56" i="3"/>
  <c r="CQ14" i="3"/>
  <c r="AK15" i="25" s="1"/>
  <c r="CG55" i="3"/>
  <c r="BQ55" i="3"/>
  <c r="CF55" i="3"/>
  <c r="CE55" i="3"/>
  <c r="CK55" i="3"/>
  <c r="CB55" i="3"/>
  <c r="CI55" i="3"/>
  <c r="CO52" i="3"/>
  <c r="BX52" i="3"/>
  <c r="BZ52" i="3"/>
  <c r="BC56" i="3"/>
  <c r="BB53" i="3"/>
  <c r="BI53" i="3"/>
  <c r="AS53" i="3"/>
  <c r="BH53" i="3"/>
  <c r="AR53" i="3"/>
  <c r="AP56" i="3"/>
  <c r="BO11" i="3"/>
  <c r="AL12" i="25" s="1"/>
  <c r="BB56" i="3"/>
  <c r="BO35" i="3"/>
  <c r="AL36" i="25" s="1"/>
  <c r="BO29" i="3"/>
  <c r="AL30" i="25" s="1"/>
  <c r="BA56" i="3"/>
  <c r="BO9" i="3"/>
  <c r="AL10" i="25" s="1"/>
  <c r="BO13" i="3"/>
  <c r="AL14" i="25" s="1"/>
  <c r="BO15" i="3"/>
  <c r="AL16" i="25" s="1"/>
  <c r="BO18" i="3"/>
  <c r="AL19" i="25" s="1"/>
  <c r="BI55" i="3"/>
  <c r="BG55" i="3"/>
  <c r="AO55" i="3"/>
  <c r="AZ55" i="3"/>
  <c r="BN55" i="3"/>
  <c r="AX55" i="3"/>
  <c r="BD55" i="3"/>
  <c r="BC55" i="3"/>
  <c r="BH55" i="3"/>
  <c r="BD56" i="3"/>
  <c r="BO6" i="3"/>
  <c r="AL7" i="25" s="1"/>
  <c r="BO12" i="3"/>
  <c r="AL13" i="25" s="1"/>
  <c r="BO14" i="3"/>
  <c r="AL15" i="25" s="1"/>
  <c r="BO17" i="3"/>
  <c r="AL18" i="25" s="1"/>
  <c r="BO32" i="3"/>
  <c r="AL33" i="25" s="1"/>
  <c r="BO5" i="3"/>
  <c r="AL6" i="25" s="1"/>
  <c r="BO16" i="3"/>
  <c r="AL17" i="25" s="1"/>
  <c r="BO31" i="3"/>
  <c r="AL32" i="25" s="1"/>
  <c r="BO28" i="3"/>
  <c r="AL29" i="25" s="1"/>
  <c r="AN52" i="3"/>
  <c r="BH56" i="3"/>
  <c r="BO3" i="3"/>
  <c r="AL4" i="25" s="1"/>
  <c r="BO4" i="3"/>
  <c r="AL5" i="25" s="1"/>
  <c r="BO19" i="3"/>
  <c r="AL20" i="25" s="1"/>
  <c r="BO30" i="3"/>
  <c r="AL31" i="25" s="1"/>
  <c r="AS58" i="3"/>
  <c r="BO20" i="3"/>
  <c r="AL21" i="25" s="1"/>
  <c r="AO53" i="3"/>
  <c r="BO21" i="3"/>
  <c r="AL22" i="25" s="1"/>
  <c r="AT56" i="3"/>
  <c r="DT52" i="3"/>
  <c r="EU45" i="3"/>
  <c r="EI61" i="3"/>
  <c r="DT53" i="3"/>
  <c r="EU53" i="3"/>
  <c r="E6" i="25" s="1"/>
  <c r="DT57" i="3"/>
  <c r="EU12" i="3"/>
  <c r="DT56" i="3"/>
  <c r="EU11" i="3"/>
  <c r="FD59" i="3"/>
  <c r="ET61" i="3"/>
  <c r="FJ59" i="3"/>
  <c r="GB59" i="3"/>
  <c r="AN59" i="3"/>
  <c r="BU59" i="3"/>
  <c r="GQ59" i="3"/>
  <c r="GA59" i="3"/>
  <c r="FH59" i="3"/>
  <c r="DP59" i="3"/>
  <c r="HQ59" i="3"/>
  <c r="CF59" i="3"/>
  <c r="DN59" i="3"/>
  <c r="CR59" i="3"/>
  <c r="GR59" i="3"/>
  <c r="DQ59" i="3"/>
  <c r="BZ59" i="3"/>
  <c r="GX59" i="3"/>
  <c r="GH59" i="3"/>
  <c r="CY59" i="3"/>
  <c r="HP59" i="3"/>
  <c r="DW61" i="3"/>
  <c r="EK61" i="3"/>
  <c r="EQ61" i="3"/>
  <c r="EC61" i="3"/>
  <c r="EP61" i="3"/>
  <c r="EH61" i="3"/>
  <c r="GK59" i="3"/>
  <c r="FT59" i="3"/>
  <c r="EA61" i="3"/>
  <c r="CH59" i="3"/>
  <c r="DO59" i="3"/>
  <c r="DF59" i="3"/>
  <c r="DL59" i="3"/>
  <c r="DI59" i="3"/>
  <c r="FL59" i="3"/>
  <c r="HL59" i="3"/>
  <c r="HW59" i="3"/>
  <c r="EW59" i="3"/>
  <c r="CS59" i="3"/>
  <c r="HN59" i="3"/>
  <c r="CV59" i="3"/>
  <c r="BT59" i="3"/>
  <c r="DH59" i="3"/>
  <c r="DT59" i="3"/>
  <c r="BP59" i="3"/>
  <c r="CI59" i="3"/>
  <c r="CB59" i="3"/>
  <c r="BX59" i="3"/>
  <c r="HT59" i="3"/>
  <c r="HD59" i="3"/>
  <c r="HI59" i="3"/>
  <c r="HH59" i="3"/>
  <c r="GF59" i="3"/>
  <c r="HV59" i="3"/>
  <c r="HF59" i="3"/>
  <c r="GZ59" i="3"/>
  <c r="EV59" i="3"/>
  <c r="HY59" i="3"/>
  <c r="HA59" i="3"/>
  <c r="DG59" i="3"/>
  <c r="HX59" i="3"/>
  <c r="CX59" i="3"/>
  <c r="DD59" i="3"/>
  <c r="AO58" i="3"/>
  <c r="FC58" i="3"/>
  <c r="CL55" i="3"/>
  <c r="DO58" i="3"/>
  <c r="DE58" i="3"/>
  <c r="GC58" i="3"/>
  <c r="FM59" i="3"/>
  <c r="CK59" i="3"/>
  <c r="BS59" i="3"/>
  <c r="FK59" i="3"/>
  <c r="CJ59" i="3"/>
  <c r="FB59" i="3"/>
  <c r="FX59" i="3"/>
  <c r="FR59" i="3"/>
  <c r="GJ59" i="3"/>
  <c r="CP59" i="3"/>
  <c r="BR59" i="3"/>
  <c r="GI59" i="3"/>
  <c r="FP59" i="3"/>
  <c r="EZ59" i="3"/>
  <c r="CN59" i="3"/>
  <c r="HO59" i="3"/>
  <c r="GV59" i="3"/>
  <c r="CZ59" i="3"/>
  <c r="GP59" i="3"/>
  <c r="FZ59" i="3"/>
  <c r="EV52" i="3"/>
  <c r="EW52" i="3"/>
  <c r="FA52" i="3"/>
  <c r="HI52" i="3"/>
  <c r="GX52" i="3"/>
  <c r="DA59" i="3"/>
  <c r="FE59" i="3"/>
  <c r="CC59" i="3"/>
  <c r="HY52" i="3"/>
  <c r="HS52" i="3"/>
  <c r="EY52" i="3"/>
  <c r="HK60" i="3"/>
  <c r="HU60" i="3"/>
  <c r="CO60" i="3"/>
  <c r="GK51" i="3"/>
  <c r="FY51" i="3"/>
  <c r="FN60" i="3"/>
  <c r="DN60" i="3"/>
  <c r="DL60" i="3"/>
  <c r="HE60" i="3"/>
  <c r="CV51" i="3"/>
  <c r="HC60" i="3"/>
  <c r="HT60" i="3"/>
  <c r="FE60" i="3"/>
  <c r="BQ60" i="3"/>
  <c r="BP51" i="3"/>
  <c r="CX51" i="3"/>
  <c r="BK60" i="3"/>
  <c r="GN51" i="3"/>
  <c r="GS60" i="3"/>
  <c r="BS60" i="3"/>
  <c r="BJ60" i="3"/>
  <c r="AL60" i="3"/>
  <c r="U60" i="3"/>
  <c r="HD51" i="3"/>
  <c r="FZ60" i="3"/>
  <c r="DO51" i="3"/>
  <c r="M60" i="3"/>
  <c r="FF60" i="3"/>
  <c r="AB60" i="3"/>
  <c r="AI60" i="3"/>
  <c r="CW56" i="3"/>
  <c r="HH60" i="3"/>
  <c r="FX51" i="3"/>
  <c r="CG60" i="3"/>
  <c r="HO56" i="3"/>
  <c r="DA60" i="3"/>
  <c r="CY51" i="3"/>
  <c r="CR60" i="3"/>
  <c r="HV60" i="3"/>
  <c r="CV60" i="3"/>
  <c r="HN60" i="3"/>
  <c r="CI60" i="3"/>
  <c r="HF60" i="3"/>
  <c r="AK60" i="3"/>
  <c r="GH55" i="3"/>
  <c r="HN55" i="3"/>
  <c r="DN55" i="3"/>
  <c r="BB55" i="3"/>
  <c r="AT55" i="3"/>
  <c r="GP55" i="3"/>
  <c r="CX55" i="3"/>
  <c r="CP55" i="3"/>
  <c r="CH55" i="3"/>
  <c r="BZ55" i="3"/>
  <c r="BR55" i="3"/>
  <c r="FR55" i="3"/>
  <c r="FJ55" i="3"/>
  <c r="FB55" i="3"/>
  <c r="BJ53" i="3"/>
  <c r="FD53" i="3"/>
  <c r="CR53" i="3"/>
  <c r="FS53" i="3"/>
  <c r="FK53" i="3"/>
  <c r="FX53" i="3"/>
  <c r="AY53" i="3"/>
  <c r="AH53" i="3"/>
  <c r="BE53" i="3"/>
  <c r="DK53" i="3"/>
  <c r="HG53" i="3"/>
  <c r="DG53" i="3"/>
  <c r="GH53" i="3"/>
  <c r="BY53" i="3"/>
  <c r="DL53" i="3"/>
  <c r="HY53" i="3"/>
  <c r="FM53" i="3"/>
  <c r="GQ53" i="3"/>
  <c r="CY53" i="3"/>
  <c r="W53" i="3"/>
  <c r="AD53" i="3"/>
  <c r="HQ53" i="3"/>
  <c r="FE53" i="3"/>
  <c r="EV53" i="3"/>
  <c r="BL53" i="3"/>
  <c r="HI53" i="3"/>
  <c r="EW53" i="3"/>
  <c r="HA53" i="3"/>
  <c r="CC53" i="3"/>
  <c r="BM53" i="3"/>
  <c r="GS53" i="3"/>
  <c r="Y53" i="3"/>
  <c r="GN53" i="3"/>
  <c r="BW53" i="3"/>
  <c r="DJ53" i="3"/>
  <c r="CK53" i="3"/>
  <c r="CS53" i="3"/>
  <c r="AG53" i="3"/>
  <c r="HP53" i="3"/>
  <c r="CB53" i="3"/>
  <c r="R53" i="3"/>
  <c r="FB53" i="3"/>
  <c r="M53" i="3"/>
  <c r="HZ53" i="3"/>
  <c r="GV53" i="3"/>
  <c r="DM53" i="3"/>
  <c r="T53" i="3"/>
  <c r="AC53" i="3"/>
  <c r="HH53" i="3"/>
  <c r="BT53" i="3"/>
  <c r="GM53" i="3"/>
  <c r="FL53" i="3"/>
  <c r="CV53" i="3"/>
  <c r="BU53" i="3"/>
  <c r="AI53" i="3"/>
  <c r="HC53" i="3"/>
  <c r="DQ53" i="3"/>
  <c r="DA53" i="3"/>
  <c r="CH53" i="3"/>
  <c r="AT53" i="3"/>
  <c r="P53" i="3"/>
  <c r="AX53" i="3"/>
  <c r="DI53" i="3"/>
  <c r="FK56" i="3"/>
  <c r="BG56" i="3"/>
  <c r="HQ56" i="3"/>
  <c r="CF56" i="3"/>
  <c r="BK56" i="3"/>
  <c r="FR56" i="3"/>
  <c r="DE56" i="3"/>
  <c r="GK56" i="3"/>
  <c r="BZ56" i="3"/>
  <c r="P56" i="3"/>
  <c r="HX56" i="3"/>
  <c r="FG56" i="3"/>
  <c r="FQ56" i="3"/>
  <c r="EX56" i="3"/>
  <c r="BY56" i="3"/>
  <c r="BU56" i="3"/>
  <c r="GA57" i="3"/>
  <c r="EX52" i="3"/>
  <c r="DQ52" i="3"/>
  <c r="CK52" i="3"/>
  <c r="GB52" i="3"/>
  <c r="CR57" i="3"/>
  <c r="FD57" i="3"/>
  <c r="CK57" i="3"/>
  <c r="HH57" i="3"/>
  <c r="HF56" i="3"/>
  <c r="GA56" i="3"/>
  <c r="FC56" i="3"/>
  <c r="CC56" i="3"/>
  <c r="AS56" i="3"/>
  <c r="GM57" i="3"/>
  <c r="HT52" i="3"/>
  <c r="GV52" i="3"/>
  <c r="HM52" i="3"/>
  <c r="HC57" i="3"/>
  <c r="AN56" i="3"/>
  <c r="FX57" i="3"/>
  <c r="CB56" i="3"/>
  <c r="HL56" i="3"/>
  <c r="DN56" i="3"/>
  <c r="HK57" i="3"/>
  <c r="DC57" i="3"/>
  <c r="HV56" i="3"/>
  <c r="FS56" i="3"/>
  <c r="GH52" i="3"/>
  <c r="HL57" i="3"/>
  <c r="GN57" i="3"/>
  <c r="CF57" i="3"/>
  <c r="HD57" i="3"/>
  <c r="BX57" i="3"/>
  <c r="DL57" i="3"/>
  <c r="CN57" i="3"/>
  <c r="GO59" i="3"/>
  <c r="FY59" i="3"/>
  <c r="DK59" i="3"/>
  <c r="CT59" i="3"/>
  <c r="BV59" i="3"/>
  <c r="HS59" i="3"/>
  <c r="HJ59" i="3"/>
  <c r="GW59" i="3"/>
  <c r="GG59" i="3"/>
  <c r="GU59" i="3"/>
  <c r="CO59" i="3"/>
  <c r="FO59" i="3"/>
  <c r="FN59" i="3"/>
  <c r="HK59" i="3"/>
  <c r="CG59" i="3"/>
  <c r="HC59" i="3"/>
  <c r="FV59" i="3"/>
  <c r="BW59" i="3"/>
  <c r="GE59" i="3"/>
  <c r="GT59" i="3"/>
  <c r="FI59" i="3"/>
  <c r="BY59" i="3"/>
  <c r="EY59" i="3"/>
  <c r="EX59" i="3"/>
  <c r="DC59" i="3"/>
  <c r="DJ59" i="3"/>
  <c r="DE59" i="3"/>
  <c r="CL59" i="3"/>
  <c r="DB59" i="3"/>
  <c r="HU59" i="3"/>
  <c r="HE59" i="3"/>
  <c r="GL59" i="3"/>
  <c r="DR59" i="3"/>
  <c r="HZ59" i="3"/>
  <c r="BQ59" i="3"/>
  <c r="CM59" i="3"/>
  <c r="CU59" i="3"/>
  <c r="FQ59" i="3"/>
  <c r="FA59" i="3"/>
  <c r="HB59" i="3"/>
  <c r="CD59" i="3"/>
  <c r="GM59" i="3"/>
  <c r="FG59" i="3"/>
  <c r="FF59" i="3"/>
  <c r="CE59" i="3"/>
  <c r="GD59" i="3"/>
  <c r="HR59" i="3"/>
  <c r="DM59" i="3"/>
  <c r="CW59" i="3"/>
  <c r="HM59" i="3"/>
  <c r="FJ51" i="3"/>
  <c r="CR51" i="3"/>
  <c r="HX51" i="3"/>
  <c r="FU51" i="3"/>
  <c r="CK51" i="3"/>
  <c r="HQ51" i="3"/>
  <c r="HP51" i="3"/>
  <c r="FN51" i="3"/>
  <c r="DN51" i="3"/>
  <c r="CG51" i="3"/>
  <c r="HF51" i="3"/>
  <c r="GZ51" i="3"/>
  <c r="FF51" i="3"/>
  <c r="EO61" i="3"/>
  <c r="ED61" i="3"/>
  <c r="EG61" i="3"/>
  <c r="EL61" i="3"/>
  <c r="EF61" i="3"/>
  <c r="EJ61" i="3"/>
  <c r="ES61" i="3"/>
  <c r="DX61" i="3"/>
  <c r="EB61" i="3"/>
  <c r="EM61" i="3"/>
  <c r="DY61" i="3"/>
  <c r="GS51" i="3"/>
  <c r="GL60" i="3"/>
  <c r="EV60" i="3"/>
  <c r="CY60" i="3"/>
  <c r="CW60" i="3"/>
  <c r="HX60" i="3"/>
  <c r="GO60" i="3"/>
  <c r="CS51" i="3"/>
  <c r="AD60" i="3"/>
  <c r="S60" i="3"/>
  <c r="CM60" i="3"/>
  <c r="CC60" i="3"/>
  <c r="GH60" i="3"/>
  <c r="GE60" i="3"/>
  <c r="GG60" i="3"/>
  <c r="FI51" i="3"/>
  <c r="EZ51" i="3"/>
  <c r="GN60" i="3"/>
  <c r="HZ60" i="3"/>
  <c r="HY60" i="3"/>
  <c r="GF60" i="3"/>
  <c r="FH60" i="3"/>
  <c r="DP51" i="3"/>
  <c r="DQ60" i="3"/>
  <c r="DE51" i="3"/>
  <c r="DQ51" i="3"/>
  <c r="GP60" i="3"/>
  <c r="FP60" i="3"/>
  <c r="FG60" i="3"/>
  <c r="BT51" i="3"/>
  <c r="BR51" i="3"/>
  <c r="BL60" i="3"/>
  <c r="CS60" i="3"/>
  <c r="DP60" i="3"/>
  <c r="HO60" i="3"/>
  <c r="GT60" i="3"/>
  <c r="FA60" i="3"/>
  <c r="FM60" i="3"/>
  <c r="ER61" i="3"/>
  <c r="DZ61" i="3"/>
  <c r="DU61" i="3"/>
  <c r="GG51" i="3"/>
  <c r="GE51" i="3"/>
  <c r="FY60" i="3"/>
  <c r="GV60" i="3"/>
  <c r="GC51" i="3"/>
  <c r="GJ60" i="3"/>
  <c r="FI60" i="3"/>
  <c r="FP51" i="3"/>
  <c r="EZ60" i="3"/>
  <c r="FG51" i="3"/>
  <c r="FC60" i="3"/>
  <c r="FT51" i="3"/>
  <c r="FT60" i="3"/>
  <c r="CZ51" i="3"/>
  <c r="CK60" i="3"/>
  <c r="EN61" i="3"/>
  <c r="FD51" i="3"/>
  <c r="FD60" i="3"/>
  <c r="DH60" i="3"/>
  <c r="CE60" i="3"/>
  <c r="BF60" i="3"/>
  <c r="GZ60" i="3"/>
  <c r="GX60" i="3"/>
  <c r="GD51" i="3"/>
  <c r="FX60" i="3"/>
  <c r="DI60" i="3"/>
  <c r="DG51" i="3"/>
  <c r="CZ60" i="3"/>
  <c r="DO60" i="3"/>
  <c r="DM60" i="3"/>
  <c r="DJ60" i="3"/>
  <c r="BW60" i="3"/>
  <c r="AE60" i="3"/>
  <c r="GU60" i="3"/>
  <c r="DG60" i="3"/>
  <c r="DE60" i="3"/>
  <c r="DB60" i="3"/>
  <c r="BA60" i="3"/>
  <c r="AP60" i="3"/>
  <c r="GW60" i="3"/>
  <c r="GM60" i="3"/>
  <c r="FO60" i="3"/>
  <c r="FL60" i="3"/>
  <c r="DT60" i="3"/>
  <c r="BD60" i="3"/>
  <c r="T60" i="3"/>
  <c r="EE61" i="3"/>
  <c r="GW51" i="3"/>
  <c r="GU51" i="3"/>
  <c r="GD60" i="3"/>
  <c r="FS60" i="3"/>
  <c r="BY60" i="3"/>
  <c r="AV60" i="3"/>
  <c r="Z60" i="3"/>
  <c r="V60" i="3"/>
  <c r="DV61" i="3"/>
  <c r="GR60" i="3"/>
  <c r="FQ60" i="3"/>
  <c r="EY60" i="3"/>
  <c r="R60" i="3"/>
  <c r="X60" i="3"/>
  <c r="P60" i="3"/>
  <c r="W60" i="3"/>
  <c r="AG60" i="3"/>
  <c r="O60" i="3"/>
  <c r="Y60" i="3"/>
  <c r="AJ60" i="3"/>
  <c r="Q60" i="3"/>
  <c r="AA60" i="3"/>
  <c r="AH60" i="3"/>
  <c r="AF60" i="3"/>
  <c r="AN51" i="3"/>
  <c r="BN60" i="3"/>
  <c r="BH60" i="3"/>
  <c r="BM60" i="3"/>
  <c r="AN60" i="3"/>
  <c r="BI60" i="3"/>
  <c r="AZ60" i="3"/>
  <c r="BG60" i="3"/>
  <c r="AX60" i="3"/>
  <c r="BE60" i="3"/>
  <c r="AR60" i="3"/>
  <c r="AY60" i="3"/>
  <c r="AW60" i="3"/>
  <c r="AS60" i="3"/>
  <c r="AQ60" i="3"/>
  <c r="AO60" i="3"/>
  <c r="BU60" i="3"/>
  <c r="CI51" i="3"/>
  <c r="CA51" i="3"/>
  <c r="CF60" i="3"/>
  <c r="BS51" i="3"/>
  <c r="CJ60" i="3"/>
  <c r="CN60" i="3"/>
  <c r="BX60" i="3"/>
  <c r="CB60" i="3"/>
  <c r="BP60" i="3"/>
  <c r="CL60" i="3"/>
  <c r="BT60" i="3"/>
  <c r="CP51" i="3"/>
  <c r="CD60" i="3"/>
  <c r="CJ51" i="3"/>
  <c r="CH51" i="3"/>
  <c r="BV60" i="3"/>
  <c r="CB51" i="3"/>
  <c r="BZ51" i="3"/>
  <c r="DI51" i="3"/>
  <c r="DM51" i="3"/>
  <c r="CT60" i="3"/>
  <c r="DA51" i="3"/>
  <c r="DK60" i="3"/>
  <c r="DR51" i="3"/>
  <c r="DH51" i="3"/>
  <c r="CW51" i="3"/>
  <c r="DC60" i="3"/>
  <c r="DK51" i="3"/>
  <c r="DJ51" i="3"/>
  <c r="CU60" i="3"/>
  <c r="DC51" i="3"/>
  <c r="DB51" i="3"/>
  <c r="CU51" i="3"/>
  <c r="CT51" i="3"/>
  <c r="DR60" i="3"/>
  <c r="DT51" i="3"/>
  <c r="FB60" i="3"/>
  <c r="FO51" i="3"/>
  <c r="FK60" i="3"/>
  <c r="FS51" i="3"/>
  <c r="FU60" i="3"/>
  <c r="FK51" i="3"/>
  <c r="FQ51" i="3"/>
  <c r="FH51" i="3"/>
  <c r="EY51" i="3"/>
  <c r="FL51" i="3"/>
  <c r="FC51" i="3"/>
  <c r="FA51" i="3"/>
  <c r="EW60" i="3"/>
  <c r="EV51" i="3"/>
  <c r="FR60" i="3"/>
  <c r="FJ60" i="3"/>
  <c r="GA60" i="3"/>
  <c r="GM51" i="3"/>
  <c r="GT51" i="3"/>
  <c r="GV51" i="3"/>
  <c r="GL51" i="3"/>
  <c r="GB60" i="3"/>
  <c r="GF51" i="3"/>
  <c r="GQ60" i="3"/>
  <c r="GO51" i="3"/>
  <c r="GI60" i="3"/>
  <c r="HR60" i="3"/>
  <c r="HQ60" i="3"/>
  <c r="HJ51" i="3"/>
  <c r="HJ60" i="3"/>
  <c r="HI60" i="3"/>
  <c r="HR51" i="3"/>
  <c r="HB60" i="3"/>
  <c r="HA60" i="3"/>
  <c r="HB51" i="3"/>
  <c r="HW60" i="3"/>
  <c r="HZ51" i="3"/>
  <c r="HG60" i="3"/>
  <c r="H30" i="18"/>
  <c r="G30" i="18"/>
  <c r="F30" i="18"/>
  <c r="E30" i="18"/>
  <c r="D30" i="18"/>
  <c r="C30" i="18"/>
  <c r="B30" i="18"/>
  <c r="H29" i="18"/>
  <c r="G29" i="18"/>
  <c r="F29" i="18"/>
  <c r="E29" i="18"/>
  <c r="D29" i="18"/>
  <c r="C29" i="18"/>
  <c r="B29" i="18"/>
  <c r="H28" i="18"/>
  <c r="G28" i="18"/>
  <c r="F28" i="18"/>
  <c r="E28" i="18"/>
  <c r="D28" i="18"/>
  <c r="C28" i="18"/>
  <c r="B28" i="18"/>
  <c r="H27" i="18"/>
  <c r="G27" i="18"/>
  <c r="F27" i="18"/>
  <c r="E27" i="18"/>
  <c r="D27" i="18"/>
  <c r="C27" i="18"/>
  <c r="B27" i="18"/>
  <c r="H26" i="18"/>
  <c r="G26" i="18"/>
  <c r="F26" i="18"/>
  <c r="E26" i="18"/>
  <c r="D26" i="18"/>
  <c r="C26" i="18"/>
  <c r="B26" i="18"/>
  <c r="H25" i="18"/>
  <c r="G25" i="18"/>
  <c r="F25" i="18"/>
  <c r="E25" i="18"/>
  <c r="D25" i="18"/>
  <c r="C25" i="18"/>
  <c r="B25" i="18"/>
  <c r="H24" i="18"/>
  <c r="G24" i="18"/>
  <c r="F24" i="18"/>
  <c r="E24" i="18"/>
  <c r="D24" i="18"/>
  <c r="C24" i="18"/>
  <c r="B24" i="18"/>
  <c r="H23" i="18"/>
  <c r="G23" i="18"/>
  <c r="F23" i="18"/>
  <c r="E23" i="18"/>
  <c r="D23" i="18"/>
  <c r="C23" i="18"/>
  <c r="B23" i="18"/>
  <c r="H22" i="18"/>
  <c r="G22" i="18"/>
  <c r="F22" i="18"/>
  <c r="E22" i="18"/>
  <c r="D22" i="18"/>
  <c r="C22" i="18"/>
  <c r="B22" i="18"/>
  <c r="H21" i="18"/>
  <c r="G21" i="18"/>
  <c r="F21" i="18"/>
  <c r="E21" i="18"/>
  <c r="D21" i="18"/>
  <c r="C21" i="18"/>
  <c r="B21" i="18"/>
  <c r="H20" i="18"/>
  <c r="G20" i="18"/>
  <c r="F20" i="18"/>
  <c r="E20" i="18"/>
  <c r="D20" i="18"/>
  <c r="C20" i="18"/>
  <c r="B20" i="18"/>
  <c r="H19" i="18"/>
  <c r="G19" i="18"/>
  <c r="F19" i="18"/>
  <c r="E19" i="18"/>
  <c r="D19" i="18"/>
  <c r="C19" i="18"/>
  <c r="B19" i="18"/>
  <c r="H18" i="18"/>
  <c r="G18" i="18"/>
  <c r="F18" i="18"/>
  <c r="E18" i="18"/>
  <c r="D18" i="18"/>
  <c r="C18" i="18"/>
  <c r="B18" i="18"/>
  <c r="H17" i="18"/>
  <c r="G17" i="18"/>
  <c r="F17" i="18"/>
  <c r="E17" i="18"/>
  <c r="D17" i="18"/>
  <c r="C17" i="18"/>
  <c r="B17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W256" i="23"/>
  <c r="V256" i="23"/>
  <c r="U256" i="23"/>
  <c r="T256" i="23"/>
  <c r="S256" i="23"/>
  <c r="R256" i="23"/>
  <c r="Q256" i="23"/>
  <c r="P256" i="23"/>
  <c r="O256" i="23"/>
  <c r="W255" i="23"/>
  <c r="V255" i="23"/>
  <c r="U255" i="23"/>
  <c r="T255" i="23"/>
  <c r="S255" i="23"/>
  <c r="R255" i="23"/>
  <c r="Q255" i="23"/>
  <c r="P255" i="23"/>
  <c r="O255" i="23"/>
  <c r="W254" i="23"/>
  <c r="V254" i="23"/>
  <c r="U254" i="23"/>
  <c r="T254" i="23"/>
  <c r="S254" i="23"/>
  <c r="R254" i="23"/>
  <c r="Q254" i="23"/>
  <c r="P254" i="23"/>
  <c r="O254" i="23"/>
  <c r="W253" i="23"/>
  <c r="V253" i="23"/>
  <c r="U253" i="23"/>
  <c r="T253" i="23"/>
  <c r="S253" i="23"/>
  <c r="R253" i="23"/>
  <c r="Q253" i="23"/>
  <c r="P253" i="23"/>
  <c r="O253" i="23"/>
  <c r="W252" i="23"/>
  <c r="V252" i="23"/>
  <c r="U252" i="23"/>
  <c r="T252" i="23"/>
  <c r="S252" i="23"/>
  <c r="R252" i="23"/>
  <c r="Q252" i="23"/>
  <c r="P252" i="23"/>
  <c r="O252" i="23"/>
  <c r="W251" i="23"/>
  <c r="V251" i="23"/>
  <c r="U251" i="23"/>
  <c r="T251" i="23"/>
  <c r="S251" i="23"/>
  <c r="R251" i="23"/>
  <c r="Q251" i="23"/>
  <c r="P251" i="23"/>
  <c r="O251" i="23"/>
  <c r="W250" i="23"/>
  <c r="V250" i="23"/>
  <c r="U250" i="23"/>
  <c r="T250" i="23"/>
  <c r="S250" i="23"/>
  <c r="R250" i="23"/>
  <c r="Q250" i="23"/>
  <c r="P250" i="23"/>
  <c r="O250" i="23"/>
  <c r="W249" i="23"/>
  <c r="V249" i="23"/>
  <c r="U249" i="23"/>
  <c r="T249" i="23"/>
  <c r="S249" i="23"/>
  <c r="R249" i="23"/>
  <c r="Q249" i="23"/>
  <c r="P249" i="23"/>
  <c r="O249" i="23"/>
  <c r="W248" i="23"/>
  <c r="V248" i="23"/>
  <c r="U248" i="23"/>
  <c r="T248" i="23"/>
  <c r="S248" i="23"/>
  <c r="R248" i="23"/>
  <c r="Q248" i="23"/>
  <c r="P248" i="23"/>
  <c r="O248" i="23"/>
  <c r="W247" i="23"/>
  <c r="V247" i="23"/>
  <c r="U247" i="23"/>
  <c r="T247" i="23"/>
  <c r="S247" i="23"/>
  <c r="R247" i="23"/>
  <c r="Q247" i="23"/>
  <c r="P247" i="23"/>
  <c r="O247" i="23"/>
  <c r="W246" i="23"/>
  <c r="V246" i="23"/>
  <c r="U246" i="23"/>
  <c r="T246" i="23"/>
  <c r="S246" i="23"/>
  <c r="R246" i="23"/>
  <c r="Q246" i="23"/>
  <c r="P246" i="23"/>
  <c r="O246" i="23"/>
  <c r="W245" i="23"/>
  <c r="V245" i="23"/>
  <c r="U245" i="23"/>
  <c r="T245" i="23"/>
  <c r="S245" i="23"/>
  <c r="R245" i="23"/>
  <c r="Q245" i="23"/>
  <c r="P245" i="23"/>
  <c r="O245" i="23"/>
  <c r="W244" i="23"/>
  <c r="V244" i="23"/>
  <c r="U244" i="23"/>
  <c r="T244" i="23"/>
  <c r="S244" i="23"/>
  <c r="R244" i="23"/>
  <c r="Q244" i="23"/>
  <c r="P244" i="23"/>
  <c r="O244" i="23"/>
  <c r="W243" i="23"/>
  <c r="V243" i="23"/>
  <c r="U243" i="23"/>
  <c r="T243" i="23"/>
  <c r="S243" i="23"/>
  <c r="R243" i="23"/>
  <c r="Q243" i="23"/>
  <c r="P243" i="23"/>
  <c r="O243" i="23"/>
  <c r="W242" i="23"/>
  <c r="V242" i="23"/>
  <c r="U242" i="23"/>
  <c r="T242" i="23"/>
  <c r="S242" i="23"/>
  <c r="R242" i="23"/>
  <c r="Q242" i="23"/>
  <c r="P242" i="23"/>
  <c r="O242" i="23"/>
  <c r="W241" i="23"/>
  <c r="V241" i="23"/>
  <c r="U241" i="23"/>
  <c r="T241" i="23"/>
  <c r="S241" i="23"/>
  <c r="R241" i="23"/>
  <c r="Q241" i="23"/>
  <c r="P241" i="23"/>
  <c r="O241" i="23"/>
  <c r="W240" i="23"/>
  <c r="V240" i="23"/>
  <c r="U240" i="23"/>
  <c r="T240" i="23"/>
  <c r="S240" i="23"/>
  <c r="R240" i="23"/>
  <c r="Q240" i="23"/>
  <c r="P240" i="23"/>
  <c r="O240" i="23"/>
  <c r="W239" i="23"/>
  <c r="V239" i="23"/>
  <c r="U239" i="23"/>
  <c r="T239" i="23"/>
  <c r="S239" i="23"/>
  <c r="R239" i="23"/>
  <c r="Q239" i="23"/>
  <c r="P239" i="23"/>
  <c r="O239" i="23"/>
  <c r="W238" i="23"/>
  <c r="V238" i="23"/>
  <c r="U238" i="23"/>
  <c r="T238" i="23"/>
  <c r="S238" i="23"/>
  <c r="R238" i="23"/>
  <c r="Q238" i="23"/>
  <c r="P238" i="23"/>
  <c r="O238" i="23"/>
  <c r="W237" i="23"/>
  <c r="V237" i="23"/>
  <c r="U237" i="23"/>
  <c r="T237" i="23"/>
  <c r="S237" i="23"/>
  <c r="R237" i="23"/>
  <c r="Q237" i="23"/>
  <c r="P237" i="23"/>
  <c r="O237" i="23"/>
  <c r="W236" i="23"/>
  <c r="V236" i="23"/>
  <c r="U236" i="23"/>
  <c r="T236" i="23"/>
  <c r="S236" i="23"/>
  <c r="R236" i="23"/>
  <c r="Q236" i="23"/>
  <c r="P236" i="23"/>
  <c r="O236" i="23"/>
  <c r="W235" i="23"/>
  <c r="V235" i="23"/>
  <c r="U235" i="23"/>
  <c r="T235" i="23"/>
  <c r="S235" i="23"/>
  <c r="R235" i="23"/>
  <c r="Q235" i="23"/>
  <c r="P235" i="23"/>
  <c r="O235" i="23"/>
  <c r="W234" i="23"/>
  <c r="V234" i="23"/>
  <c r="U234" i="23"/>
  <c r="T234" i="23"/>
  <c r="S234" i="23"/>
  <c r="R234" i="23"/>
  <c r="Q234" i="23"/>
  <c r="P234" i="23"/>
  <c r="O234" i="23"/>
  <c r="W233" i="23"/>
  <c r="V233" i="23"/>
  <c r="U233" i="23"/>
  <c r="T233" i="23"/>
  <c r="S233" i="23"/>
  <c r="R233" i="23"/>
  <c r="Q233" i="23"/>
  <c r="P233" i="23"/>
  <c r="O233" i="23"/>
  <c r="W232" i="23"/>
  <c r="V232" i="23"/>
  <c r="U232" i="23"/>
  <c r="T232" i="23"/>
  <c r="S232" i="23"/>
  <c r="R232" i="23"/>
  <c r="Q232" i="23"/>
  <c r="P232" i="23"/>
  <c r="O232" i="23"/>
  <c r="W231" i="23"/>
  <c r="V231" i="23"/>
  <c r="U231" i="23"/>
  <c r="T231" i="23"/>
  <c r="S231" i="23"/>
  <c r="R231" i="23"/>
  <c r="Q231" i="23"/>
  <c r="P231" i="23"/>
  <c r="O231" i="23"/>
  <c r="W230" i="23"/>
  <c r="V230" i="23"/>
  <c r="U230" i="23"/>
  <c r="T230" i="23"/>
  <c r="S230" i="23"/>
  <c r="R230" i="23"/>
  <c r="Q230" i="23"/>
  <c r="P230" i="23"/>
  <c r="O230" i="23"/>
  <c r="X229" i="23"/>
  <c r="W229" i="23"/>
  <c r="V229" i="23"/>
  <c r="U229" i="23"/>
  <c r="T229" i="23"/>
  <c r="S229" i="23"/>
  <c r="R229" i="23"/>
  <c r="Q229" i="23"/>
  <c r="P229" i="23"/>
  <c r="O229" i="23"/>
  <c r="W224" i="23"/>
  <c r="V224" i="23"/>
  <c r="U224" i="23"/>
  <c r="T224" i="23"/>
  <c r="S224" i="23"/>
  <c r="R224" i="23"/>
  <c r="Q224" i="23"/>
  <c r="P224" i="23"/>
  <c r="O224" i="23"/>
  <c r="W223" i="23"/>
  <c r="V223" i="23"/>
  <c r="U223" i="23"/>
  <c r="T223" i="23"/>
  <c r="S223" i="23"/>
  <c r="R223" i="23"/>
  <c r="Q223" i="23"/>
  <c r="P223" i="23"/>
  <c r="O223" i="23"/>
  <c r="W222" i="23"/>
  <c r="V222" i="23"/>
  <c r="U222" i="23"/>
  <c r="T222" i="23"/>
  <c r="S222" i="23"/>
  <c r="R222" i="23"/>
  <c r="Q222" i="23"/>
  <c r="P222" i="23"/>
  <c r="O222" i="23"/>
  <c r="W221" i="23"/>
  <c r="V221" i="23"/>
  <c r="U221" i="23"/>
  <c r="T221" i="23"/>
  <c r="S221" i="23"/>
  <c r="R221" i="23"/>
  <c r="Q221" i="23"/>
  <c r="P221" i="23"/>
  <c r="O221" i="23"/>
  <c r="W220" i="23"/>
  <c r="V220" i="23"/>
  <c r="U220" i="23"/>
  <c r="T220" i="23"/>
  <c r="S220" i="23"/>
  <c r="R220" i="23"/>
  <c r="Q220" i="23"/>
  <c r="P220" i="23"/>
  <c r="O220" i="23"/>
  <c r="W219" i="23"/>
  <c r="V219" i="23"/>
  <c r="U219" i="23"/>
  <c r="T219" i="23"/>
  <c r="S219" i="23"/>
  <c r="R219" i="23"/>
  <c r="Q219" i="23"/>
  <c r="P219" i="23"/>
  <c r="O219" i="23"/>
  <c r="W218" i="23"/>
  <c r="V218" i="23"/>
  <c r="U218" i="23"/>
  <c r="T218" i="23"/>
  <c r="S218" i="23"/>
  <c r="R218" i="23"/>
  <c r="Q218" i="23"/>
  <c r="P218" i="23"/>
  <c r="O218" i="23"/>
  <c r="W217" i="23"/>
  <c r="V217" i="23"/>
  <c r="U217" i="23"/>
  <c r="T217" i="23"/>
  <c r="S217" i="23"/>
  <c r="R217" i="23"/>
  <c r="Q217" i="23"/>
  <c r="P217" i="23"/>
  <c r="O217" i="23"/>
  <c r="W216" i="23"/>
  <c r="V216" i="23"/>
  <c r="U216" i="23"/>
  <c r="T216" i="23"/>
  <c r="S216" i="23"/>
  <c r="R216" i="23"/>
  <c r="Q216" i="23"/>
  <c r="P216" i="23"/>
  <c r="O216" i="23"/>
  <c r="W215" i="23"/>
  <c r="V215" i="23"/>
  <c r="U215" i="23"/>
  <c r="T215" i="23"/>
  <c r="S215" i="23"/>
  <c r="R215" i="23"/>
  <c r="Q215" i="23"/>
  <c r="P215" i="23"/>
  <c r="O215" i="23"/>
  <c r="W214" i="23"/>
  <c r="V214" i="23"/>
  <c r="U214" i="23"/>
  <c r="T214" i="23"/>
  <c r="S214" i="23"/>
  <c r="R214" i="23"/>
  <c r="Q214" i="23"/>
  <c r="P214" i="23"/>
  <c r="O214" i="23"/>
  <c r="W213" i="23"/>
  <c r="V213" i="23"/>
  <c r="U213" i="23"/>
  <c r="T213" i="23"/>
  <c r="S213" i="23"/>
  <c r="R213" i="23"/>
  <c r="Q213" i="23"/>
  <c r="P213" i="23"/>
  <c r="O213" i="23"/>
  <c r="W212" i="23"/>
  <c r="V212" i="23"/>
  <c r="U212" i="23"/>
  <c r="T212" i="23"/>
  <c r="S212" i="23"/>
  <c r="R212" i="23"/>
  <c r="Q212" i="23"/>
  <c r="P212" i="23"/>
  <c r="O212" i="23"/>
  <c r="W211" i="23"/>
  <c r="V211" i="23"/>
  <c r="U211" i="23"/>
  <c r="T211" i="23"/>
  <c r="S211" i="23"/>
  <c r="R211" i="23"/>
  <c r="Q211" i="23"/>
  <c r="P211" i="23"/>
  <c r="O211" i="23"/>
  <c r="W210" i="23"/>
  <c r="V210" i="23"/>
  <c r="U210" i="23"/>
  <c r="T210" i="23"/>
  <c r="S210" i="23"/>
  <c r="R210" i="23"/>
  <c r="Q210" i="23"/>
  <c r="P210" i="23"/>
  <c r="O210" i="23"/>
  <c r="W209" i="23"/>
  <c r="V209" i="23"/>
  <c r="U209" i="23"/>
  <c r="T209" i="23"/>
  <c r="S209" i="23"/>
  <c r="R209" i="23"/>
  <c r="Q209" i="23"/>
  <c r="P209" i="23"/>
  <c r="O209" i="23"/>
  <c r="W208" i="23"/>
  <c r="V208" i="23"/>
  <c r="U208" i="23"/>
  <c r="T208" i="23"/>
  <c r="S208" i="23"/>
  <c r="R208" i="23"/>
  <c r="Q208" i="23"/>
  <c r="P208" i="23"/>
  <c r="O208" i="23"/>
  <c r="W207" i="23"/>
  <c r="V207" i="23"/>
  <c r="U207" i="23"/>
  <c r="T207" i="23"/>
  <c r="S207" i="23"/>
  <c r="R207" i="23"/>
  <c r="Q207" i="23"/>
  <c r="P207" i="23"/>
  <c r="O207" i="23"/>
  <c r="W206" i="23"/>
  <c r="V206" i="23"/>
  <c r="U206" i="23"/>
  <c r="T206" i="23"/>
  <c r="S206" i="23"/>
  <c r="R206" i="23"/>
  <c r="Q206" i="23"/>
  <c r="P206" i="23"/>
  <c r="O206" i="23"/>
  <c r="W205" i="23"/>
  <c r="V205" i="23"/>
  <c r="U205" i="23"/>
  <c r="T205" i="23"/>
  <c r="S205" i="23"/>
  <c r="R205" i="23"/>
  <c r="Q205" i="23"/>
  <c r="P205" i="23"/>
  <c r="O205" i="23"/>
  <c r="W204" i="23"/>
  <c r="V204" i="23"/>
  <c r="U204" i="23"/>
  <c r="T204" i="23"/>
  <c r="S204" i="23"/>
  <c r="R204" i="23"/>
  <c r="Q204" i="23"/>
  <c r="P204" i="23"/>
  <c r="O204" i="23"/>
  <c r="W203" i="23"/>
  <c r="V203" i="23"/>
  <c r="U203" i="23"/>
  <c r="T203" i="23"/>
  <c r="S203" i="23"/>
  <c r="R203" i="23"/>
  <c r="Q203" i="23"/>
  <c r="P203" i="23"/>
  <c r="O203" i="23"/>
  <c r="W202" i="23"/>
  <c r="V202" i="23"/>
  <c r="U202" i="23"/>
  <c r="T202" i="23"/>
  <c r="S202" i="23"/>
  <c r="R202" i="23"/>
  <c r="Q202" i="23"/>
  <c r="P202" i="23"/>
  <c r="O202" i="23"/>
  <c r="W201" i="23"/>
  <c r="V201" i="23"/>
  <c r="U201" i="23"/>
  <c r="T201" i="23"/>
  <c r="S201" i="23"/>
  <c r="R201" i="23"/>
  <c r="Q201" i="23"/>
  <c r="P201" i="23"/>
  <c r="O201" i="23"/>
  <c r="W200" i="23"/>
  <c r="V200" i="23"/>
  <c r="U200" i="23"/>
  <c r="T200" i="23"/>
  <c r="S200" i="23"/>
  <c r="R200" i="23"/>
  <c r="Q200" i="23"/>
  <c r="P200" i="23"/>
  <c r="O200" i="23"/>
  <c r="W199" i="23"/>
  <c r="V199" i="23"/>
  <c r="U199" i="23"/>
  <c r="T199" i="23"/>
  <c r="S199" i="23"/>
  <c r="R199" i="23"/>
  <c r="Q199" i="23"/>
  <c r="P199" i="23"/>
  <c r="O199" i="23"/>
  <c r="W198" i="23"/>
  <c r="V198" i="23"/>
  <c r="U198" i="23"/>
  <c r="T198" i="23"/>
  <c r="S198" i="23"/>
  <c r="R198" i="23"/>
  <c r="Q198" i="23"/>
  <c r="P198" i="23"/>
  <c r="O198" i="23"/>
  <c r="X197" i="23"/>
  <c r="W197" i="23"/>
  <c r="V197" i="23"/>
  <c r="U197" i="23"/>
  <c r="T197" i="23"/>
  <c r="S197" i="23"/>
  <c r="R197" i="23"/>
  <c r="Q197" i="23"/>
  <c r="P197" i="23"/>
  <c r="O197" i="23"/>
  <c r="W192" i="23"/>
  <c r="V192" i="23"/>
  <c r="U192" i="23"/>
  <c r="T192" i="23"/>
  <c r="S192" i="23"/>
  <c r="R192" i="23"/>
  <c r="Q192" i="23"/>
  <c r="P192" i="23"/>
  <c r="O192" i="23"/>
  <c r="W191" i="23"/>
  <c r="V191" i="23"/>
  <c r="U191" i="23"/>
  <c r="T191" i="23"/>
  <c r="S191" i="23"/>
  <c r="R191" i="23"/>
  <c r="Q191" i="23"/>
  <c r="P191" i="23"/>
  <c r="O191" i="23"/>
  <c r="W190" i="23"/>
  <c r="V190" i="23"/>
  <c r="U190" i="23"/>
  <c r="T190" i="23"/>
  <c r="S190" i="23"/>
  <c r="R190" i="23"/>
  <c r="Q190" i="23"/>
  <c r="P190" i="23"/>
  <c r="O190" i="23"/>
  <c r="W189" i="23"/>
  <c r="V189" i="23"/>
  <c r="U189" i="23"/>
  <c r="T189" i="23"/>
  <c r="S189" i="23"/>
  <c r="R189" i="23"/>
  <c r="Q189" i="23"/>
  <c r="P189" i="23"/>
  <c r="O189" i="23"/>
  <c r="W188" i="23"/>
  <c r="V188" i="23"/>
  <c r="U188" i="23"/>
  <c r="T188" i="23"/>
  <c r="S188" i="23"/>
  <c r="R188" i="23"/>
  <c r="Q188" i="23"/>
  <c r="P188" i="23"/>
  <c r="O188" i="23"/>
  <c r="W187" i="23"/>
  <c r="V187" i="23"/>
  <c r="U187" i="23"/>
  <c r="T187" i="23"/>
  <c r="S187" i="23"/>
  <c r="R187" i="23"/>
  <c r="Q187" i="23"/>
  <c r="P187" i="23"/>
  <c r="O187" i="23"/>
  <c r="W186" i="23"/>
  <c r="V186" i="23"/>
  <c r="U186" i="23"/>
  <c r="T186" i="23"/>
  <c r="S186" i="23"/>
  <c r="R186" i="23"/>
  <c r="Q186" i="23"/>
  <c r="P186" i="23"/>
  <c r="O186" i="23"/>
  <c r="W185" i="23"/>
  <c r="V185" i="23"/>
  <c r="U185" i="23"/>
  <c r="T185" i="23"/>
  <c r="S185" i="23"/>
  <c r="R185" i="23"/>
  <c r="Q185" i="23"/>
  <c r="P185" i="23"/>
  <c r="O185" i="23"/>
  <c r="W184" i="23"/>
  <c r="V184" i="23"/>
  <c r="U184" i="23"/>
  <c r="T184" i="23"/>
  <c r="S184" i="23"/>
  <c r="R184" i="23"/>
  <c r="Q184" i="23"/>
  <c r="P184" i="23"/>
  <c r="O184" i="23"/>
  <c r="W183" i="23"/>
  <c r="V183" i="23"/>
  <c r="U183" i="23"/>
  <c r="T183" i="23"/>
  <c r="S183" i="23"/>
  <c r="R183" i="23"/>
  <c r="Q183" i="23"/>
  <c r="P183" i="23"/>
  <c r="O183" i="23"/>
  <c r="W182" i="23"/>
  <c r="V182" i="23"/>
  <c r="U182" i="23"/>
  <c r="T182" i="23"/>
  <c r="S182" i="23"/>
  <c r="R182" i="23"/>
  <c r="Q182" i="23"/>
  <c r="P182" i="23"/>
  <c r="O182" i="23"/>
  <c r="W181" i="23"/>
  <c r="V181" i="23"/>
  <c r="U181" i="23"/>
  <c r="T181" i="23"/>
  <c r="S181" i="23"/>
  <c r="R181" i="23"/>
  <c r="Q181" i="23"/>
  <c r="P181" i="23"/>
  <c r="O181" i="23"/>
  <c r="W180" i="23"/>
  <c r="V180" i="23"/>
  <c r="U180" i="23"/>
  <c r="T180" i="23"/>
  <c r="S180" i="23"/>
  <c r="R180" i="23"/>
  <c r="Q180" i="23"/>
  <c r="P180" i="23"/>
  <c r="O180" i="23"/>
  <c r="W179" i="23"/>
  <c r="V179" i="23"/>
  <c r="U179" i="23"/>
  <c r="T179" i="23"/>
  <c r="S179" i="23"/>
  <c r="R179" i="23"/>
  <c r="Q179" i="23"/>
  <c r="P179" i="23"/>
  <c r="O179" i="23"/>
  <c r="W178" i="23"/>
  <c r="V178" i="23"/>
  <c r="U178" i="23"/>
  <c r="T178" i="23"/>
  <c r="S178" i="23"/>
  <c r="R178" i="23"/>
  <c r="Q178" i="23"/>
  <c r="P178" i="23"/>
  <c r="O178" i="23"/>
  <c r="W177" i="23"/>
  <c r="V177" i="23"/>
  <c r="U177" i="23"/>
  <c r="T177" i="23"/>
  <c r="S177" i="23"/>
  <c r="R177" i="23"/>
  <c r="Q177" i="23"/>
  <c r="P177" i="23"/>
  <c r="O177" i="23"/>
  <c r="W176" i="23"/>
  <c r="V176" i="23"/>
  <c r="U176" i="23"/>
  <c r="T176" i="23"/>
  <c r="S176" i="23"/>
  <c r="R176" i="23"/>
  <c r="Q176" i="23"/>
  <c r="P176" i="23"/>
  <c r="O176" i="23"/>
  <c r="W175" i="23"/>
  <c r="V175" i="23"/>
  <c r="U175" i="23"/>
  <c r="T175" i="23"/>
  <c r="S175" i="23"/>
  <c r="R175" i="23"/>
  <c r="Q175" i="23"/>
  <c r="P175" i="23"/>
  <c r="O175" i="23"/>
  <c r="W174" i="23"/>
  <c r="V174" i="23"/>
  <c r="U174" i="23"/>
  <c r="T174" i="23"/>
  <c r="S174" i="23"/>
  <c r="R174" i="23"/>
  <c r="Q174" i="23"/>
  <c r="P174" i="23"/>
  <c r="O174" i="23"/>
  <c r="W173" i="23"/>
  <c r="V173" i="23"/>
  <c r="U173" i="23"/>
  <c r="T173" i="23"/>
  <c r="S173" i="23"/>
  <c r="R173" i="23"/>
  <c r="Q173" i="23"/>
  <c r="P173" i="23"/>
  <c r="O173" i="23"/>
  <c r="W172" i="23"/>
  <c r="V172" i="23"/>
  <c r="U172" i="23"/>
  <c r="T172" i="23"/>
  <c r="S172" i="23"/>
  <c r="R172" i="23"/>
  <c r="Q172" i="23"/>
  <c r="P172" i="23"/>
  <c r="O172" i="23"/>
  <c r="W171" i="23"/>
  <c r="V171" i="23"/>
  <c r="U171" i="23"/>
  <c r="T171" i="23"/>
  <c r="S171" i="23"/>
  <c r="R171" i="23"/>
  <c r="Q171" i="23"/>
  <c r="P171" i="23"/>
  <c r="O171" i="23"/>
  <c r="W170" i="23"/>
  <c r="V170" i="23"/>
  <c r="U170" i="23"/>
  <c r="T170" i="23"/>
  <c r="S170" i="23"/>
  <c r="R170" i="23"/>
  <c r="Q170" i="23"/>
  <c r="P170" i="23"/>
  <c r="O170" i="23"/>
  <c r="W169" i="23"/>
  <c r="V169" i="23"/>
  <c r="U169" i="23"/>
  <c r="T169" i="23"/>
  <c r="S169" i="23"/>
  <c r="R169" i="23"/>
  <c r="Q169" i="23"/>
  <c r="P169" i="23"/>
  <c r="O169" i="23"/>
  <c r="W168" i="23"/>
  <c r="V168" i="23"/>
  <c r="U168" i="23"/>
  <c r="T168" i="23"/>
  <c r="S168" i="23"/>
  <c r="R168" i="23"/>
  <c r="Q168" i="23"/>
  <c r="P168" i="23"/>
  <c r="O168" i="23"/>
  <c r="W167" i="23"/>
  <c r="V167" i="23"/>
  <c r="U167" i="23"/>
  <c r="T167" i="23"/>
  <c r="S167" i="23"/>
  <c r="R167" i="23"/>
  <c r="Q167" i="23"/>
  <c r="P167" i="23"/>
  <c r="O167" i="23"/>
  <c r="W166" i="23"/>
  <c r="V166" i="23"/>
  <c r="U166" i="23"/>
  <c r="T166" i="23"/>
  <c r="S166" i="23"/>
  <c r="R166" i="23"/>
  <c r="Q166" i="23"/>
  <c r="P166" i="23"/>
  <c r="O166" i="23"/>
  <c r="X165" i="23"/>
  <c r="W165" i="23"/>
  <c r="V165" i="23"/>
  <c r="U165" i="23"/>
  <c r="T165" i="23"/>
  <c r="S165" i="23"/>
  <c r="R165" i="23"/>
  <c r="Q165" i="23"/>
  <c r="P165" i="23"/>
  <c r="O165" i="23"/>
  <c r="W160" i="23"/>
  <c r="V160" i="23"/>
  <c r="U160" i="23"/>
  <c r="T160" i="23"/>
  <c r="S160" i="23"/>
  <c r="R160" i="23"/>
  <c r="Q160" i="23"/>
  <c r="P160" i="23"/>
  <c r="O160" i="23"/>
  <c r="W159" i="23"/>
  <c r="V159" i="23"/>
  <c r="U159" i="23"/>
  <c r="T159" i="23"/>
  <c r="S159" i="23"/>
  <c r="R159" i="23"/>
  <c r="Q159" i="23"/>
  <c r="P159" i="23"/>
  <c r="O159" i="23"/>
  <c r="W158" i="23"/>
  <c r="V158" i="23"/>
  <c r="U158" i="23"/>
  <c r="T158" i="23"/>
  <c r="S158" i="23"/>
  <c r="R158" i="23"/>
  <c r="Q158" i="23"/>
  <c r="P158" i="23"/>
  <c r="O158" i="23"/>
  <c r="W157" i="23"/>
  <c r="V157" i="23"/>
  <c r="U157" i="23"/>
  <c r="T157" i="23"/>
  <c r="S157" i="23"/>
  <c r="R157" i="23"/>
  <c r="Q157" i="23"/>
  <c r="P157" i="23"/>
  <c r="O157" i="23"/>
  <c r="W156" i="23"/>
  <c r="V156" i="23"/>
  <c r="U156" i="23"/>
  <c r="T156" i="23"/>
  <c r="S156" i="23"/>
  <c r="R156" i="23"/>
  <c r="Q156" i="23"/>
  <c r="P156" i="23"/>
  <c r="O156" i="23"/>
  <c r="W155" i="23"/>
  <c r="V155" i="23"/>
  <c r="U155" i="23"/>
  <c r="T155" i="23"/>
  <c r="S155" i="23"/>
  <c r="R155" i="23"/>
  <c r="Q155" i="23"/>
  <c r="P155" i="23"/>
  <c r="O155" i="23"/>
  <c r="W154" i="23"/>
  <c r="V154" i="23"/>
  <c r="U154" i="23"/>
  <c r="T154" i="23"/>
  <c r="S154" i="23"/>
  <c r="R154" i="23"/>
  <c r="Q154" i="23"/>
  <c r="P154" i="23"/>
  <c r="O154" i="23"/>
  <c r="W153" i="23"/>
  <c r="V153" i="23"/>
  <c r="U153" i="23"/>
  <c r="T153" i="23"/>
  <c r="S153" i="23"/>
  <c r="R153" i="23"/>
  <c r="Q153" i="23"/>
  <c r="P153" i="23"/>
  <c r="O153" i="23"/>
  <c r="W152" i="23"/>
  <c r="V152" i="23"/>
  <c r="U152" i="23"/>
  <c r="T152" i="23"/>
  <c r="S152" i="23"/>
  <c r="R152" i="23"/>
  <c r="Q152" i="23"/>
  <c r="P152" i="23"/>
  <c r="O152" i="23"/>
  <c r="W151" i="23"/>
  <c r="V151" i="23"/>
  <c r="U151" i="23"/>
  <c r="T151" i="23"/>
  <c r="S151" i="23"/>
  <c r="R151" i="23"/>
  <c r="Q151" i="23"/>
  <c r="P151" i="23"/>
  <c r="O151" i="23"/>
  <c r="W150" i="23"/>
  <c r="V150" i="23"/>
  <c r="U150" i="23"/>
  <c r="T150" i="23"/>
  <c r="S150" i="23"/>
  <c r="R150" i="23"/>
  <c r="Q150" i="23"/>
  <c r="P150" i="23"/>
  <c r="O150" i="23"/>
  <c r="W149" i="23"/>
  <c r="V149" i="23"/>
  <c r="U149" i="23"/>
  <c r="T149" i="23"/>
  <c r="S149" i="23"/>
  <c r="R149" i="23"/>
  <c r="Q149" i="23"/>
  <c r="P149" i="23"/>
  <c r="O149" i="23"/>
  <c r="W148" i="23"/>
  <c r="V148" i="23"/>
  <c r="U148" i="23"/>
  <c r="T148" i="23"/>
  <c r="S148" i="23"/>
  <c r="R148" i="23"/>
  <c r="Q148" i="23"/>
  <c r="P148" i="23"/>
  <c r="O148" i="23"/>
  <c r="W147" i="23"/>
  <c r="V147" i="23"/>
  <c r="U147" i="23"/>
  <c r="T147" i="23"/>
  <c r="S147" i="23"/>
  <c r="R147" i="23"/>
  <c r="Q147" i="23"/>
  <c r="P147" i="23"/>
  <c r="O147" i="23"/>
  <c r="W146" i="23"/>
  <c r="V146" i="23"/>
  <c r="U146" i="23"/>
  <c r="T146" i="23"/>
  <c r="S146" i="23"/>
  <c r="R146" i="23"/>
  <c r="Q146" i="23"/>
  <c r="P146" i="23"/>
  <c r="O146" i="23"/>
  <c r="W145" i="23"/>
  <c r="V145" i="23"/>
  <c r="U145" i="23"/>
  <c r="T145" i="23"/>
  <c r="S145" i="23"/>
  <c r="R145" i="23"/>
  <c r="Q145" i="23"/>
  <c r="P145" i="23"/>
  <c r="O145" i="23"/>
  <c r="W144" i="23"/>
  <c r="V144" i="23"/>
  <c r="U144" i="23"/>
  <c r="T144" i="23"/>
  <c r="S144" i="23"/>
  <c r="R144" i="23"/>
  <c r="Q144" i="23"/>
  <c r="P144" i="23"/>
  <c r="O144" i="23"/>
  <c r="W143" i="23"/>
  <c r="V143" i="23"/>
  <c r="U143" i="23"/>
  <c r="T143" i="23"/>
  <c r="S143" i="23"/>
  <c r="R143" i="23"/>
  <c r="Q143" i="23"/>
  <c r="P143" i="23"/>
  <c r="O143" i="23"/>
  <c r="W142" i="23"/>
  <c r="V142" i="23"/>
  <c r="U142" i="23"/>
  <c r="T142" i="23"/>
  <c r="S142" i="23"/>
  <c r="R142" i="23"/>
  <c r="Q142" i="23"/>
  <c r="P142" i="23"/>
  <c r="O142" i="23"/>
  <c r="W141" i="23"/>
  <c r="V141" i="23"/>
  <c r="U141" i="23"/>
  <c r="T141" i="23"/>
  <c r="S141" i="23"/>
  <c r="R141" i="23"/>
  <c r="Q141" i="23"/>
  <c r="P141" i="23"/>
  <c r="O141" i="23"/>
  <c r="W140" i="23"/>
  <c r="V140" i="23"/>
  <c r="U140" i="23"/>
  <c r="T140" i="23"/>
  <c r="S140" i="23"/>
  <c r="R140" i="23"/>
  <c r="Q140" i="23"/>
  <c r="P140" i="23"/>
  <c r="O140" i="23"/>
  <c r="W139" i="23"/>
  <c r="V139" i="23"/>
  <c r="U139" i="23"/>
  <c r="T139" i="23"/>
  <c r="S139" i="23"/>
  <c r="R139" i="23"/>
  <c r="Q139" i="23"/>
  <c r="P139" i="23"/>
  <c r="O139" i="23"/>
  <c r="W138" i="23"/>
  <c r="V138" i="23"/>
  <c r="U138" i="23"/>
  <c r="T138" i="23"/>
  <c r="S138" i="23"/>
  <c r="R138" i="23"/>
  <c r="Q138" i="23"/>
  <c r="P138" i="23"/>
  <c r="O138" i="23"/>
  <c r="W137" i="23"/>
  <c r="V137" i="23"/>
  <c r="U137" i="23"/>
  <c r="T137" i="23"/>
  <c r="S137" i="23"/>
  <c r="R137" i="23"/>
  <c r="Q137" i="23"/>
  <c r="P137" i="23"/>
  <c r="O137" i="23"/>
  <c r="W136" i="23"/>
  <c r="V136" i="23"/>
  <c r="U136" i="23"/>
  <c r="T136" i="23"/>
  <c r="S136" i="23"/>
  <c r="R136" i="23"/>
  <c r="Q136" i="23"/>
  <c r="P136" i="23"/>
  <c r="O136" i="23"/>
  <c r="W135" i="23"/>
  <c r="V135" i="23"/>
  <c r="U135" i="23"/>
  <c r="T135" i="23"/>
  <c r="S135" i="23"/>
  <c r="R135" i="23"/>
  <c r="Q135" i="23"/>
  <c r="P135" i="23"/>
  <c r="O135" i="23"/>
  <c r="W134" i="23"/>
  <c r="V134" i="23"/>
  <c r="U134" i="23"/>
  <c r="T134" i="23"/>
  <c r="S134" i="23"/>
  <c r="R134" i="23"/>
  <c r="Q134" i="23"/>
  <c r="P134" i="23"/>
  <c r="O134" i="23"/>
  <c r="X133" i="23"/>
  <c r="W133" i="23"/>
  <c r="V133" i="23"/>
  <c r="U133" i="23"/>
  <c r="T133" i="23"/>
  <c r="S133" i="23"/>
  <c r="R133" i="23"/>
  <c r="Q133" i="23"/>
  <c r="P133" i="23"/>
  <c r="O133" i="23"/>
  <c r="W128" i="23"/>
  <c r="V128" i="23"/>
  <c r="U128" i="23"/>
  <c r="T128" i="23"/>
  <c r="S128" i="23"/>
  <c r="R128" i="23"/>
  <c r="Q128" i="23"/>
  <c r="P128" i="23"/>
  <c r="O128" i="23"/>
  <c r="W127" i="23"/>
  <c r="V127" i="23"/>
  <c r="U127" i="23"/>
  <c r="T127" i="23"/>
  <c r="S127" i="23"/>
  <c r="R127" i="23"/>
  <c r="Q127" i="23"/>
  <c r="P127" i="23"/>
  <c r="O127" i="23"/>
  <c r="W126" i="23"/>
  <c r="V126" i="23"/>
  <c r="U126" i="23"/>
  <c r="T126" i="23"/>
  <c r="S126" i="23"/>
  <c r="R126" i="23"/>
  <c r="Q126" i="23"/>
  <c r="P126" i="23"/>
  <c r="O126" i="23"/>
  <c r="W125" i="23"/>
  <c r="V125" i="23"/>
  <c r="U125" i="23"/>
  <c r="T125" i="23"/>
  <c r="S125" i="23"/>
  <c r="R125" i="23"/>
  <c r="Q125" i="23"/>
  <c r="P125" i="23"/>
  <c r="O125" i="23"/>
  <c r="W124" i="23"/>
  <c r="V124" i="23"/>
  <c r="U124" i="23"/>
  <c r="T124" i="23"/>
  <c r="S124" i="23"/>
  <c r="R124" i="23"/>
  <c r="Q124" i="23"/>
  <c r="P124" i="23"/>
  <c r="O124" i="23"/>
  <c r="W123" i="23"/>
  <c r="V123" i="23"/>
  <c r="U123" i="23"/>
  <c r="T123" i="23"/>
  <c r="S123" i="23"/>
  <c r="R123" i="23"/>
  <c r="Q123" i="23"/>
  <c r="P123" i="23"/>
  <c r="O123" i="23"/>
  <c r="W122" i="23"/>
  <c r="V122" i="23"/>
  <c r="U122" i="23"/>
  <c r="T122" i="23"/>
  <c r="S122" i="23"/>
  <c r="R122" i="23"/>
  <c r="Q122" i="23"/>
  <c r="P122" i="23"/>
  <c r="O122" i="23"/>
  <c r="W121" i="23"/>
  <c r="V121" i="23"/>
  <c r="U121" i="23"/>
  <c r="T121" i="23"/>
  <c r="S121" i="23"/>
  <c r="R121" i="23"/>
  <c r="Q121" i="23"/>
  <c r="P121" i="23"/>
  <c r="O121" i="23"/>
  <c r="W120" i="23"/>
  <c r="V120" i="23"/>
  <c r="U120" i="23"/>
  <c r="T120" i="23"/>
  <c r="S120" i="23"/>
  <c r="R120" i="23"/>
  <c r="Q120" i="23"/>
  <c r="P120" i="23"/>
  <c r="O120" i="23"/>
  <c r="W119" i="23"/>
  <c r="V119" i="23"/>
  <c r="U119" i="23"/>
  <c r="T119" i="23"/>
  <c r="S119" i="23"/>
  <c r="R119" i="23"/>
  <c r="Q119" i="23"/>
  <c r="P119" i="23"/>
  <c r="O119" i="23"/>
  <c r="W118" i="23"/>
  <c r="V118" i="23"/>
  <c r="U118" i="23"/>
  <c r="T118" i="23"/>
  <c r="S118" i="23"/>
  <c r="R118" i="23"/>
  <c r="Q118" i="23"/>
  <c r="P118" i="23"/>
  <c r="O118" i="23"/>
  <c r="W117" i="23"/>
  <c r="V117" i="23"/>
  <c r="U117" i="23"/>
  <c r="T117" i="23"/>
  <c r="S117" i="23"/>
  <c r="R117" i="23"/>
  <c r="Q117" i="23"/>
  <c r="P117" i="23"/>
  <c r="O117" i="23"/>
  <c r="W116" i="23"/>
  <c r="V116" i="23"/>
  <c r="U116" i="23"/>
  <c r="T116" i="23"/>
  <c r="S116" i="23"/>
  <c r="R116" i="23"/>
  <c r="Q116" i="23"/>
  <c r="P116" i="23"/>
  <c r="O116" i="23"/>
  <c r="W115" i="23"/>
  <c r="V115" i="23"/>
  <c r="U115" i="23"/>
  <c r="T115" i="23"/>
  <c r="S115" i="23"/>
  <c r="R115" i="23"/>
  <c r="Q115" i="23"/>
  <c r="P115" i="23"/>
  <c r="O115" i="23"/>
  <c r="W114" i="23"/>
  <c r="V114" i="23"/>
  <c r="U114" i="23"/>
  <c r="T114" i="23"/>
  <c r="S114" i="23"/>
  <c r="R114" i="23"/>
  <c r="Q114" i="23"/>
  <c r="P114" i="23"/>
  <c r="O114" i="23"/>
  <c r="W113" i="23"/>
  <c r="V113" i="23"/>
  <c r="U113" i="23"/>
  <c r="T113" i="23"/>
  <c r="S113" i="23"/>
  <c r="R113" i="23"/>
  <c r="Q113" i="23"/>
  <c r="P113" i="23"/>
  <c r="O113" i="23"/>
  <c r="W112" i="23"/>
  <c r="V112" i="23"/>
  <c r="U112" i="23"/>
  <c r="T112" i="23"/>
  <c r="S112" i="23"/>
  <c r="R112" i="23"/>
  <c r="Q112" i="23"/>
  <c r="P112" i="23"/>
  <c r="O112" i="23"/>
  <c r="W111" i="23"/>
  <c r="V111" i="23"/>
  <c r="U111" i="23"/>
  <c r="T111" i="23"/>
  <c r="S111" i="23"/>
  <c r="R111" i="23"/>
  <c r="Q111" i="23"/>
  <c r="P111" i="23"/>
  <c r="O111" i="23"/>
  <c r="W110" i="23"/>
  <c r="V110" i="23"/>
  <c r="U110" i="23"/>
  <c r="T110" i="23"/>
  <c r="S110" i="23"/>
  <c r="R110" i="23"/>
  <c r="Q110" i="23"/>
  <c r="P110" i="23"/>
  <c r="O110" i="23"/>
  <c r="W109" i="23"/>
  <c r="V109" i="23"/>
  <c r="U109" i="23"/>
  <c r="T109" i="23"/>
  <c r="S109" i="23"/>
  <c r="R109" i="23"/>
  <c r="Q109" i="23"/>
  <c r="P109" i="23"/>
  <c r="O109" i="23"/>
  <c r="W108" i="23"/>
  <c r="V108" i="23"/>
  <c r="U108" i="23"/>
  <c r="T108" i="23"/>
  <c r="S108" i="23"/>
  <c r="R108" i="23"/>
  <c r="Q108" i="23"/>
  <c r="P108" i="23"/>
  <c r="O108" i="23"/>
  <c r="W107" i="23"/>
  <c r="V107" i="23"/>
  <c r="U107" i="23"/>
  <c r="T107" i="23"/>
  <c r="S107" i="23"/>
  <c r="R107" i="23"/>
  <c r="Q107" i="23"/>
  <c r="P107" i="23"/>
  <c r="O107" i="23"/>
  <c r="W106" i="23"/>
  <c r="V106" i="23"/>
  <c r="U106" i="23"/>
  <c r="T106" i="23"/>
  <c r="S106" i="23"/>
  <c r="R106" i="23"/>
  <c r="Q106" i="23"/>
  <c r="P106" i="23"/>
  <c r="O106" i="23"/>
  <c r="W105" i="23"/>
  <c r="V105" i="23"/>
  <c r="U105" i="23"/>
  <c r="T105" i="23"/>
  <c r="S105" i="23"/>
  <c r="R105" i="23"/>
  <c r="Q105" i="23"/>
  <c r="P105" i="23"/>
  <c r="O105" i="23"/>
  <c r="W104" i="23"/>
  <c r="V104" i="23"/>
  <c r="U104" i="23"/>
  <c r="T104" i="23"/>
  <c r="S104" i="23"/>
  <c r="R104" i="23"/>
  <c r="Q104" i="23"/>
  <c r="P104" i="23"/>
  <c r="O104" i="23"/>
  <c r="W103" i="23"/>
  <c r="V103" i="23"/>
  <c r="U103" i="23"/>
  <c r="T103" i="23"/>
  <c r="S103" i="23"/>
  <c r="R103" i="23"/>
  <c r="Q103" i="23"/>
  <c r="P103" i="23"/>
  <c r="O103" i="23"/>
  <c r="W102" i="23"/>
  <c r="V102" i="23"/>
  <c r="U102" i="23"/>
  <c r="T102" i="23"/>
  <c r="S102" i="23"/>
  <c r="R102" i="23"/>
  <c r="Q102" i="23"/>
  <c r="P102" i="23"/>
  <c r="O102" i="23"/>
  <c r="X101" i="23"/>
  <c r="W101" i="23"/>
  <c r="V101" i="23"/>
  <c r="U101" i="23"/>
  <c r="T101" i="23"/>
  <c r="S101" i="23"/>
  <c r="R101" i="23"/>
  <c r="Q101" i="23"/>
  <c r="P101" i="23"/>
  <c r="O101" i="23"/>
  <c r="W96" i="23"/>
  <c r="V96" i="23"/>
  <c r="U96" i="23"/>
  <c r="T96" i="23"/>
  <c r="S96" i="23"/>
  <c r="R96" i="23"/>
  <c r="Q96" i="23"/>
  <c r="P96" i="23"/>
  <c r="O96" i="23"/>
  <c r="W95" i="23"/>
  <c r="V95" i="23"/>
  <c r="U95" i="23"/>
  <c r="T95" i="23"/>
  <c r="S95" i="23"/>
  <c r="R95" i="23"/>
  <c r="Q95" i="23"/>
  <c r="P95" i="23"/>
  <c r="O95" i="23"/>
  <c r="W94" i="23"/>
  <c r="V94" i="23"/>
  <c r="U94" i="23"/>
  <c r="T94" i="23"/>
  <c r="S94" i="23"/>
  <c r="R94" i="23"/>
  <c r="Q94" i="23"/>
  <c r="P94" i="23"/>
  <c r="O94" i="23"/>
  <c r="W93" i="23"/>
  <c r="V93" i="23"/>
  <c r="U93" i="23"/>
  <c r="T93" i="23"/>
  <c r="S93" i="23"/>
  <c r="R93" i="23"/>
  <c r="Q93" i="23"/>
  <c r="P93" i="23"/>
  <c r="O93" i="23"/>
  <c r="W92" i="23"/>
  <c r="V92" i="23"/>
  <c r="U92" i="23"/>
  <c r="T92" i="23"/>
  <c r="S92" i="23"/>
  <c r="R92" i="23"/>
  <c r="Q92" i="23"/>
  <c r="P92" i="23"/>
  <c r="O92" i="23"/>
  <c r="W91" i="23"/>
  <c r="V91" i="23"/>
  <c r="U91" i="23"/>
  <c r="T91" i="23"/>
  <c r="S91" i="23"/>
  <c r="R91" i="23"/>
  <c r="Q91" i="23"/>
  <c r="P91" i="23"/>
  <c r="O91" i="23"/>
  <c r="W90" i="23"/>
  <c r="V90" i="23"/>
  <c r="U90" i="23"/>
  <c r="T90" i="23"/>
  <c r="S90" i="23"/>
  <c r="R90" i="23"/>
  <c r="Q90" i="23"/>
  <c r="P90" i="23"/>
  <c r="O90" i="23"/>
  <c r="W89" i="23"/>
  <c r="V89" i="23"/>
  <c r="U89" i="23"/>
  <c r="T89" i="23"/>
  <c r="S89" i="23"/>
  <c r="R89" i="23"/>
  <c r="Q89" i="23"/>
  <c r="P89" i="23"/>
  <c r="O89" i="23"/>
  <c r="W88" i="23"/>
  <c r="V88" i="23"/>
  <c r="U88" i="23"/>
  <c r="T88" i="23"/>
  <c r="S88" i="23"/>
  <c r="R88" i="23"/>
  <c r="Q88" i="23"/>
  <c r="P88" i="23"/>
  <c r="O88" i="23"/>
  <c r="W87" i="23"/>
  <c r="V87" i="23"/>
  <c r="U87" i="23"/>
  <c r="T87" i="23"/>
  <c r="S87" i="23"/>
  <c r="R87" i="23"/>
  <c r="Q87" i="23"/>
  <c r="P87" i="23"/>
  <c r="O87" i="23"/>
  <c r="W86" i="23"/>
  <c r="V86" i="23"/>
  <c r="U86" i="23"/>
  <c r="T86" i="23"/>
  <c r="S86" i="23"/>
  <c r="R86" i="23"/>
  <c r="Q86" i="23"/>
  <c r="P86" i="23"/>
  <c r="O86" i="23"/>
  <c r="W85" i="23"/>
  <c r="V85" i="23"/>
  <c r="U85" i="23"/>
  <c r="T85" i="23"/>
  <c r="S85" i="23"/>
  <c r="R85" i="23"/>
  <c r="Q85" i="23"/>
  <c r="P85" i="23"/>
  <c r="O85" i="23"/>
  <c r="W84" i="23"/>
  <c r="V84" i="23"/>
  <c r="U84" i="23"/>
  <c r="T84" i="23"/>
  <c r="S84" i="23"/>
  <c r="R84" i="23"/>
  <c r="Q84" i="23"/>
  <c r="P84" i="23"/>
  <c r="O84" i="23"/>
  <c r="W83" i="23"/>
  <c r="V83" i="23"/>
  <c r="U83" i="23"/>
  <c r="T83" i="23"/>
  <c r="S83" i="23"/>
  <c r="R83" i="23"/>
  <c r="Q83" i="23"/>
  <c r="P83" i="23"/>
  <c r="O83" i="23"/>
  <c r="W82" i="23"/>
  <c r="V82" i="23"/>
  <c r="U82" i="23"/>
  <c r="T82" i="23"/>
  <c r="S82" i="23"/>
  <c r="R82" i="23"/>
  <c r="Q82" i="23"/>
  <c r="P82" i="23"/>
  <c r="O82" i="23"/>
  <c r="W81" i="23"/>
  <c r="V81" i="23"/>
  <c r="U81" i="23"/>
  <c r="T81" i="23"/>
  <c r="S81" i="23"/>
  <c r="R81" i="23"/>
  <c r="Q81" i="23"/>
  <c r="P81" i="23"/>
  <c r="O81" i="23"/>
  <c r="W80" i="23"/>
  <c r="V80" i="23"/>
  <c r="U80" i="23"/>
  <c r="T80" i="23"/>
  <c r="S80" i="23"/>
  <c r="R80" i="23"/>
  <c r="Q80" i="23"/>
  <c r="P80" i="23"/>
  <c r="O80" i="23"/>
  <c r="W79" i="23"/>
  <c r="V79" i="23"/>
  <c r="U79" i="23"/>
  <c r="T79" i="23"/>
  <c r="S79" i="23"/>
  <c r="R79" i="23"/>
  <c r="Q79" i="23"/>
  <c r="P79" i="23"/>
  <c r="O79" i="23"/>
  <c r="W78" i="23"/>
  <c r="V78" i="23"/>
  <c r="U78" i="23"/>
  <c r="T78" i="23"/>
  <c r="S78" i="23"/>
  <c r="R78" i="23"/>
  <c r="Q78" i="23"/>
  <c r="P78" i="23"/>
  <c r="O78" i="23"/>
  <c r="W77" i="23"/>
  <c r="V77" i="23"/>
  <c r="U77" i="23"/>
  <c r="T77" i="23"/>
  <c r="S77" i="23"/>
  <c r="R77" i="23"/>
  <c r="Q77" i="23"/>
  <c r="P77" i="23"/>
  <c r="O77" i="23"/>
  <c r="W76" i="23"/>
  <c r="V76" i="23"/>
  <c r="U76" i="23"/>
  <c r="T76" i="23"/>
  <c r="S76" i="23"/>
  <c r="R76" i="23"/>
  <c r="Q76" i="23"/>
  <c r="P76" i="23"/>
  <c r="O76" i="23"/>
  <c r="W75" i="23"/>
  <c r="V75" i="23"/>
  <c r="U75" i="23"/>
  <c r="T75" i="23"/>
  <c r="S75" i="23"/>
  <c r="R75" i="23"/>
  <c r="Q75" i="23"/>
  <c r="P75" i="23"/>
  <c r="O75" i="23"/>
  <c r="W74" i="23"/>
  <c r="V74" i="23"/>
  <c r="U74" i="23"/>
  <c r="T74" i="23"/>
  <c r="S74" i="23"/>
  <c r="R74" i="23"/>
  <c r="Q74" i="23"/>
  <c r="P74" i="23"/>
  <c r="O74" i="23"/>
  <c r="W73" i="23"/>
  <c r="V73" i="23"/>
  <c r="U73" i="23"/>
  <c r="T73" i="23"/>
  <c r="S73" i="23"/>
  <c r="R73" i="23"/>
  <c r="Q73" i="23"/>
  <c r="P73" i="23"/>
  <c r="O73" i="23"/>
  <c r="W72" i="23"/>
  <c r="V72" i="23"/>
  <c r="U72" i="23"/>
  <c r="T72" i="23"/>
  <c r="S72" i="23"/>
  <c r="R72" i="23"/>
  <c r="Q72" i="23"/>
  <c r="P72" i="23"/>
  <c r="O72" i="23"/>
  <c r="W71" i="23"/>
  <c r="V71" i="23"/>
  <c r="U71" i="23"/>
  <c r="T71" i="23"/>
  <c r="S71" i="23"/>
  <c r="R71" i="23"/>
  <c r="Q71" i="23"/>
  <c r="P71" i="23"/>
  <c r="O71" i="23"/>
  <c r="W70" i="23"/>
  <c r="V70" i="23"/>
  <c r="U70" i="23"/>
  <c r="T70" i="23"/>
  <c r="S70" i="23"/>
  <c r="R70" i="23"/>
  <c r="Q70" i="23"/>
  <c r="P70" i="23"/>
  <c r="O70" i="23"/>
  <c r="X69" i="23"/>
  <c r="W69" i="23"/>
  <c r="V69" i="23"/>
  <c r="U69" i="23"/>
  <c r="T69" i="23"/>
  <c r="S69" i="23"/>
  <c r="R69" i="23"/>
  <c r="Q69" i="23"/>
  <c r="P69" i="23"/>
  <c r="O69" i="23"/>
  <c r="W64" i="23"/>
  <c r="V64" i="23"/>
  <c r="U64" i="23"/>
  <c r="T64" i="23"/>
  <c r="S64" i="23"/>
  <c r="R64" i="23"/>
  <c r="Q64" i="23"/>
  <c r="P64" i="23"/>
  <c r="O64" i="23"/>
  <c r="W63" i="23"/>
  <c r="V63" i="23"/>
  <c r="U63" i="23"/>
  <c r="T63" i="23"/>
  <c r="S63" i="23"/>
  <c r="R63" i="23"/>
  <c r="Q63" i="23"/>
  <c r="P63" i="23"/>
  <c r="O63" i="23"/>
  <c r="W62" i="23"/>
  <c r="V62" i="23"/>
  <c r="U62" i="23"/>
  <c r="T62" i="23"/>
  <c r="S62" i="23"/>
  <c r="R62" i="23"/>
  <c r="Q62" i="23"/>
  <c r="P62" i="23"/>
  <c r="O62" i="23"/>
  <c r="W61" i="23"/>
  <c r="V61" i="23"/>
  <c r="U61" i="23"/>
  <c r="T61" i="23"/>
  <c r="S61" i="23"/>
  <c r="R61" i="23"/>
  <c r="Q61" i="23"/>
  <c r="P61" i="23"/>
  <c r="O61" i="23"/>
  <c r="W60" i="23"/>
  <c r="V60" i="23"/>
  <c r="U60" i="23"/>
  <c r="T60" i="23"/>
  <c r="S60" i="23"/>
  <c r="R60" i="23"/>
  <c r="Q60" i="23"/>
  <c r="P60" i="23"/>
  <c r="O60" i="23"/>
  <c r="W59" i="23"/>
  <c r="V59" i="23"/>
  <c r="U59" i="23"/>
  <c r="T59" i="23"/>
  <c r="S59" i="23"/>
  <c r="R59" i="23"/>
  <c r="Q59" i="23"/>
  <c r="P59" i="23"/>
  <c r="O59" i="23"/>
  <c r="W58" i="23"/>
  <c r="V58" i="23"/>
  <c r="U58" i="23"/>
  <c r="T58" i="23"/>
  <c r="S58" i="23"/>
  <c r="R58" i="23"/>
  <c r="Q58" i="23"/>
  <c r="P58" i="23"/>
  <c r="O58" i="23"/>
  <c r="W57" i="23"/>
  <c r="V57" i="23"/>
  <c r="U57" i="23"/>
  <c r="T57" i="23"/>
  <c r="S57" i="23"/>
  <c r="R57" i="23"/>
  <c r="Q57" i="23"/>
  <c r="P57" i="23"/>
  <c r="O57" i="23"/>
  <c r="W56" i="23"/>
  <c r="V56" i="23"/>
  <c r="U56" i="23"/>
  <c r="T56" i="23"/>
  <c r="S56" i="23"/>
  <c r="R56" i="23"/>
  <c r="Q56" i="23"/>
  <c r="P56" i="23"/>
  <c r="O56" i="23"/>
  <c r="W55" i="23"/>
  <c r="V55" i="23"/>
  <c r="U55" i="23"/>
  <c r="T55" i="23"/>
  <c r="S55" i="23"/>
  <c r="R55" i="23"/>
  <c r="Q55" i="23"/>
  <c r="P55" i="23"/>
  <c r="O55" i="23"/>
  <c r="W54" i="23"/>
  <c r="V54" i="23"/>
  <c r="U54" i="23"/>
  <c r="T54" i="23"/>
  <c r="S54" i="23"/>
  <c r="R54" i="23"/>
  <c r="Q54" i="23"/>
  <c r="P54" i="23"/>
  <c r="O54" i="23"/>
  <c r="W53" i="23"/>
  <c r="V53" i="23"/>
  <c r="U53" i="23"/>
  <c r="T53" i="23"/>
  <c r="S53" i="23"/>
  <c r="R53" i="23"/>
  <c r="Q53" i="23"/>
  <c r="P53" i="23"/>
  <c r="O53" i="23"/>
  <c r="W52" i="23"/>
  <c r="V52" i="23"/>
  <c r="U52" i="23"/>
  <c r="T52" i="23"/>
  <c r="S52" i="23"/>
  <c r="R52" i="23"/>
  <c r="Q52" i="23"/>
  <c r="P52" i="23"/>
  <c r="O52" i="23"/>
  <c r="W51" i="23"/>
  <c r="V51" i="23"/>
  <c r="U51" i="23"/>
  <c r="T51" i="23"/>
  <c r="S51" i="23"/>
  <c r="R51" i="23"/>
  <c r="Q51" i="23"/>
  <c r="P51" i="23"/>
  <c r="O51" i="23"/>
  <c r="W50" i="23"/>
  <c r="V50" i="23"/>
  <c r="U50" i="23"/>
  <c r="T50" i="23"/>
  <c r="S50" i="23"/>
  <c r="R50" i="23"/>
  <c r="Q50" i="23"/>
  <c r="P50" i="23"/>
  <c r="O50" i="23"/>
  <c r="W49" i="23"/>
  <c r="V49" i="23"/>
  <c r="U49" i="23"/>
  <c r="T49" i="23"/>
  <c r="S49" i="23"/>
  <c r="R49" i="23"/>
  <c r="Q49" i="23"/>
  <c r="P49" i="23"/>
  <c r="O49" i="23"/>
  <c r="W48" i="23"/>
  <c r="V48" i="23"/>
  <c r="U48" i="23"/>
  <c r="T48" i="23"/>
  <c r="S48" i="23"/>
  <c r="R48" i="23"/>
  <c r="Q48" i="23"/>
  <c r="P48" i="23"/>
  <c r="O48" i="23"/>
  <c r="W47" i="23"/>
  <c r="V47" i="23"/>
  <c r="U47" i="23"/>
  <c r="T47" i="23"/>
  <c r="S47" i="23"/>
  <c r="R47" i="23"/>
  <c r="Q47" i="23"/>
  <c r="P47" i="23"/>
  <c r="O47" i="23"/>
  <c r="W46" i="23"/>
  <c r="V46" i="23"/>
  <c r="U46" i="23"/>
  <c r="T46" i="23"/>
  <c r="S46" i="23"/>
  <c r="R46" i="23"/>
  <c r="Q46" i="23"/>
  <c r="P46" i="23"/>
  <c r="O46" i="23"/>
  <c r="W45" i="23"/>
  <c r="V45" i="23"/>
  <c r="U45" i="23"/>
  <c r="T45" i="23"/>
  <c r="S45" i="23"/>
  <c r="R45" i="23"/>
  <c r="Q45" i="23"/>
  <c r="P45" i="23"/>
  <c r="O45" i="23"/>
  <c r="W44" i="23"/>
  <c r="V44" i="23"/>
  <c r="U44" i="23"/>
  <c r="T44" i="23"/>
  <c r="S44" i="23"/>
  <c r="R44" i="23"/>
  <c r="Q44" i="23"/>
  <c r="P44" i="23"/>
  <c r="O44" i="23"/>
  <c r="W43" i="23"/>
  <c r="V43" i="23"/>
  <c r="U43" i="23"/>
  <c r="T43" i="23"/>
  <c r="S43" i="23"/>
  <c r="R43" i="23"/>
  <c r="Q43" i="23"/>
  <c r="P43" i="23"/>
  <c r="O43" i="23"/>
  <c r="W42" i="23"/>
  <c r="V42" i="23"/>
  <c r="U42" i="23"/>
  <c r="T42" i="23"/>
  <c r="S42" i="23"/>
  <c r="R42" i="23"/>
  <c r="Q42" i="23"/>
  <c r="P42" i="23"/>
  <c r="O42" i="23"/>
  <c r="W41" i="23"/>
  <c r="V41" i="23"/>
  <c r="U41" i="23"/>
  <c r="T41" i="23"/>
  <c r="S41" i="23"/>
  <c r="R41" i="23"/>
  <c r="Q41" i="23"/>
  <c r="P41" i="23"/>
  <c r="O41" i="23"/>
  <c r="W40" i="23"/>
  <c r="V40" i="23"/>
  <c r="U40" i="23"/>
  <c r="T40" i="23"/>
  <c r="S40" i="23"/>
  <c r="R40" i="23"/>
  <c r="Q40" i="23"/>
  <c r="P40" i="23"/>
  <c r="O40" i="23"/>
  <c r="W39" i="23"/>
  <c r="V39" i="23"/>
  <c r="U39" i="23"/>
  <c r="T39" i="23"/>
  <c r="S39" i="23"/>
  <c r="R39" i="23"/>
  <c r="Q39" i="23"/>
  <c r="P39" i="23"/>
  <c r="O39" i="23"/>
  <c r="W38" i="23"/>
  <c r="V38" i="23"/>
  <c r="U38" i="23"/>
  <c r="T38" i="23"/>
  <c r="S38" i="23"/>
  <c r="R38" i="23"/>
  <c r="Q38" i="23"/>
  <c r="P38" i="23"/>
  <c r="O38" i="23"/>
  <c r="X37" i="23"/>
  <c r="W37" i="23"/>
  <c r="V37" i="23"/>
  <c r="U37" i="23"/>
  <c r="T37" i="23"/>
  <c r="S37" i="23"/>
  <c r="R37" i="23"/>
  <c r="Q37" i="23"/>
  <c r="P37" i="23"/>
  <c r="O37" i="23"/>
  <c r="W32" i="23"/>
  <c r="V32" i="23"/>
  <c r="U32" i="23"/>
  <c r="T32" i="23"/>
  <c r="S32" i="23"/>
  <c r="R32" i="23"/>
  <c r="Q32" i="23"/>
  <c r="P32" i="23"/>
  <c r="O32" i="23"/>
  <c r="W31" i="23"/>
  <c r="V31" i="23"/>
  <c r="U31" i="23"/>
  <c r="T31" i="23"/>
  <c r="S31" i="23"/>
  <c r="R31" i="23"/>
  <c r="Q31" i="23"/>
  <c r="P31" i="23"/>
  <c r="O31" i="23"/>
  <c r="W30" i="23"/>
  <c r="V30" i="23"/>
  <c r="U30" i="23"/>
  <c r="T30" i="23"/>
  <c r="S30" i="23"/>
  <c r="R30" i="23"/>
  <c r="Q30" i="23"/>
  <c r="P30" i="23"/>
  <c r="O30" i="23"/>
  <c r="W29" i="23"/>
  <c r="V29" i="23"/>
  <c r="U29" i="23"/>
  <c r="T29" i="23"/>
  <c r="S29" i="23"/>
  <c r="R29" i="23"/>
  <c r="Q29" i="23"/>
  <c r="P29" i="23"/>
  <c r="O29" i="23"/>
  <c r="W28" i="23"/>
  <c r="V28" i="23"/>
  <c r="U28" i="23"/>
  <c r="T28" i="23"/>
  <c r="S28" i="23"/>
  <c r="R28" i="23"/>
  <c r="Q28" i="23"/>
  <c r="P28" i="23"/>
  <c r="O28" i="23"/>
  <c r="W27" i="23"/>
  <c r="V27" i="23"/>
  <c r="U27" i="23"/>
  <c r="T27" i="23"/>
  <c r="S27" i="23"/>
  <c r="R27" i="23"/>
  <c r="Q27" i="23"/>
  <c r="P27" i="23"/>
  <c r="O27" i="23"/>
  <c r="W26" i="23"/>
  <c r="V26" i="23"/>
  <c r="U26" i="23"/>
  <c r="T26" i="23"/>
  <c r="S26" i="23"/>
  <c r="R26" i="23"/>
  <c r="Q26" i="23"/>
  <c r="P26" i="23"/>
  <c r="O26" i="23"/>
  <c r="W25" i="23"/>
  <c r="V25" i="23"/>
  <c r="U25" i="23"/>
  <c r="T25" i="23"/>
  <c r="S25" i="23"/>
  <c r="R25" i="23"/>
  <c r="Q25" i="23"/>
  <c r="P25" i="23"/>
  <c r="O25" i="23"/>
  <c r="W24" i="23"/>
  <c r="V24" i="23"/>
  <c r="U24" i="23"/>
  <c r="T24" i="23"/>
  <c r="S24" i="23"/>
  <c r="R24" i="23"/>
  <c r="Q24" i="23"/>
  <c r="P24" i="23"/>
  <c r="O24" i="23"/>
  <c r="W23" i="23"/>
  <c r="V23" i="23"/>
  <c r="U23" i="23"/>
  <c r="T23" i="23"/>
  <c r="S23" i="23"/>
  <c r="R23" i="23"/>
  <c r="Q23" i="23"/>
  <c r="P23" i="23"/>
  <c r="O23" i="23"/>
  <c r="W22" i="23"/>
  <c r="V22" i="23"/>
  <c r="U22" i="23"/>
  <c r="T22" i="23"/>
  <c r="S22" i="23"/>
  <c r="R22" i="23"/>
  <c r="Q22" i="23"/>
  <c r="P22" i="23"/>
  <c r="O22" i="23"/>
  <c r="W21" i="23"/>
  <c r="V21" i="23"/>
  <c r="U21" i="23"/>
  <c r="T21" i="23"/>
  <c r="S21" i="23"/>
  <c r="R21" i="23"/>
  <c r="Q21" i="23"/>
  <c r="P21" i="23"/>
  <c r="O21" i="23"/>
  <c r="W20" i="23"/>
  <c r="V20" i="23"/>
  <c r="U20" i="23"/>
  <c r="T20" i="23"/>
  <c r="S20" i="23"/>
  <c r="R20" i="23"/>
  <c r="Q20" i="23"/>
  <c r="P20" i="23"/>
  <c r="O20" i="23"/>
  <c r="W19" i="23"/>
  <c r="V19" i="23"/>
  <c r="U19" i="23"/>
  <c r="T19" i="23"/>
  <c r="S19" i="23"/>
  <c r="R19" i="23"/>
  <c r="Q19" i="23"/>
  <c r="P19" i="23"/>
  <c r="O19" i="23"/>
  <c r="W18" i="23"/>
  <c r="V18" i="23"/>
  <c r="U18" i="23"/>
  <c r="T18" i="23"/>
  <c r="S18" i="23"/>
  <c r="R18" i="23"/>
  <c r="Q18" i="23"/>
  <c r="P18" i="23"/>
  <c r="O18" i="23"/>
  <c r="W17" i="23"/>
  <c r="V17" i="23"/>
  <c r="U17" i="23"/>
  <c r="T17" i="23"/>
  <c r="S17" i="23"/>
  <c r="R17" i="23"/>
  <c r="Q17" i="23"/>
  <c r="P17" i="23"/>
  <c r="O17" i="23"/>
  <c r="W16" i="23"/>
  <c r="V16" i="23"/>
  <c r="U16" i="23"/>
  <c r="T16" i="23"/>
  <c r="S16" i="23"/>
  <c r="R16" i="23"/>
  <c r="Q16" i="23"/>
  <c r="P16" i="23"/>
  <c r="O16" i="23"/>
  <c r="W15" i="23"/>
  <c r="V15" i="23"/>
  <c r="U15" i="23"/>
  <c r="T15" i="23"/>
  <c r="S15" i="23"/>
  <c r="R15" i="23"/>
  <c r="Q15" i="23"/>
  <c r="P15" i="23"/>
  <c r="O15" i="23"/>
  <c r="W14" i="23"/>
  <c r="V14" i="23"/>
  <c r="U14" i="23"/>
  <c r="T14" i="23"/>
  <c r="S14" i="23"/>
  <c r="R14" i="23"/>
  <c r="Q14" i="23"/>
  <c r="P14" i="23"/>
  <c r="O14" i="23"/>
  <c r="W13" i="23"/>
  <c r="V13" i="23"/>
  <c r="U13" i="23"/>
  <c r="T13" i="23"/>
  <c r="S13" i="23"/>
  <c r="R13" i="23"/>
  <c r="Q13" i="23"/>
  <c r="P13" i="23"/>
  <c r="O13" i="23"/>
  <c r="W12" i="23"/>
  <c r="V12" i="23"/>
  <c r="U12" i="23"/>
  <c r="T12" i="23"/>
  <c r="S12" i="23"/>
  <c r="R12" i="23"/>
  <c r="Q12" i="23"/>
  <c r="P12" i="23"/>
  <c r="O12" i="23"/>
  <c r="W11" i="23"/>
  <c r="V11" i="23"/>
  <c r="U11" i="23"/>
  <c r="T11" i="23"/>
  <c r="S11" i="23"/>
  <c r="R11" i="23"/>
  <c r="Q11" i="23"/>
  <c r="P11" i="23"/>
  <c r="O11" i="23"/>
  <c r="W10" i="23"/>
  <c r="V10" i="23"/>
  <c r="U10" i="23"/>
  <c r="T10" i="23"/>
  <c r="S10" i="23"/>
  <c r="R10" i="23"/>
  <c r="Q10" i="23"/>
  <c r="P10" i="23"/>
  <c r="O10" i="23"/>
  <c r="W9" i="23"/>
  <c r="V9" i="23"/>
  <c r="U9" i="23"/>
  <c r="T9" i="23"/>
  <c r="S9" i="23"/>
  <c r="R9" i="23"/>
  <c r="Q9" i="23"/>
  <c r="P9" i="23"/>
  <c r="O9" i="23"/>
  <c r="W8" i="23"/>
  <c r="V8" i="23"/>
  <c r="U8" i="23"/>
  <c r="T8" i="23"/>
  <c r="S8" i="23"/>
  <c r="R8" i="23"/>
  <c r="Q8" i="23"/>
  <c r="P8" i="23"/>
  <c r="O8" i="23"/>
  <c r="W7" i="23"/>
  <c r="V7" i="23"/>
  <c r="U7" i="23"/>
  <c r="T7" i="23"/>
  <c r="S7" i="23"/>
  <c r="R7" i="23"/>
  <c r="Q7" i="23"/>
  <c r="P7" i="23"/>
  <c r="O7" i="23"/>
  <c r="W6" i="23"/>
  <c r="V6" i="23"/>
  <c r="U6" i="23"/>
  <c r="T6" i="23"/>
  <c r="S6" i="23"/>
  <c r="R6" i="23"/>
  <c r="Q6" i="23"/>
  <c r="P6" i="23"/>
  <c r="O6" i="23"/>
  <c r="X5" i="23"/>
  <c r="W5" i="23"/>
  <c r="V5" i="23"/>
  <c r="U5" i="23"/>
  <c r="T5" i="23"/>
  <c r="S5" i="23"/>
  <c r="R5" i="23"/>
  <c r="Q5" i="23"/>
  <c r="P5" i="23"/>
  <c r="O5" i="23"/>
  <c r="W256" i="21"/>
  <c r="V256" i="21"/>
  <c r="U256" i="21"/>
  <c r="T256" i="21"/>
  <c r="S256" i="21"/>
  <c r="R256" i="21"/>
  <c r="Q256" i="21"/>
  <c r="P256" i="21"/>
  <c r="O256" i="21"/>
  <c r="W255" i="21"/>
  <c r="V255" i="21"/>
  <c r="U255" i="21"/>
  <c r="T255" i="21"/>
  <c r="S255" i="21"/>
  <c r="R255" i="21"/>
  <c r="Q255" i="21"/>
  <c r="P255" i="21"/>
  <c r="O255" i="21"/>
  <c r="W254" i="21"/>
  <c r="V254" i="21"/>
  <c r="U254" i="21"/>
  <c r="T254" i="21"/>
  <c r="S254" i="21"/>
  <c r="R254" i="21"/>
  <c r="Q254" i="21"/>
  <c r="P254" i="21"/>
  <c r="O254" i="21"/>
  <c r="W253" i="21"/>
  <c r="V253" i="21"/>
  <c r="U253" i="21"/>
  <c r="T253" i="21"/>
  <c r="S253" i="21"/>
  <c r="R253" i="21"/>
  <c r="Q253" i="21"/>
  <c r="P253" i="21"/>
  <c r="O253" i="21"/>
  <c r="W252" i="21"/>
  <c r="V252" i="21"/>
  <c r="U252" i="21"/>
  <c r="T252" i="21"/>
  <c r="S252" i="21"/>
  <c r="R252" i="21"/>
  <c r="Q252" i="21"/>
  <c r="P252" i="21"/>
  <c r="O252" i="21"/>
  <c r="W251" i="21"/>
  <c r="V251" i="21"/>
  <c r="U251" i="21"/>
  <c r="T251" i="21"/>
  <c r="S251" i="21"/>
  <c r="R251" i="21"/>
  <c r="Q251" i="21"/>
  <c r="P251" i="21"/>
  <c r="O251" i="21"/>
  <c r="W250" i="21"/>
  <c r="V250" i="21"/>
  <c r="U250" i="21"/>
  <c r="T250" i="21"/>
  <c r="S250" i="21"/>
  <c r="R250" i="21"/>
  <c r="Q250" i="21"/>
  <c r="P250" i="21"/>
  <c r="O250" i="21"/>
  <c r="W249" i="21"/>
  <c r="V249" i="21"/>
  <c r="U249" i="21"/>
  <c r="T249" i="21"/>
  <c r="S249" i="21"/>
  <c r="R249" i="21"/>
  <c r="Q249" i="21"/>
  <c r="P249" i="21"/>
  <c r="O249" i="21"/>
  <c r="W248" i="21"/>
  <c r="V248" i="21"/>
  <c r="U248" i="21"/>
  <c r="T248" i="21"/>
  <c r="S248" i="21"/>
  <c r="R248" i="21"/>
  <c r="Q248" i="21"/>
  <c r="P248" i="21"/>
  <c r="O248" i="21"/>
  <c r="W247" i="21"/>
  <c r="V247" i="21"/>
  <c r="U247" i="21"/>
  <c r="T247" i="21"/>
  <c r="S247" i="21"/>
  <c r="R247" i="21"/>
  <c r="Q247" i="21"/>
  <c r="P247" i="21"/>
  <c r="O247" i="21"/>
  <c r="W246" i="21"/>
  <c r="V246" i="21"/>
  <c r="U246" i="21"/>
  <c r="T246" i="21"/>
  <c r="S246" i="21"/>
  <c r="R246" i="21"/>
  <c r="Q246" i="21"/>
  <c r="P246" i="21"/>
  <c r="O246" i="21"/>
  <c r="W245" i="21"/>
  <c r="V245" i="21"/>
  <c r="U245" i="21"/>
  <c r="T245" i="21"/>
  <c r="S245" i="21"/>
  <c r="R245" i="21"/>
  <c r="Q245" i="21"/>
  <c r="P245" i="21"/>
  <c r="O245" i="21"/>
  <c r="W244" i="21"/>
  <c r="V244" i="21"/>
  <c r="U244" i="21"/>
  <c r="T244" i="21"/>
  <c r="S244" i="21"/>
  <c r="R244" i="21"/>
  <c r="Q244" i="21"/>
  <c r="P244" i="21"/>
  <c r="O244" i="21"/>
  <c r="W243" i="21"/>
  <c r="V243" i="21"/>
  <c r="U243" i="21"/>
  <c r="T243" i="21"/>
  <c r="S243" i="21"/>
  <c r="R243" i="21"/>
  <c r="Q243" i="21"/>
  <c r="P243" i="21"/>
  <c r="O243" i="21"/>
  <c r="W242" i="21"/>
  <c r="V242" i="21"/>
  <c r="U242" i="21"/>
  <c r="T242" i="21"/>
  <c r="S242" i="21"/>
  <c r="R242" i="21"/>
  <c r="Q242" i="21"/>
  <c r="P242" i="21"/>
  <c r="O242" i="21"/>
  <c r="W241" i="21"/>
  <c r="V241" i="21"/>
  <c r="U241" i="21"/>
  <c r="T241" i="21"/>
  <c r="S241" i="21"/>
  <c r="R241" i="21"/>
  <c r="Q241" i="21"/>
  <c r="P241" i="21"/>
  <c r="O241" i="21"/>
  <c r="W240" i="21"/>
  <c r="V240" i="21"/>
  <c r="U240" i="21"/>
  <c r="T240" i="21"/>
  <c r="S240" i="21"/>
  <c r="R240" i="21"/>
  <c r="Q240" i="21"/>
  <c r="P240" i="21"/>
  <c r="O240" i="21"/>
  <c r="W239" i="21"/>
  <c r="V239" i="21"/>
  <c r="U239" i="21"/>
  <c r="T239" i="21"/>
  <c r="S239" i="21"/>
  <c r="R239" i="21"/>
  <c r="Q239" i="21"/>
  <c r="P239" i="21"/>
  <c r="O239" i="21"/>
  <c r="W238" i="21"/>
  <c r="V238" i="21"/>
  <c r="U238" i="21"/>
  <c r="T238" i="21"/>
  <c r="S238" i="21"/>
  <c r="R238" i="21"/>
  <c r="Q238" i="21"/>
  <c r="P238" i="21"/>
  <c r="O238" i="21"/>
  <c r="W237" i="21"/>
  <c r="V237" i="21"/>
  <c r="U237" i="21"/>
  <c r="T237" i="21"/>
  <c r="S237" i="21"/>
  <c r="R237" i="21"/>
  <c r="Q237" i="21"/>
  <c r="P237" i="21"/>
  <c r="O237" i="21"/>
  <c r="W236" i="21"/>
  <c r="V236" i="21"/>
  <c r="U236" i="21"/>
  <c r="T236" i="21"/>
  <c r="S236" i="21"/>
  <c r="R236" i="21"/>
  <c r="Q236" i="21"/>
  <c r="P236" i="21"/>
  <c r="O236" i="21"/>
  <c r="W235" i="21"/>
  <c r="V235" i="21"/>
  <c r="U235" i="21"/>
  <c r="T235" i="21"/>
  <c r="S235" i="21"/>
  <c r="R235" i="21"/>
  <c r="Q235" i="21"/>
  <c r="P235" i="21"/>
  <c r="O235" i="21"/>
  <c r="W234" i="21"/>
  <c r="V234" i="21"/>
  <c r="U234" i="21"/>
  <c r="T234" i="21"/>
  <c r="S234" i="21"/>
  <c r="R234" i="21"/>
  <c r="Q234" i="21"/>
  <c r="P234" i="21"/>
  <c r="O234" i="21"/>
  <c r="W233" i="21"/>
  <c r="V233" i="21"/>
  <c r="U233" i="21"/>
  <c r="T233" i="21"/>
  <c r="S233" i="21"/>
  <c r="R233" i="21"/>
  <c r="Q233" i="21"/>
  <c r="P233" i="21"/>
  <c r="O233" i="21"/>
  <c r="W232" i="21"/>
  <c r="V232" i="21"/>
  <c r="U232" i="21"/>
  <c r="T232" i="21"/>
  <c r="S232" i="21"/>
  <c r="R232" i="21"/>
  <c r="Q232" i="21"/>
  <c r="P232" i="21"/>
  <c r="O232" i="21"/>
  <c r="W231" i="21"/>
  <c r="V231" i="21"/>
  <c r="U231" i="21"/>
  <c r="T231" i="21"/>
  <c r="S231" i="21"/>
  <c r="R231" i="21"/>
  <c r="Q231" i="21"/>
  <c r="P231" i="21"/>
  <c r="O231" i="21"/>
  <c r="W230" i="21"/>
  <c r="V230" i="21"/>
  <c r="U230" i="21"/>
  <c r="T230" i="21"/>
  <c r="S230" i="21"/>
  <c r="R230" i="21"/>
  <c r="Q230" i="21"/>
  <c r="P230" i="21"/>
  <c r="O230" i="21"/>
  <c r="X229" i="21"/>
  <c r="W229" i="21"/>
  <c r="V229" i="21"/>
  <c r="U229" i="21"/>
  <c r="T229" i="21"/>
  <c r="S229" i="21"/>
  <c r="R229" i="21"/>
  <c r="Q229" i="21"/>
  <c r="P229" i="21"/>
  <c r="O229" i="21"/>
  <c r="W224" i="21"/>
  <c r="V224" i="21"/>
  <c r="U224" i="21"/>
  <c r="T224" i="21"/>
  <c r="S224" i="21"/>
  <c r="R224" i="21"/>
  <c r="Q224" i="21"/>
  <c r="P224" i="21"/>
  <c r="O224" i="21"/>
  <c r="W223" i="21"/>
  <c r="V223" i="21"/>
  <c r="U223" i="21"/>
  <c r="T223" i="21"/>
  <c r="S223" i="21"/>
  <c r="R223" i="21"/>
  <c r="Q223" i="21"/>
  <c r="P223" i="21"/>
  <c r="O223" i="21"/>
  <c r="W222" i="21"/>
  <c r="V222" i="21"/>
  <c r="U222" i="21"/>
  <c r="T222" i="21"/>
  <c r="S222" i="21"/>
  <c r="R222" i="21"/>
  <c r="Q222" i="21"/>
  <c r="P222" i="21"/>
  <c r="O222" i="21"/>
  <c r="W221" i="21"/>
  <c r="V221" i="21"/>
  <c r="U221" i="21"/>
  <c r="T221" i="21"/>
  <c r="S221" i="21"/>
  <c r="R221" i="21"/>
  <c r="Q221" i="21"/>
  <c r="P221" i="21"/>
  <c r="O221" i="21"/>
  <c r="W220" i="21"/>
  <c r="V220" i="21"/>
  <c r="U220" i="21"/>
  <c r="T220" i="21"/>
  <c r="S220" i="21"/>
  <c r="R220" i="21"/>
  <c r="Q220" i="21"/>
  <c r="P220" i="21"/>
  <c r="O220" i="21"/>
  <c r="W219" i="21"/>
  <c r="V219" i="21"/>
  <c r="U219" i="21"/>
  <c r="T219" i="21"/>
  <c r="S219" i="21"/>
  <c r="R219" i="21"/>
  <c r="Q219" i="21"/>
  <c r="P219" i="21"/>
  <c r="O219" i="21"/>
  <c r="W218" i="21"/>
  <c r="V218" i="21"/>
  <c r="U218" i="21"/>
  <c r="T218" i="21"/>
  <c r="S218" i="21"/>
  <c r="R218" i="21"/>
  <c r="Q218" i="21"/>
  <c r="P218" i="21"/>
  <c r="O218" i="21"/>
  <c r="W217" i="21"/>
  <c r="V217" i="21"/>
  <c r="U217" i="21"/>
  <c r="T217" i="21"/>
  <c r="S217" i="21"/>
  <c r="R217" i="21"/>
  <c r="Q217" i="21"/>
  <c r="P217" i="21"/>
  <c r="O217" i="21"/>
  <c r="W216" i="21"/>
  <c r="V216" i="21"/>
  <c r="U216" i="21"/>
  <c r="T216" i="21"/>
  <c r="S216" i="21"/>
  <c r="R216" i="21"/>
  <c r="Q216" i="21"/>
  <c r="P216" i="21"/>
  <c r="O216" i="21"/>
  <c r="W215" i="21"/>
  <c r="V215" i="21"/>
  <c r="U215" i="21"/>
  <c r="T215" i="21"/>
  <c r="S215" i="21"/>
  <c r="R215" i="21"/>
  <c r="Q215" i="21"/>
  <c r="P215" i="21"/>
  <c r="O215" i="21"/>
  <c r="W214" i="21"/>
  <c r="V214" i="21"/>
  <c r="U214" i="21"/>
  <c r="T214" i="21"/>
  <c r="S214" i="21"/>
  <c r="R214" i="21"/>
  <c r="Q214" i="21"/>
  <c r="P214" i="21"/>
  <c r="O214" i="21"/>
  <c r="W213" i="21"/>
  <c r="V213" i="21"/>
  <c r="U213" i="21"/>
  <c r="T213" i="21"/>
  <c r="S213" i="21"/>
  <c r="R213" i="21"/>
  <c r="Q213" i="21"/>
  <c r="P213" i="21"/>
  <c r="O213" i="21"/>
  <c r="W212" i="21"/>
  <c r="V212" i="21"/>
  <c r="U212" i="21"/>
  <c r="T212" i="21"/>
  <c r="S212" i="21"/>
  <c r="R212" i="21"/>
  <c r="Q212" i="21"/>
  <c r="P212" i="21"/>
  <c r="O212" i="21"/>
  <c r="W211" i="21"/>
  <c r="V211" i="21"/>
  <c r="U211" i="21"/>
  <c r="T211" i="21"/>
  <c r="S211" i="21"/>
  <c r="R211" i="21"/>
  <c r="Q211" i="21"/>
  <c r="P211" i="21"/>
  <c r="O211" i="21"/>
  <c r="W210" i="21"/>
  <c r="V210" i="21"/>
  <c r="U210" i="21"/>
  <c r="T210" i="21"/>
  <c r="S210" i="21"/>
  <c r="R210" i="21"/>
  <c r="Q210" i="21"/>
  <c r="P210" i="21"/>
  <c r="O210" i="21"/>
  <c r="W209" i="21"/>
  <c r="V209" i="21"/>
  <c r="U209" i="21"/>
  <c r="T209" i="21"/>
  <c r="S209" i="21"/>
  <c r="R209" i="21"/>
  <c r="Q209" i="21"/>
  <c r="P209" i="21"/>
  <c r="O209" i="21"/>
  <c r="W208" i="21"/>
  <c r="V208" i="21"/>
  <c r="U208" i="21"/>
  <c r="T208" i="21"/>
  <c r="S208" i="21"/>
  <c r="R208" i="21"/>
  <c r="Q208" i="21"/>
  <c r="P208" i="21"/>
  <c r="O208" i="21"/>
  <c r="W207" i="21"/>
  <c r="V207" i="21"/>
  <c r="U207" i="21"/>
  <c r="T207" i="21"/>
  <c r="S207" i="21"/>
  <c r="R207" i="21"/>
  <c r="Q207" i="21"/>
  <c r="P207" i="21"/>
  <c r="O207" i="21"/>
  <c r="W206" i="21"/>
  <c r="V206" i="21"/>
  <c r="U206" i="21"/>
  <c r="T206" i="21"/>
  <c r="S206" i="21"/>
  <c r="R206" i="21"/>
  <c r="Q206" i="21"/>
  <c r="P206" i="21"/>
  <c r="O206" i="21"/>
  <c r="W205" i="21"/>
  <c r="V205" i="21"/>
  <c r="U205" i="21"/>
  <c r="T205" i="21"/>
  <c r="S205" i="21"/>
  <c r="R205" i="21"/>
  <c r="Q205" i="21"/>
  <c r="P205" i="21"/>
  <c r="O205" i="21"/>
  <c r="W204" i="21"/>
  <c r="V204" i="21"/>
  <c r="U204" i="21"/>
  <c r="T204" i="21"/>
  <c r="S204" i="21"/>
  <c r="R204" i="21"/>
  <c r="Q204" i="21"/>
  <c r="P204" i="21"/>
  <c r="O204" i="21"/>
  <c r="W203" i="21"/>
  <c r="V203" i="21"/>
  <c r="U203" i="21"/>
  <c r="T203" i="21"/>
  <c r="S203" i="21"/>
  <c r="R203" i="21"/>
  <c r="Q203" i="21"/>
  <c r="P203" i="21"/>
  <c r="O203" i="21"/>
  <c r="W202" i="21"/>
  <c r="V202" i="21"/>
  <c r="U202" i="21"/>
  <c r="T202" i="21"/>
  <c r="S202" i="21"/>
  <c r="R202" i="21"/>
  <c r="Q202" i="21"/>
  <c r="P202" i="21"/>
  <c r="O202" i="21"/>
  <c r="W201" i="21"/>
  <c r="V201" i="21"/>
  <c r="U201" i="21"/>
  <c r="T201" i="21"/>
  <c r="S201" i="21"/>
  <c r="R201" i="21"/>
  <c r="Q201" i="21"/>
  <c r="P201" i="21"/>
  <c r="O201" i="21"/>
  <c r="W200" i="21"/>
  <c r="V200" i="21"/>
  <c r="U200" i="21"/>
  <c r="T200" i="21"/>
  <c r="S200" i="21"/>
  <c r="R200" i="21"/>
  <c r="Q200" i="21"/>
  <c r="P200" i="21"/>
  <c r="O200" i="21"/>
  <c r="W199" i="21"/>
  <c r="V199" i="21"/>
  <c r="U199" i="21"/>
  <c r="T199" i="21"/>
  <c r="S199" i="21"/>
  <c r="R199" i="21"/>
  <c r="Q199" i="21"/>
  <c r="P199" i="21"/>
  <c r="O199" i="21"/>
  <c r="W198" i="21"/>
  <c r="V198" i="21"/>
  <c r="U198" i="21"/>
  <c r="T198" i="21"/>
  <c r="S198" i="21"/>
  <c r="R198" i="21"/>
  <c r="Q198" i="21"/>
  <c r="P198" i="21"/>
  <c r="O198" i="21"/>
  <c r="X197" i="21"/>
  <c r="W197" i="21"/>
  <c r="V197" i="21"/>
  <c r="U197" i="21"/>
  <c r="T197" i="21"/>
  <c r="S197" i="21"/>
  <c r="R197" i="21"/>
  <c r="Q197" i="21"/>
  <c r="P197" i="21"/>
  <c r="O197" i="21"/>
  <c r="W192" i="21"/>
  <c r="V192" i="21"/>
  <c r="U192" i="21"/>
  <c r="T192" i="21"/>
  <c r="S192" i="21"/>
  <c r="R192" i="21"/>
  <c r="Q192" i="21"/>
  <c r="P192" i="21"/>
  <c r="O192" i="21"/>
  <c r="W191" i="21"/>
  <c r="V191" i="21"/>
  <c r="U191" i="21"/>
  <c r="T191" i="21"/>
  <c r="S191" i="21"/>
  <c r="R191" i="21"/>
  <c r="Q191" i="21"/>
  <c r="P191" i="21"/>
  <c r="O191" i="21"/>
  <c r="W190" i="21"/>
  <c r="V190" i="21"/>
  <c r="U190" i="21"/>
  <c r="T190" i="21"/>
  <c r="S190" i="21"/>
  <c r="R190" i="21"/>
  <c r="Q190" i="21"/>
  <c r="P190" i="21"/>
  <c r="O190" i="21"/>
  <c r="W189" i="21"/>
  <c r="V189" i="21"/>
  <c r="U189" i="21"/>
  <c r="T189" i="21"/>
  <c r="S189" i="21"/>
  <c r="R189" i="21"/>
  <c r="Q189" i="21"/>
  <c r="P189" i="21"/>
  <c r="O189" i="21"/>
  <c r="W188" i="21"/>
  <c r="V188" i="21"/>
  <c r="U188" i="21"/>
  <c r="T188" i="21"/>
  <c r="S188" i="21"/>
  <c r="R188" i="21"/>
  <c r="Q188" i="21"/>
  <c r="P188" i="21"/>
  <c r="O188" i="21"/>
  <c r="W187" i="21"/>
  <c r="V187" i="21"/>
  <c r="U187" i="21"/>
  <c r="T187" i="21"/>
  <c r="S187" i="21"/>
  <c r="R187" i="21"/>
  <c r="Q187" i="21"/>
  <c r="P187" i="21"/>
  <c r="O187" i="21"/>
  <c r="W186" i="21"/>
  <c r="V186" i="21"/>
  <c r="U186" i="21"/>
  <c r="T186" i="21"/>
  <c r="S186" i="21"/>
  <c r="R186" i="21"/>
  <c r="Q186" i="21"/>
  <c r="P186" i="21"/>
  <c r="O186" i="21"/>
  <c r="W185" i="21"/>
  <c r="V185" i="21"/>
  <c r="U185" i="21"/>
  <c r="T185" i="21"/>
  <c r="S185" i="21"/>
  <c r="R185" i="21"/>
  <c r="Q185" i="21"/>
  <c r="P185" i="21"/>
  <c r="O185" i="21"/>
  <c r="W184" i="21"/>
  <c r="V184" i="21"/>
  <c r="U184" i="21"/>
  <c r="T184" i="21"/>
  <c r="S184" i="21"/>
  <c r="R184" i="21"/>
  <c r="Q184" i="21"/>
  <c r="P184" i="21"/>
  <c r="O184" i="21"/>
  <c r="W183" i="21"/>
  <c r="V183" i="21"/>
  <c r="U183" i="21"/>
  <c r="T183" i="21"/>
  <c r="S183" i="21"/>
  <c r="R183" i="21"/>
  <c r="Q183" i="21"/>
  <c r="P183" i="21"/>
  <c r="O183" i="21"/>
  <c r="W182" i="21"/>
  <c r="V182" i="21"/>
  <c r="U182" i="21"/>
  <c r="T182" i="21"/>
  <c r="S182" i="21"/>
  <c r="R182" i="21"/>
  <c r="Q182" i="21"/>
  <c r="P182" i="21"/>
  <c r="O182" i="21"/>
  <c r="W181" i="21"/>
  <c r="V181" i="21"/>
  <c r="U181" i="21"/>
  <c r="T181" i="21"/>
  <c r="S181" i="21"/>
  <c r="R181" i="21"/>
  <c r="Q181" i="21"/>
  <c r="P181" i="21"/>
  <c r="O181" i="21"/>
  <c r="W180" i="21"/>
  <c r="V180" i="21"/>
  <c r="U180" i="21"/>
  <c r="T180" i="21"/>
  <c r="S180" i="21"/>
  <c r="R180" i="21"/>
  <c r="Q180" i="21"/>
  <c r="P180" i="21"/>
  <c r="O180" i="21"/>
  <c r="W179" i="21"/>
  <c r="V179" i="21"/>
  <c r="U179" i="21"/>
  <c r="T179" i="21"/>
  <c r="S179" i="21"/>
  <c r="R179" i="21"/>
  <c r="Q179" i="21"/>
  <c r="P179" i="21"/>
  <c r="O179" i="21"/>
  <c r="W178" i="21"/>
  <c r="V178" i="21"/>
  <c r="U178" i="21"/>
  <c r="T178" i="21"/>
  <c r="S178" i="21"/>
  <c r="R178" i="21"/>
  <c r="Q178" i="21"/>
  <c r="P178" i="21"/>
  <c r="O178" i="21"/>
  <c r="W177" i="21"/>
  <c r="V177" i="21"/>
  <c r="U177" i="21"/>
  <c r="T177" i="21"/>
  <c r="S177" i="21"/>
  <c r="R177" i="21"/>
  <c r="Q177" i="21"/>
  <c r="P177" i="21"/>
  <c r="O177" i="21"/>
  <c r="W176" i="21"/>
  <c r="V176" i="21"/>
  <c r="U176" i="21"/>
  <c r="T176" i="21"/>
  <c r="S176" i="21"/>
  <c r="R176" i="21"/>
  <c r="Q176" i="21"/>
  <c r="P176" i="21"/>
  <c r="O176" i="21"/>
  <c r="W175" i="21"/>
  <c r="V175" i="21"/>
  <c r="U175" i="21"/>
  <c r="T175" i="21"/>
  <c r="S175" i="21"/>
  <c r="R175" i="21"/>
  <c r="Q175" i="21"/>
  <c r="P175" i="21"/>
  <c r="O175" i="21"/>
  <c r="W174" i="21"/>
  <c r="V174" i="21"/>
  <c r="U174" i="21"/>
  <c r="T174" i="21"/>
  <c r="S174" i="21"/>
  <c r="R174" i="21"/>
  <c r="Q174" i="21"/>
  <c r="P174" i="21"/>
  <c r="O174" i="21"/>
  <c r="W173" i="21"/>
  <c r="V173" i="21"/>
  <c r="U173" i="21"/>
  <c r="T173" i="21"/>
  <c r="S173" i="21"/>
  <c r="R173" i="21"/>
  <c r="Q173" i="21"/>
  <c r="P173" i="21"/>
  <c r="O173" i="21"/>
  <c r="W172" i="21"/>
  <c r="V172" i="21"/>
  <c r="U172" i="21"/>
  <c r="T172" i="21"/>
  <c r="S172" i="21"/>
  <c r="R172" i="21"/>
  <c r="Q172" i="21"/>
  <c r="P172" i="21"/>
  <c r="O172" i="21"/>
  <c r="W171" i="21"/>
  <c r="V171" i="21"/>
  <c r="U171" i="21"/>
  <c r="T171" i="21"/>
  <c r="S171" i="21"/>
  <c r="R171" i="21"/>
  <c r="Q171" i="21"/>
  <c r="P171" i="21"/>
  <c r="O171" i="21"/>
  <c r="W170" i="21"/>
  <c r="V170" i="21"/>
  <c r="U170" i="21"/>
  <c r="T170" i="21"/>
  <c r="S170" i="21"/>
  <c r="R170" i="21"/>
  <c r="Q170" i="21"/>
  <c r="P170" i="21"/>
  <c r="O170" i="21"/>
  <c r="W169" i="21"/>
  <c r="V169" i="21"/>
  <c r="U169" i="21"/>
  <c r="T169" i="21"/>
  <c r="S169" i="21"/>
  <c r="R169" i="21"/>
  <c r="Q169" i="21"/>
  <c r="P169" i="21"/>
  <c r="O169" i="21"/>
  <c r="W168" i="21"/>
  <c r="V168" i="21"/>
  <c r="U168" i="21"/>
  <c r="T168" i="21"/>
  <c r="S168" i="21"/>
  <c r="R168" i="21"/>
  <c r="Q168" i="21"/>
  <c r="P168" i="21"/>
  <c r="O168" i="21"/>
  <c r="W167" i="21"/>
  <c r="V167" i="21"/>
  <c r="U167" i="21"/>
  <c r="T167" i="21"/>
  <c r="S167" i="21"/>
  <c r="R167" i="21"/>
  <c r="Q167" i="21"/>
  <c r="P167" i="21"/>
  <c r="O167" i="21"/>
  <c r="W166" i="21"/>
  <c r="V166" i="21"/>
  <c r="U166" i="21"/>
  <c r="T166" i="21"/>
  <c r="S166" i="21"/>
  <c r="R166" i="21"/>
  <c r="Q166" i="21"/>
  <c r="P166" i="21"/>
  <c r="O166" i="21"/>
  <c r="X165" i="21"/>
  <c r="W165" i="21"/>
  <c r="V165" i="21"/>
  <c r="U165" i="21"/>
  <c r="T165" i="21"/>
  <c r="S165" i="21"/>
  <c r="R165" i="21"/>
  <c r="Q165" i="21"/>
  <c r="P165" i="21"/>
  <c r="O165" i="21"/>
  <c r="W160" i="21"/>
  <c r="V160" i="21"/>
  <c r="U160" i="21"/>
  <c r="T160" i="21"/>
  <c r="S160" i="21"/>
  <c r="R160" i="21"/>
  <c r="Q160" i="21"/>
  <c r="P160" i="21"/>
  <c r="O160" i="21"/>
  <c r="W159" i="21"/>
  <c r="V159" i="21"/>
  <c r="U159" i="21"/>
  <c r="T159" i="21"/>
  <c r="S159" i="21"/>
  <c r="R159" i="21"/>
  <c r="Q159" i="21"/>
  <c r="P159" i="21"/>
  <c r="O159" i="21"/>
  <c r="W158" i="21"/>
  <c r="V158" i="21"/>
  <c r="U158" i="21"/>
  <c r="T158" i="21"/>
  <c r="S158" i="21"/>
  <c r="R158" i="21"/>
  <c r="Q158" i="21"/>
  <c r="P158" i="21"/>
  <c r="O158" i="21"/>
  <c r="W157" i="21"/>
  <c r="V157" i="21"/>
  <c r="U157" i="21"/>
  <c r="T157" i="21"/>
  <c r="S157" i="21"/>
  <c r="R157" i="21"/>
  <c r="Q157" i="21"/>
  <c r="P157" i="21"/>
  <c r="O157" i="21"/>
  <c r="W156" i="21"/>
  <c r="V156" i="21"/>
  <c r="U156" i="21"/>
  <c r="T156" i="21"/>
  <c r="S156" i="21"/>
  <c r="R156" i="21"/>
  <c r="Q156" i="21"/>
  <c r="P156" i="21"/>
  <c r="O156" i="21"/>
  <c r="W155" i="21"/>
  <c r="V155" i="21"/>
  <c r="U155" i="21"/>
  <c r="T155" i="21"/>
  <c r="S155" i="21"/>
  <c r="R155" i="21"/>
  <c r="Q155" i="21"/>
  <c r="P155" i="21"/>
  <c r="O155" i="21"/>
  <c r="W154" i="21"/>
  <c r="V154" i="21"/>
  <c r="U154" i="21"/>
  <c r="T154" i="21"/>
  <c r="S154" i="21"/>
  <c r="R154" i="21"/>
  <c r="Q154" i="21"/>
  <c r="P154" i="21"/>
  <c r="O154" i="21"/>
  <c r="W153" i="21"/>
  <c r="V153" i="21"/>
  <c r="U153" i="21"/>
  <c r="T153" i="21"/>
  <c r="S153" i="21"/>
  <c r="R153" i="21"/>
  <c r="Q153" i="21"/>
  <c r="P153" i="21"/>
  <c r="O153" i="21"/>
  <c r="W152" i="21"/>
  <c r="V152" i="21"/>
  <c r="U152" i="21"/>
  <c r="T152" i="21"/>
  <c r="S152" i="21"/>
  <c r="R152" i="21"/>
  <c r="Q152" i="21"/>
  <c r="P152" i="21"/>
  <c r="O152" i="21"/>
  <c r="W151" i="21"/>
  <c r="V151" i="21"/>
  <c r="U151" i="21"/>
  <c r="T151" i="21"/>
  <c r="S151" i="21"/>
  <c r="R151" i="21"/>
  <c r="Q151" i="21"/>
  <c r="P151" i="21"/>
  <c r="O151" i="21"/>
  <c r="W150" i="21"/>
  <c r="V150" i="21"/>
  <c r="U150" i="21"/>
  <c r="T150" i="21"/>
  <c r="S150" i="21"/>
  <c r="R150" i="21"/>
  <c r="Q150" i="21"/>
  <c r="P150" i="21"/>
  <c r="O150" i="21"/>
  <c r="W149" i="21"/>
  <c r="V149" i="21"/>
  <c r="U149" i="21"/>
  <c r="T149" i="21"/>
  <c r="S149" i="21"/>
  <c r="R149" i="21"/>
  <c r="Q149" i="21"/>
  <c r="P149" i="21"/>
  <c r="O149" i="21"/>
  <c r="W148" i="21"/>
  <c r="V148" i="21"/>
  <c r="U148" i="21"/>
  <c r="T148" i="21"/>
  <c r="S148" i="21"/>
  <c r="R148" i="21"/>
  <c r="Q148" i="21"/>
  <c r="P148" i="21"/>
  <c r="O148" i="21"/>
  <c r="W147" i="21"/>
  <c r="V147" i="21"/>
  <c r="U147" i="21"/>
  <c r="T147" i="21"/>
  <c r="S147" i="21"/>
  <c r="R147" i="21"/>
  <c r="Q147" i="21"/>
  <c r="P147" i="21"/>
  <c r="O147" i="21"/>
  <c r="W146" i="21"/>
  <c r="V146" i="21"/>
  <c r="U146" i="21"/>
  <c r="T146" i="21"/>
  <c r="S146" i="21"/>
  <c r="R146" i="21"/>
  <c r="Q146" i="21"/>
  <c r="P146" i="21"/>
  <c r="O146" i="21"/>
  <c r="W145" i="21"/>
  <c r="V145" i="21"/>
  <c r="U145" i="21"/>
  <c r="T145" i="21"/>
  <c r="S145" i="21"/>
  <c r="R145" i="21"/>
  <c r="Q145" i="21"/>
  <c r="P145" i="21"/>
  <c r="O145" i="21"/>
  <c r="W144" i="21"/>
  <c r="V144" i="21"/>
  <c r="U144" i="21"/>
  <c r="T144" i="21"/>
  <c r="S144" i="21"/>
  <c r="R144" i="21"/>
  <c r="Q144" i="21"/>
  <c r="P144" i="21"/>
  <c r="O144" i="21"/>
  <c r="W143" i="21"/>
  <c r="V143" i="21"/>
  <c r="U143" i="21"/>
  <c r="T143" i="21"/>
  <c r="S143" i="21"/>
  <c r="R143" i="21"/>
  <c r="Q143" i="21"/>
  <c r="P143" i="21"/>
  <c r="O143" i="21"/>
  <c r="W142" i="21"/>
  <c r="V142" i="21"/>
  <c r="U142" i="21"/>
  <c r="T142" i="21"/>
  <c r="S142" i="21"/>
  <c r="R142" i="21"/>
  <c r="Q142" i="21"/>
  <c r="P142" i="21"/>
  <c r="O142" i="21"/>
  <c r="W141" i="21"/>
  <c r="V141" i="21"/>
  <c r="U141" i="21"/>
  <c r="T141" i="21"/>
  <c r="S141" i="21"/>
  <c r="R141" i="21"/>
  <c r="Q141" i="21"/>
  <c r="P141" i="21"/>
  <c r="O141" i="21"/>
  <c r="W140" i="21"/>
  <c r="V140" i="21"/>
  <c r="U140" i="21"/>
  <c r="T140" i="21"/>
  <c r="S140" i="21"/>
  <c r="R140" i="21"/>
  <c r="Q140" i="21"/>
  <c r="P140" i="21"/>
  <c r="O140" i="21"/>
  <c r="W139" i="21"/>
  <c r="V139" i="21"/>
  <c r="U139" i="21"/>
  <c r="T139" i="21"/>
  <c r="S139" i="21"/>
  <c r="R139" i="21"/>
  <c r="Q139" i="21"/>
  <c r="P139" i="21"/>
  <c r="O139" i="21"/>
  <c r="W138" i="21"/>
  <c r="V138" i="21"/>
  <c r="U138" i="21"/>
  <c r="T138" i="21"/>
  <c r="S138" i="21"/>
  <c r="R138" i="21"/>
  <c r="Q138" i="21"/>
  <c r="P138" i="21"/>
  <c r="O138" i="21"/>
  <c r="W137" i="21"/>
  <c r="V137" i="21"/>
  <c r="U137" i="21"/>
  <c r="T137" i="21"/>
  <c r="S137" i="21"/>
  <c r="R137" i="21"/>
  <c r="Q137" i="21"/>
  <c r="P137" i="21"/>
  <c r="O137" i="21"/>
  <c r="W136" i="21"/>
  <c r="V136" i="21"/>
  <c r="U136" i="21"/>
  <c r="T136" i="21"/>
  <c r="S136" i="21"/>
  <c r="R136" i="21"/>
  <c r="Q136" i="21"/>
  <c r="P136" i="21"/>
  <c r="O136" i="21"/>
  <c r="W135" i="21"/>
  <c r="V135" i="21"/>
  <c r="U135" i="21"/>
  <c r="T135" i="21"/>
  <c r="S135" i="21"/>
  <c r="R135" i="21"/>
  <c r="Q135" i="21"/>
  <c r="P135" i="21"/>
  <c r="O135" i="21"/>
  <c r="W134" i="21"/>
  <c r="V134" i="21"/>
  <c r="U134" i="21"/>
  <c r="T134" i="21"/>
  <c r="S134" i="21"/>
  <c r="R134" i="21"/>
  <c r="Q134" i="21"/>
  <c r="P134" i="21"/>
  <c r="O134" i="21"/>
  <c r="X133" i="21"/>
  <c r="W133" i="21"/>
  <c r="V133" i="21"/>
  <c r="U133" i="21"/>
  <c r="T133" i="21"/>
  <c r="S133" i="21"/>
  <c r="R133" i="21"/>
  <c r="Q133" i="21"/>
  <c r="P133" i="21"/>
  <c r="O133" i="21"/>
  <c r="W128" i="21"/>
  <c r="V128" i="21"/>
  <c r="U128" i="21"/>
  <c r="T128" i="21"/>
  <c r="S128" i="21"/>
  <c r="R128" i="21"/>
  <c r="Q128" i="21"/>
  <c r="P128" i="21"/>
  <c r="O128" i="21"/>
  <c r="W127" i="21"/>
  <c r="V127" i="21"/>
  <c r="U127" i="21"/>
  <c r="T127" i="21"/>
  <c r="S127" i="21"/>
  <c r="R127" i="21"/>
  <c r="Q127" i="21"/>
  <c r="P127" i="21"/>
  <c r="O127" i="21"/>
  <c r="W126" i="21"/>
  <c r="V126" i="21"/>
  <c r="U126" i="21"/>
  <c r="T126" i="21"/>
  <c r="S126" i="21"/>
  <c r="R126" i="21"/>
  <c r="Q126" i="21"/>
  <c r="P126" i="21"/>
  <c r="O126" i="21"/>
  <c r="W125" i="21"/>
  <c r="V125" i="21"/>
  <c r="U125" i="21"/>
  <c r="T125" i="21"/>
  <c r="S125" i="21"/>
  <c r="R125" i="21"/>
  <c r="Q125" i="21"/>
  <c r="P125" i="21"/>
  <c r="O125" i="21"/>
  <c r="W124" i="21"/>
  <c r="V124" i="21"/>
  <c r="U124" i="21"/>
  <c r="T124" i="21"/>
  <c r="S124" i="21"/>
  <c r="R124" i="21"/>
  <c r="Q124" i="21"/>
  <c r="P124" i="21"/>
  <c r="O124" i="21"/>
  <c r="W123" i="21"/>
  <c r="V123" i="21"/>
  <c r="U123" i="21"/>
  <c r="T123" i="21"/>
  <c r="S123" i="21"/>
  <c r="R123" i="21"/>
  <c r="Q123" i="21"/>
  <c r="P123" i="21"/>
  <c r="O123" i="21"/>
  <c r="W122" i="21"/>
  <c r="V122" i="21"/>
  <c r="U122" i="21"/>
  <c r="T122" i="21"/>
  <c r="S122" i="21"/>
  <c r="R122" i="21"/>
  <c r="Q122" i="21"/>
  <c r="P122" i="21"/>
  <c r="O122" i="21"/>
  <c r="W121" i="21"/>
  <c r="V121" i="21"/>
  <c r="U121" i="21"/>
  <c r="T121" i="21"/>
  <c r="S121" i="21"/>
  <c r="R121" i="21"/>
  <c r="Q121" i="21"/>
  <c r="P121" i="21"/>
  <c r="O121" i="21"/>
  <c r="W120" i="21"/>
  <c r="V120" i="21"/>
  <c r="U120" i="21"/>
  <c r="T120" i="21"/>
  <c r="S120" i="21"/>
  <c r="R120" i="21"/>
  <c r="Q120" i="21"/>
  <c r="P120" i="21"/>
  <c r="O120" i="21"/>
  <c r="W119" i="21"/>
  <c r="V119" i="21"/>
  <c r="U119" i="21"/>
  <c r="T119" i="21"/>
  <c r="S119" i="21"/>
  <c r="R119" i="21"/>
  <c r="Q119" i="21"/>
  <c r="P119" i="21"/>
  <c r="O119" i="21"/>
  <c r="W118" i="21"/>
  <c r="V118" i="21"/>
  <c r="U118" i="21"/>
  <c r="T118" i="21"/>
  <c r="S118" i="21"/>
  <c r="R118" i="21"/>
  <c r="Q118" i="21"/>
  <c r="P118" i="21"/>
  <c r="O118" i="21"/>
  <c r="W117" i="21"/>
  <c r="V117" i="21"/>
  <c r="U117" i="21"/>
  <c r="T117" i="21"/>
  <c r="S117" i="21"/>
  <c r="R117" i="21"/>
  <c r="Q117" i="21"/>
  <c r="P117" i="21"/>
  <c r="O117" i="21"/>
  <c r="W116" i="21"/>
  <c r="V116" i="21"/>
  <c r="U116" i="21"/>
  <c r="T116" i="21"/>
  <c r="S116" i="21"/>
  <c r="R116" i="21"/>
  <c r="Q116" i="21"/>
  <c r="P116" i="21"/>
  <c r="O116" i="21"/>
  <c r="W115" i="21"/>
  <c r="V115" i="21"/>
  <c r="U115" i="21"/>
  <c r="T115" i="21"/>
  <c r="S115" i="21"/>
  <c r="R115" i="21"/>
  <c r="Q115" i="21"/>
  <c r="P115" i="21"/>
  <c r="O115" i="21"/>
  <c r="W114" i="21"/>
  <c r="V114" i="21"/>
  <c r="U114" i="21"/>
  <c r="T114" i="21"/>
  <c r="S114" i="21"/>
  <c r="R114" i="21"/>
  <c r="Q114" i="21"/>
  <c r="P114" i="21"/>
  <c r="O114" i="21"/>
  <c r="W113" i="21"/>
  <c r="V113" i="21"/>
  <c r="U113" i="21"/>
  <c r="T113" i="21"/>
  <c r="S113" i="21"/>
  <c r="R113" i="21"/>
  <c r="Q113" i="21"/>
  <c r="P113" i="21"/>
  <c r="O113" i="21"/>
  <c r="W112" i="21"/>
  <c r="V112" i="21"/>
  <c r="U112" i="21"/>
  <c r="T112" i="21"/>
  <c r="S112" i="21"/>
  <c r="R112" i="21"/>
  <c r="Q112" i="21"/>
  <c r="P112" i="21"/>
  <c r="O112" i="21"/>
  <c r="W111" i="21"/>
  <c r="V111" i="21"/>
  <c r="U111" i="21"/>
  <c r="T111" i="21"/>
  <c r="S111" i="21"/>
  <c r="R111" i="21"/>
  <c r="Q111" i="21"/>
  <c r="P111" i="21"/>
  <c r="O111" i="21"/>
  <c r="W110" i="21"/>
  <c r="V110" i="21"/>
  <c r="U110" i="21"/>
  <c r="T110" i="21"/>
  <c r="S110" i="21"/>
  <c r="R110" i="21"/>
  <c r="Q110" i="21"/>
  <c r="P110" i="21"/>
  <c r="O110" i="21"/>
  <c r="W109" i="21"/>
  <c r="V109" i="21"/>
  <c r="U109" i="21"/>
  <c r="T109" i="21"/>
  <c r="S109" i="21"/>
  <c r="R109" i="21"/>
  <c r="Q109" i="21"/>
  <c r="P109" i="21"/>
  <c r="O109" i="21"/>
  <c r="W108" i="21"/>
  <c r="V108" i="21"/>
  <c r="U108" i="21"/>
  <c r="T108" i="21"/>
  <c r="S108" i="21"/>
  <c r="R108" i="21"/>
  <c r="Q108" i="21"/>
  <c r="P108" i="21"/>
  <c r="O108" i="21"/>
  <c r="W107" i="21"/>
  <c r="V107" i="21"/>
  <c r="U107" i="21"/>
  <c r="T107" i="21"/>
  <c r="S107" i="21"/>
  <c r="R107" i="21"/>
  <c r="Q107" i="21"/>
  <c r="P107" i="21"/>
  <c r="O107" i="21"/>
  <c r="W106" i="21"/>
  <c r="V106" i="21"/>
  <c r="U106" i="21"/>
  <c r="T106" i="21"/>
  <c r="S106" i="21"/>
  <c r="R106" i="21"/>
  <c r="Q106" i="21"/>
  <c r="P106" i="21"/>
  <c r="O106" i="21"/>
  <c r="W105" i="21"/>
  <c r="V105" i="21"/>
  <c r="U105" i="21"/>
  <c r="T105" i="21"/>
  <c r="S105" i="21"/>
  <c r="R105" i="21"/>
  <c r="Q105" i="21"/>
  <c r="P105" i="21"/>
  <c r="O105" i="21"/>
  <c r="W104" i="21"/>
  <c r="V104" i="21"/>
  <c r="U104" i="21"/>
  <c r="T104" i="21"/>
  <c r="S104" i="21"/>
  <c r="R104" i="21"/>
  <c r="Q104" i="21"/>
  <c r="P104" i="21"/>
  <c r="O104" i="21"/>
  <c r="W103" i="21"/>
  <c r="V103" i="21"/>
  <c r="U103" i="21"/>
  <c r="T103" i="21"/>
  <c r="S103" i="21"/>
  <c r="R103" i="21"/>
  <c r="Q103" i="21"/>
  <c r="P103" i="21"/>
  <c r="O103" i="21"/>
  <c r="W102" i="21"/>
  <c r="V102" i="21"/>
  <c r="U102" i="21"/>
  <c r="T102" i="21"/>
  <c r="S102" i="21"/>
  <c r="R102" i="21"/>
  <c r="Q102" i="21"/>
  <c r="P102" i="21"/>
  <c r="O102" i="21"/>
  <c r="X101" i="21"/>
  <c r="W101" i="21"/>
  <c r="V101" i="21"/>
  <c r="U101" i="21"/>
  <c r="T101" i="21"/>
  <c r="S101" i="21"/>
  <c r="R101" i="21"/>
  <c r="Q101" i="21"/>
  <c r="P101" i="21"/>
  <c r="O101" i="21"/>
  <c r="W96" i="21"/>
  <c r="V96" i="21"/>
  <c r="U96" i="21"/>
  <c r="T96" i="21"/>
  <c r="S96" i="21"/>
  <c r="R96" i="21"/>
  <c r="Q96" i="21"/>
  <c r="P96" i="21"/>
  <c r="O96" i="21"/>
  <c r="W95" i="21"/>
  <c r="V95" i="21"/>
  <c r="U95" i="21"/>
  <c r="T95" i="21"/>
  <c r="S95" i="21"/>
  <c r="R95" i="21"/>
  <c r="Q95" i="21"/>
  <c r="P95" i="21"/>
  <c r="O95" i="21"/>
  <c r="W94" i="21"/>
  <c r="V94" i="21"/>
  <c r="U94" i="21"/>
  <c r="T94" i="21"/>
  <c r="S94" i="21"/>
  <c r="R94" i="21"/>
  <c r="Q94" i="21"/>
  <c r="P94" i="21"/>
  <c r="O94" i="21"/>
  <c r="W93" i="21"/>
  <c r="V93" i="21"/>
  <c r="U93" i="21"/>
  <c r="T93" i="21"/>
  <c r="S93" i="21"/>
  <c r="R93" i="21"/>
  <c r="Q93" i="21"/>
  <c r="P93" i="21"/>
  <c r="O93" i="21"/>
  <c r="W92" i="21"/>
  <c r="V92" i="21"/>
  <c r="U92" i="21"/>
  <c r="T92" i="21"/>
  <c r="S92" i="21"/>
  <c r="R92" i="21"/>
  <c r="Q92" i="21"/>
  <c r="P92" i="21"/>
  <c r="O92" i="21"/>
  <c r="W91" i="21"/>
  <c r="V91" i="21"/>
  <c r="U91" i="21"/>
  <c r="T91" i="21"/>
  <c r="S91" i="21"/>
  <c r="R91" i="21"/>
  <c r="Q91" i="21"/>
  <c r="P91" i="21"/>
  <c r="O91" i="21"/>
  <c r="W90" i="21"/>
  <c r="V90" i="21"/>
  <c r="U90" i="21"/>
  <c r="T90" i="21"/>
  <c r="S90" i="21"/>
  <c r="R90" i="21"/>
  <c r="Q90" i="21"/>
  <c r="P90" i="21"/>
  <c r="O90" i="21"/>
  <c r="W89" i="21"/>
  <c r="V89" i="21"/>
  <c r="U89" i="21"/>
  <c r="T89" i="21"/>
  <c r="S89" i="21"/>
  <c r="R89" i="21"/>
  <c r="Q89" i="21"/>
  <c r="P89" i="21"/>
  <c r="O89" i="21"/>
  <c r="W88" i="21"/>
  <c r="V88" i="21"/>
  <c r="U88" i="21"/>
  <c r="T88" i="21"/>
  <c r="S88" i="21"/>
  <c r="R88" i="21"/>
  <c r="Q88" i="21"/>
  <c r="P88" i="21"/>
  <c r="O88" i="21"/>
  <c r="W87" i="21"/>
  <c r="V87" i="21"/>
  <c r="U87" i="21"/>
  <c r="T87" i="21"/>
  <c r="S87" i="21"/>
  <c r="R87" i="21"/>
  <c r="Q87" i="21"/>
  <c r="P87" i="21"/>
  <c r="O87" i="21"/>
  <c r="W86" i="21"/>
  <c r="V86" i="21"/>
  <c r="U86" i="21"/>
  <c r="T86" i="21"/>
  <c r="S86" i="21"/>
  <c r="R86" i="21"/>
  <c r="Q86" i="21"/>
  <c r="P86" i="21"/>
  <c r="O86" i="21"/>
  <c r="W85" i="21"/>
  <c r="V85" i="21"/>
  <c r="U85" i="21"/>
  <c r="T85" i="21"/>
  <c r="S85" i="21"/>
  <c r="R85" i="21"/>
  <c r="Q85" i="21"/>
  <c r="P85" i="21"/>
  <c r="O85" i="21"/>
  <c r="W84" i="21"/>
  <c r="V84" i="21"/>
  <c r="U84" i="21"/>
  <c r="T84" i="21"/>
  <c r="S84" i="21"/>
  <c r="R84" i="21"/>
  <c r="Q84" i="21"/>
  <c r="P84" i="21"/>
  <c r="O84" i="21"/>
  <c r="W83" i="21"/>
  <c r="V83" i="21"/>
  <c r="U83" i="21"/>
  <c r="T83" i="21"/>
  <c r="S83" i="21"/>
  <c r="R83" i="21"/>
  <c r="Q83" i="21"/>
  <c r="P83" i="21"/>
  <c r="O83" i="21"/>
  <c r="W82" i="21"/>
  <c r="V82" i="21"/>
  <c r="U82" i="21"/>
  <c r="T82" i="21"/>
  <c r="S82" i="21"/>
  <c r="R82" i="21"/>
  <c r="Q82" i="21"/>
  <c r="P82" i="21"/>
  <c r="O82" i="21"/>
  <c r="W81" i="21"/>
  <c r="V81" i="21"/>
  <c r="U81" i="21"/>
  <c r="T81" i="21"/>
  <c r="S81" i="21"/>
  <c r="R81" i="21"/>
  <c r="Q81" i="21"/>
  <c r="P81" i="21"/>
  <c r="O81" i="21"/>
  <c r="W80" i="21"/>
  <c r="V80" i="21"/>
  <c r="U80" i="21"/>
  <c r="T80" i="21"/>
  <c r="S80" i="21"/>
  <c r="R80" i="21"/>
  <c r="Q80" i="21"/>
  <c r="P80" i="21"/>
  <c r="O80" i="21"/>
  <c r="W79" i="21"/>
  <c r="V79" i="21"/>
  <c r="U79" i="21"/>
  <c r="T79" i="21"/>
  <c r="S79" i="21"/>
  <c r="R79" i="21"/>
  <c r="Q79" i="21"/>
  <c r="P79" i="21"/>
  <c r="O79" i="21"/>
  <c r="W78" i="21"/>
  <c r="V78" i="21"/>
  <c r="U78" i="21"/>
  <c r="T78" i="21"/>
  <c r="S78" i="21"/>
  <c r="R78" i="21"/>
  <c r="Q78" i="21"/>
  <c r="P78" i="21"/>
  <c r="O78" i="21"/>
  <c r="W77" i="21"/>
  <c r="V77" i="21"/>
  <c r="U77" i="21"/>
  <c r="T77" i="21"/>
  <c r="S77" i="21"/>
  <c r="R77" i="21"/>
  <c r="Q77" i="21"/>
  <c r="P77" i="21"/>
  <c r="O77" i="21"/>
  <c r="W76" i="21"/>
  <c r="V76" i="21"/>
  <c r="U76" i="21"/>
  <c r="T76" i="21"/>
  <c r="S76" i="21"/>
  <c r="R76" i="21"/>
  <c r="Q76" i="21"/>
  <c r="P76" i="21"/>
  <c r="O76" i="21"/>
  <c r="W75" i="21"/>
  <c r="V75" i="21"/>
  <c r="U75" i="21"/>
  <c r="T75" i="21"/>
  <c r="S75" i="21"/>
  <c r="R75" i="21"/>
  <c r="Q75" i="21"/>
  <c r="P75" i="21"/>
  <c r="O75" i="21"/>
  <c r="W74" i="21"/>
  <c r="V74" i="21"/>
  <c r="U74" i="21"/>
  <c r="T74" i="21"/>
  <c r="S74" i="21"/>
  <c r="R74" i="21"/>
  <c r="Q74" i="21"/>
  <c r="P74" i="21"/>
  <c r="O74" i="21"/>
  <c r="W73" i="21"/>
  <c r="V73" i="21"/>
  <c r="U73" i="21"/>
  <c r="T73" i="21"/>
  <c r="S73" i="21"/>
  <c r="R73" i="21"/>
  <c r="Q73" i="21"/>
  <c r="P73" i="21"/>
  <c r="O73" i="21"/>
  <c r="W72" i="21"/>
  <c r="V72" i="21"/>
  <c r="U72" i="21"/>
  <c r="T72" i="21"/>
  <c r="S72" i="21"/>
  <c r="R72" i="21"/>
  <c r="Q72" i="21"/>
  <c r="P72" i="21"/>
  <c r="O72" i="21"/>
  <c r="W71" i="21"/>
  <c r="V71" i="21"/>
  <c r="U71" i="21"/>
  <c r="T71" i="21"/>
  <c r="S71" i="21"/>
  <c r="R71" i="21"/>
  <c r="Q71" i="21"/>
  <c r="P71" i="21"/>
  <c r="O71" i="21"/>
  <c r="W70" i="21"/>
  <c r="V70" i="21"/>
  <c r="U70" i="21"/>
  <c r="T70" i="21"/>
  <c r="S70" i="21"/>
  <c r="R70" i="21"/>
  <c r="Q70" i="21"/>
  <c r="P70" i="21"/>
  <c r="O70" i="21"/>
  <c r="X69" i="21"/>
  <c r="W69" i="21"/>
  <c r="V69" i="21"/>
  <c r="U69" i="21"/>
  <c r="T69" i="21"/>
  <c r="S69" i="21"/>
  <c r="R69" i="21"/>
  <c r="Q69" i="21"/>
  <c r="P69" i="21"/>
  <c r="O69" i="21"/>
  <c r="W64" i="21"/>
  <c r="V64" i="21"/>
  <c r="U64" i="21"/>
  <c r="T64" i="21"/>
  <c r="S64" i="21"/>
  <c r="R64" i="21"/>
  <c r="Q64" i="21"/>
  <c r="P64" i="21"/>
  <c r="O64" i="21"/>
  <c r="W63" i="21"/>
  <c r="V63" i="21"/>
  <c r="U63" i="21"/>
  <c r="T63" i="21"/>
  <c r="S63" i="21"/>
  <c r="R63" i="21"/>
  <c r="Q63" i="21"/>
  <c r="P63" i="21"/>
  <c r="O63" i="21"/>
  <c r="W62" i="21"/>
  <c r="V62" i="21"/>
  <c r="U62" i="21"/>
  <c r="T62" i="21"/>
  <c r="S62" i="21"/>
  <c r="R62" i="21"/>
  <c r="Q62" i="21"/>
  <c r="P62" i="21"/>
  <c r="O62" i="21"/>
  <c r="W61" i="21"/>
  <c r="V61" i="21"/>
  <c r="U61" i="21"/>
  <c r="T61" i="21"/>
  <c r="S61" i="21"/>
  <c r="R61" i="21"/>
  <c r="Q61" i="21"/>
  <c r="P61" i="21"/>
  <c r="O61" i="21"/>
  <c r="W60" i="21"/>
  <c r="V60" i="21"/>
  <c r="U60" i="21"/>
  <c r="T60" i="21"/>
  <c r="S60" i="21"/>
  <c r="R60" i="21"/>
  <c r="Q60" i="21"/>
  <c r="P60" i="21"/>
  <c r="O60" i="21"/>
  <c r="W59" i="21"/>
  <c r="V59" i="21"/>
  <c r="U59" i="21"/>
  <c r="T59" i="21"/>
  <c r="S59" i="21"/>
  <c r="R59" i="21"/>
  <c r="Q59" i="21"/>
  <c r="P59" i="21"/>
  <c r="O59" i="21"/>
  <c r="W58" i="21"/>
  <c r="V58" i="21"/>
  <c r="U58" i="21"/>
  <c r="T58" i="21"/>
  <c r="S58" i="21"/>
  <c r="R58" i="21"/>
  <c r="Q58" i="21"/>
  <c r="P58" i="21"/>
  <c r="O58" i="21"/>
  <c r="W57" i="21"/>
  <c r="V57" i="21"/>
  <c r="U57" i="21"/>
  <c r="T57" i="21"/>
  <c r="S57" i="21"/>
  <c r="R57" i="21"/>
  <c r="Q57" i="21"/>
  <c r="P57" i="21"/>
  <c r="O57" i="21"/>
  <c r="W56" i="21"/>
  <c r="V56" i="21"/>
  <c r="U56" i="21"/>
  <c r="T56" i="21"/>
  <c r="S56" i="21"/>
  <c r="R56" i="21"/>
  <c r="Q56" i="21"/>
  <c r="P56" i="21"/>
  <c r="O56" i="21"/>
  <c r="W55" i="21"/>
  <c r="V55" i="21"/>
  <c r="U55" i="21"/>
  <c r="T55" i="21"/>
  <c r="S55" i="21"/>
  <c r="R55" i="21"/>
  <c r="Q55" i="21"/>
  <c r="P55" i="21"/>
  <c r="O55" i="21"/>
  <c r="W54" i="21"/>
  <c r="V54" i="21"/>
  <c r="U54" i="21"/>
  <c r="T54" i="21"/>
  <c r="S54" i="21"/>
  <c r="R54" i="21"/>
  <c r="Q54" i="21"/>
  <c r="P54" i="21"/>
  <c r="O54" i="21"/>
  <c r="W53" i="21"/>
  <c r="V53" i="21"/>
  <c r="U53" i="21"/>
  <c r="T53" i="21"/>
  <c r="S53" i="21"/>
  <c r="R53" i="21"/>
  <c r="Q53" i="21"/>
  <c r="P53" i="21"/>
  <c r="O53" i="21"/>
  <c r="W52" i="21"/>
  <c r="V52" i="21"/>
  <c r="U52" i="21"/>
  <c r="T52" i="21"/>
  <c r="S52" i="21"/>
  <c r="R52" i="21"/>
  <c r="Q52" i="21"/>
  <c r="P52" i="21"/>
  <c r="O52" i="21"/>
  <c r="W51" i="21"/>
  <c r="V51" i="21"/>
  <c r="U51" i="21"/>
  <c r="T51" i="21"/>
  <c r="S51" i="21"/>
  <c r="R51" i="21"/>
  <c r="Q51" i="21"/>
  <c r="P51" i="21"/>
  <c r="O51" i="21"/>
  <c r="W50" i="21"/>
  <c r="V50" i="21"/>
  <c r="U50" i="21"/>
  <c r="T50" i="21"/>
  <c r="S50" i="21"/>
  <c r="R50" i="21"/>
  <c r="Q50" i="21"/>
  <c r="P50" i="21"/>
  <c r="O50" i="21"/>
  <c r="W49" i="21"/>
  <c r="V49" i="21"/>
  <c r="U49" i="21"/>
  <c r="T49" i="21"/>
  <c r="S49" i="21"/>
  <c r="R49" i="21"/>
  <c r="Q49" i="21"/>
  <c r="P49" i="21"/>
  <c r="O49" i="21"/>
  <c r="W48" i="21"/>
  <c r="V48" i="21"/>
  <c r="U48" i="21"/>
  <c r="T48" i="21"/>
  <c r="S48" i="21"/>
  <c r="R48" i="21"/>
  <c r="Q48" i="21"/>
  <c r="P48" i="21"/>
  <c r="O48" i="21"/>
  <c r="W47" i="21"/>
  <c r="V47" i="21"/>
  <c r="U47" i="21"/>
  <c r="T47" i="21"/>
  <c r="S47" i="21"/>
  <c r="R47" i="21"/>
  <c r="Q47" i="21"/>
  <c r="P47" i="21"/>
  <c r="O47" i="21"/>
  <c r="W46" i="21"/>
  <c r="V46" i="21"/>
  <c r="U46" i="21"/>
  <c r="T46" i="21"/>
  <c r="S46" i="21"/>
  <c r="R46" i="21"/>
  <c r="Q46" i="21"/>
  <c r="P46" i="21"/>
  <c r="O46" i="21"/>
  <c r="W45" i="21"/>
  <c r="V45" i="21"/>
  <c r="U45" i="21"/>
  <c r="T45" i="21"/>
  <c r="S45" i="21"/>
  <c r="R45" i="21"/>
  <c r="Q45" i="21"/>
  <c r="P45" i="21"/>
  <c r="O45" i="21"/>
  <c r="W44" i="21"/>
  <c r="V44" i="21"/>
  <c r="U44" i="21"/>
  <c r="T44" i="21"/>
  <c r="S44" i="21"/>
  <c r="R44" i="21"/>
  <c r="Q44" i="21"/>
  <c r="P44" i="21"/>
  <c r="O44" i="21"/>
  <c r="W43" i="21"/>
  <c r="V43" i="21"/>
  <c r="U43" i="21"/>
  <c r="T43" i="21"/>
  <c r="S43" i="21"/>
  <c r="R43" i="21"/>
  <c r="Q43" i="21"/>
  <c r="P43" i="21"/>
  <c r="O43" i="21"/>
  <c r="W42" i="21"/>
  <c r="V42" i="21"/>
  <c r="U42" i="21"/>
  <c r="T42" i="21"/>
  <c r="S42" i="21"/>
  <c r="R42" i="21"/>
  <c r="Q42" i="21"/>
  <c r="P42" i="21"/>
  <c r="O42" i="21"/>
  <c r="W41" i="21"/>
  <c r="V41" i="21"/>
  <c r="U41" i="21"/>
  <c r="T41" i="21"/>
  <c r="S41" i="21"/>
  <c r="R41" i="21"/>
  <c r="Q41" i="21"/>
  <c r="P41" i="21"/>
  <c r="O41" i="21"/>
  <c r="W40" i="21"/>
  <c r="V40" i="21"/>
  <c r="U40" i="21"/>
  <c r="T40" i="21"/>
  <c r="S40" i="21"/>
  <c r="R40" i="21"/>
  <c r="Q40" i="21"/>
  <c r="P40" i="21"/>
  <c r="O40" i="21"/>
  <c r="W39" i="21"/>
  <c r="V39" i="21"/>
  <c r="U39" i="21"/>
  <c r="T39" i="21"/>
  <c r="S39" i="21"/>
  <c r="R39" i="21"/>
  <c r="Q39" i="21"/>
  <c r="P39" i="21"/>
  <c r="O39" i="21"/>
  <c r="W38" i="21"/>
  <c r="V38" i="21"/>
  <c r="U38" i="21"/>
  <c r="T38" i="21"/>
  <c r="S38" i="21"/>
  <c r="R38" i="21"/>
  <c r="Q38" i="21"/>
  <c r="P38" i="21"/>
  <c r="O38" i="21"/>
  <c r="X37" i="21"/>
  <c r="W37" i="21"/>
  <c r="V37" i="21"/>
  <c r="U37" i="21"/>
  <c r="T37" i="21"/>
  <c r="S37" i="21"/>
  <c r="R37" i="21"/>
  <c r="Q37" i="21"/>
  <c r="P37" i="21"/>
  <c r="O37" i="21"/>
  <c r="W32" i="21"/>
  <c r="V32" i="21"/>
  <c r="U32" i="21"/>
  <c r="T32" i="21"/>
  <c r="S32" i="21"/>
  <c r="R32" i="21"/>
  <c r="Q32" i="21"/>
  <c r="P32" i="21"/>
  <c r="O32" i="21"/>
  <c r="W31" i="21"/>
  <c r="V31" i="21"/>
  <c r="U31" i="21"/>
  <c r="T31" i="21"/>
  <c r="S31" i="21"/>
  <c r="R31" i="21"/>
  <c r="Q31" i="21"/>
  <c r="P31" i="21"/>
  <c r="O31" i="21"/>
  <c r="W30" i="21"/>
  <c r="V30" i="21"/>
  <c r="U30" i="21"/>
  <c r="T30" i="21"/>
  <c r="S30" i="21"/>
  <c r="R30" i="21"/>
  <c r="Q30" i="21"/>
  <c r="P30" i="21"/>
  <c r="O30" i="21"/>
  <c r="W29" i="21"/>
  <c r="V29" i="21"/>
  <c r="U29" i="21"/>
  <c r="T29" i="21"/>
  <c r="S29" i="21"/>
  <c r="R29" i="21"/>
  <c r="Q29" i="21"/>
  <c r="P29" i="21"/>
  <c r="O29" i="21"/>
  <c r="W28" i="21"/>
  <c r="V28" i="21"/>
  <c r="U28" i="21"/>
  <c r="T28" i="21"/>
  <c r="S28" i="21"/>
  <c r="R28" i="21"/>
  <c r="Q28" i="21"/>
  <c r="P28" i="21"/>
  <c r="O28" i="21"/>
  <c r="W27" i="21"/>
  <c r="V27" i="21"/>
  <c r="U27" i="21"/>
  <c r="T27" i="21"/>
  <c r="S27" i="21"/>
  <c r="R27" i="21"/>
  <c r="Q27" i="21"/>
  <c r="P27" i="21"/>
  <c r="O27" i="21"/>
  <c r="W26" i="21"/>
  <c r="V26" i="21"/>
  <c r="U26" i="21"/>
  <c r="T26" i="21"/>
  <c r="S26" i="21"/>
  <c r="R26" i="21"/>
  <c r="Q26" i="21"/>
  <c r="P26" i="21"/>
  <c r="O26" i="21"/>
  <c r="W25" i="21"/>
  <c r="V25" i="21"/>
  <c r="U25" i="21"/>
  <c r="T25" i="21"/>
  <c r="S25" i="21"/>
  <c r="R25" i="21"/>
  <c r="Q25" i="21"/>
  <c r="P25" i="21"/>
  <c r="O25" i="21"/>
  <c r="W24" i="21"/>
  <c r="V24" i="21"/>
  <c r="U24" i="21"/>
  <c r="T24" i="21"/>
  <c r="S24" i="21"/>
  <c r="R24" i="21"/>
  <c r="Q24" i="21"/>
  <c r="P24" i="21"/>
  <c r="O24" i="21"/>
  <c r="W23" i="21"/>
  <c r="V23" i="21"/>
  <c r="U23" i="21"/>
  <c r="T23" i="21"/>
  <c r="S23" i="21"/>
  <c r="R23" i="21"/>
  <c r="Q23" i="21"/>
  <c r="P23" i="21"/>
  <c r="O23" i="21"/>
  <c r="W22" i="21"/>
  <c r="V22" i="21"/>
  <c r="U22" i="21"/>
  <c r="T22" i="21"/>
  <c r="S22" i="21"/>
  <c r="R22" i="21"/>
  <c r="Q22" i="21"/>
  <c r="P22" i="21"/>
  <c r="O22" i="21"/>
  <c r="W21" i="21"/>
  <c r="V21" i="21"/>
  <c r="U21" i="21"/>
  <c r="T21" i="21"/>
  <c r="S21" i="21"/>
  <c r="R21" i="21"/>
  <c r="Q21" i="21"/>
  <c r="P21" i="21"/>
  <c r="O21" i="21"/>
  <c r="W20" i="21"/>
  <c r="V20" i="21"/>
  <c r="U20" i="21"/>
  <c r="T20" i="21"/>
  <c r="S20" i="21"/>
  <c r="R20" i="21"/>
  <c r="Q20" i="21"/>
  <c r="P20" i="21"/>
  <c r="O20" i="21"/>
  <c r="W19" i="21"/>
  <c r="V19" i="21"/>
  <c r="U19" i="21"/>
  <c r="T19" i="21"/>
  <c r="S19" i="21"/>
  <c r="R19" i="21"/>
  <c r="Q19" i="21"/>
  <c r="P19" i="21"/>
  <c r="O19" i="21"/>
  <c r="W18" i="21"/>
  <c r="V18" i="21"/>
  <c r="U18" i="21"/>
  <c r="T18" i="21"/>
  <c r="S18" i="21"/>
  <c r="R18" i="21"/>
  <c r="Q18" i="21"/>
  <c r="P18" i="21"/>
  <c r="O18" i="21"/>
  <c r="W17" i="21"/>
  <c r="V17" i="21"/>
  <c r="U17" i="21"/>
  <c r="T17" i="21"/>
  <c r="S17" i="21"/>
  <c r="R17" i="21"/>
  <c r="Q17" i="21"/>
  <c r="P17" i="21"/>
  <c r="O17" i="21"/>
  <c r="W16" i="21"/>
  <c r="V16" i="21"/>
  <c r="U16" i="21"/>
  <c r="T16" i="21"/>
  <c r="S16" i="21"/>
  <c r="R16" i="21"/>
  <c r="Q16" i="21"/>
  <c r="P16" i="21"/>
  <c r="O16" i="21"/>
  <c r="W15" i="21"/>
  <c r="V15" i="21"/>
  <c r="U15" i="21"/>
  <c r="T15" i="21"/>
  <c r="S15" i="21"/>
  <c r="R15" i="21"/>
  <c r="Q15" i="21"/>
  <c r="P15" i="21"/>
  <c r="O15" i="21"/>
  <c r="W14" i="21"/>
  <c r="V14" i="21"/>
  <c r="U14" i="21"/>
  <c r="T14" i="21"/>
  <c r="S14" i="21"/>
  <c r="R14" i="21"/>
  <c r="Q14" i="21"/>
  <c r="P14" i="21"/>
  <c r="O14" i="21"/>
  <c r="W13" i="21"/>
  <c r="V13" i="21"/>
  <c r="U13" i="21"/>
  <c r="T13" i="21"/>
  <c r="S13" i="21"/>
  <c r="R13" i="21"/>
  <c r="Q13" i="21"/>
  <c r="P13" i="21"/>
  <c r="O13" i="21"/>
  <c r="W12" i="21"/>
  <c r="V12" i="21"/>
  <c r="U12" i="21"/>
  <c r="T12" i="21"/>
  <c r="S12" i="21"/>
  <c r="R12" i="21"/>
  <c r="Q12" i="21"/>
  <c r="P12" i="21"/>
  <c r="O12" i="21"/>
  <c r="W11" i="21"/>
  <c r="V11" i="21"/>
  <c r="U11" i="21"/>
  <c r="T11" i="21"/>
  <c r="S11" i="21"/>
  <c r="R11" i="21"/>
  <c r="Q11" i="21"/>
  <c r="P11" i="21"/>
  <c r="O11" i="21"/>
  <c r="W10" i="21"/>
  <c r="V10" i="21"/>
  <c r="U10" i="21"/>
  <c r="T10" i="21"/>
  <c r="S10" i="21"/>
  <c r="R10" i="21"/>
  <c r="Q10" i="21"/>
  <c r="P10" i="21"/>
  <c r="O10" i="21"/>
  <c r="W9" i="21"/>
  <c r="V9" i="21"/>
  <c r="U9" i="21"/>
  <c r="T9" i="21"/>
  <c r="S9" i="21"/>
  <c r="R9" i="21"/>
  <c r="Q9" i="21"/>
  <c r="P9" i="21"/>
  <c r="O9" i="21"/>
  <c r="W8" i="21"/>
  <c r="V8" i="21"/>
  <c r="U8" i="21"/>
  <c r="T8" i="21"/>
  <c r="S8" i="21"/>
  <c r="R8" i="21"/>
  <c r="Q8" i="21"/>
  <c r="P8" i="21"/>
  <c r="O8" i="21"/>
  <c r="W7" i="21"/>
  <c r="V7" i="21"/>
  <c r="U7" i="21"/>
  <c r="T7" i="21"/>
  <c r="S7" i="21"/>
  <c r="R7" i="21"/>
  <c r="Q7" i="21"/>
  <c r="P7" i="21"/>
  <c r="O7" i="21"/>
  <c r="W6" i="21"/>
  <c r="V6" i="21"/>
  <c r="U6" i="21"/>
  <c r="T6" i="21"/>
  <c r="S6" i="21"/>
  <c r="R6" i="21"/>
  <c r="Q6" i="21"/>
  <c r="P6" i="21"/>
  <c r="O6" i="21"/>
  <c r="X5" i="21"/>
  <c r="W5" i="21"/>
  <c r="V5" i="21"/>
  <c r="U5" i="21"/>
  <c r="T5" i="21"/>
  <c r="S5" i="21"/>
  <c r="R5" i="21"/>
  <c r="Q5" i="21"/>
  <c r="P5" i="21"/>
  <c r="O5" i="21"/>
  <c r="U64" i="19"/>
  <c r="T64" i="19"/>
  <c r="Q64" i="19"/>
  <c r="P64" i="19"/>
  <c r="T63" i="19"/>
  <c r="P63" i="19"/>
  <c r="T62" i="19"/>
  <c r="Q62" i="19"/>
  <c r="P62" i="19"/>
  <c r="T61" i="19"/>
  <c r="S61" i="19"/>
  <c r="P61" i="19"/>
  <c r="U60" i="19"/>
  <c r="T60" i="19"/>
  <c r="Q60" i="19"/>
  <c r="P60" i="19"/>
  <c r="T59" i="19"/>
  <c r="P59" i="19"/>
  <c r="W58" i="19"/>
  <c r="T58" i="19"/>
  <c r="S58" i="19"/>
  <c r="R58" i="19"/>
  <c r="P58" i="19"/>
  <c r="W57" i="19"/>
  <c r="V57" i="19"/>
  <c r="T57" i="19"/>
  <c r="S57" i="19"/>
  <c r="P57" i="19"/>
  <c r="W56" i="19"/>
  <c r="T56" i="19"/>
  <c r="S56" i="19"/>
  <c r="R56" i="19"/>
  <c r="P56" i="19"/>
  <c r="W55" i="19"/>
  <c r="V55" i="19"/>
  <c r="T55" i="19"/>
  <c r="S55" i="19"/>
  <c r="P55" i="19"/>
  <c r="W54" i="19"/>
  <c r="T54" i="19"/>
  <c r="S54" i="19"/>
  <c r="R54" i="19"/>
  <c r="P54" i="19"/>
  <c r="W53" i="19"/>
  <c r="V53" i="19"/>
  <c r="T53" i="19"/>
  <c r="S53" i="19"/>
  <c r="P53" i="19"/>
  <c r="W52" i="19"/>
  <c r="T52" i="19"/>
  <c r="S52" i="19"/>
  <c r="R52" i="19"/>
  <c r="P52" i="19"/>
  <c r="W51" i="19"/>
  <c r="V51" i="19"/>
  <c r="T51" i="19"/>
  <c r="S51" i="19"/>
  <c r="P51" i="19"/>
  <c r="W50" i="19"/>
  <c r="T50" i="19"/>
  <c r="S50" i="19"/>
  <c r="R50" i="19"/>
  <c r="P50" i="19"/>
  <c r="W49" i="19"/>
  <c r="V49" i="19"/>
  <c r="T49" i="19"/>
  <c r="S49" i="19"/>
  <c r="P49" i="19"/>
  <c r="W48" i="19"/>
  <c r="T48" i="19"/>
  <c r="S48" i="19"/>
  <c r="R48" i="19"/>
  <c r="P48" i="19"/>
  <c r="W47" i="19"/>
  <c r="V47" i="19"/>
  <c r="T47" i="19"/>
  <c r="S47" i="19"/>
  <c r="P47" i="19"/>
  <c r="W46" i="19"/>
  <c r="T46" i="19"/>
  <c r="S46" i="19"/>
  <c r="R46" i="19"/>
  <c r="P46" i="19"/>
  <c r="W45" i="19"/>
  <c r="V45" i="19"/>
  <c r="T45" i="19"/>
  <c r="S45" i="19"/>
  <c r="P45" i="19"/>
  <c r="W44" i="19"/>
  <c r="T44" i="19"/>
  <c r="S44" i="19"/>
  <c r="R44" i="19"/>
  <c r="P44" i="19"/>
  <c r="W43" i="19"/>
  <c r="V43" i="19"/>
  <c r="T43" i="19"/>
  <c r="S43" i="19"/>
  <c r="P43" i="19"/>
  <c r="W42" i="19"/>
  <c r="T42" i="19"/>
  <c r="S42" i="19"/>
  <c r="R42" i="19"/>
  <c r="P42" i="19"/>
  <c r="W41" i="19"/>
  <c r="V41" i="19"/>
  <c r="T41" i="19"/>
  <c r="S41" i="19"/>
  <c r="P41" i="19"/>
  <c r="W40" i="19"/>
  <c r="T40" i="19"/>
  <c r="S40" i="19"/>
  <c r="R40" i="19"/>
  <c r="P40" i="19"/>
  <c r="W39" i="19"/>
  <c r="V39" i="19"/>
  <c r="T39" i="19"/>
  <c r="S39" i="19"/>
  <c r="P39" i="19"/>
  <c r="W38" i="19"/>
  <c r="T38" i="19"/>
  <c r="S38" i="19"/>
  <c r="R38" i="19"/>
  <c r="P38" i="19"/>
  <c r="X37" i="19"/>
  <c r="W37" i="19"/>
  <c r="V37" i="19"/>
  <c r="T37" i="19"/>
  <c r="S37" i="19"/>
  <c r="P37" i="19"/>
  <c r="X32" i="19"/>
  <c r="W32" i="19"/>
  <c r="V32" i="19"/>
  <c r="U32" i="19"/>
  <c r="T32" i="19"/>
  <c r="S32" i="19"/>
  <c r="R32" i="19"/>
  <c r="Q32" i="19"/>
  <c r="P32" i="19"/>
  <c r="X31" i="19"/>
  <c r="W31" i="19"/>
  <c r="V31" i="19"/>
  <c r="U31" i="19"/>
  <c r="T31" i="19"/>
  <c r="S31" i="19"/>
  <c r="R31" i="19"/>
  <c r="Q31" i="19"/>
  <c r="P31" i="19"/>
  <c r="X30" i="19"/>
  <c r="W30" i="19"/>
  <c r="V30" i="19"/>
  <c r="U30" i="19"/>
  <c r="T30" i="19"/>
  <c r="S30" i="19"/>
  <c r="R30" i="19"/>
  <c r="Q30" i="19"/>
  <c r="P30" i="19"/>
  <c r="X29" i="19"/>
  <c r="W29" i="19"/>
  <c r="V29" i="19"/>
  <c r="U29" i="19"/>
  <c r="T29" i="19"/>
  <c r="S29" i="19"/>
  <c r="R29" i="19"/>
  <c r="Q29" i="19"/>
  <c r="P29" i="19"/>
  <c r="X28" i="19"/>
  <c r="W28" i="19"/>
  <c r="V28" i="19"/>
  <c r="U28" i="19"/>
  <c r="T28" i="19"/>
  <c r="S28" i="19"/>
  <c r="R28" i="19"/>
  <c r="Q28" i="19"/>
  <c r="P28" i="19"/>
  <c r="X27" i="19"/>
  <c r="W27" i="19"/>
  <c r="V27" i="19"/>
  <c r="U27" i="19"/>
  <c r="T27" i="19"/>
  <c r="S27" i="19"/>
  <c r="R27" i="19"/>
  <c r="Q27" i="19"/>
  <c r="P27" i="19"/>
  <c r="X26" i="19"/>
  <c r="W26" i="19"/>
  <c r="V26" i="19"/>
  <c r="U26" i="19"/>
  <c r="T26" i="19"/>
  <c r="S26" i="19"/>
  <c r="R26" i="19"/>
  <c r="Q26" i="19"/>
  <c r="P26" i="19"/>
  <c r="X25" i="19"/>
  <c r="W25" i="19"/>
  <c r="V25" i="19"/>
  <c r="U25" i="19"/>
  <c r="T25" i="19"/>
  <c r="S25" i="19"/>
  <c r="R25" i="19"/>
  <c r="Q25" i="19"/>
  <c r="P25" i="19"/>
  <c r="X24" i="19"/>
  <c r="W24" i="19"/>
  <c r="V24" i="19"/>
  <c r="U24" i="19"/>
  <c r="T24" i="19"/>
  <c r="S24" i="19"/>
  <c r="R24" i="19"/>
  <c r="Q24" i="19"/>
  <c r="P24" i="19"/>
  <c r="X23" i="19"/>
  <c r="W23" i="19"/>
  <c r="V23" i="19"/>
  <c r="U23" i="19"/>
  <c r="T23" i="19"/>
  <c r="S23" i="19"/>
  <c r="R23" i="19"/>
  <c r="Q23" i="19"/>
  <c r="P23" i="19"/>
  <c r="X22" i="19"/>
  <c r="W22" i="19"/>
  <c r="V22" i="19"/>
  <c r="U22" i="19"/>
  <c r="T22" i="19"/>
  <c r="S22" i="19"/>
  <c r="R22" i="19"/>
  <c r="Q22" i="19"/>
  <c r="P22" i="19"/>
  <c r="X21" i="19"/>
  <c r="W21" i="19"/>
  <c r="V21" i="19"/>
  <c r="U21" i="19"/>
  <c r="T21" i="19"/>
  <c r="S21" i="19"/>
  <c r="R21" i="19"/>
  <c r="Q21" i="19"/>
  <c r="P21" i="19"/>
  <c r="X20" i="19"/>
  <c r="W20" i="19"/>
  <c r="V20" i="19"/>
  <c r="U20" i="19"/>
  <c r="T20" i="19"/>
  <c r="S20" i="19"/>
  <c r="R20" i="19"/>
  <c r="Q20" i="19"/>
  <c r="P20" i="19"/>
  <c r="X19" i="19"/>
  <c r="W19" i="19"/>
  <c r="V19" i="19"/>
  <c r="U19" i="19"/>
  <c r="T19" i="19"/>
  <c r="S19" i="19"/>
  <c r="R19" i="19"/>
  <c r="Q19" i="19"/>
  <c r="P19" i="19"/>
  <c r="X18" i="19"/>
  <c r="W18" i="19"/>
  <c r="V18" i="19"/>
  <c r="U18" i="19"/>
  <c r="T18" i="19"/>
  <c r="S18" i="19"/>
  <c r="R18" i="19"/>
  <c r="Q18" i="19"/>
  <c r="P18" i="19"/>
  <c r="X17" i="19"/>
  <c r="W17" i="19"/>
  <c r="V17" i="19"/>
  <c r="U17" i="19"/>
  <c r="T17" i="19"/>
  <c r="S17" i="19"/>
  <c r="R17" i="19"/>
  <c r="Q17" i="19"/>
  <c r="P17" i="19"/>
  <c r="X16" i="19"/>
  <c r="W16" i="19"/>
  <c r="V16" i="19"/>
  <c r="U16" i="19"/>
  <c r="T16" i="19"/>
  <c r="S16" i="19"/>
  <c r="R16" i="19"/>
  <c r="Q16" i="19"/>
  <c r="P16" i="19"/>
  <c r="X15" i="19"/>
  <c r="W15" i="19"/>
  <c r="V15" i="19"/>
  <c r="U15" i="19"/>
  <c r="T15" i="19"/>
  <c r="S15" i="19"/>
  <c r="R15" i="19"/>
  <c r="Q15" i="19"/>
  <c r="P15" i="19"/>
  <c r="X14" i="19"/>
  <c r="W14" i="19"/>
  <c r="V14" i="19"/>
  <c r="U14" i="19"/>
  <c r="T14" i="19"/>
  <c r="S14" i="19"/>
  <c r="R14" i="19"/>
  <c r="Q14" i="19"/>
  <c r="P14" i="19"/>
  <c r="X13" i="19"/>
  <c r="W13" i="19"/>
  <c r="V13" i="19"/>
  <c r="U13" i="19"/>
  <c r="T13" i="19"/>
  <c r="S13" i="19"/>
  <c r="R13" i="19"/>
  <c r="Q13" i="19"/>
  <c r="P13" i="19"/>
  <c r="X12" i="19"/>
  <c r="W12" i="19"/>
  <c r="V12" i="19"/>
  <c r="U12" i="19"/>
  <c r="T12" i="19"/>
  <c r="S12" i="19"/>
  <c r="R12" i="19"/>
  <c r="Q12" i="19"/>
  <c r="P12" i="19"/>
  <c r="X11" i="19"/>
  <c r="W11" i="19"/>
  <c r="V11" i="19"/>
  <c r="U11" i="19"/>
  <c r="T11" i="19"/>
  <c r="S11" i="19"/>
  <c r="R11" i="19"/>
  <c r="Q11" i="19"/>
  <c r="P11" i="19"/>
  <c r="X10" i="19"/>
  <c r="W10" i="19"/>
  <c r="V10" i="19"/>
  <c r="U10" i="19"/>
  <c r="T10" i="19"/>
  <c r="S10" i="19"/>
  <c r="R10" i="19"/>
  <c r="Q10" i="19"/>
  <c r="P10" i="19"/>
  <c r="X9" i="19"/>
  <c r="W9" i="19"/>
  <c r="V9" i="19"/>
  <c r="U9" i="19"/>
  <c r="T9" i="19"/>
  <c r="S9" i="19"/>
  <c r="R9" i="19"/>
  <c r="Q9" i="19"/>
  <c r="P9" i="19"/>
  <c r="X8" i="19"/>
  <c r="W8" i="19"/>
  <c r="V8" i="19"/>
  <c r="U8" i="19"/>
  <c r="T8" i="19"/>
  <c r="S8" i="19"/>
  <c r="R8" i="19"/>
  <c r="Q8" i="19"/>
  <c r="P8" i="19"/>
  <c r="X7" i="19"/>
  <c r="W7" i="19"/>
  <c r="V7" i="19"/>
  <c r="U7" i="19"/>
  <c r="T7" i="19"/>
  <c r="S7" i="19"/>
  <c r="R7" i="19"/>
  <c r="Q7" i="19"/>
  <c r="P7" i="19"/>
  <c r="X6" i="19"/>
  <c r="W6" i="19"/>
  <c r="V6" i="19"/>
  <c r="U6" i="19"/>
  <c r="T6" i="19"/>
  <c r="S6" i="19"/>
  <c r="R6" i="19"/>
  <c r="Q6" i="19"/>
  <c r="P6" i="19"/>
  <c r="X5" i="19"/>
  <c r="W5" i="19"/>
  <c r="V5" i="19"/>
  <c r="U5" i="19"/>
  <c r="T5" i="19"/>
  <c r="S5" i="19"/>
  <c r="R5" i="19"/>
  <c r="Q5" i="19"/>
  <c r="O5" i="19"/>
  <c r="I61" i="17"/>
  <c r="H61" i="17"/>
  <c r="G61" i="17"/>
  <c r="F61" i="17"/>
  <c r="E61" i="17"/>
  <c r="D61" i="17"/>
  <c r="C61" i="17"/>
  <c r="B61" i="17"/>
  <c r="I60" i="17"/>
  <c r="H60" i="17"/>
  <c r="G60" i="17"/>
  <c r="F60" i="17"/>
  <c r="E60" i="17"/>
  <c r="D60" i="17"/>
  <c r="C60" i="17"/>
  <c r="B60" i="17"/>
  <c r="I59" i="17"/>
  <c r="H59" i="17"/>
  <c r="G59" i="17"/>
  <c r="F59" i="17"/>
  <c r="E59" i="17"/>
  <c r="D59" i="17"/>
  <c r="C59" i="17"/>
  <c r="B59" i="17"/>
  <c r="I58" i="17"/>
  <c r="H58" i="17"/>
  <c r="G58" i="17"/>
  <c r="F58" i="17"/>
  <c r="E58" i="17"/>
  <c r="D58" i="17"/>
  <c r="C58" i="17"/>
  <c r="B58" i="17"/>
  <c r="I57" i="17"/>
  <c r="H57" i="17"/>
  <c r="G57" i="17"/>
  <c r="F57" i="17"/>
  <c r="E57" i="17"/>
  <c r="D57" i="17"/>
  <c r="C57" i="17"/>
  <c r="B57" i="17"/>
  <c r="I56" i="17"/>
  <c r="H56" i="17"/>
  <c r="G56" i="17"/>
  <c r="F56" i="17"/>
  <c r="E56" i="17"/>
  <c r="D56" i="17"/>
  <c r="C56" i="17"/>
  <c r="B56" i="17"/>
  <c r="I55" i="17"/>
  <c r="H55" i="17"/>
  <c r="G55" i="17"/>
  <c r="F55" i="17"/>
  <c r="E55" i="17"/>
  <c r="D55" i="17"/>
  <c r="C55" i="17"/>
  <c r="B55" i="17"/>
  <c r="I54" i="17"/>
  <c r="H54" i="17"/>
  <c r="G54" i="17"/>
  <c r="F54" i="17"/>
  <c r="E54" i="17"/>
  <c r="D54" i="17"/>
  <c r="C54" i="17"/>
  <c r="B54" i="17"/>
  <c r="I53" i="17"/>
  <c r="H53" i="17"/>
  <c r="G53" i="17"/>
  <c r="F53" i="17"/>
  <c r="E53" i="17"/>
  <c r="D53" i="17"/>
  <c r="C53" i="17"/>
  <c r="B53" i="17"/>
  <c r="I52" i="17"/>
  <c r="H52" i="17"/>
  <c r="G52" i="17"/>
  <c r="F52" i="17"/>
  <c r="E52" i="17"/>
  <c r="D52" i="17"/>
  <c r="C52" i="17"/>
  <c r="B52" i="17"/>
  <c r="I51" i="17"/>
  <c r="H51" i="17"/>
  <c r="G51" i="17"/>
  <c r="F51" i="17"/>
  <c r="E51" i="17"/>
  <c r="D51" i="17"/>
  <c r="C51" i="17"/>
  <c r="B51" i="17"/>
  <c r="I50" i="17"/>
  <c r="H50" i="17"/>
  <c r="G50" i="17"/>
  <c r="F50" i="17"/>
  <c r="E50" i="17"/>
  <c r="D50" i="17"/>
  <c r="C50" i="17"/>
  <c r="B50" i="17"/>
  <c r="I49" i="17"/>
  <c r="H49" i="17"/>
  <c r="G49" i="17"/>
  <c r="F49" i="17"/>
  <c r="E49" i="17"/>
  <c r="D49" i="17"/>
  <c r="C49" i="17"/>
  <c r="B49" i="17"/>
  <c r="I48" i="17"/>
  <c r="H48" i="17"/>
  <c r="G48" i="17"/>
  <c r="F48" i="17"/>
  <c r="E48" i="17"/>
  <c r="D48" i="17"/>
  <c r="C48" i="17"/>
  <c r="B48" i="17"/>
  <c r="I47" i="17"/>
  <c r="H47" i="17"/>
  <c r="G47" i="17"/>
  <c r="F47" i="17"/>
  <c r="E47" i="17"/>
  <c r="D47" i="17"/>
  <c r="C47" i="17"/>
  <c r="B47" i="17"/>
  <c r="I46" i="17"/>
  <c r="H46" i="17"/>
  <c r="G46" i="17"/>
  <c r="F46" i="17"/>
  <c r="E46" i="17"/>
  <c r="D46" i="17"/>
  <c r="C46" i="17"/>
  <c r="B46" i="17"/>
  <c r="I45" i="17"/>
  <c r="H45" i="17"/>
  <c r="G45" i="17"/>
  <c r="F45" i="17"/>
  <c r="E45" i="17"/>
  <c r="D45" i="17"/>
  <c r="C45" i="17"/>
  <c r="B45" i="17"/>
  <c r="I44" i="17"/>
  <c r="H44" i="17"/>
  <c r="G44" i="17"/>
  <c r="F44" i="17"/>
  <c r="E44" i="17"/>
  <c r="D44" i="17"/>
  <c r="C44" i="17"/>
  <c r="B44" i="17"/>
  <c r="I43" i="17"/>
  <c r="H43" i="17"/>
  <c r="G43" i="17"/>
  <c r="F43" i="17"/>
  <c r="E43" i="17"/>
  <c r="D43" i="17"/>
  <c r="C43" i="17"/>
  <c r="B43" i="17"/>
  <c r="I42" i="17"/>
  <c r="H42" i="17"/>
  <c r="G42" i="17"/>
  <c r="F42" i="17"/>
  <c r="E42" i="17"/>
  <c r="D42" i="17"/>
  <c r="C42" i="17"/>
  <c r="B42" i="17"/>
  <c r="I41" i="17"/>
  <c r="H41" i="17"/>
  <c r="G41" i="17"/>
  <c r="F41" i="17"/>
  <c r="E41" i="17"/>
  <c r="D41" i="17"/>
  <c r="C41" i="17"/>
  <c r="B41" i="17"/>
  <c r="I40" i="17"/>
  <c r="H40" i="17"/>
  <c r="G40" i="17"/>
  <c r="F40" i="17"/>
  <c r="E40" i="17"/>
  <c r="D40" i="17"/>
  <c r="C40" i="17"/>
  <c r="B40" i="17"/>
  <c r="I39" i="17"/>
  <c r="H39" i="17"/>
  <c r="G39" i="17"/>
  <c r="F39" i="17"/>
  <c r="E39" i="17"/>
  <c r="D39" i="17"/>
  <c r="C39" i="17"/>
  <c r="B39" i="17"/>
  <c r="I38" i="17"/>
  <c r="H38" i="17"/>
  <c r="G38" i="17"/>
  <c r="F38" i="17"/>
  <c r="E38" i="17"/>
  <c r="D38" i="17"/>
  <c r="C38" i="17"/>
  <c r="B38" i="17"/>
  <c r="I37" i="17"/>
  <c r="H37" i="17"/>
  <c r="G37" i="17"/>
  <c r="F37" i="17"/>
  <c r="E37" i="17"/>
  <c r="D37" i="17"/>
  <c r="C37" i="17"/>
  <c r="B37" i="17"/>
  <c r="I36" i="17"/>
  <c r="H36" i="17"/>
  <c r="G36" i="17"/>
  <c r="F36" i="17"/>
  <c r="E36" i="17"/>
  <c r="D36" i="17"/>
  <c r="C36" i="17"/>
  <c r="B36" i="17"/>
  <c r="I35" i="17"/>
  <c r="H35" i="17"/>
  <c r="G35" i="17"/>
  <c r="F35" i="17"/>
  <c r="E35" i="17"/>
  <c r="D35" i="17"/>
  <c r="C35" i="17"/>
  <c r="B35" i="17"/>
  <c r="I34" i="17"/>
  <c r="H34" i="17"/>
  <c r="G34" i="17"/>
  <c r="F34" i="17"/>
  <c r="E34" i="17"/>
  <c r="D34" i="17"/>
  <c r="C34" i="17"/>
  <c r="K8" i="20" l="1"/>
  <c r="X40" i="19"/>
  <c r="K12" i="20"/>
  <c r="X44" i="19"/>
  <c r="K16" i="20"/>
  <c r="X48" i="19"/>
  <c r="K20" i="20"/>
  <c r="X52" i="19"/>
  <c r="K24" i="20"/>
  <c r="X56" i="19"/>
  <c r="K28" i="20"/>
  <c r="X60" i="19"/>
  <c r="K32" i="20"/>
  <c r="X64" i="19"/>
  <c r="I37" i="20"/>
  <c r="T70" i="19"/>
  <c r="G38" i="20"/>
  <c r="E39" i="20"/>
  <c r="P72" i="19"/>
  <c r="C40" i="20"/>
  <c r="K40" i="20"/>
  <c r="X72" i="19"/>
  <c r="I41" i="20"/>
  <c r="T74" i="19"/>
  <c r="G42" i="20"/>
  <c r="R75" i="19"/>
  <c r="E43" i="20"/>
  <c r="P76" i="19"/>
  <c r="C44" i="20"/>
  <c r="K44" i="20"/>
  <c r="X76" i="19"/>
  <c r="I45" i="20"/>
  <c r="T78" i="19"/>
  <c r="G46" i="20"/>
  <c r="R79" i="19"/>
  <c r="E47" i="20"/>
  <c r="P80" i="19"/>
  <c r="C48" i="20"/>
  <c r="K48" i="20"/>
  <c r="X80" i="19"/>
  <c r="I49" i="20"/>
  <c r="T82" i="19"/>
  <c r="G50" i="20"/>
  <c r="R83" i="19"/>
  <c r="E51" i="20"/>
  <c r="P84" i="19"/>
  <c r="C52" i="20"/>
  <c r="K52" i="20"/>
  <c r="X84" i="19"/>
  <c r="I53" i="20"/>
  <c r="T86" i="19"/>
  <c r="G54" i="20"/>
  <c r="R87" i="19"/>
  <c r="E55" i="20"/>
  <c r="P88" i="19"/>
  <c r="C56" i="20"/>
  <c r="K56" i="20"/>
  <c r="X88" i="19"/>
  <c r="I57" i="20"/>
  <c r="T90" i="19"/>
  <c r="G58" i="20"/>
  <c r="R91" i="19"/>
  <c r="E59" i="20"/>
  <c r="P92" i="19"/>
  <c r="C60" i="20"/>
  <c r="K60" i="20"/>
  <c r="X92" i="19"/>
  <c r="I61" i="20"/>
  <c r="T94" i="19"/>
  <c r="G62" i="20"/>
  <c r="R95" i="19"/>
  <c r="E63" i="20"/>
  <c r="P96" i="19"/>
  <c r="C64" i="20"/>
  <c r="K64" i="20"/>
  <c r="X96" i="19"/>
  <c r="I69" i="20"/>
  <c r="T102" i="19"/>
  <c r="G70" i="20"/>
  <c r="R103" i="19"/>
  <c r="E71" i="20"/>
  <c r="P104" i="19"/>
  <c r="C72" i="20"/>
  <c r="K72" i="20"/>
  <c r="X104" i="19"/>
  <c r="I73" i="20"/>
  <c r="T106" i="19"/>
  <c r="G74" i="20"/>
  <c r="R107" i="19"/>
  <c r="E75" i="20"/>
  <c r="P108" i="19"/>
  <c r="C76" i="20"/>
  <c r="K76" i="20"/>
  <c r="X108" i="19"/>
  <c r="I77" i="20"/>
  <c r="T110" i="19"/>
  <c r="G78" i="20"/>
  <c r="R111" i="19"/>
  <c r="E79" i="20"/>
  <c r="P112" i="19"/>
  <c r="C80" i="20"/>
  <c r="K80" i="20"/>
  <c r="X112" i="19"/>
  <c r="I81" i="20"/>
  <c r="T114" i="19"/>
  <c r="G82" i="20"/>
  <c r="R115" i="19"/>
  <c r="E83" i="20"/>
  <c r="P116" i="19"/>
  <c r="C84" i="20"/>
  <c r="K84" i="20"/>
  <c r="X116" i="19"/>
  <c r="I85" i="20"/>
  <c r="T118" i="19"/>
  <c r="G86" i="20"/>
  <c r="R119" i="19"/>
  <c r="E87" i="20"/>
  <c r="P120" i="19"/>
  <c r="C88" i="20"/>
  <c r="K88" i="20"/>
  <c r="X120" i="19"/>
  <c r="I89" i="20"/>
  <c r="T122" i="19"/>
  <c r="G90" i="20"/>
  <c r="R123" i="19"/>
  <c r="E91" i="20"/>
  <c r="P124" i="19"/>
  <c r="C92" i="20"/>
  <c r="K92" i="20"/>
  <c r="X124" i="19"/>
  <c r="I93" i="20"/>
  <c r="T126" i="19"/>
  <c r="G94" i="20"/>
  <c r="R127" i="19"/>
  <c r="E95" i="20"/>
  <c r="P128" i="19"/>
  <c r="C96" i="20"/>
  <c r="K96" i="20"/>
  <c r="X128" i="19"/>
  <c r="I101" i="20"/>
  <c r="G102" i="20"/>
  <c r="E103" i="20"/>
  <c r="P136" i="19"/>
  <c r="C104" i="20"/>
  <c r="K104" i="20"/>
  <c r="X136" i="19"/>
  <c r="I105" i="20"/>
  <c r="G106" i="20"/>
  <c r="R139" i="19"/>
  <c r="E107" i="20"/>
  <c r="C108" i="20"/>
  <c r="K108" i="20"/>
  <c r="X140" i="19"/>
  <c r="I109" i="20"/>
  <c r="T142" i="19"/>
  <c r="G110" i="20"/>
  <c r="E111" i="20"/>
  <c r="P144" i="19"/>
  <c r="C112" i="20"/>
  <c r="K112" i="20"/>
  <c r="X144" i="19"/>
  <c r="I113" i="20"/>
  <c r="T146" i="19"/>
  <c r="G114" i="20"/>
  <c r="E115" i="20"/>
  <c r="P148" i="19"/>
  <c r="C116" i="20"/>
  <c r="K116" i="20"/>
  <c r="X148" i="19"/>
  <c r="I117" i="20"/>
  <c r="T150" i="19"/>
  <c r="G118" i="20"/>
  <c r="E119" i="20"/>
  <c r="P152" i="19"/>
  <c r="C120" i="20"/>
  <c r="K120" i="20"/>
  <c r="X152" i="19"/>
  <c r="I121" i="20"/>
  <c r="T154" i="19"/>
  <c r="G122" i="20"/>
  <c r="E123" i="20"/>
  <c r="P156" i="19"/>
  <c r="C124" i="20"/>
  <c r="K124" i="20"/>
  <c r="X156" i="19"/>
  <c r="I125" i="20"/>
  <c r="T158" i="19"/>
  <c r="G126" i="20"/>
  <c r="E127" i="20"/>
  <c r="P160" i="19"/>
  <c r="C128" i="20"/>
  <c r="K128" i="20"/>
  <c r="X160" i="19"/>
  <c r="I133" i="20"/>
  <c r="T166" i="19"/>
  <c r="G134" i="20"/>
  <c r="E135" i="20"/>
  <c r="P168" i="19"/>
  <c r="C136" i="20"/>
  <c r="K136" i="20"/>
  <c r="X168" i="19"/>
  <c r="I137" i="20"/>
  <c r="G138" i="20"/>
  <c r="R171" i="19"/>
  <c r="E139" i="20"/>
  <c r="C140" i="20"/>
  <c r="K140" i="20"/>
  <c r="X172" i="19"/>
  <c r="V173" i="19"/>
  <c r="I141" i="20"/>
  <c r="G142" i="20"/>
  <c r="E143" i="20"/>
  <c r="C144" i="20"/>
  <c r="K144" i="20"/>
  <c r="X176" i="19"/>
  <c r="V177" i="19"/>
  <c r="I145" i="20"/>
  <c r="G146" i="20"/>
  <c r="R179" i="19"/>
  <c r="E147" i="20"/>
  <c r="C148" i="20"/>
  <c r="K148" i="20"/>
  <c r="X180" i="19"/>
  <c r="V181" i="19"/>
  <c r="I149" i="20"/>
  <c r="G150" i="20"/>
  <c r="R183" i="19"/>
  <c r="E151" i="20"/>
  <c r="C152" i="20"/>
  <c r="K152" i="20"/>
  <c r="X184" i="19"/>
  <c r="V185" i="19"/>
  <c r="I153" i="20"/>
  <c r="G154" i="20"/>
  <c r="R187" i="19"/>
  <c r="E155" i="20"/>
  <c r="C156" i="20"/>
  <c r="K156" i="20"/>
  <c r="X188" i="19"/>
  <c r="V189" i="19"/>
  <c r="I157" i="20"/>
  <c r="G158" i="20"/>
  <c r="R191" i="19"/>
  <c r="E159" i="20"/>
  <c r="P192" i="19"/>
  <c r="C160" i="20"/>
  <c r="K160" i="20"/>
  <c r="X192" i="19"/>
  <c r="V197" i="19"/>
  <c r="I165" i="20"/>
  <c r="G166" i="20"/>
  <c r="R199" i="19"/>
  <c r="E167" i="20"/>
  <c r="P200" i="19"/>
  <c r="C168" i="20"/>
  <c r="K168" i="20"/>
  <c r="X200" i="19"/>
  <c r="V201" i="19"/>
  <c r="I169" i="20"/>
  <c r="G170" i="20"/>
  <c r="R203" i="19"/>
  <c r="E171" i="20"/>
  <c r="P204" i="19"/>
  <c r="C172" i="20"/>
  <c r="K172" i="20"/>
  <c r="X204" i="19"/>
  <c r="V205" i="19"/>
  <c r="I173" i="20"/>
  <c r="G174" i="20"/>
  <c r="R207" i="19"/>
  <c r="E175" i="20"/>
  <c r="P208" i="19"/>
  <c r="C176" i="20"/>
  <c r="K176" i="20"/>
  <c r="X208" i="19"/>
  <c r="V209" i="19"/>
  <c r="I177" i="20"/>
  <c r="G178" i="20"/>
  <c r="E179" i="20"/>
  <c r="P212" i="19"/>
  <c r="C180" i="20"/>
  <c r="K180" i="20"/>
  <c r="X212" i="19"/>
  <c r="V213" i="19"/>
  <c r="I181" i="20"/>
  <c r="G182" i="20"/>
  <c r="E183" i="20"/>
  <c r="P216" i="19"/>
  <c r="C184" i="20"/>
  <c r="K184" i="20"/>
  <c r="X216" i="19"/>
  <c r="V217" i="19"/>
  <c r="I185" i="20"/>
  <c r="G186" i="20"/>
  <c r="E187" i="20"/>
  <c r="P220" i="19"/>
  <c r="C188" i="20"/>
  <c r="K188" i="20"/>
  <c r="X220" i="19"/>
  <c r="I189" i="20"/>
  <c r="T222" i="19"/>
  <c r="G190" i="20"/>
  <c r="E191" i="20"/>
  <c r="P224" i="19"/>
  <c r="C192" i="20"/>
  <c r="K192" i="20"/>
  <c r="X224" i="19"/>
  <c r="I197" i="20"/>
  <c r="I229" i="20"/>
  <c r="T230" i="19"/>
  <c r="G230" i="20"/>
  <c r="G198" i="20"/>
  <c r="E231" i="20"/>
  <c r="E199" i="20"/>
  <c r="C232" i="20"/>
  <c r="C200" i="20"/>
  <c r="K232" i="20"/>
  <c r="K200" i="20"/>
  <c r="X232" i="19"/>
  <c r="V233" i="19"/>
  <c r="I233" i="20"/>
  <c r="I201" i="20"/>
  <c r="T234" i="19"/>
  <c r="G202" i="20"/>
  <c r="G234" i="20"/>
  <c r="R235" i="19"/>
  <c r="E203" i="20"/>
  <c r="E235" i="20"/>
  <c r="C236" i="20"/>
  <c r="C204" i="20"/>
  <c r="K236" i="20"/>
  <c r="K204" i="20"/>
  <c r="X236" i="19"/>
  <c r="V237" i="19"/>
  <c r="I205" i="20"/>
  <c r="I237" i="20"/>
  <c r="T238" i="19"/>
  <c r="G238" i="20"/>
  <c r="G206" i="20"/>
  <c r="R239" i="19"/>
  <c r="E239" i="20"/>
  <c r="E207" i="20"/>
  <c r="C240" i="20"/>
  <c r="C208" i="20"/>
  <c r="K240" i="20"/>
  <c r="K208" i="20"/>
  <c r="X240" i="19"/>
  <c r="V241" i="19"/>
  <c r="I241" i="20"/>
  <c r="I209" i="20"/>
  <c r="T242" i="19"/>
  <c r="G210" i="20"/>
  <c r="G242" i="20"/>
  <c r="R243" i="19"/>
  <c r="E211" i="20"/>
  <c r="E243" i="20"/>
  <c r="C212" i="20"/>
  <c r="C244" i="20"/>
  <c r="K212" i="20"/>
  <c r="K244" i="20"/>
  <c r="X244" i="19"/>
  <c r="V245" i="19"/>
  <c r="I213" i="20"/>
  <c r="I245" i="20"/>
  <c r="T246" i="19"/>
  <c r="G246" i="20"/>
  <c r="G214" i="20"/>
  <c r="R247" i="19"/>
  <c r="E247" i="20"/>
  <c r="E215" i="20"/>
  <c r="C248" i="20"/>
  <c r="C216" i="20"/>
  <c r="K248" i="20"/>
  <c r="K216" i="20"/>
  <c r="X248" i="19"/>
  <c r="V249" i="19"/>
  <c r="I249" i="20"/>
  <c r="I217" i="20"/>
  <c r="T250" i="19"/>
  <c r="G218" i="20"/>
  <c r="G250" i="20"/>
  <c r="R251" i="19"/>
  <c r="E219" i="20"/>
  <c r="E251" i="20"/>
  <c r="C220" i="20"/>
  <c r="C252" i="20"/>
  <c r="K220" i="20"/>
  <c r="K252" i="20"/>
  <c r="X252" i="19"/>
  <c r="V253" i="19"/>
  <c r="I221" i="20"/>
  <c r="I253" i="20"/>
  <c r="G254" i="20"/>
  <c r="G222" i="20"/>
  <c r="E255" i="20"/>
  <c r="E223" i="20"/>
  <c r="C256" i="20"/>
  <c r="C224" i="20"/>
  <c r="K256" i="20"/>
  <c r="K224" i="20"/>
  <c r="X256" i="19"/>
  <c r="O9" i="19"/>
  <c r="L9" i="19"/>
  <c r="Y9" i="19" s="1"/>
  <c r="O13" i="19"/>
  <c r="L13" i="19"/>
  <c r="Y13" i="19" s="1"/>
  <c r="O17" i="19"/>
  <c r="L17" i="19"/>
  <c r="Y17" i="19" s="1"/>
  <c r="O21" i="19"/>
  <c r="L21" i="19"/>
  <c r="Y21" i="19" s="1"/>
  <c r="O25" i="19"/>
  <c r="L25" i="19"/>
  <c r="Y25" i="19" s="1"/>
  <c r="O29" i="19"/>
  <c r="L29" i="19"/>
  <c r="Y29" i="19" s="1"/>
  <c r="O37" i="19"/>
  <c r="O41" i="19"/>
  <c r="O45" i="19"/>
  <c r="O49" i="19"/>
  <c r="O53" i="19"/>
  <c r="O57" i="19"/>
  <c r="O61" i="19"/>
  <c r="B37" i="20"/>
  <c r="J37" i="20"/>
  <c r="U70" i="19"/>
  <c r="H38" i="20"/>
  <c r="F39" i="20"/>
  <c r="Q72" i="19"/>
  <c r="D40" i="20"/>
  <c r="B41" i="20"/>
  <c r="J41" i="20"/>
  <c r="U74" i="19"/>
  <c r="H42" i="20"/>
  <c r="F43" i="20"/>
  <c r="Q76" i="19"/>
  <c r="D44" i="20"/>
  <c r="B45" i="20"/>
  <c r="J45" i="20"/>
  <c r="U78" i="19"/>
  <c r="H46" i="20"/>
  <c r="F47" i="20"/>
  <c r="Q80" i="19"/>
  <c r="D48" i="20"/>
  <c r="B49" i="20"/>
  <c r="J49" i="20"/>
  <c r="U82" i="19"/>
  <c r="H50" i="20"/>
  <c r="S83" i="19"/>
  <c r="F51" i="20"/>
  <c r="Q84" i="19"/>
  <c r="D52" i="20"/>
  <c r="B53" i="20"/>
  <c r="J53" i="20"/>
  <c r="U86" i="19"/>
  <c r="H54" i="20"/>
  <c r="S87" i="19"/>
  <c r="F55" i="20"/>
  <c r="Q88" i="19"/>
  <c r="D56" i="20"/>
  <c r="B57" i="20"/>
  <c r="J57" i="20"/>
  <c r="U90" i="19"/>
  <c r="H58" i="20"/>
  <c r="S91" i="19"/>
  <c r="F59" i="20"/>
  <c r="Q92" i="19"/>
  <c r="D60" i="20"/>
  <c r="B61" i="20"/>
  <c r="J61" i="20"/>
  <c r="U94" i="19"/>
  <c r="H62" i="20"/>
  <c r="S95" i="19"/>
  <c r="F63" i="20"/>
  <c r="Q96" i="19"/>
  <c r="D64" i="20"/>
  <c r="B69" i="20"/>
  <c r="J69" i="20"/>
  <c r="U102" i="19"/>
  <c r="H70" i="20"/>
  <c r="S103" i="19"/>
  <c r="F71" i="20"/>
  <c r="Q104" i="19"/>
  <c r="D72" i="20"/>
  <c r="B73" i="20"/>
  <c r="J73" i="20"/>
  <c r="U106" i="19"/>
  <c r="H74" i="20"/>
  <c r="S107" i="19"/>
  <c r="F75" i="20"/>
  <c r="Q108" i="19"/>
  <c r="D76" i="20"/>
  <c r="B77" i="20"/>
  <c r="J77" i="20"/>
  <c r="U110" i="19"/>
  <c r="H78" i="20"/>
  <c r="S111" i="19"/>
  <c r="F79" i="20"/>
  <c r="Q112" i="19"/>
  <c r="D80" i="20"/>
  <c r="B81" i="20"/>
  <c r="J81" i="20"/>
  <c r="U114" i="19"/>
  <c r="H82" i="20"/>
  <c r="S115" i="19"/>
  <c r="F83" i="20"/>
  <c r="Q116" i="19"/>
  <c r="D84" i="20"/>
  <c r="B85" i="20"/>
  <c r="J85" i="20"/>
  <c r="U118" i="19"/>
  <c r="H86" i="20"/>
  <c r="S119" i="19"/>
  <c r="F87" i="20"/>
  <c r="D88" i="20"/>
  <c r="B89" i="20"/>
  <c r="J89" i="20"/>
  <c r="H90" i="20"/>
  <c r="S123" i="19"/>
  <c r="F91" i="20"/>
  <c r="D92" i="20"/>
  <c r="B93" i="20"/>
  <c r="W125" i="19"/>
  <c r="J93" i="20"/>
  <c r="H94" i="20"/>
  <c r="S127" i="19"/>
  <c r="F95" i="20"/>
  <c r="D96" i="20"/>
  <c r="O133" i="19"/>
  <c r="B101" i="20"/>
  <c r="W133" i="19"/>
  <c r="J101" i="20"/>
  <c r="U134" i="19"/>
  <c r="H102" i="20"/>
  <c r="F103" i="20"/>
  <c r="Q136" i="19"/>
  <c r="D104" i="20"/>
  <c r="B105" i="20"/>
  <c r="J105" i="20"/>
  <c r="U138" i="19"/>
  <c r="H106" i="20"/>
  <c r="F107" i="20"/>
  <c r="Q140" i="19"/>
  <c r="D108" i="20"/>
  <c r="B109" i="20"/>
  <c r="J109" i="20"/>
  <c r="U142" i="19"/>
  <c r="H110" i="20"/>
  <c r="F111" i="20"/>
  <c r="Q144" i="19"/>
  <c r="D112" i="20"/>
  <c r="B113" i="20"/>
  <c r="J113" i="20"/>
  <c r="U146" i="19"/>
  <c r="H114" i="20"/>
  <c r="F115" i="20"/>
  <c r="Q148" i="19"/>
  <c r="D116" i="20"/>
  <c r="B117" i="20"/>
  <c r="J117" i="20"/>
  <c r="U150" i="19"/>
  <c r="H118" i="20"/>
  <c r="S151" i="19"/>
  <c r="F119" i="20"/>
  <c r="Q152" i="19"/>
  <c r="D120" i="20"/>
  <c r="B121" i="20"/>
  <c r="J121" i="20"/>
  <c r="U154" i="19"/>
  <c r="H122" i="20"/>
  <c r="S155" i="19"/>
  <c r="F123" i="20"/>
  <c r="Q156" i="19"/>
  <c r="D124" i="20"/>
  <c r="B125" i="20"/>
  <c r="J125" i="20"/>
  <c r="U158" i="19"/>
  <c r="H126" i="20"/>
  <c r="S159" i="19"/>
  <c r="F127" i="20"/>
  <c r="Q160" i="19"/>
  <c r="D128" i="20"/>
  <c r="B133" i="20"/>
  <c r="J133" i="20"/>
  <c r="U166" i="19"/>
  <c r="H134" i="20"/>
  <c r="S167" i="19"/>
  <c r="F135" i="20"/>
  <c r="Q168" i="19"/>
  <c r="D136" i="20"/>
  <c r="B137" i="20"/>
  <c r="J137" i="20"/>
  <c r="U170" i="19"/>
  <c r="H138" i="20"/>
  <c r="S171" i="19"/>
  <c r="F139" i="20"/>
  <c r="D140" i="20"/>
  <c r="O173" i="19"/>
  <c r="B141" i="20"/>
  <c r="W173" i="19"/>
  <c r="J141" i="20"/>
  <c r="H142" i="20"/>
  <c r="S175" i="19"/>
  <c r="F143" i="20"/>
  <c r="D144" i="20"/>
  <c r="O177" i="19"/>
  <c r="B145" i="20"/>
  <c r="W177" i="19"/>
  <c r="J145" i="20"/>
  <c r="H146" i="20"/>
  <c r="F147" i="20"/>
  <c r="D148" i="20"/>
  <c r="O181" i="19"/>
  <c r="B149" i="20"/>
  <c r="W181" i="19"/>
  <c r="J149" i="20"/>
  <c r="H150" i="20"/>
  <c r="S183" i="19"/>
  <c r="F151" i="20"/>
  <c r="Q184" i="19"/>
  <c r="D152" i="20"/>
  <c r="O185" i="19"/>
  <c r="B153" i="20"/>
  <c r="W185" i="19"/>
  <c r="J153" i="20"/>
  <c r="U186" i="19"/>
  <c r="H154" i="20"/>
  <c r="F155" i="20"/>
  <c r="Q188" i="19"/>
  <c r="D156" i="20"/>
  <c r="O189" i="19"/>
  <c r="B157" i="20"/>
  <c r="W189" i="19"/>
  <c r="J157" i="20"/>
  <c r="U190" i="19"/>
  <c r="H158" i="20"/>
  <c r="F159" i="20"/>
  <c r="Q192" i="19"/>
  <c r="D160" i="20"/>
  <c r="O197" i="19"/>
  <c r="B165" i="20"/>
  <c r="W197" i="19"/>
  <c r="J165" i="20"/>
  <c r="U198" i="19"/>
  <c r="H166" i="20"/>
  <c r="F167" i="20"/>
  <c r="Q200" i="19"/>
  <c r="D168" i="20"/>
  <c r="O201" i="19"/>
  <c r="B169" i="20"/>
  <c r="W201" i="19"/>
  <c r="J169" i="20"/>
  <c r="U202" i="19"/>
  <c r="H170" i="20"/>
  <c r="F171" i="20"/>
  <c r="Q204" i="19"/>
  <c r="D172" i="20"/>
  <c r="O205" i="19"/>
  <c r="B173" i="20"/>
  <c r="W205" i="19"/>
  <c r="J173" i="20"/>
  <c r="U206" i="19"/>
  <c r="H174" i="20"/>
  <c r="F175" i="20"/>
  <c r="Q208" i="19"/>
  <c r="D176" i="20"/>
  <c r="O209" i="19"/>
  <c r="B177" i="20"/>
  <c r="W209" i="19"/>
  <c r="J177" i="20"/>
  <c r="U210" i="19"/>
  <c r="H178" i="20"/>
  <c r="F179" i="20"/>
  <c r="Q212" i="19"/>
  <c r="D180" i="20"/>
  <c r="O213" i="19"/>
  <c r="B181" i="20"/>
  <c r="W213" i="19"/>
  <c r="J181" i="20"/>
  <c r="U214" i="19"/>
  <c r="H182" i="20"/>
  <c r="F183" i="20"/>
  <c r="Q216" i="19"/>
  <c r="D184" i="20"/>
  <c r="O217" i="19"/>
  <c r="B185" i="20"/>
  <c r="W217" i="19"/>
  <c r="J185" i="20"/>
  <c r="U218" i="19"/>
  <c r="H186" i="20"/>
  <c r="S219" i="19"/>
  <c r="F187" i="20"/>
  <c r="D188" i="20"/>
  <c r="B189" i="20"/>
  <c r="J189" i="20"/>
  <c r="U222" i="19"/>
  <c r="H190" i="20"/>
  <c r="S223" i="19"/>
  <c r="F191" i="20"/>
  <c r="Q224" i="19"/>
  <c r="D192" i="20"/>
  <c r="B229" i="20"/>
  <c r="B197" i="20"/>
  <c r="J229" i="20"/>
  <c r="J197" i="20"/>
  <c r="U230" i="19"/>
  <c r="H230" i="20"/>
  <c r="H198" i="20"/>
  <c r="S231" i="19"/>
  <c r="F231" i="20"/>
  <c r="F199" i="20"/>
  <c r="D232" i="20"/>
  <c r="D200" i="20"/>
  <c r="O233" i="19"/>
  <c r="B201" i="20"/>
  <c r="B233" i="20"/>
  <c r="W233" i="19"/>
  <c r="J201" i="20"/>
  <c r="J233" i="20"/>
  <c r="U234" i="19"/>
  <c r="H202" i="20"/>
  <c r="H234" i="20"/>
  <c r="S235" i="19"/>
  <c r="F235" i="20"/>
  <c r="F203" i="20"/>
  <c r="D204" i="20"/>
  <c r="D236" i="20"/>
  <c r="O237" i="19"/>
  <c r="B237" i="20"/>
  <c r="B205" i="20"/>
  <c r="W237" i="19"/>
  <c r="J237" i="20"/>
  <c r="J205" i="20"/>
  <c r="U238" i="19"/>
  <c r="H238" i="20"/>
  <c r="H206" i="20"/>
  <c r="S239" i="19"/>
  <c r="F239" i="20"/>
  <c r="F207" i="20"/>
  <c r="D240" i="20"/>
  <c r="D208" i="20"/>
  <c r="O241" i="19"/>
  <c r="B209" i="20"/>
  <c r="B241" i="20"/>
  <c r="W241" i="19"/>
  <c r="J209" i="20"/>
  <c r="J241" i="20"/>
  <c r="U242" i="19"/>
  <c r="H210" i="20"/>
  <c r="H242" i="20"/>
  <c r="S243" i="19"/>
  <c r="F211" i="20"/>
  <c r="F243" i="20"/>
  <c r="D212" i="20"/>
  <c r="D244" i="20"/>
  <c r="O245" i="19"/>
  <c r="B245" i="20"/>
  <c r="B213" i="20"/>
  <c r="W245" i="19"/>
  <c r="J245" i="20"/>
  <c r="J213" i="20"/>
  <c r="U246" i="19"/>
  <c r="H246" i="20"/>
  <c r="H214" i="20"/>
  <c r="S247" i="19"/>
  <c r="F247" i="20"/>
  <c r="F215" i="20"/>
  <c r="D248" i="20"/>
  <c r="D216" i="20"/>
  <c r="O249" i="19"/>
  <c r="B217" i="20"/>
  <c r="B249" i="20"/>
  <c r="W249" i="19"/>
  <c r="J217" i="20"/>
  <c r="J249" i="20"/>
  <c r="U250" i="19"/>
  <c r="H218" i="20"/>
  <c r="H250" i="20"/>
  <c r="S251" i="19"/>
  <c r="F219" i="20"/>
  <c r="F251" i="20"/>
  <c r="D220" i="20"/>
  <c r="D252" i="20"/>
  <c r="O253" i="19"/>
  <c r="B253" i="20"/>
  <c r="B221" i="20"/>
  <c r="W253" i="19"/>
  <c r="J253" i="20"/>
  <c r="J221" i="20"/>
  <c r="H254" i="20"/>
  <c r="H222" i="20"/>
  <c r="F255" i="20"/>
  <c r="F223" i="20"/>
  <c r="D256" i="20"/>
  <c r="D224" i="20"/>
  <c r="P5" i="19"/>
  <c r="L5" i="19"/>
  <c r="Y5" i="19" s="1"/>
  <c r="K9" i="20"/>
  <c r="X41" i="19"/>
  <c r="K13" i="20"/>
  <c r="X45" i="19"/>
  <c r="K17" i="20"/>
  <c r="X49" i="19"/>
  <c r="K21" i="20"/>
  <c r="X53" i="19"/>
  <c r="K25" i="20"/>
  <c r="X57" i="19"/>
  <c r="K29" i="20"/>
  <c r="X61" i="19"/>
  <c r="P69" i="19"/>
  <c r="C37" i="20"/>
  <c r="X69" i="19"/>
  <c r="K37" i="20"/>
  <c r="I38" i="20"/>
  <c r="T71" i="19"/>
  <c r="G39" i="20"/>
  <c r="E40" i="20"/>
  <c r="P73" i="19"/>
  <c r="C41" i="20"/>
  <c r="K41" i="20"/>
  <c r="X73" i="19"/>
  <c r="I42" i="20"/>
  <c r="T75" i="19"/>
  <c r="G43" i="20"/>
  <c r="E44" i="20"/>
  <c r="P77" i="19"/>
  <c r="C45" i="20"/>
  <c r="K45" i="20"/>
  <c r="X77" i="19"/>
  <c r="V78" i="19"/>
  <c r="I46" i="20"/>
  <c r="T79" i="19"/>
  <c r="G47" i="20"/>
  <c r="E48" i="20"/>
  <c r="P81" i="19"/>
  <c r="C49" i="20"/>
  <c r="K49" i="20"/>
  <c r="X81" i="19"/>
  <c r="V82" i="19"/>
  <c r="I50" i="20"/>
  <c r="T83" i="19"/>
  <c r="G51" i="20"/>
  <c r="E52" i="20"/>
  <c r="P85" i="19"/>
  <c r="C53" i="20"/>
  <c r="K53" i="20"/>
  <c r="X85" i="19"/>
  <c r="V86" i="19"/>
  <c r="I54" i="20"/>
  <c r="T87" i="19"/>
  <c r="G55" i="20"/>
  <c r="E56" i="20"/>
  <c r="P89" i="19"/>
  <c r="C57" i="20"/>
  <c r="K57" i="20"/>
  <c r="X89" i="19"/>
  <c r="V90" i="19"/>
  <c r="I58" i="20"/>
  <c r="T91" i="19"/>
  <c r="G59" i="20"/>
  <c r="E60" i="20"/>
  <c r="P93" i="19"/>
  <c r="C61" i="20"/>
  <c r="K61" i="20"/>
  <c r="X93" i="19"/>
  <c r="V94" i="19"/>
  <c r="I62" i="20"/>
  <c r="T95" i="19"/>
  <c r="G63" i="20"/>
  <c r="E64" i="20"/>
  <c r="P101" i="19"/>
  <c r="C69" i="20"/>
  <c r="X101" i="19"/>
  <c r="K69" i="20"/>
  <c r="V102" i="19"/>
  <c r="I70" i="20"/>
  <c r="T103" i="19"/>
  <c r="G71" i="20"/>
  <c r="E72" i="20"/>
  <c r="P105" i="19"/>
  <c r="C73" i="20"/>
  <c r="K73" i="20"/>
  <c r="X105" i="19"/>
  <c r="V106" i="19"/>
  <c r="I74" i="20"/>
  <c r="T107" i="19"/>
  <c r="G75" i="20"/>
  <c r="E76" i="20"/>
  <c r="P109" i="19"/>
  <c r="C77" i="20"/>
  <c r="K77" i="20"/>
  <c r="X109" i="19"/>
  <c r="V110" i="19"/>
  <c r="I78" i="20"/>
  <c r="T111" i="19"/>
  <c r="G79" i="20"/>
  <c r="E80" i="20"/>
  <c r="P113" i="19"/>
  <c r="C81" i="20"/>
  <c r="K81" i="20"/>
  <c r="X113" i="19"/>
  <c r="V114" i="19"/>
  <c r="I82" i="20"/>
  <c r="T115" i="19"/>
  <c r="G83" i="20"/>
  <c r="E84" i="20"/>
  <c r="P117" i="19"/>
  <c r="C85" i="20"/>
  <c r="K85" i="20"/>
  <c r="X117" i="19"/>
  <c r="V118" i="19"/>
  <c r="I86" i="20"/>
  <c r="T119" i="19"/>
  <c r="G87" i="20"/>
  <c r="E88" i="20"/>
  <c r="P121" i="19"/>
  <c r="C89" i="20"/>
  <c r="K89" i="20"/>
  <c r="X121" i="19"/>
  <c r="V122" i="19"/>
  <c r="I90" i="20"/>
  <c r="T123" i="19"/>
  <c r="G91" i="20"/>
  <c r="E92" i="20"/>
  <c r="P125" i="19"/>
  <c r="C93" i="20"/>
  <c r="K93" i="20"/>
  <c r="X125" i="19"/>
  <c r="V126" i="19"/>
  <c r="I94" i="20"/>
  <c r="T127" i="19"/>
  <c r="G95" i="20"/>
  <c r="E96" i="20"/>
  <c r="P133" i="19"/>
  <c r="C101" i="20"/>
  <c r="X133" i="19"/>
  <c r="K101" i="20"/>
  <c r="I102" i="20"/>
  <c r="G103" i="20"/>
  <c r="R136" i="19"/>
  <c r="E104" i="20"/>
  <c r="C105" i="20"/>
  <c r="K105" i="20"/>
  <c r="X137" i="19"/>
  <c r="I106" i="20"/>
  <c r="G107" i="20"/>
  <c r="R140" i="19"/>
  <c r="E108" i="20"/>
  <c r="P141" i="19"/>
  <c r="C109" i="20"/>
  <c r="K109" i="20"/>
  <c r="X141" i="19"/>
  <c r="I110" i="20"/>
  <c r="T143" i="19"/>
  <c r="G111" i="20"/>
  <c r="E112" i="20"/>
  <c r="P145" i="19"/>
  <c r="C113" i="20"/>
  <c r="K113" i="20"/>
  <c r="X145" i="19"/>
  <c r="I114" i="20"/>
  <c r="T147" i="19"/>
  <c r="G115" i="20"/>
  <c r="E116" i="20"/>
  <c r="P149" i="19"/>
  <c r="C117" i="20"/>
  <c r="K117" i="20"/>
  <c r="X149" i="19"/>
  <c r="I118" i="20"/>
  <c r="T151" i="19"/>
  <c r="G119" i="20"/>
  <c r="E120" i="20"/>
  <c r="P153" i="19"/>
  <c r="C121" i="20"/>
  <c r="K121" i="20"/>
  <c r="X153" i="19"/>
  <c r="I122" i="20"/>
  <c r="T155" i="19"/>
  <c r="G123" i="20"/>
  <c r="E124" i="20"/>
  <c r="P157" i="19"/>
  <c r="C125" i="20"/>
  <c r="K125" i="20"/>
  <c r="X157" i="19"/>
  <c r="I126" i="20"/>
  <c r="T159" i="19"/>
  <c r="G127" i="20"/>
  <c r="E128" i="20"/>
  <c r="P165" i="19"/>
  <c r="C133" i="20"/>
  <c r="X165" i="19"/>
  <c r="K133" i="20"/>
  <c r="I134" i="20"/>
  <c r="T167" i="19"/>
  <c r="G135" i="20"/>
  <c r="E136" i="20"/>
  <c r="P169" i="19"/>
  <c r="C137" i="20"/>
  <c r="K137" i="20"/>
  <c r="X169" i="19"/>
  <c r="I138" i="20"/>
  <c r="G139" i="20"/>
  <c r="R172" i="19"/>
  <c r="E140" i="20"/>
  <c r="C141" i="20"/>
  <c r="K141" i="20"/>
  <c r="X173" i="19"/>
  <c r="I142" i="20"/>
  <c r="G143" i="20"/>
  <c r="R176" i="19"/>
  <c r="E144" i="20"/>
  <c r="P177" i="19"/>
  <c r="C145" i="20"/>
  <c r="K145" i="20"/>
  <c r="X177" i="19"/>
  <c r="I146" i="20"/>
  <c r="G147" i="20"/>
  <c r="R180" i="19"/>
  <c r="E148" i="20"/>
  <c r="C149" i="20"/>
  <c r="K149" i="20"/>
  <c r="X181" i="19"/>
  <c r="I150" i="20"/>
  <c r="G151" i="20"/>
  <c r="R184" i="19"/>
  <c r="E152" i="20"/>
  <c r="C153" i="20"/>
  <c r="K153" i="20"/>
  <c r="X185" i="19"/>
  <c r="V186" i="19"/>
  <c r="I154" i="20"/>
  <c r="G155" i="20"/>
  <c r="R188" i="19"/>
  <c r="E156" i="20"/>
  <c r="C157" i="20"/>
  <c r="K157" i="20"/>
  <c r="X189" i="19"/>
  <c r="V190" i="19"/>
  <c r="I158" i="20"/>
  <c r="T191" i="19"/>
  <c r="G159" i="20"/>
  <c r="R192" i="19"/>
  <c r="E160" i="20"/>
  <c r="C165" i="20"/>
  <c r="K165" i="20"/>
  <c r="V198" i="19"/>
  <c r="I166" i="20"/>
  <c r="T199" i="19"/>
  <c r="G167" i="20"/>
  <c r="R200" i="19"/>
  <c r="E168" i="20"/>
  <c r="C169" i="20"/>
  <c r="K169" i="20"/>
  <c r="X201" i="19"/>
  <c r="V202" i="19"/>
  <c r="I170" i="20"/>
  <c r="T203" i="19"/>
  <c r="G171" i="20"/>
  <c r="R204" i="19"/>
  <c r="E172" i="20"/>
  <c r="C173" i="20"/>
  <c r="K173" i="20"/>
  <c r="X205" i="19"/>
  <c r="V206" i="19"/>
  <c r="I174" i="20"/>
  <c r="T207" i="19"/>
  <c r="G175" i="20"/>
  <c r="R208" i="19"/>
  <c r="E176" i="20"/>
  <c r="C177" i="20"/>
  <c r="K177" i="20"/>
  <c r="X209" i="19"/>
  <c r="I178" i="20"/>
  <c r="T211" i="19"/>
  <c r="G179" i="20"/>
  <c r="R212" i="19"/>
  <c r="E180" i="20"/>
  <c r="C181" i="20"/>
  <c r="K181" i="20"/>
  <c r="X213" i="19"/>
  <c r="I182" i="20"/>
  <c r="T215" i="19"/>
  <c r="G183" i="20"/>
  <c r="R216" i="19"/>
  <c r="E184" i="20"/>
  <c r="C185" i="20"/>
  <c r="K185" i="20"/>
  <c r="X217" i="19"/>
  <c r="I186" i="20"/>
  <c r="G187" i="20"/>
  <c r="E188" i="20"/>
  <c r="P221" i="19"/>
  <c r="C189" i="20"/>
  <c r="K189" i="20"/>
  <c r="X221" i="19"/>
  <c r="I190" i="20"/>
  <c r="G191" i="20"/>
  <c r="E192" i="20"/>
  <c r="P229" i="19"/>
  <c r="C229" i="20"/>
  <c r="C197" i="20"/>
  <c r="X229" i="19"/>
  <c r="K229" i="20"/>
  <c r="K197" i="20"/>
  <c r="I230" i="20"/>
  <c r="I198" i="20"/>
  <c r="G231" i="20"/>
  <c r="G199" i="20"/>
  <c r="E200" i="20"/>
  <c r="E232" i="20"/>
  <c r="P233" i="19"/>
  <c r="C201" i="20"/>
  <c r="C233" i="20"/>
  <c r="K201" i="20"/>
  <c r="K233" i="20"/>
  <c r="X233" i="19"/>
  <c r="V234" i="19"/>
  <c r="I234" i="20"/>
  <c r="I202" i="20"/>
  <c r="G203" i="20"/>
  <c r="G235" i="20"/>
  <c r="R236" i="19"/>
  <c r="E236" i="20"/>
  <c r="E204" i="20"/>
  <c r="P237" i="19"/>
  <c r="C237" i="20"/>
  <c r="C205" i="20"/>
  <c r="K237" i="20"/>
  <c r="K205" i="20"/>
  <c r="X237" i="19"/>
  <c r="V238" i="19"/>
  <c r="I238" i="20"/>
  <c r="I206" i="20"/>
  <c r="G239" i="20"/>
  <c r="G207" i="20"/>
  <c r="R240" i="19"/>
  <c r="E208" i="20"/>
  <c r="E240" i="20"/>
  <c r="P241" i="19"/>
  <c r="C209" i="20"/>
  <c r="C241" i="20"/>
  <c r="K209" i="20"/>
  <c r="K241" i="20"/>
  <c r="X241" i="19"/>
  <c r="V242" i="19"/>
  <c r="I210" i="20"/>
  <c r="I242" i="20"/>
  <c r="G211" i="20"/>
  <c r="G243" i="20"/>
  <c r="R244" i="19"/>
  <c r="E244" i="20"/>
  <c r="E212" i="20"/>
  <c r="P245" i="19"/>
  <c r="C245" i="20"/>
  <c r="C213" i="20"/>
  <c r="K245" i="20"/>
  <c r="K213" i="20"/>
  <c r="X245" i="19"/>
  <c r="V246" i="19"/>
  <c r="I246" i="20"/>
  <c r="I214" i="20"/>
  <c r="G247" i="20"/>
  <c r="G215" i="20"/>
  <c r="R248" i="19"/>
  <c r="E216" i="20"/>
  <c r="E248" i="20"/>
  <c r="P249" i="19"/>
  <c r="C217" i="20"/>
  <c r="C249" i="20"/>
  <c r="K217" i="20"/>
  <c r="K249" i="20"/>
  <c r="X249" i="19"/>
  <c r="V250" i="19"/>
  <c r="I218" i="20"/>
  <c r="I250" i="20"/>
  <c r="G219" i="20"/>
  <c r="G251" i="20"/>
  <c r="R252" i="19"/>
  <c r="E252" i="20"/>
  <c r="E220" i="20"/>
  <c r="P253" i="19"/>
  <c r="C253" i="20"/>
  <c r="C221" i="20"/>
  <c r="K253" i="20"/>
  <c r="K221" i="20"/>
  <c r="X253" i="19"/>
  <c r="I254" i="20"/>
  <c r="I222" i="20"/>
  <c r="G255" i="20"/>
  <c r="G223" i="20"/>
  <c r="R256" i="19"/>
  <c r="E224" i="20"/>
  <c r="E256" i="20"/>
  <c r="O6" i="19"/>
  <c r="L6" i="19"/>
  <c r="Y6" i="19" s="1"/>
  <c r="O10" i="19"/>
  <c r="L10" i="19"/>
  <c r="Y10" i="19" s="1"/>
  <c r="O14" i="19"/>
  <c r="L14" i="19"/>
  <c r="Y14" i="19" s="1"/>
  <c r="O18" i="19"/>
  <c r="L18" i="19"/>
  <c r="Y18" i="19" s="1"/>
  <c r="O22" i="19"/>
  <c r="L22" i="19"/>
  <c r="Y22" i="19" s="1"/>
  <c r="O26" i="19"/>
  <c r="L26" i="19"/>
  <c r="Y26" i="19" s="1"/>
  <c r="O30" i="19"/>
  <c r="L30" i="19"/>
  <c r="Y30" i="19" s="1"/>
  <c r="O38" i="19"/>
  <c r="O42" i="19"/>
  <c r="O46" i="19"/>
  <c r="O50" i="19"/>
  <c r="O54" i="19"/>
  <c r="O58" i="19"/>
  <c r="Q69" i="19"/>
  <c r="D37" i="20"/>
  <c r="B38" i="20"/>
  <c r="J38" i="20"/>
  <c r="U71" i="19"/>
  <c r="H39" i="20"/>
  <c r="F40" i="20"/>
  <c r="Q73" i="19"/>
  <c r="D41" i="20"/>
  <c r="B42" i="20"/>
  <c r="J42" i="20"/>
  <c r="U75" i="19"/>
  <c r="H43" i="20"/>
  <c r="F44" i="20"/>
  <c r="Q77" i="19"/>
  <c r="D45" i="20"/>
  <c r="B46" i="20"/>
  <c r="J46" i="20"/>
  <c r="U79" i="19"/>
  <c r="H47" i="20"/>
  <c r="F48" i="20"/>
  <c r="Q81" i="19"/>
  <c r="D49" i="20"/>
  <c r="O82" i="19"/>
  <c r="B50" i="20"/>
  <c r="W82" i="19"/>
  <c r="J50" i="20"/>
  <c r="U83" i="19"/>
  <c r="H51" i="20"/>
  <c r="F52" i="20"/>
  <c r="Q85" i="19"/>
  <c r="D53" i="20"/>
  <c r="O86" i="19"/>
  <c r="B54" i="20"/>
  <c r="W86" i="19"/>
  <c r="J54" i="20"/>
  <c r="U87" i="19"/>
  <c r="H55" i="20"/>
  <c r="F56" i="20"/>
  <c r="Q89" i="19"/>
  <c r="D57" i="20"/>
  <c r="O90" i="19"/>
  <c r="B58" i="20"/>
  <c r="W90" i="19"/>
  <c r="J58" i="20"/>
  <c r="U91" i="19"/>
  <c r="H59" i="20"/>
  <c r="F60" i="20"/>
  <c r="Q93" i="19"/>
  <c r="D61" i="20"/>
  <c r="O94" i="19"/>
  <c r="B62" i="20"/>
  <c r="W94" i="19"/>
  <c r="J62" i="20"/>
  <c r="U95" i="19"/>
  <c r="H63" i="20"/>
  <c r="F64" i="20"/>
  <c r="Q101" i="19"/>
  <c r="D69" i="20"/>
  <c r="O102" i="19"/>
  <c r="B70" i="20"/>
  <c r="W102" i="19"/>
  <c r="J70" i="20"/>
  <c r="U103" i="19"/>
  <c r="H71" i="20"/>
  <c r="F72" i="20"/>
  <c r="Q105" i="19"/>
  <c r="D73" i="20"/>
  <c r="O106" i="19"/>
  <c r="B74" i="20"/>
  <c r="W106" i="19"/>
  <c r="J74" i="20"/>
  <c r="U107" i="19"/>
  <c r="H75" i="20"/>
  <c r="F76" i="20"/>
  <c r="Q109" i="19"/>
  <c r="D77" i="20"/>
  <c r="O110" i="19"/>
  <c r="B78" i="20"/>
  <c r="W110" i="19"/>
  <c r="J78" i="20"/>
  <c r="U111" i="19"/>
  <c r="H79" i="20"/>
  <c r="F80" i="20"/>
  <c r="Q113" i="19"/>
  <c r="D81" i="20"/>
  <c r="O114" i="19"/>
  <c r="B82" i="20"/>
  <c r="W114" i="19"/>
  <c r="J82" i="20"/>
  <c r="U115" i="19"/>
  <c r="H83" i="20"/>
  <c r="F84" i="20"/>
  <c r="Q117" i="19"/>
  <c r="D85" i="20"/>
  <c r="O118" i="19"/>
  <c r="B86" i="20"/>
  <c r="W118" i="19"/>
  <c r="J86" i="20"/>
  <c r="H87" i="20"/>
  <c r="F88" i="20"/>
  <c r="D89" i="20"/>
  <c r="O122" i="19"/>
  <c r="B90" i="20"/>
  <c r="W122" i="19"/>
  <c r="J90" i="20"/>
  <c r="H91" i="20"/>
  <c r="F92" i="20"/>
  <c r="D93" i="20"/>
  <c r="O126" i="19"/>
  <c r="B94" i="20"/>
  <c r="W126" i="19"/>
  <c r="J94" i="20"/>
  <c r="H95" i="20"/>
  <c r="S128" i="19"/>
  <c r="F96" i="20"/>
  <c r="D101" i="20"/>
  <c r="B102" i="20"/>
  <c r="J102" i="20"/>
  <c r="U135" i="19"/>
  <c r="H103" i="20"/>
  <c r="F104" i="20"/>
  <c r="Q137" i="19"/>
  <c r="D105" i="20"/>
  <c r="B106" i="20"/>
  <c r="J106" i="20"/>
  <c r="U139" i="19"/>
  <c r="H107" i="20"/>
  <c r="F108" i="20"/>
  <c r="Q141" i="19"/>
  <c r="D109" i="20"/>
  <c r="B110" i="20"/>
  <c r="J110" i="20"/>
  <c r="U143" i="19"/>
  <c r="H111" i="20"/>
  <c r="F112" i="20"/>
  <c r="Q145" i="19"/>
  <c r="D113" i="20"/>
  <c r="B114" i="20"/>
  <c r="J114" i="20"/>
  <c r="U147" i="19"/>
  <c r="H115" i="20"/>
  <c r="F116" i="20"/>
  <c r="Q149" i="19"/>
  <c r="D117" i="20"/>
  <c r="O150" i="19"/>
  <c r="B118" i="20"/>
  <c r="W150" i="19"/>
  <c r="J118" i="20"/>
  <c r="U151" i="19"/>
  <c r="H119" i="20"/>
  <c r="F120" i="20"/>
  <c r="Q153" i="19"/>
  <c r="D121" i="20"/>
  <c r="O154" i="19"/>
  <c r="B122" i="20"/>
  <c r="W154" i="19"/>
  <c r="J122" i="20"/>
  <c r="U155" i="19"/>
  <c r="H123" i="20"/>
  <c r="F124" i="20"/>
  <c r="Q157" i="19"/>
  <c r="D125" i="20"/>
  <c r="O158" i="19"/>
  <c r="B126" i="20"/>
  <c r="W158" i="19"/>
  <c r="J126" i="20"/>
  <c r="U159" i="19"/>
  <c r="H127" i="20"/>
  <c r="F128" i="20"/>
  <c r="Q165" i="19"/>
  <c r="D133" i="20"/>
  <c r="O166" i="19"/>
  <c r="B134" i="20"/>
  <c r="W166" i="19"/>
  <c r="J134" i="20"/>
  <c r="U167" i="19"/>
  <c r="H135" i="20"/>
  <c r="F136" i="20"/>
  <c r="Q169" i="19"/>
  <c r="D137" i="20"/>
  <c r="O170" i="19"/>
  <c r="B138" i="20"/>
  <c r="J138" i="20"/>
  <c r="H139" i="20"/>
  <c r="S172" i="19"/>
  <c r="F140" i="20"/>
  <c r="Q173" i="19"/>
  <c r="D141" i="20"/>
  <c r="O174" i="19"/>
  <c r="B142" i="20"/>
  <c r="J142" i="20"/>
  <c r="H143" i="20"/>
  <c r="S176" i="19"/>
  <c r="F144" i="20"/>
  <c r="Q177" i="19"/>
  <c r="D145" i="20"/>
  <c r="O178" i="19"/>
  <c r="B146" i="20"/>
  <c r="J146" i="20"/>
  <c r="H147" i="20"/>
  <c r="S180" i="19"/>
  <c r="F148" i="20"/>
  <c r="D149" i="20"/>
  <c r="B150" i="20"/>
  <c r="J150" i="20"/>
  <c r="H151" i="20"/>
  <c r="S184" i="19"/>
  <c r="F152" i="20"/>
  <c r="D153" i="20"/>
  <c r="B154" i="20"/>
  <c r="J154" i="20"/>
  <c r="U187" i="19"/>
  <c r="H155" i="20"/>
  <c r="S188" i="19"/>
  <c r="F156" i="20"/>
  <c r="Q189" i="19"/>
  <c r="D157" i="20"/>
  <c r="B158" i="20"/>
  <c r="J158" i="20"/>
  <c r="U191" i="19"/>
  <c r="H159" i="20"/>
  <c r="S192" i="19"/>
  <c r="F160" i="20"/>
  <c r="Q197" i="19"/>
  <c r="D165" i="20"/>
  <c r="B166" i="20"/>
  <c r="J166" i="20"/>
  <c r="U199" i="19"/>
  <c r="H167" i="20"/>
  <c r="S200" i="19"/>
  <c r="F168" i="20"/>
  <c r="Q201" i="19"/>
  <c r="D169" i="20"/>
  <c r="B170" i="20"/>
  <c r="J170" i="20"/>
  <c r="U203" i="19"/>
  <c r="H171" i="20"/>
  <c r="S204" i="19"/>
  <c r="F172" i="20"/>
  <c r="Q205" i="19"/>
  <c r="D173" i="20"/>
  <c r="B174" i="20"/>
  <c r="J174" i="20"/>
  <c r="U207" i="19"/>
  <c r="H175" i="20"/>
  <c r="S208" i="19"/>
  <c r="F176" i="20"/>
  <c r="Q209" i="19"/>
  <c r="D177" i="20"/>
  <c r="B178" i="20"/>
  <c r="J178" i="20"/>
  <c r="U211" i="19"/>
  <c r="H179" i="20"/>
  <c r="S212" i="19"/>
  <c r="F180" i="20"/>
  <c r="Q213" i="19"/>
  <c r="D181" i="20"/>
  <c r="B182" i="20"/>
  <c r="J182" i="20"/>
  <c r="U215" i="19"/>
  <c r="H183" i="20"/>
  <c r="S216" i="19"/>
  <c r="F184" i="20"/>
  <c r="Q217" i="19"/>
  <c r="D185" i="20"/>
  <c r="B186" i="20"/>
  <c r="J186" i="20"/>
  <c r="H187" i="20"/>
  <c r="F188" i="20"/>
  <c r="Q221" i="19"/>
  <c r="D189" i="20"/>
  <c r="O222" i="19"/>
  <c r="B190" i="20"/>
  <c r="J190" i="20"/>
  <c r="U223" i="19"/>
  <c r="H191" i="20"/>
  <c r="F192" i="20"/>
  <c r="Q229" i="19"/>
  <c r="D229" i="20"/>
  <c r="D197" i="20"/>
  <c r="O230" i="19"/>
  <c r="B230" i="20"/>
  <c r="B198" i="20"/>
  <c r="J230" i="20"/>
  <c r="J198" i="20"/>
  <c r="H199" i="20"/>
  <c r="H231" i="20"/>
  <c r="S232" i="19"/>
  <c r="F200" i="20"/>
  <c r="F232" i="20"/>
  <c r="Q233" i="19"/>
  <c r="D233" i="20"/>
  <c r="D201" i="20"/>
  <c r="O234" i="19"/>
  <c r="B202" i="20"/>
  <c r="B234" i="20"/>
  <c r="W234" i="19"/>
  <c r="J202" i="20"/>
  <c r="J234" i="20"/>
  <c r="H235" i="20"/>
  <c r="H203" i="20"/>
  <c r="S236" i="19"/>
  <c r="F236" i="20"/>
  <c r="F204" i="20"/>
  <c r="Q237" i="19"/>
  <c r="D237" i="20"/>
  <c r="D205" i="20"/>
  <c r="O238" i="19"/>
  <c r="B238" i="20"/>
  <c r="B206" i="20"/>
  <c r="W238" i="19"/>
  <c r="J238" i="20"/>
  <c r="J206" i="20"/>
  <c r="H207" i="20"/>
  <c r="H239" i="20"/>
  <c r="S240" i="19"/>
  <c r="F208" i="20"/>
  <c r="F240" i="20"/>
  <c r="Q241" i="19"/>
  <c r="D209" i="20"/>
  <c r="D241" i="20"/>
  <c r="O242" i="19"/>
  <c r="B210" i="20"/>
  <c r="B242" i="20"/>
  <c r="W242" i="19"/>
  <c r="J210" i="20"/>
  <c r="J242" i="20"/>
  <c r="H243" i="20"/>
  <c r="H211" i="20"/>
  <c r="S244" i="19"/>
  <c r="F244" i="20"/>
  <c r="F212" i="20"/>
  <c r="Q245" i="19"/>
  <c r="D245" i="20"/>
  <c r="D213" i="20"/>
  <c r="O246" i="19"/>
  <c r="B246" i="20"/>
  <c r="B214" i="20"/>
  <c r="W246" i="19"/>
  <c r="J246" i="20"/>
  <c r="J214" i="20"/>
  <c r="H215" i="20"/>
  <c r="H247" i="20"/>
  <c r="S248" i="19"/>
  <c r="F216" i="20"/>
  <c r="F248" i="20"/>
  <c r="Q249" i="19"/>
  <c r="D217" i="20"/>
  <c r="D249" i="20"/>
  <c r="O250" i="19"/>
  <c r="B218" i="20"/>
  <c r="B250" i="20"/>
  <c r="W250" i="19"/>
  <c r="J218" i="20"/>
  <c r="J250" i="20"/>
  <c r="H251" i="20"/>
  <c r="H219" i="20"/>
  <c r="S252" i="19"/>
  <c r="F252" i="20"/>
  <c r="F220" i="20"/>
  <c r="Q253" i="19"/>
  <c r="D253" i="20"/>
  <c r="D221" i="20"/>
  <c r="O254" i="19"/>
  <c r="B254" i="20"/>
  <c r="B222" i="20"/>
  <c r="J254" i="20"/>
  <c r="J222" i="20"/>
  <c r="H223" i="20"/>
  <c r="H255" i="20"/>
  <c r="S256" i="19"/>
  <c r="F224" i="20"/>
  <c r="F256" i="20"/>
  <c r="K6" i="20"/>
  <c r="X38" i="19"/>
  <c r="K10" i="20"/>
  <c r="X42" i="19"/>
  <c r="K14" i="20"/>
  <c r="X46" i="19"/>
  <c r="K18" i="20"/>
  <c r="X50" i="19"/>
  <c r="K22" i="20"/>
  <c r="X54" i="19"/>
  <c r="K26" i="20"/>
  <c r="X58" i="19"/>
  <c r="K30" i="20"/>
  <c r="X62" i="19"/>
  <c r="E37" i="20"/>
  <c r="P70" i="19"/>
  <c r="C38" i="20"/>
  <c r="K38" i="20"/>
  <c r="X70" i="19"/>
  <c r="I39" i="20"/>
  <c r="T72" i="19"/>
  <c r="G40" i="20"/>
  <c r="E41" i="20"/>
  <c r="P74" i="19"/>
  <c r="C42" i="20"/>
  <c r="K42" i="20"/>
  <c r="X74" i="19"/>
  <c r="I43" i="20"/>
  <c r="T76" i="19"/>
  <c r="G44" i="20"/>
  <c r="R77" i="19"/>
  <c r="E45" i="20"/>
  <c r="P78" i="19"/>
  <c r="C46" i="20"/>
  <c r="K46" i="20"/>
  <c r="X78" i="19"/>
  <c r="I47" i="20"/>
  <c r="T80" i="19"/>
  <c r="G48" i="20"/>
  <c r="R81" i="19"/>
  <c r="E49" i="20"/>
  <c r="P82" i="19"/>
  <c r="C50" i="20"/>
  <c r="K50" i="20"/>
  <c r="X82" i="19"/>
  <c r="I51" i="20"/>
  <c r="T84" i="19"/>
  <c r="G52" i="20"/>
  <c r="R85" i="19"/>
  <c r="E53" i="20"/>
  <c r="P86" i="19"/>
  <c r="C54" i="20"/>
  <c r="K54" i="20"/>
  <c r="X86" i="19"/>
  <c r="I55" i="20"/>
  <c r="T88" i="19"/>
  <c r="G56" i="20"/>
  <c r="R89" i="19"/>
  <c r="E57" i="20"/>
  <c r="P90" i="19"/>
  <c r="C58" i="20"/>
  <c r="K58" i="20"/>
  <c r="X90" i="19"/>
  <c r="I59" i="20"/>
  <c r="T92" i="19"/>
  <c r="G60" i="20"/>
  <c r="R93" i="19"/>
  <c r="E61" i="20"/>
  <c r="P94" i="19"/>
  <c r="C62" i="20"/>
  <c r="K62" i="20"/>
  <c r="X94" i="19"/>
  <c r="I63" i="20"/>
  <c r="T96" i="19"/>
  <c r="G64" i="20"/>
  <c r="R101" i="19"/>
  <c r="E69" i="20"/>
  <c r="P102" i="19"/>
  <c r="C70" i="20"/>
  <c r="K70" i="20"/>
  <c r="X102" i="19"/>
  <c r="I71" i="20"/>
  <c r="T104" i="19"/>
  <c r="G72" i="20"/>
  <c r="R105" i="19"/>
  <c r="E73" i="20"/>
  <c r="P106" i="19"/>
  <c r="C74" i="20"/>
  <c r="K74" i="20"/>
  <c r="X106" i="19"/>
  <c r="I75" i="20"/>
  <c r="T108" i="19"/>
  <c r="G76" i="20"/>
  <c r="R109" i="19"/>
  <c r="E77" i="20"/>
  <c r="P110" i="19"/>
  <c r="C78" i="20"/>
  <c r="K78" i="20"/>
  <c r="X110" i="19"/>
  <c r="I79" i="20"/>
  <c r="T112" i="19"/>
  <c r="G80" i="20"/>
  <c r="R113" i="19"/>
  <c r="E81" i="20"/>
  <c r="P114" i="19"/>
  <c r="C82" i="20"/>
  <c r="K82" i="20"/>
  <c r="X114" i="19"/>
  <c r="I83" i="20"/>
  <c r="T116" i="19"/>
  <c r="G84" i="20"/>
  <c r="R117" i="19"/>
  <c r="E85" i="20"/>
  <c r="P118" i="19"/>
  <c r="C86" i="20"/>
  <c r="K86" i="20"/>
  <c r="X118" i="19"/>
  <c r="I87" i="20"/>
  <c r="T120" i="19"/>
  <c r="G88" i="20"/>
  <c r="R121" i="19"/>
  <c r="E89" i="20"/>
  <c r="P122" i="19"/>
  <c r="C90" i="20"/>
  <c r="K90" i="20"/>
  <c r="X122" i="19"/>
  <c r="I91" i="20"/>
  <c r="T124" i="19"/>
  <c r="G92" i="20"/>
  <c r="R125" i="19"/>
  <c r="E93" i="20"/>
  <c r="P126" i="19"/>
  <c r="C94" i="20"/>
  <c r="K94" i="20"/>
  <c r="X126" i="19"/>
  <c r="I95" i="20"/>
  <c r="T128" i="19"/>
  <c r="G96" i="20"/>
  <c r="R133" i="19"/>
  <c r="E101" i="20"/>
  <c r="P134" i="19"/>
  <c r="C102" i="20"/>
  <c r="K102" i="20"/>
  <c r="X134" i="19"/>
  <c r="I103" i="20"/>
  <c r="G104" i="20"/>
  <c r="E105" i="20"/>
  <c r="P138" i="19"/>
  <c r="C106" i="20"/>
  <c r="K106" i="20"/>
  <c r="X138" i="19"/>
  <c r="I107" i="20"/>
  <c r="G108" i="20"/>
  <c r="E109" i="20"/>
  <c r="P142" i="19"/>
  <c r="C110" i="20"/>
  <c r="K110" i="20"/>
  <c r="X142" i="19"/>
  <c r="I111" i="20"/>
  <c r="T144" i="19"/>
  <c r="G112" i="20"/>
  <c r="E113" i="20"/>
  <c r="P146" i="19"/>
  <c r="C114" i="20"/>
  <c r="K114" i="20"/>
  <c r="X146" i="19"/>
  <c r="I115" i="20"/>
  <c r="T148" i="19"/>
  <c r="G116" i="20"/>
  <c r="E117" i="20"/>
  <c r="P150" i="19"/>
  <c r="C118" i="20"/>
  <c r="K118" i="20"/>
  <c r="X150" i="19"/>
  <c r="I119" i="20"/>
  <c r="T152" i="19"/>
  <c r="G120" i="20"/>
  <c r="E121" i="20"/>
  <c r="P154" i="19"/>
  <c r="C122" i="20"/>
  <c r="K122" i="20"/>
  <c r="X154" i="19"/>
  <c r="I123" i="20"/>
  <c r="T156" i="19"/>
  <c r="G124" i="20"/>
  <c r="E125" i="20"/>
  <c r="P158" i="19"/>
  <c r="C126" i="20"/>
  <c r="K126" i="20"/>
  <c r="X158" i="19"/>
  <c r="I127" i="20"/>
  <c r="T160" i="19"/>
  <c r="G128" i="20"/>
  <c r="E133" i="20"/>
  <c r="P166" i="19"/>
  <c r="C134" i="20"/>
  <c r="K134" i="20"/>
  <c r="X166" i="19"/>
  <c r="I135" i="20"/>
  <c r="T168" i="19"/>
  <c r="G136" i="20"/>
  <c r="E137" i="20"/>
  <c r="C138" i="20"/>
  <c r="K138" i="20"/>
  <c r="X170" i="19"/>
  <c r="V171" i="19"/>
  <c r="I139" i="20"/>
  <c r="G140" i="20"/>
  <c r="R173" i="19"/>
  <c r="E141" i="20"/>
  <c r="C142" i="20"/>
  <c r="K142" i="20"/>
  <c r="X174" i="19"/>
  <c r="V175" i="19"/>
  <c r="I143" i="20"/>
  <c r="G144" i="20"/>
  <c r="E145" i="20"/>
  <c r="C146" i="20"/>
  <c r="K146" i="20"/>
  <c r="X178" i="19"/>
  <c r="V179" i="19"/>
  <c r="I147" i="20"/>
  <c r="G148" i="20"/>
  <c r="R181" i="19"/>
  <c r="E149" i="20"/>
  <c r="C150" i="20"/>
  <c r="K150" i="20"/>
  <c r="X182" i="19"/>
  <c r="V183" i="19"/>
  <c r="I151" i="20"/>
  <c r="G152" i="20"/>
  <c r="R185" i="19"/>
  <c r="E153" i="20"/>
  <c r="C154" i="20"/>
  <c r="K154" i="20"/>
  <c r="X186" i="19"/>
  <c r="V187" i="19"/>
  <c r="I155" i="20"/>
  <c r="G156" i="20"/>
  <c r="R189" i="19"/>
  <c r="E157" i="20"/>
  <c r="P190" i="19"/>
  <c r="C158" i="20"/>
  <c r="K158" i="20"/>
  <c r="X190" i="19"/>
  <c r="V191" i="19"/>
  <c r="I159" i="20"/>
  <c r="G160" i="20"/>
  <c r="R197" i="19"/>
  <c r="E165" i="20"/>
  <c r="P198" i="19"/>
  <c r="C166" i="20"/>
  <c r="K166" i="20"/>
  <c r="X198" i="19"/>
  <c r="V199" i="19"/>
  <c r="I167" i="20"/>
  <c r="G168" i="20"/>
  <c r="R201" i="19"/>
  <c r="E169" i="20"/>
  <c r="P202" i="19"/>
  <c r="C170" i="20"/>
  <c r="K170" i="20"/>
  <c r="X202" i="19"/>
  <c r="V203" i="19"/>
  <c r="I171" i="20"/>
  <c r="G172" i="20"/>
  <c r="R205" i="19"/>
  <c r="E173" i="20"/>
  <c r="P206" i="19"/>
  <c r="C174" i="20"/>
  <c r="K174" i="20"/>
  <c r="X206" i="19"/>
  <c r="V207" i="19"/>
  <c r="I175" i="20"/>
  <c r="G176" i="20"/>
  <c r="E177" i="20"/>
  <c r="P210" i="19"/>
  <c r="C178" i="20"/>
  <c r="K178" i="20"/>
  <c r="X210" i="19"/>
  <c r="V211" i="19"/>
  <c r="I179" i="20"/>
  <c r="G180" i="20"/>
  <c r="E181" i="20"/>
  <c r="P214" i="19"/>
  <c r="C182" i="20"/>
  <c r="K182" i="20"/>
  <c r="X214" i="19"/>
  <c r="V215" i="19"/>
  <c r="I183" i="20"/>
  <c r="G184" i="20"/>
  <c r="E185" i="20"/>
  <c r="P218" i="19"/>
  <c r="C186" i="20"/>
  <c r="K186" i="20"/>
  <c r="X218" i="19"/>
  <c r="I187" i="20"/>
  <c r="T220" i="19"/>
  <c r="G188" i="20"/>
  <c r="E189" i="20"/>
  <c r="C190" i="20"/>
  <c r="K190" i="20"/>
  <c r="X222" i="19"/>
  <c r="I191" i="20"/>
  <c r="T224" i="19"/>
  <c r="G192" i="20"/>
  <c r="R229" i="19"/>
  <c r="E229" i="20"/>
  <c r="E197" i="20"/>
  <c r="P230" i="19"/>
  <c r="C198" i="20"/>
  <c r="C230" i="20"/>
  <c r="K198" i="20"/>
  <c r="K230" i="20"/>
  <c r="X230" i="19"/>
  <c r="I199" i="20"/>
  <c r="I231" i="20"/>
  <c r="T232" i="19"/>
  <c r="G232" i="20"/>
  <c r="G200" i="20"/>
  <c r="R233" i="19"/>
  <c r="E201" i="20"/>
  <c r="E233" i="20"/>
  <c r="C234" i="20"/>
  <c r="C202" i="20"/>
  <c r="K234" i="20"/>
  <c r="K202" i="20"/>
  <c r="X234" i="19"/>
  <c r="V235" i="19"/>
  <c r="I235" i="20"/>
  <c r="I203" i="20"/>
  <c r="T236" i="19"/>
  <c r="G236" i="20"/>
  <c r="G204" i="20"/>
  <c r="R237" i="19"/>
  <c r="E237" i="20"/>
  <c r="E205" i="20"/>
  <c r="C206" i="20"/>
  <c r="C238" i="20"/>
  <c r="K206" i="20"/>
  <c r="K238" i="20"/>
  <c r="X238" i="19"/>
  <c r="V239" i="19"/>
  <c r="I207" i="20"/>
  <c r="I239" i="20"/>
  <c r="T240" i="19"/>
  <c r="G208" i="20"/>
  <c r="G240" i="20"/>
  <c r="R241" i="19"/>
  <c r="E209" i="20"/>
  <c r="E241" i="20"/>
  <c r="C242" i="20"/>
  <c r="C210" i="20"/>
  <c r="K242" i="20"/>
  <c r="K210" i="20"/>
  <c r="X242" i="19"/>
  <c r="V243" i="19"/>
  <c r="I243" i="20"/>
  <c r="I211" i="20"/>
  <c r="T244" i="19"/>
  <c r="G244" i="20"/>
  <c r="G212" i="20"/>
  <c r="R245" i="19"/>
  <c r="E245" i="20"/>
  <c r="E213" i="20"/>
  <c r="C214" i="20"/>
  <c r="C246" i="20"/>
  <c r="K214" i="20"/>
  <c r="K246" i="20"/>
  <c r="X246" i="19"/>
  <c r="V247" i="19"/>
  <c r="I215" i="20"/>
  <c r="I247" i="20"/>
  <c r="T248" i="19"/>
  <c r="G216" i="20"/>
  <c r="G248" i="20"/>
  <c r="R249" i="19"/>
  <c r="E217" i="20"/>
  <c r="E249" i="20"/>
  <c r="C250" i="20"/>
  <c r="C218" i="20"/>
  <c r="K250" i="20"/>
  <c r="K218" i="20"/>
  <c r="X250" i="19"/>
  <c r="V251" i="19"/>
  <c r="I251" i="20"/>
  <c r="I219" i="20"/>
  <c r="T252" i="19"/>
  <c r="G252" i="20"/>
  <c r="G220" i="20"/>
  <c r="R253" i="19"/>
  <c r="E253" i="20"/>
  <c r="E221" i="20"/>
  <c r="C222" i="20"/>
  <c r="C254" i="20"/>
  <c r="K222" i="20"/>
  <c r="K254" i="20"/>
  <c r="X254" i="19"/>
  <c r="V255" i="19"/>
  <c r="I223" i="20"/>
  <c r="I255" i="20"/>
  <c r="G224" i="20"/>
  <c r="G256" i="20"/>
  <c r="O7" i="19"/>
  <c r="L7" i="19"/>
  <c r="Y7" i="19" s="1"/>
  <c r="O11" i="19"/>
  <c r="L11" i="19"/>
  <c r="Y11" i="19" s="1"/>
  <c r="O15" i="19"/>
  <c r="L15" i="19"/>
  <c r="Y15" i="19" s="1"/>
  <c r="O19" i="19"/>
  <c r="L19" i="19"/>
  <c r="Y19" i="19" s="1"/>
  <c r="O23" i="19"/>
  <c r="L23" i="19"/>
  <c r="Y23" i="19" s="1"/>
  <c r="O27" i="19"/>
  <c r="L27" i="19"/>
  <c r="Y27" i="19" s="1"/>
  <c r="O31" i="19"/>
  <c r="L31" i="19"/>
  <c r="Y31" i="19" s="1"/>
  <c r="O39" i="19"/>
  <c r="O43" i="19"/>
  <c r="O47" i="19"/>
  <c r="O51" i="19"/>
  <c r="O55" i="19"/>
  <c r="O59" i="19"/>
  <c r="O63" i="19"/>
  <c r="F37" i="20"/>
  <c r="Q70" i="19"/>
  <c r="D38" i="20"/>
  <c r="B39" i="20"/>
  <c r="J39" i="20"/>
  <c r="U72" i="19"/>
  <c r="H40" i="20"/>
  <c r="F41" i="20"/>
  <c r="Q74" i="19"/>
  <c r="D42" i="20"/>
  <c r="B43" i="20"/>
  <c r="J43" i="20"/>
  <c r="U76" i="19"/>
  <c r="H44" i="20"/>
  <c r="F45" i="20"/>
  <c r="Q78" i="19"/>
  <c r="D46" i="20"/>
  <c r="B47" i="20"/>
  <c r="J47" i="20"/>
  <c r="U80" i="19"/>
  <c r="H48" i="20"/>
  <c r="S81" i="19"/>
  <c r="F49" i="20"/>
  <c r="Q82" i="19"/>
  <c r="D50" i="20"/>
  <c r="B51" i="20"/>
  <c r="J51" i="20"/>
  <c r="U84" i="19"/>
  <c r="H52" i="20"/>
  <c r="S85" i="19"/>
  <c r="F53" i="20"/>
  <c r="Q86" i="19"/>
  <c r="D54" i="20"/>
  <c r="B55" i="20"/>
  <c r="J55" i="20"/>
  <c r="U88" i="19"/>
  <c r="H56" i="20"/>
  <c r="S89" i="19"/>
  <c r="F57" i="20"/>
  <c r="Q90" i="19"/>
  <c r="D58" i="20"/>
  <c r="B59" i="20"/>
  <c r="J59" i="20"/>
  <c r="U92" i="19"/>
  <c r="H60" i="20"/>
  <c r="S93" i="19"/>
  <c r="F61" i="20"/>
  <c r="Q94" i="19"/>
  <c r="D62" i="20"/>
  <c r="B63" i="20"/>
  <c r="J63" i="20"/>
  <c r="U96" i="19"/>
  <c r="H64" i="20"/>
  <c r="S101" i="19"/>
  <c r="F69" i="20"/>
  <c r="Q102" i="19"/>
  <c r="D70" i="20"/>
  <c r="B71" i="20"/>
  <c r="J71" i="20"/>
  <c r="U104" i="19"/>
  <c r="H72" i="20"/>
  <c r="S105" i="19"/>
  <c r="F73" i="20"/>
  <c r="Q106" i="19"/>
  <c r="D74" i="20"/>
  <c r="B75" i="20"/>
  <c r="J75" i="20"/>
  <c r="U108" i="19"/>
  <c r="H76" i="20"/>
  <c r="S109" i="19"/>
  <c r="F77" i="20"/>
  <c r="Q110" i="19"/>
  <c r="D78" i="20"/>
  <c r="B79" i="20"/>
  <c r="J79" i="20"/>
  <c r="U112" i="19"/>
  <c r="H80" i="20"/>
  <c r="S113" i="19"/>
  <c r="F81" i="20"/>
  <c r="Q114" i="19"/>
  <c r="D82" i="20"/>
  <c r="B83" i="20"/>
  <c r="J83" i="20"/>
  <c r="U116" i="19"/>
  <c r="H84" i="20"/>
  <c r="S117" i="19"/>
  <c r="F85" i="20"/>
  <c r="Q118" i="19"/>
  <c r="D86" i="20"/>
  <c r="B87" i="20"/>
  <c r="J87" i="20"/>
  <c r="H88" i="20"/>
  <c r="S121" i="19"/>
  <c r="F89" i="20"/>
  <c r="D90" i="20"/>
  <c r="B91" i="20"/>
  <c r="J91" i="20"/>
  <c r="H92" i="20"/>
  <c r="S125" i="19"/>
  <c r="F93" i="20"/>
  <c r="D94" i="20"/>
  <c r="B95" i="20"/>
  <c r="W127" i="19"/>
  <c r="J95" i="20"/>
  <c r="H96" i="20"/>
  <c r="S133" i="19"/>
  <c r="F101" i="20"/>
  <c r="D102" i="20"/>
  <c r="B103" i="20"/>
  <c r="J103" i="20"/>
  <c r="U136" i="19"/>
  <c r="H104" i="20"/>
  <c r="F105" i="20"/>
  <c r="Q138" i="19"/>
  <c r="D106" i="20"/>
  <c r="B107" i="20"/>
  <c r="J107" i="20"/>
  <c r="U140" i="19"/>
  <c r="H108" i="20"/>
  <c r="F109" i="20"/>
  <c r="Q142" i="19"/>
  <c r="D110" i="20"/>
  <c r="B111" i="20"/>
  <c r="J111" i="20"/>
  <c r="U144" i="19"/>
  <c r="H112" i="20"/>
  <c r="F113" i="20"/>
  <c r="Q146" i="19"/>
  <c r="D114" i="20"/>
  <c r="B115" i="20"/>
  <c r="J115" i="20"/>
  <c r="U148" i="19"/>
  <c r="H116" i="20"/>
  <c r="F117" i="20"/>
  <c r="Q150" i="19"/>
  <c r="D118" i="20"/>
  <c r="B119" i="20"/>
  <c r="J119" i="20"/>
  <c r="U152" i="19"/>
  <c r="H120" i="20"/>
  <c r="S153" i="19"/>
  <c r="F121" i="20"/>
  <c r="Q154" i="19"/>
  <c r="D122" i="20"/>
  <c r="B123" i="20"/>
  <c r="J123" i="20"/>
  <c r="U156" i="19"/>
  <c r="H124" i="20"/>
  <c r="S157" i="19"/>
  <c r="F125" i="20"/>
  <c r="Q158" i="19"/>
  <c r="D126" i="20"/>
  <c r="B127" i="20"/>
  <c r="J127" i="20"/>
  <c r="U160" i="19"/>
  <c r="H128" i="20"/>
  <c r="S165" i="19"/>
  <c r="F133" i="20"/>
  <c r="Q166" i="19"/>
  <c r="D134" i="20"/>
  <c r="B135" i="20"/>
  <c r="J135" i="20"/>
  <c r="U168" i="19"/>
  <c r="H136" i="20"/>
  <c r="S169" i="19"/>
  <c r="F137" i="20"/>
  <c r="Q170" i="19"/>
  <c r="D138" i="20"/>
  <c r="O171" i="19"/>
  <c r="B139" i="20"/>
  <c r="W171" i="19"/>
  <c r="J139" i="20"/>
  <c r="H140" i="20"/>
  <c r="S173" i="19"/>
  <c r="F141" i="20"/>
  <c r="D142" i="20"/>
  <c r="O175" i="19"/>
  <c r="B143" i="20"/>
  <c r="W175" i="19"/>
  <c r="J143" i="20"/>
  <c r="H144" i="20"/>
  <c r="S177" i="19"/>
  <c r="F145" i="20"/>
  <c r="D146" i="20"/>
  <c r="O179" i="19"/>
  <c r="B147" i="20"/>
  <c r="W179" i="19"/>
  <c r="J147" i="20"/>
  <c r="H148" i="20"/>
  <c r="S181" i="19"/>
  <c r="F149" i="20"/>
  <c r="D150" i="20"/>
  <c r="O183" i="19"/>
  <c r="B151" i="20"/>
  <c r="W183" i="19"/>
  <c r="J151" i="20"/>
  <c r="U184" i="19"/>
  <c r="H152" i="20"/>
  <c r="F153" i="20"/>
  <c r="Q186" i="19"/>
  <c r="D154" i="20"/>
  <c r="O187" i="19"/>
  <c r="B155" i="20"/>
  <c r="W187" i="19"/>
  <c r="J155" i="20"/>
  <c r="U188" i="19"/>
  <c r="H156" i="20"/>
  <c r="F157" i="20"/>
  <c r="Q190" i="19"/>
  <c r="D158" i="20"/>
  <c r="O191" i="19"/>
  <c r="B159" i="20"/>
  <c r="W191" i="19"/>
  <c r="J159" i="20"/>
  <c r="U192" i="19"/>
  <c r="H160" i="20"/>
  <c r="F165" i="20"/>
  <c r="Q198" i="19"/>
  <c r="D166" i="20"/>
  <c r="O199" i="19"/>
  <c r="B167" i="20"/>
  <c r="W199" i="19"/>
  <c r="J167" i="20"/>
  <c r="U200" i="19"/>
  <c r="H168" i="20"/>
  <c r="F169" i="20"/>
  <c r="Q202" i="19"/>
  <c r="D170" i="20"/>
  <c r="O203" i="19"/>
  <c r="B171" i="20"/>
  <c r="W203" i="19"/>
  <c r="J171" i="20"/>
  <c r="U204" i="19"/>
  <c r="H172" i="20"/>
  <c r="F173" i="20"/>
  <c r="Q206" i="19"/>
  <c r="D174" i="20"/>
  <c r="O207" i="19"/>
  <c r="B175" i="20"/>
  <c r="W207" i="19"/>
  <c r="J175" i="20"/>
  <c r="U208" i="19"/>
  <c r="H176" i="20"/>
  <c r="F177" i="20"/>
  <c r="Q210" i="19"/>
  <c r="D178" i="20"/>
  <c r="O211" i="19"/>
  <c r="B179" i="20"/>
  <c r="W211" i="19"/>
  <c r="J179" i="20"/>
  <c r="U212" i="19"/>
  <c r="H180" i="20"/>
  <c r="F181" i="20"/>
  <c r="Q214" i="19"/>
  <c r="D182" i="20"/>
  <c r="O215" i="19"/>
  <c r="B183" i="20"/>
  <c r="W215" i="19"/>
  <c r="J183" i="20"/>
  <c r="U216" i="19"/>
  <c r="H184" i="20"/>
  <c r="F185" i="20"/>
  <c r="Q218" i="19"/>
  <c r="D186" i="20"/>
  <c r="B187" i="20"/>
  <c r="J187" i="20"/>
  <c r="U220" i="19"/>
  <c r="H188" i="20"/>
  <c r="F189" i="20"/>
  <c r="D190" i="20"/>
  <c r="B191" i="20"/>
  <c r="J191" i="20"/>
  <c r="U224" i="19"/>
  <c r="H192" i="20"/>
  <c r="F197" i="20"/>
  <c r="F229" i="20"/>
  <c r="Q230" i="19"/>
  <c r="D198" i="20"/>
  <c r="D230" i="20"/>
  <c r="O231" i="19"/>
  <c r="B231" i="20"/>
  <c r="B199" i="20"/>
  <c r="W231" i="19"/>
  <c r="J231" i="20"/>
  <c r="J199" i="20"/>
  <c r="U232" i="19"/>
  <c r="H200" i="20"/>
  <c r="H232" i="20"/>
  <c r="S233" i="19"/>
  <c r="F233" i="20"/>
  <c r="F201" i="20"/>
  <c r="D234" i="20"/>
  <c r="D202" i="20"/>
  <c r="O235" i="19"/>
  <c r="B235" i="20"/>
  <c r="B203" i="20"/>
  <c r="W235" i="19"/>
  <c r="J235" i="20"/>
  <c r="J203" i="20"/>
  <c r="U236" i="19"/>
  <c r="H236" i="20"/>
  <c r="H204" i="20"/>
  <c r="S237" i="19"/>
  <c r="F205" i="20"/>
  <c r="F237" i="20"/>
  <c r="D206" i="20"/>
  <c r="D238" i="20"/>
  <c r="O239" i="19"/>
  <c r="B207" i="20"/>
  <c r="B239" i="20"/>
  <c r="W239" i="19"/>
  <c r="J207" i="20"/>
  <c r="J239" i="20"/>
  <c r="U240" i="19"/>
  <c r="H208" i="20"/>
  <c r="H240" i="20"/>
  <c r="S241" i="19"/>
  <c r="F241" i="20"/>
  <c r="F209" i="20"/>
  <c r="D242" i="20"/>
  <c r="D210" i="20"/>
  <c r="O243" i="19"/>
  <c r="B243" i="20"/>
  <c r="B211" i="20"/>
  <c r="W243" i="19"/>
  <c r="J243" i="20"/>
  <c r="J211" i="20"/>
  <c r="U244" i="19"/>
  <c r="H244" i="20"/>
  <c r="H212" i="20"/>
  <c r="S245" i="19"/>
  <c r="F213" i="20"/>
  <c r="F245" i="20"/>
  <c r="D214" i="20"/>
  <c r="D246" i="20"/>
  <c r="O247" i="19"/>
  <c r="B215" i="20"/>
  <c r="B247" i="20"/>
  <c r="W247" i="19"/>
  <c r="J215" i="20"/>
  <c r="J247" i="20"/>
  <c r="U248" i="19"/>
  <c r="H216" i="20"/>
  <c r="H248" i="20"/>
  <c r="S249" i="19"/>
  <c r="F249" i="20"/>
  <c r="F217" i="20"/>
  <c r="D250" i="20"/>
  <c r="D218" i="20"/>
  <c r="O251" i="19"/>
  <c r="B251" i="20"/>
  <c r="B219" i="20"/>
  <c r="W251" i="19"/>
  <c r="J251" i="20"/>
  <c r="J219" i="20"/>
  <c r="U252" i="19"/>
  <c r="H252" i="20"/>
  <c r="H220" i="20"/>
  <c r="S253" i="19"/>
  <c r="F221" i="20"/>
  <c r="F253" i="20"/>
  <c r="D222" i="20"/>
  <c r="D254" i="20"/>
  <c r="O255" i="19"/>
  <c r="B223" i="20"/>
  <c r="B255" i="20"/>
  <c r="W255" i="19"/>
  <c r="J223" i="20"/>
  <c r="J255" i="20"/>
  <c r="H224" i="20"/>
  <c r="H256" i="20"/>
  <c r="K7" i="20"/>
  <c r="X39" i="19"/>
  <c r="K11" i="20"/>
  <c r="X43" i="19"/>
  <c r="K15" i="20"/>
  <c r="X47" i="19"/>
  <c r="K19" i="20"/>
  <c r="X51" i="19"/>
  <c r="K23" i="20"/>
  <c r="X55" i="19"/>
  <c r="K27" i="20"/>
  <c r="X59" i="19"/>
  <c r="K31" i="20"/>
  <c r="X63" i="19"/>
  <c r="T69" i="19"/>
  <c r="G37" i="20"/>
  <c r="E38" i="20"/>
  <c r="P71" i="19"/>
  <c r="C39" i="20"/>
  <c r="K39" i="20"/>
  <c r="X71" i="19"/>
  <c r="I40" i="20"/>
  <c r="T73" i="19"/>
  <c r="G41" i="20"/>
  <c r="E42" i="20"/>
  <c r="P75" i="19"/>
  <c r="C43" i="20"/>
  <c r="K43" i="20"/>
  <c r="X75" i="19"/>
  <c r="V76" i="19"/>
  <c r="I44" i="20"/>
  <c r="T77" i="19"/>
  <c r="G45" i="20"/>
  <c r="E46" i="20"/>
  <c r="P79" i="19"/>
  <c r="C47" i="20"/>
  <c r="K47" i="20"/>
  <c r="X79" i="19"/>
  <c r="V80" i="19"/>
  <c r="I48" i="20"/>
  <c r="T81" i="19"/>
  <c r="G49" i="20"/>
  <c r="E50" i="20"/>
  <c r="P83" i="19"/>
  <c r="C51" i="20"/>
  <c r="K51" i="20"/>
  <c r="X83" i="19"/>
  <c r="V84" i="19"/>
  <c r="I52" i="20"/>
  <c r="T85" i="19"/>
  <c r="G53" i="20"/>
  <c r="E54" i="20"/>
  <c r="P87" i="19"/>
  <c r="C55" i="20"/>
  <c r="K55" i="20"/>
  <c r="X87" i="19"/>
  <c r="V88" i="19"/>
  <c r="I56" i="20"/>
  <c r="T89" i="19"/>
  <c r="G57" i="20"/>
  <c r="E58" i="20"/>
  <c r="P91" i="19"/>
  <c r="C59" i="20"/>
  <c r="K59" i="20"/>
  <c r="X91" i="19"/>
  <c r="V92" i="19"/>
  <c r="I60" i="20"/>
  <c r="T93" i="19"/>
  <c r="G61" i="20"/>
  <c r="E62" i="20"/>
  <c r="P95" i="19"/>
  <c r="C63" i="20"/>
  <c r="K63" i="20"/>
  <c r="X95" i="19"/>
  <c r="V96" i="19"/>
  <c r="I64" i="20"/>
  <c r="T101" i="19"/>
  <c r="G69" i="20"/>
  <c r="E70" i="20"/>
  <c r="P103" i="19"/>
  <c r="C71" i="20"/>
  <c r="K71" i="20"/>
  <c r="X103" i="19"/>
  <c r="V104" i="19"/>
  <c r="I72" i="20"/>
  <c r="T105" i="19"/>
  <c r="G73" i="20"/>
  <c r="E74" i="20"/>
  <c r="P107" i="19"/>
  <c r="C75" i="20"/>
  <c r="X107" i="19"/>
  <c r="K75" i="20"/>
  <c r="V108" i="19"/>
  <c r="I76" i="20"/>
  <c r="T109" i="19"/>
  <c r="G77" i="20"/>
  <c r="E78" i="20"/>
  <c r="P111" i="19"/>
  <c r="C79" i="20"/>
  <c r="K79" i="20"/>
  <c r="X111" i="19"/>
  <c r="V112" i="19"/>
  <c r="I80" i="20"/>
  <c r="T113" i="19"/>
  <c r="G81" i="20"/>
  <c r="E82" i="20"/>
  <c r="P115" i="19"/>
  <c r="C83" i="20"/>
  <c r="K83" i="20"/>
  <c r="X115" i="19"/>
  <c r="V116" i="19"/>
  <c r="I84" i="20"/>
  <c r="T117" i="19"/>
  <c r="G85" i="20"/>
  <c r="E86" i="20"/>
  <c r="P119" i="19"/>
  <c r="C87" i="20"/>
  <c r="K87" i="20"/>
  <c r="X119" i="19"/>
  <c r="V120" i="19"/>
  <c r="I88" i="20"/>
  <c r="T121" i="19"/>
  <c r="G89" i="20"/>
  <c r="E90" i="20"/>
  <c r="P123" i="19"/>
  <c r="C91" i="20"/>
  <c r="K91" i="20"/>
  <c r="X123" i="19"/>
  <c r="V124" i="19"/>
  <c r="I92" i="20"/>
  <c r="T125" i="19"/>
  <c r="G93" i="20"/>
  <c r="E94" i="20"/>
  <c r="P127" i="19"/>
  <c r="C95" i="20"/>
  <c r="K95" i="20"/>
  <c r="X127" i="19"/>
  <c r="V128" i="19"/>
  <c r="I96" i="20"/>
  <c r="T133" i="19"/>
  <c r="G101" i="20"/>
  <c r="R134" i="19"/>
  <c r="E102" i="20"/>
  <c r="C103" i="20"/>
  <c r="K103" i="20"/>
  <c r="X135" i="19"/>
  <c r="I104" i="20"/>
  <c r="G105" i="20"/>
  <c r="E106" i="20"/>
  <c r="C107" i="20"/>
  <c r="K107" i="20"/>
  <c r="X139" i="19"/>
  <c r="I108" i="20"/>
  <c r="T141" i="19"/>
  <c r="G109" i="20"/>
  <c r="E110" i="20"/>
  <c r="P143" i="19"/>
  <c r="C111" i="20"/>
  <c r="K111" i="20"/>
  <c r="X143" i="19"/>
  <c r="I112" i="20"/>
  <c r="T145" i="19"/>
  <c r="G113" i="20"/>
  <c r="E114" i="20"/>
  <c r="P147" i="19"/>
  <c r="C115" i="20"/>
  <c r="K115" i="20"/>
  <c r="X147" i="19"/>
  <c r="I116" i="20"/>
  <c r="T149" i="19"/>
  <c r="G117" i="20"/>
  <c r="E118" i="20"/>
  <c r="P151" i="19"/>
  <c r="C119" i="20"/>
  <c r="K119" i="20"/>
  <c r="X151" i="19"/>
  <c r="I120" i="20"/>
  <c r="T153" i="19"/>
  <c r="G121" i="20"/>
  <c r="E122" i="20"/>
  <c r="P155" i="19"/>
  <c r="C123" i="20"/>
  <c r="K123" i="20"/>
  <c r="X155" i="19"/>
  <c r="I124" i="20"/>
  <c r="T157" i="19"/>
  <c r="G125" i="20"/>
  <c r="E126" i="20"/>
  <c r="P159" i="19"/>
  <c r="C127" i="20"/>
  <c r="K127" i="20"/>
  <c r="X159" i="19"/>
  <c r="I128" i="20"/>
  <c r="T165" i="19"/>
  <c r="G133" i="20"/>
  <c r="E134" i="20"/>
  <c r="P167" i="19"/>
  <c r="C135" i="20"/>
  <c r="K135" i="20"/>
  <c r="X167" i="19"/>
  <c r="I136" i="20"/>
  <c r="T169" i="19"/>
  <c r="G137" i="20"/>
  <c r="R170" i="19"/>
  <c r="E138" i="20"/>
  <c r="C139" i="20"/>
  <c r="K139" i="20"/>
  <c r="X171" i="19"/>
  <c r="I140" i="20"/>
  <c r="G141" i="20"/>
  <c r="R174" i="19"/>
  <c r="E142" i="20"/>
  <c r="P175" i="19"/>
  <c r="C143" i="20"/>
  <c r="K143" i="20"/>
  <c r="X175" i="19"/>
  <c r="I144" i="20"/>
  <c r="G145" i="20"/>
  <c r="R178" i="19"/>
  <c r="E146" i="20"/>
  <c r="P179" i="19"/>
  <c r="C147" i="20"/>
  <c r="K147" i="20"/>
  <c r="X179" i="19"/>
  <c r="I148" i="20"/>
  <c r="G149" i="20"/>
  <c r="R182" i="19"/>
  <c r="E150" i="20"/>
  <c r="P183" i="19"/>
  <c r="C151" i="20"/>
  <c r="K151" i="20"/>
  <c r="X183" i="19"/>
  <c r="V184" i="19"/>
  <c r="I152" i="20"/>
  <c r="G153" i="20"/>
  <c r="R186" i="19"/>
  <c r="E154" i="20"/>
  <c r="C155" i="20"/>
  <c r="K155" i="20"/>
  <c r="X187" i="19"/>
  <c r="V188" i="19"/>
  <c r="I156" i="20"/>
  <c r="T189" i="19"/>
  <c r="G157" i="20"/>
  <c r="R190" i="19"/>
  <c r="E158" i="20"/>
  <c r="C159" i="20"/>
  <c r="K159" i="20"/>
  <c r="X191" i="19"/>
  <c r="V192" i="19"/>
  <c r="I160" i="20"/>
  <c r="T197" i="19"/>
  <c r="G165" i="20"/>
  <c r="R198" i="19"/>
  <c r="E166" i="20"/>
  <c r="C167" i="20"/>
  <c r="K167" i="20"/>
  <c r="X199" i="19"/>
  <c r="V200" i="19"/>
  <c r="I168" i="20"/>
  <c r="T201" i="19"/>
  <c r="G169" i="20"/>
  <c r="R202" i="19"/>
  <c r="E170" i="20"/>
  <c r="C171" i="20"/>
  <c r="K171" i="20"/>
  <c r="X203" i="19"/>
  <c r="V204" i="19"/>
  <c r="I172" i="20"/>
  <c r="T205" i="19"/>
  <c r="G173" i="20"/>
  <c r="R206" i="19"/>
  <c r="E174" i="20"/>
  <c r="C175" i="20"/>
  <c r="K175" i="20"/>
  <c r="X207" i="19"/>
  <c r="I176" i="20"/>
  <c r="T209" i="19"/>
  <c r="G177" i="20"/>
  <c r="R210" i="19"/>
  <c r="E178" i="20"/>
  <c r="C179" i="20"/>
  <c r="K179" i="20"/>
  <c r="X211" i="19"/>
  <c r="I180" i="20"/>
  <c r="T213" i="19"/>
  <c r="G181" i="20"/>
  <c r="R214" i="19"/>
  <c r="E182" i="20"/>
  <c r="C183" i="20"/>
  <c r="K183" i="20"/>
  <c r="X215" i="19"/>
  <c r="I184" i="20"/>
  <c r="T217" i="19"/>
  <c r="G185" i="20"/>
  <c r="E186" i="20"/>
  <c r="P219" i="19"/>
  <c r="C187" i="20"/>
  <c r="K187" i="20"/>
  <c r="X219" i="19"/>
  <c r="I188" i="20"/>
  <c r="T221" i="19"/>
  <c r="G189" i="20"/>
  <c r="E190" i="20"/>
  <c r="P223" i="19"/>
  <c r="C191" i="20"/>
  <c r="K191" i="20"/>
  <c r="X223" i="19"/>
  <c r="I192" i="20"/>
  <c r="G197" i="20"/>
  <c r="G229" i="20"/>
  <c r="E230" i="20"/>
  <c r="E198" i="20"/>
  <c r="P231" i="19"/>
  <c r="C199" i="20"/>
  <c r="C231" i="20"/>
  <c r="K199" i="20"/>
  <c r="K231" i="20"/>
  <c r="X231" i="19"/>
  <c r="V232" i="19"/>
  <c r="I232" i="20"/>
  <c r="I200" i="20"/>
  <c r="G233" i="20"/>
  <c r="G201" i="20"/>
  <c r="R234" i="19"/>
  <c r="E234" i="20"/>
  <c r="E202" i="20"/>
  <c r="P235" i="19"/>
  <c r="C235" i="20"/>
  <c r="C203" i="20"/>
  <c r="K235" i="20"/>
  <c r="K203" i="20"/>
  <c r="X235" i="19"/>
  <c r="V236" i="19"/>
  <c r="I204" i="20"/>
  <c r="I236" i="20"/>
  <c r="G205" i="20"/>
  <c r="G237" i="20"/>
  <c r="R238" i="19"/>
  <c r="E206" i="20"/>
  <c r="E238" i="20"/>
  <c r="P239" i="19"/>
  <c r="C207" i="20"/>
  <c r="C239" i="20"/>
  <c r="K207" i="20"/>
  <c r="K239" i="20"/>
  <c r="X239" i="19"/>
  <c r="V240" i="19"/>
  <c r="I240" i="20"/>
  <c r="I208" i="20"/>
  <c r="G241" i="20"/>
  <c r="G209" i="20"/>
  <c r="R242" i="19"/>
  <c r="E242" i="20"/>
  <c r="E210" i="20"/>
  <c r="P243" i="19"/>
  <c r="C243" i="20"/>
  <c r="C211" i="20"/>
  <c r="K243" i="20"/>
  <c r="K211" i="20"/>
  <c r="X243" i="19"/>
  <c r="V244" i="19"/>
  <c r="I212" i="20"/>
  <c r="I244" i="20"/>
  <c r="G213" i="20"/>
  <c r="G245" i="20"/>
  <c r="R246" i="19"/>
  <c r="E214" i="20"/>
  <c r="E246" i="20"/>
  <c r="P247" i="19"/>
  <c r="C215" i="20"/>
  <c r="C247" i="20"/>
  <c r="K215" i="20"/>
  <c r="K247" i="20"/>
  <c r="X247" i="19"/>
  <c r="V248" i="19"/>
  <c r="I248" i="20"/>
  <c r="I216" i="20"/>
  <c r="G249" i="20"/>
  <c r="G217" i="20"/>
  <c r="R250" i="19"/>
  <c r="E250" i="20"/>
  <c r="E218" i="20"/>
  <c r="P251" i="19"/>
  <c r="C251" i="20"/>
  <c r="C219" i="20"/>
  <c r="K251" i="20"/>
  <c r="K219" i="20"/>
  <c r="X251" i="19"/>
  <c r="V252" i="19"/>
  <c r="I220" i="20"/>
  <c r="I252" i="20"/>
  <c r="G221" i="20"/>
  <c r="G253" i="20"/>
  <c r="R254" i="19"/>
  <c r="E222" i="20"/>
  <c r="E254" i="20"/>
  <c r="P255" i="19"/>
  <c r="C223" i="20"/>
  <c r="C255" i="20"/>
  <c r="K223" i="20"/>
  <c r="K255" i="20"/>
  <c r="X255" i="19"/>
  <c r="I256" i="20"/>
  <c r="I224" i="20"/>
  <c r="O8" i="19"/>
  <c r="L8" i="19"/>
  <c r="Y8" i="19" s="1"/>
  <c r="O12" i="19"/>
  <c r="L12" i="19"/>
  <c r="Y12" i="19" s="1"/>
  <c r="O16" i="19"/>
  <c r="L16" i="19"/>
  <c r="Y16" i="19" s="1"/>
  <c r="O20" i="19"/>
  <c r="L20" i="19"/>
  <c r="Y20" i="19" s="1"/>
  <c r="O24" i="19"/>
  <c r="L24" i="19"/>
  <c r="Y24" i="19" s="1"/>
  <c r="O28" i="19"/>
  <c r="L28" i="19"/>
  <c r="Y28" i="19" s="1"/>
  <c r="O32" i="19"/>
  <c r="L32" i="19"/>
  <c r="Y32" i="19" s="1"/>
  <c r="O40" i="19"/>
  <c r="O44" i="19"/>
  <c r="O48" i="19"/>
  <c r="O52" i="19"/>
  <c r="O56" i="19"/>
  <c r="U69" i="19"/>
  <c r="H37" i="20"/>
  <c r="F38" i="20"/>
  <c r="Q71" i="19"/>
  <c r="D39" i="20"/>
  <c r="B40" i="20"/>
  <c r="J40" i="20"/>
  <c r="U73" i="19"/>
  <c r="H41" i="20"/>
  <c r="F42" i="20"/>
  <c r="Q75" i="19"/>
  <c r="D43" i="20"/>
  <c r="B44" i="20"/>
  <c r="J44" i="20"/>
  <c r="U77" i="19"/>
  <c r="H45" i="20"/>
  <c r="F46" i="20"/>
  <c r="Q79" i="19"/>
  <c r="D47" i="20"/>
  <c r="B48" i="20"/>
  <c r="W80" i="19"/>
  <c r="J48" i="20"/>
  <c r="U81" i="19"/>
  <c r="H49" i="20"/>
  <c r="F50" i="20"/>
  <c r="Q83" i="19"/>
  <c r="D51" i="20"/>
  <c r="O84" i="19"/>
  <c r="B52" i="20"/>
  <c r="W84" i="19"/>
  <c r="J52" i="20"/>
  <c r="U85" i="19"/>
  <c r="H53" i="20"/>
  <c r="F54" i="20"/>
  <c r="Q87" i="19"/>
  <c r="D55" i="20"/>
  <c r="O88" i="19"/>
  <c r="B56" i="20"/>
  <c r="W88" i="19"/>
  <c r="J56" i="20"/>
  <c r="U89" i="19"/>
  <c r="H57" i="20"/>
  <c r="F58" i="20"/>
  <c r="Q91" i="19"/>
  <c r="D59" i="20"/>
  <c r="O92" i="19"/>
  <c r="B60" i="20"/>
  <c r="W92" i="19"/>
  <c r="J60" i="20"/>
  <c r="U93" i="19"/>
  <c r="H61" i="20"/>
  <c r="F62" i="20"/>
  <c r="Q95" i="19"/>
  <c r="D63" i="20"/>
  <c r="O96" i="19"/>
  <c r="B64" i="20"/>
  <c r="W96" i="19"/>
  <c r="J64" i="20"/>
  <c r="U101" i="19"/>
  <c r="H69" i="20"/>
  <c r="F70" i="20"/>
  <c r="Q103" i="19"/>
  <c r="D71" i="20"/>
  <c r="O104" i="19"/>
  <c r="B72" i="20"/>
  <c r="W104" i="19"/>
  <c r="J72" i="20"/>
  <c r="U105" i="19"/>
  <c r="H73" i="20"/>
  <c r="F74" i="20"/>
  <c r="Q107" i="19"/>
  <c r="D75" i="20"/>
  <c r="O108" i="19"/>
  <c r="B76" i="20"/>
  <c r="W108" i="19"/>
  <c r="J76" i="20"/>
  <c r="U109" i="19"/>
  <c r="H77" i="20"/>
  <c r="F78" i="20"/>
  <c r="Q111" i="19"/>
  <c r="D79" i="20"/>
  <c r="O112" i="19"/>
  <c r="B80" i="20"/>
  <c r="W112" i="19"/>
  <c r="J80" i="20"/>
  <c r="U113" i="19"/>
  <c r="H81" i="20"/>
  <c r="F82" i="20"/>
  <c r="Q115" i="19"/>
  <c r="D83" i="20"/>
  <c r="O116" i="19"/>
  <c r="B84" i="20"/>
  <c r="W116" i="19"/>
  <c r="J84" i="20"/>
  <c r="U117" i="19"/>
  <c r="H85" i="20"/>
  <c r="F86" i="20"/>
  <c r="Q119" i="19"/>
  <c r="D87" i="20"/>
  <c r="O120" i="19"/>
  <c r="B88" i="20"/>
  <c r="W120" i="19"/>
  <c r="J88" i="20"/>
  <c r="H89" i="20"/>
  <c r="F90" i="20"/>
  <c r="D91" i="20"/>
  <c r="O124" i="19"/>
  <c r="B92" i="20"/>
  <c r="W124" i="19"/>
  <c r="J92" i="20"/>
  <c r="H93" i="20"/>
  <c r="F94" i="20"/>
  <c r="D95" i="20"/>
  <c r="O128" i="19"/>
  <c r="B96" i="20"/>
  <c r="W128" i="19"/>
  <c r="J96" i="20"/>
  <c r="H101" i="20"/>
  <c r="F102" i="20"/>
  <c r="Q135" i="19"/>
  <c r="D103" i="20"/>
  <c r="B104" i="20"/>
  <c r="J104" i="20"/>
  <c r="U137" i="19"/>
  <c r="H105" i="20"/>
  <c r="F106" i="20"/>
  <c r="Q139" i="19"/>
  <c r="D107" i="20"/>
  <c r="B108" i="20"/>
  <c r="J108" i="20"/>
  <c r="U141" i="19"/>
  <c r="H109" i="20"/>
  <c r="F110" i="20"/>
  <c r="Q143" i="19"/>
  <c r="D111" i="20"/>
  <c r="B112" i="20"/>
  <c r="J112" i="20"/>
  <c r="U145" i="19"/>
  <c r="H113" i="20"/>
  <c r="F114" i="20"/>
  <c r="Q147" i="19"/>
  <c r="D115" i="20"/>
  <c r="B116" i="20"/>
  <c r="J116" i="20"/>
  <c r="U149" i="19"/>
  <c r="H117" i="20"/>
  <c r="F118" i="20"/>
  <c r="Q151" i="19"/>
  <c r="D119" i="20"/>
  <c r="O152" i="19"/>
  <c r="B120" i="20"/>
  <c r="W152" i="19"/>
  <c r="J120" i="20"/>
  <c r="U153" i="19"/>
  <c r="H121" i="20"/>
  <c r="F122" i="20"/>
  <c r="Q155" i="19"/>
  <c r="D123" i="20"/>
  <c r="O156" i="19"/>
  <c r="B124" i="20"/>
  <c r="W156" i="19"/>
  <c r="J124" i="20"/>
  <c r="U157" i="19"/>
  <c r="H125" i="20"/>
  <c r="F126" i="20"/>
  <c r="Q159" i="19"/>
  <c r="D127" i="20"/>
  <c r="O160" i="19"/>
  <c r="B128" i="20"/>
  <c r="W160" i="19"/>
  <c r="J128" i="20"/>
  <c r="U165" i="19"/>
  <c r="H133" i="20"/>
  <c r="F134" i="20"/>
  <c r="Q167" i="19"/>
  <c r="D135" i="20"/>
  <c r="O168" i="19"/>
  <c r="B136" i="20"/>
  <c r="W168" i="19"/>
  <c r="J136" i="20"/>
  <c r="U169" i="19"/>
  <c r="H137" i="20"/>
  <c r="F138" i="20"/>
  <c r="D139" i="20"/>
  <c r="O172" i="19"/>
  <c r="B140" i="20"/>
  <c r="J140" i="20"/>
  <c r="H141" i="20"/>
  <c r="S174" i="19"/>
  <c r="F142" i="20"/>
  <c r="D143" i="20"/>
  <c r="B144" i="20"/>
  <c r="J144" i="20"/>
  <c r="H145" i="20"/>
  <c r="S178" i="19"/>
  <c r="F146" i="20"/>
  <c r="Q179" i="19"/>
  <c r="D147" i="20"/>
  <c r="O180" i="19"/>
  <c r="B148" i="20"/>
  <c r="J148" i="20"/>
  <c r="H149" i="20"/>
  <c r="S182" i="19"/>
  <c r="F150" i="20"/>
  <c r="D151" i="20"/>
  <c r="B152" i="20"/>
  <c r="J152" i="20"/>
  <c r="U185" i="19"/>
  <c r="H153" i="20"/>
  <c r="S186" i="19"/>
  <c r="F154" i="20"/>
  <c r="Q187" i="19"/>
  <c r="D155" i="20"/>
  <c r="B156" i="20"/>
  <c r="J156" i="20"/>
  <c r="U189" i="19"/>
  <c r="H157" i="20"/>
  <c r="S190" i="19"/>
  <c r="F158" i="20"/>
  <c r="Q191" i="19"/>
  <c r="D159" i="20"/>
  <c r="B160" i="20"/>
  <c r="J160" i="20"/>
  <c r="U197" i="19"/>
  <c r="H165" i="20"/>
  <c r="S198" i="19"/>
  <c r="F166" i="20"/>
  <c r="Q199" i="19"/>
  <c r="D167" i="20"/>
  <c r="B168" i="20"/>
  <c r="J168" i="20"/>
  <c r="U201" i="19"/>
  <c r="H169" i="20"/>
  <c r="S202" i="19"/>
  <c r="F170" i="20"/>
  <c r="Q203" i="19"/>
  <c r="D171" i="20"/>
  <c r="B172" i="20"/>
  <c r="J172" i="20"/>
  <c r="U205" i="19"/>
  <c r="H173" i="20"/>
  <c r="S206" i="19"/>
  <c r="F174" i="20"/>
  <c r="Q207" i="19"/>
  <c r="D175" i="20"/>
  <c r="B176" i="20"/>
  <c r="J176" i="20"/>
  <c r="U209" i="19"/>
  <c r="H177" i="20"/>
  <c r="S210" i="19"/>
  <c r="F178" i="20"/>
  <c r="Q211" i="19"/>
  <c r="D179" i="20"/>
  <c r="B180" i="20"/>
  <c r="J180" i="20"/>
  <c r="U213" i="19"/>
  <c r="H181" i="20"/>
  <c r="S214" i="19"/>
  <c r="F182" i="20"/>
  <c r="Q215" i="19"/>
  <c r="D183" i="20"/>
  <c r="B184" i="20"/>
  <c r="J184" i="20"/>
  <c r="U217" i="19"/>
  <c r="H185" i="20"/>
  <c r="F186" i="20"/>
  <c r="Q219" i="19"/>
  <c r="D187" i="20"/>
  <c r="O220" i="19"/>
  <c r="B188" i="20"/>
  <c r="J188" i="20"/>
  <c r="H189" i="20"/>
  <c r="F190" i="20"/>
  <c r="Q223" i="19"/>
  <c r="D191" i="20"/>
  <c r="O224" i="19"/>
  <c r="B192" i="20"/>
  <c r="J192" i="20"/>
  <c r="H229" i="20"/>
  <c r="H197" i="20"/>
  <c r="F198" i="20"/>
  <c r="F230" i="20"/>
  <c r="Q231" i="19"/>
  <c r="D231" i="20"/>
  <c r="D199" i="20"/>
  <c r="O232" i="19"/>
  <c r="B232" i="20"/>
  <c r="B200" i="20"/>
  <c r="W232" i="19"/>
  <c r="J232" i="20"/>
  <c r="J200" i="20"/>
  <c r="H233" i="20"/>
  <c r="H201" i="20"/>
  <c r="S234" i="19"/>
  <c r="F234" i="20"/>
  <c r="F202" i="20"/>
  <c r="Q235" i="19"/>
  <c r="D203" i="20"/>
  <c r="D235" i="20"/>
  <c r="O236" i="19"/>
  <c r="B204" i="20"/>
  <c r="B236" i="20"/>
  <c r="W236" i="19"/>
  <c r="J204" i="20"/>
  <c r="J236" i="20"/>
  <c r="H237" i="20"/>
  <c r="H205" i="20"/>
  <c r="S238" i="19"/>
  <c r="F206" i="20"/>
  <c r="F238" i="20"/>
  <c r="Q239" i="19"/>
  <c r="D239" i="20"/>
  <c r="D207" i="20"/>
  <c r="O240" i="19"/>
  <c r="B240" i="20"/>
  <c r="B208" i="20"/>
  <c r="W240" i="19"/>
  <c r="J240" i="20"/>
  <c r="J208" i="20"/>
  <c r="H241" i="20"/>
  <c r="H209" i="20"/>
  <c r="S242" i="19"/>
  <c r="F242" i="20"/>
  <c r="F210" i="20"/>
  <c r="Q243" i="19"/>
  <c r="D211" i="20"/>
  <c r="D243" i="20"/>
  <c r="O244" i="19"/>
  <c r="B212" i="20"/>
  <c r="B244" i="20"/>
  <c r="W244" i="19"/>
  <c r="J212" i="20"/>
  <c r="J244" i="20"/>
  <c r="H213" i="20"/>
  <c r="H245" i="20"/>
  <c r="S246" i="19"/>
  <c r="F214" i="20"/>
  <c r="F246" i="20"/>
  <c r="Q247" i="19"/>
  <c r="D247" i="20"/>
  <c r="D215" i="20"/>
  <c r="O248" i="19"/>
  <c r="B248" i="20"/>
  <c r="B216" i="20"/>
  <c r="W248" i="19"/>
  <c r="J248" i="20"/>
  <c r="J216" i="20"/>
  <c r="H249" i="20"/>
  <c r="H217" i="20"/>
  <c r="S250" i="19"/>
  <c r="F250" i="20"/>
  <c r="F218" i="20"/>
  <c r="Q251" i="19"/>
  <c r="D219" i="20"/>
  <c r="D251" i="20"/>
  <c r="O252" i="19"/>
  <c r="B220" i="20"/>
  <c r="B252" i="20"/>
  <c r="W252" i="19"/>
  <c r="J220" i="20"/>
  <c r="J252" i="20"/>
  <c r="H221" i="20"/>
  <c r="H253" i="20"/>
  <c r="S254" i="19"/>
  <c r="F222" i="20"/>
  <c r="F254" i="20"/>
  <c r="Q255" i="19"/>
  <c r="D255" i="20"/>
  <c r="D223" i="20"/>
  <c r="O256" i="19"/>
  <c r="B256" i="20"/>
  <c r="B224" i="20"/>
  <c r="J256" i="20"/>
  <c r="J224" i="20"/>
  <c r="EU52" i="3"/>
  <c r="E5" i="25" s="1"/>
  <c r="AI46" i="25"/>
  <c r="EU57" i="3"/>
  <c r="E10" i="25" s="1"/>
  <c r="AI13" i="25"/>
  <c r="EU56" i="3"/>
  <c r="E9" i="25" s="1"/>
  <c r="AI12" i="25"/>
  <c r="GY57" i="3"/>
  <c r="C10" i="25" s="1"/>
  <c r="GY60" i="3"/>
  <c r="C13" i="25" s="1"/>
  <c r="BO60" i="3"/>
  <c r="H13" i="25" s="1"/>
  <c r="FU61" i="3"/>
  <c r="BO55" i="3"/>
  <c r="H8" i="25" s="1"/>
  <c r="FP61" i="3"/>
  <c r="BQ61" i="3"/>
  <c r="HU61" i="3"/>
  <c r="AM56" i="3"/>
  <c r="I9" i="25" s="1"/>
  <c r="DF61" i="3"/>
  <c r="BO56" i="3"/>
  <c r="H9" i="25" s="1"/>
  <c r="FW53" i="3"/>
  <c r="D6" i="25" s="1"/>
  <c r="BO58" i="3"/>
  <c r="H11" i="25" s="1"/>
  <c r="GY51" i="3"/>
  <c r="C4" i="25" s="1"/>
  <c r="GO61" i="3"/>
  <c r="DD61" i="3"/>
  <c r="FH61" i="3"/>
  <c r="GC61" i="3"/>
  <c r="FZ61" i="3"/>
  <c r="FW56" i="3"/>
  <c r="D9" i="25" s="1"/>
  <c r="HE61" i="3"/>
  <c r="IA57" i="3"/>
  <c r="B10" i="25" s="1"/>
  <c r="FV61" i="3"/>
  <c r="HY61" i="3"/>
  <c r="DS55" i="3"/>
  <c r="F8" i="25" s="1"/>
  <c r="DS60" i="3"/>
  <c r="F13" i="25" s="1"/>
  <c r="IA55" i="3"/>
  <c r="B8" i="25" s="1"/>
  <c r="AM60" i="3"/>
  <c r="I13" i="25" s="1"/>
  <c r="BR61" i="3"/>
  <c r="CQ57" i="3"/>
  <c r="G10" i="25" s="1"/>
  <c r="CQ51" i="3"/>
  <c r="G4" i="25" s="1"/>
  <c r="AM53" i="3"/>
  <c r="I6" i="25" s="1"/>
  <c r="IA51" i="3"/>
  <c r="B4" i="25" s="1"/>
  <c r="FC61" i="3"/>
  <c r="HM61" i="3"/>
  <c r="HG61" i="3"/>
  <c r="FO61" i="3"/>
  <c r="IA59" i="3"/>
  <c r="B12" i="25" s="1"/>
  <c r="CM61" i="3"/>
  <c r="GY59" i="3"/>
  <c r="C12" i="25" s="1"/>
  <c r="IA52" i="3"/>
  <c r="B5" i="25" s="1"/>
  <c r="DS52" i="3"/>
  <c r="F5" i="25" s="1"/>
  <c r="CR61" i="3"/>
  <c r="IA58" i="3"/>
  <c r="B11" i="25" s="1"/>
  <c r="IA53" i="3"/>
  <c r="B6" i="25" s="1"/>
  <c r="HX61" i="3"/>
  <c r="IA56" i="3"/>
  <c r="B9" i="25" s="1"/>
  <c r="HJ61" i="3"/>
  <c r="HN61" i="3"/>
  <c r="IA60" i="3"/>
  <c r="B13" i="25" s="1"/>
  <c r="GD61" i="3"/>
  <c r="GY53" i="3"/>
  <c r="C6" i="25" s="1"/>
  <c r="GX61" i="3"/>
  <c r="GJ61" i="3"/>
  <c r="GY58" i="3"/>
  <c r="C11" i="25" s="1"/>
  <c r="GR61" i="3"/>
  <c r="GY52" i="3"/>
  <c r="C5" i="25" s="1"/>
  <c r="GY55" i="3"/>
  <c r="C8" i="25" s="1"/>
  <c r="GQ61" i="3"/>
  <c r="GE61" i="3"/>
  <c r="GY56" i="3"/>
  <c r="C9" i="25" s="1"/>
  <c r="GB61" i="3"/>
  <c r="GI61" i="3"/>
  <c r="FW60" i="3"/>
  <c r="D13" i="25" s="1"/>
  <c r="FW51" i="3"/>
  <c r="D4" i="25" s="1"/>
  <c r="FD61" i="3"/>
  <c r="FW52" i="3"/>
  <c r="D5" i="25" s="1"/>
  <c r="FW58" i="3"/>
  <c r="D11" i="25" s="1"/>
  <c r="FW57" i="3"/>
  <c r="D10" i="25" s="1"/>
  <c r="FW55" i="3"/>
  <c r="D8" i="25" s="1"/>
  <c r="FW59" i="3"/>
  <c r="D12" i="25" s="1"/>
  <c r="DA61" i="3"/>
  <c r="DS51" i="3"/>
  <c r="F4" i="25" s="1"/>
  <c r="DS59" i="3"/>
  <c r="F12" i="25" s="1"/>
  <c r="DL61" i="3"/>
  <c r="DS58" i="3"/>
  <c r="F11" i="25" s="1"/>
  <c r="DS56" i="3"/>
  <c r="F9" i="25" s="1"/>
  <c r="DP61" i="3"/>
  <c r="DS53" i="3"/>
  <c r="F6" i="25" s="1"/>
  <c r="DS57" i="3"/>
  <c r="F10" i="25" s="1"/>
  <c r="CQ52" i="3"/>
  <c r="G5" i="25" s="1"/>
  <c r="BX61" i="3"/>
  <c r="CQ58" i="3"/>
  <c r="G11" i="25" s="1"/>
  <c r="BS61" i="3"/>
  <c r="CE61" i="3"/>
  <c r="CQ56" i="3"/>
  <c r="G9" i="25" s="1"/>
  <c r="CB61" i="3"/>
  <c r="CA61" i="3"/>
  <c r="CO61" i="3"/>
  <c r="CQ53" i="3"/>
  <c r="G6" i="25" s="1"/>
  <c r="CQ59" i="3"/>
  <c r="G12" i="25" s="1"/>
  <c r="CQ60" i="3"/>
  <c r="G13" i="25" s="1"/>
  <c r="CQ55" i="3"/>
  <c r="G8" i="25" s="1"/>
  <c r="BO53" i="3"/>
  <c r="H6" i="25" s="1"/>
  <c r="CY61" i="3"/>
  <c r="GT61" i="3"/>
  <c r="GF61" i="3"/>
  <c r="HW61" i="3"/>
  <c r="HO61" i="3"/>
  <c r="GA61" i="3"/>
  <c r="CZ61" i="3"/>
  <c r="EX61" i="3"/>
  <c r="CJ61" i="3"/>
  <c r="GK61" i="3"/>
  <c r="HD61" i="3"/>
  <c r="FN61" i="3"/>
  <c r="HV61" i="3"/>
  <c r="CV61" i="3"/>
  <c r="DH61" i="3"/>
  <c r="CL61" i="3"/>
  <c r="HI61" i="3"/>
  <c r="DT61" i="3"/>
  <c r="CN61" i="3"/>
  <c r="FY61" i="3"/>
  <c r="EV61" i="3"/>
  <c r="FG61" i="3"/>
  <c r="HT61" i="3"/>
  <c r="EW61" i="3"/>
  <c r="GZ61" i="3"/>
  <c r="HH61" i="3"/>
  <c r="CW61" i="3"/>
  <c r="GG61" i="3"/>
  <c r="FE61" i="3"/>
  <c r="FX61" i="3"/>
  <c r="BV61" i="3"/>
  <c r="CX61" i="3"/>
  <c r="FR61" i="3"/>
  <c r="BZ61" i="3"/>
  <c r="CP61" i="3"/>
  <c r="EZ61" i="3"/>
  <c r="HQ61" i="3"/>
  <c r="BP61" i="3"/>
  <c r="GH61" i="3"/>
  <c r="FF61" i="3"/>
  <c r="FM61" i="3"/>
  <c r="GL61" i="3"/>
  <c r="HB61" i="3"/>
  <c r="HS61" i="3"/>
  <c r="FB61" i="3"/>
  <c r="DQ61" i="3"/>
  <c r="HA61" i="3"/>
  <c r="CK61" i="3"/>
  <c r="DJ61" i="3"/>
  <c r="HZ61" i="3"/>
  <c r="DG61" i="3"/>
  <c r="FL61" i="3"/>
  <c r="FS61" i="3"/>
  <c r="DO61" i="3"/>
  <c r="DN61" i="3"/>
  <c r="GS61" i="3"/>
  <c r="GP61" i="3"/>
  <c r="FT61" i="3"/>
  <c r="BY61" i="3"/>
  <c r="CG61" i="3"/>
  <c r="BT61" i="3"/>
  <c r="CI61" i="3"/>
  <c r="HF61" i="3"/>
  <c r="GU61" i="3"/>
  <c r="CS61" i="3"/>
  <c r="FJ61" i="3"/>
  <c r="CH61" i="3"/>
  <c r="GN61" i="3"/>
  <c r="BW61" i="3"/>
  <c r="CC61" i="3"/>
  <c r="GV61" i="3"/>
  <c r="HC61" i="3"/>
  <c r="BU61" i="3"/>
  <c r="HP61" i="3"/>
  <c r="DI61" i="3"/>
  <c r="FQ61" i="3"/>
  <c r="HL61" i="3"/>
  <c r="CF61" i="3"/>
  <c r="GM61" i="3"/>
  <c r="HK61" i="3"/>
  <c r="CU61" i="3"/>
  <c r="FA61" i="3"/>
  <c r="DB61" i="3"/>
  <c r="DM61" i="3"/>
  <c r="GW61" i="3"/>
  <c r="CD61" i="3"/>
  <c r="EY61" i="3"/>
  <c r="DE61" i="3"/>
  <c r="FI61" i="3"/>
  <c r="CT61" i="3"/>
  <c r="AN61" i="3"/>
  <c r="DK61" i="3"/>
  <c r="DC61" i="3"/>
  <c r="DR61" i="3"/>
  <c r="FK61" i="3"/>
  <c r="HR61" i="3"/>
  <c r="C5" i="20"/>
  <c r="K5" i="20"/>
  <c r="G6" i="20"/>
  <c r="C7" i="20"/>
  <c r="G8" i="20"/>
  <c r="C9" i="20"/>
  <c r="G10" i="20"/>
  <c r="C11" i="20"/>
  <c r="G12" i="20"/>
  <c r="C13" i="20"/>
  <c r="G14" i="20"/>
  <c r="C15" i="20"/>
  <c r="G16" i="20"/>
  <c r="C17" i="20"/>
  <c r="G18" i="20"/>
  <c r="C19" i="20"/>
  <c r="G20" i="20"/>
  <c r="C21" i="20"/>
  <c r="G22" i="20"/>
  <c r="C23" i="20"/>
  <c r="G24" i="20"/>
  <c r="C25" i="20"/>
  <c r="G26" i="20"/>
  <c r="C27" i="20"/>
  <c r="I28" i="20"/>
  <c r="V60" i="19"/>
  <c r="E30" i="20"/>
  <c r="R62" i="19"/>
  <c r="I32" i="20"/>
  <c r="V64" i="19"/>
  <c r="V71" i="19"/>
  <c r="O72" i="19"/>
  <c r="W72" i="19"/>
  <c r="S76" i="19"/>
  <c r="O80" i="19"/>
  <c r="D5" i="20"/>
  <c r="H6" i="20"/>
  <c r="D7" i="20"/>
  <c r="H8" i="20"/>
  <c r="D9" i="20"/>
  <c r="H10" i="20"/>
  <c r="D11" i="20"/>
  <c r="H12" i="20"/>
  <c r="D13" i="20"/>
  <c r="H14" i="20"/>
  <c r="D15" i="20"/>
  <c r="H16" i="20"/>
  <c r="D17" i="20"/>
  <c r="H18" i="20"/>
  <c r="D19" i="20"/>
  <c r="H20" i="20"/>
  <c r="D21" i="20"/>
  <c r="H22" i="20"/>
  <c r="D23" i="20"/>
  <c r="H24" i="20"/>
  <c r="D25" i="20"/>
  <c r="H26" i="20"/>
  <c r="D27" i="20"/>
  <c r="B28" i="20"/>
  <c r="J28" i="20"/>
  <c r="W60" i="19"/>
  <c r="H29" i="20"/>
  <c r="F30" i="20"/>
  <c r="D31" i="20"/>
  <c r="B32" i="20"/>
  <c r="J32" i="20"/>
  <c r="W64" i="19"/>
  <c r="V70" i="19"/>
  <c r="O71" i="19"/>
  <c r="W71" i="19"/>
  <c r="R74" i="19"/>
  <c r="S75" i="19"/>
  <c r="O79" i="19"/>
  <c r="W79" i="19"/>
  <c r="E5" i="20"/>
  <c r="I6" i="20"/>
  <c r="E7" i="20"/>
  <c r="I8" i="20"/>
  <c r="E9" i="20"/>
  <c r="I10" i="20"/>
  <c r="E11" i="20"/>
  <c r="I12" i="20"/>
  <c r="E13" i="20"/>
  <c r="I14" i="20"/>
  <c r="E15" i="20"/>
  <c r="I16" i="20"/>
  <c r="E17" i="20"/>
  <c r="I18" i="20"/>
  <c r="E19" i="20"/>
  <c r="I20" i="20"/>
  <c r="E21" i="20"/>
  <c r="I22" i="20"/>
  <c r="E23" i="20"/>
  <c r="I24" i="20"/>
  <c r="E25" i="20"/>
  <c r="I26" i="20"/>
  <c r="E27" i="20"/>
  <c r="R59" i="19"/>
  <c r="I29" i="20"/>
  <c r="V61" i="19"/>
  <c r="U61" i="19"/>
  <c r="S62" i="19"/>
  <c r="E31" i="20"/>
  <c r="R63" i="19"/>
  <c r="V69" i="19"/>
  <c r="O70" i="19"/>
  <c r="W70" i="19"/>
  <c r="R73" i="19"/>
  <c r="S74" i="19"/>
  <c r="O78" i="19"/>
  <c r="W78" i="19"/>
  <c r="F5" i="20"/>
  <c r="Q37" i="19"/>
  <c r="B6" i="20"/>
  <c r="J6" i="20"/>
  <c r="U38" i="19"/>
  <c r="F7" i="20"/>
  <c r="Q39" i="19"/>
  <c r="B8" i="20"/>
  <c r="J8" i="20"/>
  <c r="U40" i="19"/>
  <c r="F9" i="20"/>
  <c r="Q41" i="19"/>
  <c r="B10" i="20"/>
  <c r="J10" i="20"/>
  <c r="U42" i="19"/>
  <c r="F11" i="20"/>
  <c r="Q43" i="19"/>
  <c r="B12" i="20"/>
  <c r="J12" i="20"/>
  <c r="U44" i="19"/>
  <c r="F13" i="20"/>
  <c r="Q45" i="19"/>
  <c r="B14" i="20"/>
  <c r="J14" i="20"/>
  <c r="U46" i="19"/>
  <c r="F15" i="20"/>
  <c r="Q47" i="19"/>
  <c r="B16" i="20"/>
  <c r="J16" i="20"/>
  <c r="U48" i="19"/>
  <c r="F17" i="20"/>
  <c r="Q49" i="19"/>
  <c r="B18" i="20"/>
  <c r="J18" i="20"/>
  <c r="U50" i="19"/>
  <c r="F19" i="20"/>
  <c r="Q51" i="19"/>
  <c r="B20" i="20"/>
  <c r="J20" i="20"/>
  <c r="U52" i="19"/>
  <c r="F21" i="20"/>
  <c r="Q53" i="19"/>
  <c r="B22" i="20"/>
  <c r="J22" i="20"/>
  <c r="U54" i="19"/>
  <c r="F23" i="20"/>
  <c r="Q55" i="19"/>
  <c r="B24" i="20"/>
  <c r="J24" i="20"/>
  <c r="U56" i="19"/>
  <c r="F25" i="20"/>
  <c r="Q57" i="19"/>
  <c r="B26" i="20"/>
  <c r="J26" i="20"/>
  <c r="U58" i="19"/>
  <c r="F27" i="20"/>
  <c r="Q59" i="19"/>
  <c r="D28" i="20"/>
  <c r="O60" i="19"/>
  <c r="B29" i="20"/>
  <c r="J29" i="20"/>
  <c r="W61" i="19"/>
  <c r="H30" i="20"/>
  <c r="F31" i="20"/>
  <c r="Q63" i="19"/>
  <c r="D32" i="20"/>
  <c r="O64" i="19"/>
  <c r="O69" i="19"/>
  <c r="W69" i="19"/>
  <c r="R72" i="19"/>
  <c r="S73" i="19"/>
  <c r="O77" i="19"/>
  <c r="W77" i="19"/>
  <c r="G5" i="20"/>
  <c r="R37" i="19"/>
  <c r="C6" i="20"/>
  <c r="V38" i="19"/>
  <c r="G7" i="20"/>
  <c r="R39" i="19"/>
  <c r="C8" i="20"/>
  <c r="V40" i="19"/>
  <c r="G9" i="20"/>
  <c r="R41" i="19"/>
  <c r="C10" i="20"/>
  <c r="V42" i="19"/>
  <c r="G11" i="20"/>
  <c r="R43" i="19"/>
  <c r="C12" i="20"/>
  <c r="V44" i="19"/>
  <c r="G13" i="20"/>
  <c r="R45" i="19"/>
  <c r="C14" i="20"/>
  <c r="V46" i="19"/>
  <c r="G15" i="20"/>
  <c r="R47" i="19"/>
  <c r="C16" i="20"/>
  <c r="V48" i="19"/>
  <c r="G17" i="20"/>
  <c r="R49" i="19"/>
  <c r="C18" i="20"/>
  <c r="V50" i="19"/>
  <c r="G19" i="20"/>
  <c r="R51" i="19"/>
  <c r="C20" i="20"/>
  <c r="V52" i="19"/>
  <c r="G21" i="20"/>
  <c r="R53" i="19"/>
  <c r="C22" i="20"/>
  <c r="V54" i="19"/>
  <c r="G23" i="20"/>
  <c r="R55" i="19"/>
  <c r="C24" i="20"/>
  <c r="V56" i="19"/>
  <c r="G25" i="20"/>
  <c r="R57" i="19"/>
  <c r="C26" i="20"/>
  <c r="V58" i="19"/>
  <c r="G27" i="20"/>
  <c r="S59" i="19"/>
  <c r="E28" i="20"/>
  <c r="R60" i="19"/>
  <c r="I30" i="20"/>
  <c r="V62" i="19"/>
  <c r="U62" i="19"/>
  <c r="S63" i="19"/>
  <c r="E32" i="20"/>
  <c r="R64" i="19"/>
  <c r="R71" i="19"/>
  <c r="S72" i="19"/>
  <c r="O76" i="19"/>
  <c r="W76" i="19"/>
  <c r="H5" i="20"/>
  <c r="D6" i="20"/>
  <c r="H7" i="20"/>
  <c r="D8" i="20"/>
  <c r="H9" i="20"/>
  <c r="D10" i="20"/>
  <c r="H11" i="20"/>
  <c r="D12" i="20"/>
  <c r="H13" i="20"/>
  <c r="D14" i="20"/>
  <c r="H15" i="20"/>
  <c r="D16" i="20"/>
  <c r="H17" i="20"/>
  <c r="D18" i="20"/>
  <c r="H19" i="20"/>
  <c r="D20" i="20"/>
  <c r="H21" i="20"/>
  <c r="D22" i="20"/>
  <c r="H23" i="20"/>
  <c r="D24" i="20"/>
  <c r="H25" i="20"/>
  <c r="D26" i="20"/>
  <c r="H27" i="20"/>
  <c r="F28" i="20"/>
  <c r="D29" i="20"/>
  <c r="B30" i="20"/>
  <c r="J30" i="20"/>
  <c r="W62" i="19"/>
  <c r="H31" i="20"/>
  <c r="F32" i="20"/>
  <c r="R70" i="19"/>
  <c r="S71" i="19"/>
  <c r="V74" i="19"/>
  <c r="O75" i="19"/>
  <c r="W75" i="19"/>
  <c r="S79" i="19"/>
  <c r="I5" i="20"/>
  <c r="E6" i="20"/>
  <c r="I7" i="20"/>
  <c r="E8" i="20"/>
  <c r="I9" i="20"/>
  <c r="E10" i="20"/>
  <c r="I11" i="20"/>
  <c r="E12" i="20"/>
  <c r="I13" i="20"/>
  <c r="E14" i="20"/>
  <c r="I15" i="20"/>
  <c r="E16" i="20"/>
  <c r="I17" i="20"/>
  <c r="E18" i="20"/>
  <c r="I19" i="20"/>
  <c r="E20" i="20"/>
  <c r="I21" i="20"/>
  <c r="E22" i="20"/>
  <c r="I23" i="20"/>
  <c r="E24" i="20"/>
  <c r="I25" i="20"/>
  <c r="E26" i="20"/>
  <c r="I27" i="20"/>
  <c r="V59" i="19"/>
  <c r="U59" i="19"/>
  <c r="S60" i="19"/>
  <c r="E29" i="20"/>
  <c r="R61" i="19"/>
  <c r="I31" i="20"/>
  <c r="V63" i="19"/>
  <c r="U63" i="19"/>
  <c r="S64" i="19"/>
  <c r="R69" i="19"/>
  <c r="S70" i="19"/>
  <c r="V73" i="19"/>
  <c r="O74" i="19"/>
  <c r="W74" i="19"/>
  <c r="S78" i="19"/>
  <c r="B5" i="20"/>
  <c r="J5" i="20"/>
  <c r="U37" i="19"/>
  <c r="F6" i="20"/>
  <c r="Q38" i="19"/>
  <c r="B7" i="20"/>
  <c r="J7" i="20"/>
  <c r="U39" i="19"/>
  <c r="F8" i="20"/>
  <c r="Q40" i="19"/>
  <c r="B9" i="20"/>
  <c r="J9" i="20"/>
  <c r="U41" i="19"/>
  <c r="F10" i="20"/>
  <c r="Q42" i="19"/>
  <c r="B11" i="20"/>
  <c r="J11" i="20"/>
  <c r="U43" i="19"/>
  <c r="F12" i="20"/>
  <c r="Q44" i="19"/>
  <c r="B13" i="20"/>
  <c r="J13" i="20"/>
  <c r="U45" i="19"/>
  <c r="F14" i="20"/>
  <c r="Q46" i="19"/>
  <c r="B15" i="20"/>
  <c r="J15" i="20"/>
  <c r="U47" i="19"/>
  <c r="F16" i="20"/>
  <c r="Q48" i="19"/>
  <c r="B17" i="20"/>
  <c r="J17" i="20"/>
  <c r="U49" i="19"/>
  <c r="F18" i="20"/>
  <c r="Q50" i="19"/>
  <c r="B19" i="20"/>
  <c r="J19" i="20"/>
  <c r="U51" i="19"/>
  <c r="F20" i="20"/>
  <c r="Q52" i="19"/>
  <c r="B21" i="20"/>
  <c r="J21" i="20"/>
  <c r="U53" i="19"/>
  <c r="F22" i="20"/>
  <c r="Q54" i="19"/>
  <c r="B23" i="20"/>
  <c r="J23" i="20"/>
  <c r="U55" i="19"/>
  <c r="F24" i="20"/>
  <c r="Q56" i="19"/>
  <c r="B25" i="20"/>
  <c r="J25" i="20"/>
  <c r="U57" i="19"/>
  <c r="F26" i="20"/>
  <c r="Q58" i="19"/>
  <c r="B27" i="20"/>
  <c r="J27" i="20"/>
  <c r="W59" i="19"/>
  <c r="H28" i="20"/>
  <c r="F29" i="20"/>
  <c r="Q61" i="19"/>
  <c r="D30" i="20"/>
  <c r="O62" i="19"/>
  <c r="B31" i="20"/>
  <c r="J31" i="20"/>
  <c r="W63" i="19"/>
  <c r="H32" i="20"/>
  <c r="S69" i="19"/>
  <c r="V72" i="19"/>
  <c r="O73" i="19"/>
  <c r="W73" i="19"/>
  <c r="S77" i="19"/>
  <c r="C28" i="20"/>
  <c r="G29" i="20"/>
  <c r="C30" i="20"/>
  <c r="G31" i="20"/>
  <c r="C32" i="20"/>
  <c r="O135" i="19"/>
  <c r="W135" i="19"/>
  <c r="V136" i="19"/>
  <c r="T138" i="19"/>
  <c r="S139" i="19"/>
  <c r="R142" i="19"/>
  <c r="S143" i="19"/>
  <c r="V146" i="19"/>
  <c r="O147" i="19"/>
  <c r="W147" i="19"/>
  <c r="R150" i="19"/>
  <c r="O136" i="19"/>
  <c r="W136" i="19"/>
  <c r="V137" i="19"/>
  <c r="T139" i="19"/>
  <c r="S140" i="19"/>
  <c r="R141" i="19"/>
  <c r="S142" i="19"/>
  <c r="V145" i="19"/>
  <c r="O146" i="19"/>
  <c r="W146" i="19"/>
  <c r="R149" i="19"/>
  <c r="Q134" i="19"/>
  <c r="P135" i="19"/>
  <c r="O137" i="19"/>
  <c r="W137" i="19"/>
  <c r="V138" i="19"/>
  <c r="T140" i="19"/>
  <c r="S141" i="19"/>
  <c r="V144" i="19"/>
  <c r="O145" i="19"/>
  <c r="W145" i="19"/>
  <c r="R148" i="19"/>
  <c r="S149" i="19"/>
  <c r="U119" i="19"/>
  <c r="Q120" i="19"/>
  <c r="U121" i="19"/>
  <c r="Q122" i="19"/>
  <c r="U123" i="19"/>
  <c r="Q124" i="19"/>
  <c r="U125" i="19"/>
  <c r="Q126" i="19"/>
  <c r="U127" i="19"/>
  <c r="Q128" i="19"/>
  <c r="U133" i="19"/>
  <c r="S134" i="19"/>
  <c r="O138" i="19"/>
  <c r="W138" i="19"/>
  <c r="V139" i="19"/>
  <c r="V143" i="19"/>
  <c r="O144" i="19"/>
  <c r="W144" i="19"/>
  <c r="R147" i="19"/>
  <c r="S148" i="19"/>
  <c r="V151" i="19"/>
  <c r="G28" i="20"/>
  <c r="C29" i="20"/>
  <c r="G30" i="20"/>
  <c r="C31" i="20"/>
  <c r="G32" i="20"/>
  <c r="V75" i="19"/>
  <c r="R76" i="19"/>
  <c r="V77" i="19"/>
  <c r="R78" i="19"/>
  <c r="V79" i="19"/>
  <c r="R80" i="19"/>
  <c r="V81" i="19"/>
  <c r="R82" i="19"/>
  <c r="V83" i="19"/>
  <c r="R84" i="19"/>
  <c r="V85" i="19"/>
  <c r="R86" i="19"/>
  <c r="V87" i="19"/>
  <c r="R88" i="19"/>
  <c r="V89" i="19"/>
  <c r="R90" i="19"/>
  <c r="V91" i="19"/>
  <c r="R92" i="19"/>
  <c r="V93" i="19"/>
  <c r="R94" i="19"/>
  <c r="V95" i="19"/>
  <c r="R96" i="19"/>
  <c r="V101" i="19"/>
  <c r="R102" i="19"/>
  <c r="V103" i="19"/>
  <c r="R104" i="19"/>
  <c r="V105" i="19"/>
  <c r="R106" i="19"/>
  <c r="V107" i="19"/>
  <c r="R108" i="19"/>
  <c r="V109" i="19"/>
  <c r="R110" i="19"/>
  <c r="V111" i="19"/>
  <c r="R112" i="19"/>
  <c r="V113" i="19"/>
  <c r="R114" i="19"/>
  <c r="V115" i="19"/>
  <c r="R116" i="19"/>
  <c r="V117" i="19"/>
  <c r="R118" i="19"/>
  <c r="V119" i="19"/>
  <c r="R120" i="19"/>
  <c r="V121" i="19"/>
  <c r="R122" i="19"/>
  <c r="V123" i="19"/>
  <c r="R124" i="19"/>
  <c r="V125" i="19"/>
  <c r="R126" i="19"/>
  <c r="V127" i="19"/>
  <c r="R128" i="19"/>
  <c r="V133" i="19"/>
  <c r="T134" i="19"/>
  <c r="S135" i="19"/>
  <c r="R135" i="19"/>
  <c r="P137" i="19"/>
  <c r="O139" i="19"/>
  <c r="W139" i="19"/>
  <c r="V140" i="19"/>
  <c r="V142" i="19"/>
  <c r="O143" i="19"/>
  <c r="W143" i="19"/>
  <c r="R146" i="19"/>
  <c r="S147" i="19"/>
  <c r="V150" i="19"/>
  <c r="S80" i="19"/>
  <c r="O81" i="19"/>
  <c r="W81" i="19"/>
  <c r="S82" i="19"/>
  <c r="O83" i="19"/>
  <c r="W83" i="19"/>
  <c r="S84" i="19"/>
  <c r="O85" i="19"/>
  <c r="W85" i="19"/>
  <c r="S86" i="19"/>
  <c r="O87" i="19"/>
  <c r="W87" i="19"/>
  <c r="S88" i="19"/>
  <c r="O89" i="19"/>
  <c r="W89" i="19"/>
  <c r="S90" i="19"/>
  <c r="O91" i="19"/>
  <c r="W91" i="19"/>
  <c r="S92" i="19"/>
  <c r="O93" i="19"/>
  <c r="W93" i="19"/>
  <c r="S94" i="19"/>
  <c r="O95" i="19"/>
  <c r="W95" i="19"/>
  <c r="S96" i="19"/>
  <c r="O101" i="19"/>
  <c r="W101" i="19"/>
  <c r="S102" i="19"/>
  <c r="O103" i="19"/>
  <c r="W103" i="19"/>
  <c r="S104" i="19"/>
  <c r="O105" i="19"/>
  <c r="W105" i="19"/>
  <c r="S106" i="19"/>
  <c r="O107" i="19"/>
  <c r="W107" i="19"/>
  <c r="S108" i="19"/>
  <c r="O109" i="19"/>
  <c r="W109" i="19"/>
  <c r="S110" i="19"/>
  <c r="O111" i="19"/>
  <c r="W111" i="19"/>
  <c r="S112" i="19"/>
  <c r="O113" i="19"/>
  <c r="W113" i="19"/>
  <c r="S114" i="19"/>
  <c r="O115" i="19"/>
  <c r="W115" i="19"/>
  <c r="S116" i="19"/>
  <c r="O117" i="19"/>
  <c r="W117" i="19"/>
  <c r="S118" i="19"/>
  <c r="O119" i="19"/>
  <c r="W119" i="19"/>
  <c r="S120" i="19"/>
  <c r="O121" i="19"/>
  <c r="W121" i="19"/>
  <c r="S122" i="19"/>
  <c r="O123" i="19"/>
  <c r="W123" i="19"/>
  <c r="S124" i="19"/>
  <c r="O125" i="19"/>
  <c r="S126" i="19"/>
  <c r="O127" i="19"/>
  <c r="T135" i="19"/>
  <c r="S136" i="19"/>
  <c r="O140" i="19"/>
  <c r="W140" i="19"/>
  <c r="V141" i="19"/>
  <c r="O142" i="19"/>
  <c r="W142" i="19"/>
  <c r="R145" i="19"/>
  <c r="S146" i="19"/>
  <c r="V149" i="19"/>
  <c r="V134" i="19"/>
  <c r="T136" i="19"/>
  <c r="S137" i="19"/>
  <c r="R137" i="19"/>
  <c r="P139" i="19"/>
  <c r="O141" i="19"/>
  <c r="W141" i="19"/>
  <c r="R144" i="19"/>
  <c r="S145" i="19"/>
  <c r="V148" i="19"/>
  <c r="O149" i="19"/>
  <c r="R152" i="19"/>
  <c r="U120" i="19"/>
  <c r="Q121" i="19"/>
  <c r="U122" i="19"/>
  <c r="Q123" i="19"/>
  <c r="U124" i="19"/>
  <c r="Q125" i="19"/>
  <c r="U126" i="19"/>
  <c r="Q127" i="19"/>
  <c r="U128" i="19"/>
  <c r="Q133" i="19"/>
  <c r="O134" i="19"/>
  <c r="W134" i="19"/>
  <c r="V135" i="19"/>
  <c r="T137" i="19"/>
  <c r="S138" i="19"/>
  <c r="R138" i="19"/>
  <c r="P140" i="19"/>
  <c r="R143" i="19"/>
  <c r="S144" i="19"/>
  <c r="V147" i="19"/>
  <c r="O148" i="19"/>
  <c r="W148" i="19"/>
  <c r="R151" i="19"/>
  <c r="T172" i="19"/>
  <c r="Q174" i="19"/>
  <c r="V176" i="19"/>
  <c r="U177" i="19"/>
  <c r="P180" i="19"/>
  <c r="U182" i="19"/>
  <c r="T183" i="19"/>
  <c r="T185" i="19"/>
  <c r="P188" i="19"/>
  <c r="U172" i="19"/>
  <c r="T173" i="19"/>
  <c r="W176" i="19"/>
  <c r="T178" i="19"/>
  <c r="Q180" i="19"/>
  <c r="V182" i="19"/>
  <c r="U183" i="19"/>
  <c r="P187" i="19"/>
  <c r="S189" i="19"/>
  <c r="V172" i="19"/>
  <c r="U173" i="19"/>
  <c r="P176" i="19"/>
  <c r="U178" i="19"/>
  <c r="T179" i="19"/>
  <c r="W182" i="19"/>
  <c r="T184" i="19"/>
  <c r="O186" i="19"/>
  <c r="W186" i="19"/>
  <c r="V153" i="19"/>
  <c r="R154" i="19"/>
  <c r="V155" i="19"/>
  <c r="R156" i="19"/>
  <c r="V157" i="19"/>
  <c r="R158" i="19"/>
  <c r="V159" i="19"/>
  <c r="R160" i="19"/>
  <c r="V165" i="19"/>
  <c r="R166" i="19"/>
  <c r="V167" i="19"/>
  <c r="R168" i="19"/>
  <c r="V169" i="19"/>
  <c r="S170" i="19"/>
  <c r="P171" i="19"/>
  <c r="W172" i="19"/>
  <c r="T174" i="19"/>
  <c r="Q175" i="19"/>
  <c r="Q176" i="19"/>
  <c r="O176" i="19"/>
  <c r="V178" i="19"/>
  <c r="U179" i="19"/>
  <c r="S179" i="19"/>
  <c r="P181" i="19"/>
  <c r="P182" i="19"/>
  <c r="P186" i="19"/>
  <c r="W149" i="19"/>
  <c r="S150" i="19"/>
  <c r="O151" i="19"/>
  <c r="W151" i="19"/>
  <c r="S152" i="19"/>
  <c r="O153" i="19"/>
  <c r="W153" i="19"/>
  <c r="S154" i="19"/>
  <c r="O155" i="19"/>
  <c r="W155" i="19"/>
  <c r="S156" i="19"/>
  <c r="O157" i="19"/>
  <c r="W157" i="19"/>
  <c r="S158" i="19"/>
  <c r="O159" i="19"/>
  <c r="W159" i="19"/>
  <c r="S160" i="19"/>
  <c r="O165" i="19"/>
  <c r="W165" i="19"/>
  <c r="S166" i="19"/>
  <c r="O167" i="19"/>
  <c r="W167" i="19"/>
  <c r="S168" i="19"/>
  <c r="O169" i="19"/>
  <c r="W169" i="19"/>
  <c r="T170" i="19"/>
  <c r="Q171" i="19"/>
  <c r="P172" i="19"/>
  <c r="U174" i="19"/>
  <c r="T175" i="19"/>
  <c r="R175" i="19"/>
  <c r="W178" i="19"/>
  <c r="T180" i="19"/>
  <c r="Q181" i="19"/>
  <c r="Q182" i="19"/>
  <c r="O182" i="19"/>
  <c r="P185" i="19"/>
  <c r="S187" i="19"/>
  <c r="T188" i="19"/>
  <c r="O190" i="19"/>
  <c r="W190" i="19"/>
  <c r="T171" i="19"/>
  <c r="Q172" i="19"/>
  <c r="V174" i="19"/>
  <c r="U175" i="19"/>
  <c r="P178" i="19"/>
  <c r="U180" i="19"/>
  <c r="T181" i="19"/>
  <c r="O184" i="19"/>
  <c r="W184" i="19"/>
  <c r="T187" i="19"/>
  <c r="V170" i="19"/>
  <c r="W174" i="19"/>
  <c r="T176" i="19"/>
  <c r="Q178" i="19"/>
  <c r="V180" i="19"/>
  <c r="U181" i="19"/>
  <c r="P184" i="19"/>
  <c r="Q185" i="19"/>
  <c r="P189" i="19"/>
  <c r="V152" i="19"/>
  <c r="R153" i="19"/>
  <c r="V154" i="19"/>
  <c r="R155" i="19"/>
  <c r="V156" i="19"/>
  <c r="R157" i="19"/>
  <c r="V158" i="19"/>
  <c r="R159" i="19"/>
  <c r="V160" i="19"/>
  <c r="R165" i="19"/>
  <c r="V166" i="19"/>
  <c r="R167" i="19"/>
  <c r="V168" i="19"/>
  <c r="R169" i="19"/>
  <c r="P170" i="19"/>
  <c r="W170" i="19"/>
  <c r="U171" i="19"/>
  <c r="P173" i="19"/>
  <c r="P174" i="19"/>
  <c r="U176" i="19"/>
  <c r="T177" i="19"/>
  <c r="R177" i="19"/>
  <c r="W180" i="19"/>
  <c r="T182" i="19"/>
  <c r="Q183" i="19"/>
  <c r="S185" i="19"/>
  <c r="T186" i="19"/>
  <c r="O188" i="19"/>
  <c r="W188" i="19"/>
  <c r="R218" i="19"/>
  <c r="W220" i="19"/>
  <c r="O229" i="19"/>
  <c r="W229" i="19"/>
  <c r="V230" i="19"/>
  <c r="T233" i="19"/>
  <c r="S218" i="19"/>
  <c r="V221" i="19"/>
  <c r="U221" i="19"/>
  <c r="R223" i="19"/>
  <c r="R224" i="19"/>
  <c r="W230" i="19"/>
  <c r="U231" i="19"/>
  <c r="T231" i="19"/>
  <c r="U233" i="19"/>
  <c r="P236" i="19"/>
  <c r="T218" i="19"/>
  <c r="O221" i="19"/>
  <c r="W221" i="19"/>
  <c r="V222" i="19"/>
  <c r="S224" i="19"/>
  <c r="V231" i="19"/>
  <c r="Q236" i="19"/>
  <c r="R219" i="19"/>
  <c r="R220" i="19"/>
  <c r="W222" i="19"/>
  <c r="T223" i="19"/>
  <c r="P234" i="19"/>
  <c r="T190" i="19"/>
  <c r="P191" i="19"/>
  <c r="T192" i="19"/>
  <c r="P197" i="19"/>
  <c r="X197" i="19"/>
  <c r="T198" i="19"/>
  <c r="P199" i="19"/>
  <c r="T200" i="19"/>
  <c r="P201" i="19"/>
  <c r="T202" i="19"/>
  <c r="P203" i="19"/>
  <c r="T204" i="19"/>
  <c r="P205" i="19"/>
  <c r="T206" i="19"/>
  <c r="P207" i="19"/>
  <c r="T208" i="19"/>
  <c r="P209" i="19"/>
  <c r="T210" i="19"/>
  <c r="P211" i="19"/>
  <c r="T212" i="19"/>
  <c r="P213" i="19"/>
  <c r="T214" i="19"/>
  <c r="P215" i="19"/>
  <c r="T216" i="19"/>
  <c r="P217" i="19"/>
  <c r="V218" i="19"/>
  <c r="S220" i="19"/>
  <c r="Q220" i="19"/>
  <c r="V223" i="19"/>
  <c r="R230" i="19"/>
  <c r="Q234" i="19"/>
  <c r="T237" i="19"/>
  <c r="W218" i="19"/>
  <c r="T219" i="19"/>
  <c r="O223" i="19"/>
  <c r="W223" i="19"/>
  <c r="V224" i="19"/>
  <c r="S229" i="19"/>
  <c r="S230" i="19"/>
  <c r="Q232" i="19"/>
  <c r="U237" i="19"/>
  <c r="V208" i="19"/>
  <c r="R209" i="19"/>
  <c r="V210" i="19"/>
  <c r="R211" i="19"/>
  <c r="V212" i="19"/>
  <c r="R213" i="19"/>
  <c r="V214" i="19"/>
  <c r="R215" i="19"/>
  <c r="V216" i="19"/>
  <c r="R217" i="19"/>
  <c r="V219" i="19"/>
  <c r="U219" i="19"/>
  <c r="R221" i="19"/>
  <c r="R222" i="19"/>
  <c r="P222" i="19"/>
  <c r="W224" i="19"/>
  <c r="T229" i="19"/>
  <c r="R232" i="19"/>
  <c r="P232" i="19"/>
  <c r="T235" i="19"/>
  <c r="S191" i="19"/>
  <c r="O192" i="19"/>
  <c r="W192" i="19"/>
  <c r="S197" i="19"/>
  <c r="O198" i="19"/>
  <c r="W198" i="19"/>
  <c r="S199" i="19"/>
  <c r="O200" i="19"/>
  <c r="W200" i="19"/>
  <c r="S201" i="19"/>
  <c r="O202" i="19"/>
  <c r="W202" i="19"/>
  <c r="S203" i="19"/>
  <c r="O204" i="19"/>
  <c r="W204" i="19"/>
  <c r="S205" i="19"/>
  <c r="O206" i="19"/>
  <c r="W206" i="19"/>
  <c r="S207" i="19"/>
  <c r="O208" i="19"/>
  <c r="W208" i="19"/>
  <c r="S209" i="19"/>
  <c r="O210" i="19"/>
  <c r="W210" i="19"/>
  <c r="S211" i="19"/>
  <c r="O212" i="19"/>
  <c r="W212" i="19"/>
  <c r="S213" i="19"/>
  <c r="O214" i="19"/>
  <c r="W214" i="19"/>
  <c r="S215" i="19"/>
  <c r="O216" i="19"/>
  <c r="W216" i="19"/>
  <c r="S217" i="19"/>
  <c r="O218" i="19"/>
  <c r="O219" i="19"/>
  <c r="W219" i="19"/>
  <c r="V220" i="19"/>
  <c r="S221" i="19"/>
  <c r="S222" i="19"/>
  <c r="Q222" i="19"/>
  <c r="V229" i="19"/>
  <c r="U229" i="19"/>
  <c r="R231" i="19"/>
  <c r="U235" i="19"/>
  <c r="P238" i="19"/>
  <c r="W254" i="19"/>
  <c r="T256" i="19"/>
  <c r="P254" i="19"/>
  <c r="U256" i="19"/>
  <c r="Q254" i="19"/>
  <c r="V256" i="19"/>
  <c r="T253" i="19"/>
  <c r="W256" i="19"/>
  <c r="U253" i="19"/>
  <c r="P256" i="19"/>
  <c r="T254" i="19"/>
  <c r="Q256" i="19"/>
  <c r="T239" i="19"/>
  <c r="P240" i="19"/>
  <c r="T241" i="19"/>
  <c r="P242" i="19"/>
  <c r="T243" i="19"/>
  <c r="P244" i="19"/>
  <c r="T245" i="19"/>
  <c r="P246" i="19"/>
  <c r="T247" i="19"/>
  <c r="P248" i="19"/>
  <c r="T249" i="19"/>
  <c r="P250" i="19"/>
  <c r="T251" i="19"/>
  <c r="P252" i="19"/>
  <c r="U254" i="19"/>
  <c r="T255" i="19"/>
  <c r="R255" i="19"/>
  <c r="Q238" i="19"/>
  <c r="U239" i="19"/>
  <c r="Q240" i="19"/>
  <c r="U241" i="19"/>
  <c r="Q242" i="19"/>
  <c r="U243" i="19"/>
  <c r="Q244" i="19"/>
  <c r="U245" i="19"/>
  <c r="Q246" i="19"/>
  <c r="U247" i="19"/>
  <c r="Q248" i="19"/>
  <c r="U249" i="19"/>
  <c r="Q250" i="19"/>
  <c r="U251" i="19"/>
  <c r="Q252" i="19"/>
  <c r="V254" i="19"/>
  <c r="U255" i="19"/>
  <c r="S255" i="19"/>
  <c r="L204" i="20" l="1"/>
  <c r="L236" i="20"/>
  <c r="Y236" i="19"/>
  <c r="L168" i="20"/>
  <c r="Y200" i="19"/>
  <c r="L76" i="20"/>
  <c r="Y108" i="19"/>
  <c r="L56" i="20"/>
  <c r="Y88" i="19"/>
  <c r="L135" i="20"/>
  <c r="Y167" i="19"/>
  <c r="L55" i="20"/>
  <c r="Y87" i="19"/>
  <c r="L234" i="20"/>
  <c r="L202" i="20"/>
  <c r="Y234" i="19"/>
  <c r="L154" i="20"/>
  <c r="Y186" i="19"/>
  <c r="L138" i="20"/>
  <c r="Y170" i="19"/>
  <c r="L118" i="20"/>
  <c r="Y150" i="19"/>
  <c r="L253" i="20"/>
  <c r="L221" i="20"/>
  <c r="Y253" i="19"/>
  <c r="L177" i="20"/>
  <c r="Y209" i="19"/>
  <c r="L157" i="20"/>
  <c r="Y189" i="19"/>
  <c r="L125" i="20"/>
  <c r="Y157" i="19"/>
  <c r="L61" i="20"/>
  <c r="Y93" i="19"/>
  <c r="L240" i="20"/>
  <c r="L208" i="20"/>
  <c r="Y240" i="19"/>
  <c r="L160" i="20"/>
  <c r="Y192" i="19"/>
  <c r="L120" i="20"/>
  <c r="Y152" i="19"/>
  <c r="L16" i="20"/>
  <c r="Y48" i="19"/>
  <c r="L231" i="20"/>
  <c r="L199" i="20"/>
  <c r="Y231" i="19"/>
  <c r="L175" i="20"/>
  <c r="Y207" i="19"/>
  <c r="L155" i="20"/>
  <c r="Y187" i="19"/>
  <c r="L127" i="20"/>
  <c r="Y159" i="19"/>
  <c r="L87" i="20"/>
  <c r="Y119" i="19"/>
  <c r="L51" i="20"/>
  <c r="Y83" i="19"/>
  <c r="L27" i="20"/>
  <c r="Y59" i="19"/>
  <c r="L11" i="20"/>
  <c r="Y43" i="19"/>
  <c r="L206" i="20"/>
  <c r="L238" i="20"/>
  <c r="Y238" i="19"/>
  <c r="L190" i="20"/>
  <c r="Y222" i="19"/>
  <c r="L186" i="20"/>
  <c r="Y218" i="19"/>
  <c r="L114" i="20"/>
  <c r="Y146" i="19"/>
  <c r="L110" i="20"/>
  <c r="Y142" i="19"/>
  <c r="Y138" i="19"/>
  <c r="L106" i="20"/>
  <c r="L102" i="20"/>
  <c r="Y134" i="19"/>
  <c r="L94" i="20"/>
  <c r="Y126" i="19"/>
  <c r="L90" i="20"/>
  <c r="Y122" i="19"/>
  <c r="L86" i="20"/>
  <c r="Y118" i="19"/>
  <c r="L70" i="20"/>
  <c r="Y102" i="19"/>
  <c r="L50" i="20"/>
  <c r="Y82" i="19"/>
  <c r="L22" i="20"/>
  <c r="Y54" i="19"/>
  <c r="L6" i="20"/>
  <c r="Y38" i="19"/>
  <c r="L229" i="20"/>
  <c r="L197" i="20"/>
  <c r="Y229" i="19"/>
  <c r="L121" i="20"/>
  <c r="Y153" i="19"/>
  <c r="L57" i="20"/>
  <c r="Y89" i="19"/>
  <c r="L21" i="20"/>
  <c r="Y53" i="19"/>
  <c r="L5" i="20"/>
  <c r="Y37" i="19"/>
  <c r="L212" i="20"/>
  <c r="L244" i="20"/>
  <c r="Y244" i="19"/>
  <c r="L156" i="20"/>
  <c r="Y188" i="19"/>
  <c r="L148" i="20"/>
  <c r="Y180" i="19"/>
  <c r="L140" i="20"/>
  <c r="Y172" i="19"/>
  <c r="L116" i="20"/>
  <c r="Y148" i="19"/>
  <c r="L112" i="20"/>
  <c r="Y144" i="19"/>
  <c r="L108" i="20"/>
  <c r="Y140" i="19"/>
  <c r="L104" i="20"/>
  <c r="Y136" i="19"/>
  <c r="L96" i="20"/>
  <c r="Y128" i="19"/>
  <c r="L92" i="20"/>
  <c r="Y124" i="19"/>
  <c r="L88" i="20"/>
  <c r="Y120" i="19"/>
  <c r="L72" i="20"/>
  <c r="Y104" i="19"/>
  <c r="L52" i="20"/>
  <c r="Y84" i="19"/>
  <c r="L203" i="20"/>
  <c r="L235" i="20"/>
  <c r="Y235" i="19"/>
  <c r="L123" i="20"/>
  <c r="Y155" i="19"/>
  <c r="L91" i="20"/>
  <c r="Y123" i="19"/>
  <c r="L83" i="20"/>
  <c r="Y115" i="19"/>
  <c r="Y79" i="19"/>
  <c r="L47" i="20"/>
  <c r="L43" i="20"/>
  <c r="Y75" i="19"/>
  <c r="Y71" i="19"/>
  <c r="L39" i="20"/>
  <c r="L242" i="20"/>
  <c r="L210" i="20"/>
  <c r="Y242" i="19"/>
  <c r="L182" i="20"/>
  <c r="Y214" i="19"/>
  <c r="L134" i="20"/>
  <c r="Y166" i="19"/>
  <c r="L46" i="20"/>
  <c r="Y78" i="19"/>
  <c r="L42" i="20"/>
  <c r="Y74" i="19"/>
  <c r="L38" i="20"/>
  <c r="Y70" i="19"/>
  <c r="L173" i="20"/>
  <c r="Y205" i="19"/>
  <c r="L153" i="20"/>
  <c r="Y185" i="19"/>
  <c r="L117" i="20"/>
  <c r="Y149" i="19"/>
  <c r="L113" i="20"/>
  <c r="Y145" i="19"/>
  <c r="L109" i="20"/>
  <c r="Y141" i="19"/>
  <c r="L105" i="20"/>
  <c r="Y137" i="19"/>
  <c r="L53" i="20"/>
  <c r="Y85" i="19"/>
  <c r="L248" i="20"/>
  <c r="L216" i="20"/>
  <c r="Y248" i="19"/>
  <c r="L192" i="20"/>
  <c r="Y224" i="19"/>
  <c r="L188" i="20"/>
  <c r="Y220" i="19"/>
  <c r="L152" i="20"/>
  <c r="Y184" i="19"/>
  <c r="L144" i="20"/>
  <c r="Y176" i="19"/>
  <c r="L136" i="20"/>
  <c r="Y168" i="19"/>
  <c r="L32" i="20"/>
  <c r="Y64" i="19"/>
  <c r="L12" i="20"/>
  <c r="Y44" i="19"/>
  <c r="L239" i="20"/>
  <c r="L207" i="20"/>
  <c r="Y239" i="19"/>
  <c r="L171" i="20"/>
  <c r="Y203" i="19"/>
  <c r="L151" i="20"/>
  <c r="Y183" i="19"/>
  <c r="L119" i="20"/>
  <c r="Y151" i="19"/>
  <c r="L115" i="20"/>
  <c r="Y147" i="19"/>
  <c r="L111" i="20"/>
  <c r="Y143" i="19"/>
  <c r="L107" i="20"/>
  <c r="Y139" i="19"/>
  <c r="L103" i="20"/>
  <c r="Y135" i="19"/>
  <c r="L95" i="20"/>
  <c r="Y127" i="19"/>
  <c r="L79" i="20"/>
  <c r="Y111" i="19"/>
  <c r="L23" i="20"/>
  <c r="Y55" i="19"/>
  <c r="L7" i="20"/>
  <c r="Y39" i="19"/>
  <c r="L214" i="20"/>
  <c r="L246" i="20"/>
  <c r="Y246" i="19"/>
  <c r="L178" i="20"/>
  <c r="Y210" i="19"/>
  <c r="L82" i="20"/>
  <c r="Y114" i="19"/>
  <c r="L62" i="20"/>
  <c r="Y94" i="19"/>
  <c r="Y50" i="19"/>
  <c r="L18" i="20"/>
  <c r="L233" i="20"/>
  <c r="L201" i="20"/>
  <c r="Y233" i="19"/>
  <c r="L189" i="20"/>
  <c r="Y221" i="19"/>
  <c r="L101" i="20"/>
  <c r="Y133" i="19"/>
  <c r="L89" i="20"/>
  <c r="Y121" i="19"/>
  <c r="L85" i="20"/>
  <c r="Y117" i="19"/>
  <c r="L49" i="20"/>
  <c r="Y81" i="19"/>
  <c r="L45" i="20"/>
  <c r="Y77" i="19"/>
  <c r="L41" i="20"/>
  <c r="Y73" i="19"/>
  <c r="L37" i="20"/>
  <c r="Y69" i="19"/>
  <c r="Y49" i="19"/>
  <c r="L17" i="20"/>
  <c r="L220" i="20"/>
  <c r="L252" i="20"/>
  <c r="Y252" i="19"/>
  <c r="L184" i="20"/>
  <c r="Y216" i="19"/>
  <c r="L84" i="20"/>
  <c r="Y116" i="19"/>
  <c r="L64" i="20"/>
  <c r="Y96" i="19"/>
  <c r="L48" i="20"/>
  <c r="Y80" i="19"/>
  <c r="L44" i="20"/>
  <c r="Y76" i="19"/>
  <c r="L40" i="20"/>
  <c r="Y72" i="19"/>
  <c r="L28" i="20"/>
  <c r="Y60" i="19"/>
  <c r="L211" i="20"/>
  <c r="L243" i="20"/>
  <c r="Y243" i="19"/>
  <c r="L187" i="20"/>
  <c r="Y219" i="19"/>
  <c r="L147" i="20"/>
  <c r="Y179" i="19"/>
  <c r="L75" i="20"/>
  <c r="Y107" i="19"/>
  <c r="L250" i="20"/>
  <c r="L218" i="20"/>
  <c r="Y250" i="19"/>
  <c r="L174" i="20"/>
  <c r="Y206" i="19"/>
  <c r="L126" i="20"/>
  <c r="Y158" i="19"/>
  <c r="L237" i="20"/>
  <c r="L205" i="20"/>
  <c r="Y237" i="19"/>
  <c r="L185" i="20"/>
  <c r="Y217" i="19"/>
  <c r="L169" i="20"/>
  <c r="Y201" i="19"/>
  <c r="L149" i="20"/>
  <c r="Y181" i="19"/>
  <c r="L145" i="20"/>
  <c r="Y177" i="19"/>
  <c r="L93" i="20"/>
  <c r="Y125" i="19"/>
  <c r="L81" i="20"/>
  <c r="Y113" i="19"/>
  <c r="L256" i="20"/>
  <c r="L224" i="20"/>
  <c r="Y256" i="19"/>
  <c r="L180" i="20"/>
  <c r="Y212" i="19"/>
  <c r="L128" i="20"/>
  <c r="Y160" i="19"/>
  <c r="L24" i="20"/>
  <c r="Y56" i="19"/>
  <c r="L8" i="20"/>
  <c r="Y40" i="19"/>
  <c r="L247" i="20"/>
  <c r="L215" i="20"/>
  <c r="Y247" i="19"/>
  <c r="L191" i="20"/>
  <c r="Y223" i="19"/>
  <c r="L183" i="20"/>
  <c r="Y215" i="19"/>
  <c r="L167" i="20"/>
  <c r="Y199" i="19"/>
  <c r="L143" i="20"/>
  <c r="Y175" i="19"/>
  <c r="L71" i="20"/>
  <c r="Y103" i="19"/>
  <c r="L19" i="20"/>
  <c r="Y51" i="19"/>
  <c r="L222" i="20"/>
  <c r="L254" i="20"/>
  <c r="Y254" i="19"/>
  <c r="L170" i="20"/>
  <c r="Y202" i="19"/>
  <c r="L78" i="20"/>
  <c r="Y110" i="19"/>
  <c r="L58" i="20"/>
  <c r="Y90" i="19"/>
  <c r="L14" i="20"/>
  <c r="Y46" i="19"/>
  <c r="L209" i="20"/>
  <c r="L241" i="20"/>
  <c r="Y241" i="19"/>
  <c r="L141" i="20"/>
  <c r="Y173" i="19"/>
  <c r="L77" i="20"/>
  <c r="Y109" i="19"/>
  <c r="Y61" i="19"/>
  <c r="L29" i="20"/>
  <c r="Y45" i="19"/>
  <c r="L13" i="20"/>
  <c r="L176" i="20"/>
  <c r="Y208" i="19"/>
  <c r="L80" i="20"/>
  <c r="Y112" i="19"/>
  <c r="L60" i="20"/>
  <c r="Y92" i="19"/>
  <c r="L219" i="20"/>
  <c r="L251" i="20"/>
  <c r="Y251" i="19"/>
  <c r="L139" i="20"/>
  <c r="Y171" i="19"/>
  <c r="Y95" i="19"/>
  <c r="L63" i="20"/>
  <c r="L198" i="20"/>
  <c r="L230" i="20"/>
  <c r="Y230" i="19"/>
  <c r="L166" i="20"/>
  <c r="Y198" i="19"/>
  <c r="L146" i="20"/>
  <c r="Y178" i="19"/>
  <c r="Y154" i="19"/>
  <c r="L122" i="20"/>
  <c r="L30" i="20"/>
  <c r="Y62" i="19"/>
  <c r="L245" i="20"/>
  <c r="L213" i="20"/>
  <c r="Y245" i="19"/>
  <c r="L181" i="20"/>
  <c r="Y213" i="19"/>
  <c r="L165" i="20"/>
  <c r="Y197" i="19"/>
  <c r="L137" i="20"/>
  <c r="Y169" i="19"/>
  <c r="L232" i="20"/>
  <c r="L200" i="20"/>
  <c r="Y232" i="19"/>
  <c r="L172" i="20"/>
  <c r="Y204" i="19"/>
  <c r="L124" i="20"/>
  <c r="Y156" i="19"/>
  <c r="L20" i="20"/>
  <c r="Y52" i="19"/>
  <c r="L255" i="20"/>
  <c r="L223" i="20"/>
  <c r="Y255" i="19"/>
  <c r="L179" i="20"/>
  <c r="Y211" i="19"/>
  <c r="L159" i="20"/>
  <c r="Y191" i="19"/>
  <c r="L59" i="20"/>
  <c r="Y91" i="19"/>
  <c r="L31" i="20"/>
  <c r="Y63" i="19"/>
  <c r="L15" i="20"/>
  <c r="Y47" i="19"/>
  <c r="L158" i="20"/>
  <c r="Y190" i="19"/>
  <c r="L150" i="20"/>
  <c r="Y182" i="19"/>
  <c r="L142" i="20"/>
  <c r="Y174" i="19"/>
  <c r="L74" i="20"/>
  <c r="Y106" i="19"/>
  <c r="L54" i="20"/>
  <c r="Y86" i="19"/>
  <c r="L26" i="20"/>
  <c r="Y58" i="19"/>
  <c r="L10" i="20"/>
  <c r="Y42" i="19"/>
  <c r="L217" i="20"/>
  <c r="L249" i="20"/>
  <c r="Y249" i="19"/>
  <c r="L133" i="20"/>
  <c r="Y165" i="19"/>
  <c r="L73" i="20"/>
  <c r="Y105" i="19"/>
  <c r="L69" i="20"/>
  <c r="Y101" i="19"/>
  <c r="L25" i="20"/>
  <c r="Y57" i="19"/>
  <c r="L9" i="20"/>
  <c r="Y41" i="19"/>
  <c r="EU61" i="3"/>
  <c r="IA61" i="3"/>
  <c r="CQ61" i="3"/>
  <c r="GY61" i="3"/>
  <c r="FW61" i="3"/>
  <c r="DS61" i="3"/>
  <c r="BI51" i="2" l="1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I46" i="2"/>
  <c r="BN43" i="3" s="1"/>
  <c r="BN57" i="3" s="1"/>
  <c r="BH46" i="2"/>
  <c r="BM43" i="3" s="1"/>
  <c r="BM57" i="3" s="1"/>
  <c r="BG46" i="2"/>
  <c r="BL43" i="3" s="1"/>
  <c r="BL57" i="3" s="1"/>
  <c r="BF46" i="2"/>
  <c r="BK43" i="3" s="1"/>
  <c r="BK57" i="3" s="1"/>
  <c r="BE46" i="2"/>
  <c r="BJ43" i="3" s="1"/>
  <c r="BJ57" i="3" s="1"/>
  <c r="BD46" i="2"/>
  <c r="BI43" i="3" s="1"/>
  <c r="BI57" i="3" s="1"/>
  <c r="BC46" i="2"/>
  <c r="BH43" i="3" s="1"/>
  <c r="BH57" i="3" s="1"/>
  <c r="BB46" i="2"/>
  <c r="BG43" i="3" s="1"/>
  <c r="BG57" i="3" s="1"/>
  <c r="BA46" i="2"/>
  <c r="BF43" i="3" s="1"/>
  <c r="BF57" i="3" s="1"/>
  <c r="AZ46" i="2"/>
  <c r="BE43" i="3" s="1"/>
  <c r="BE57" i="3" s="1"/>
  <c r="AY46" i="2"/>
  <c r="BD43" i="3" s="1"/>
  <c r="BD57" i="3" s="1"/>
  <c r="AX46" i="2"/>
  <c r="BC43" i="3" s="1"/>
  <c r="BC57" i="3" s="1"/>
  <c r="AW46" i="2"/>
  <c r="BB43" i="3" s="1"/>
  <c r="BB57" i="3" s="1"/>
  <c r="AV46" i="2"/>
  <c r="BA43" i="3" s="1"/>
  <c r="BA57" i="3" s="1"/>
  <c r="AU46" i="2"/>
  <c r="AZ43" i="3" s="1"/>
  <c r="AZ57" i="3" s="1"/>
  <c r="AT46" i="2"/>
  <c r="AY43" i="3" s="1"/>
  <c r="AY57" i="3" s="1"/>
  <c r="AS46" i="2"/>
  <c r="AX43" i="3" s="1"/>
  <c r="AX57" i="3" s="1"/>
  <c r="AR46" i="2"/>
  <c r="AW43" i="3" s="1"/>
  <c r="AW57" i="3" s="1"/>
  <c r="AQ46" i="2"/>
  <c r="AV43" i="3" s="1"/>
  <c r="AV57" i="3" s="1"/>
  <c r="AP46" i="2"/>
  <c r="AU43" i="3" s="1"/>
  <c r="AU57" i="3" s="1"/>
  <c r="AO46" i="2"/>
  <c r="AT43" i="3" s="1"/>
  <c r="AT57" i="3" s="1"/>
  <c r="AN46" i="2"/>
  <c r="AS43" i="3" s="1"/>
  <c r="AS57" i="3" s="1"/>
  <c r="AM46" i="2"/>
  <c r="AR43" i="3" s="1"/>
  <c r="AR57" i="3" s="1"/>
  <c r="AL46" i="2"/>
  <c r="AQ43" i="3" s="1"/>
  <c r="AQ57" i="3" s="1"/>
  <c r="AK46" i="2"/>
  <c r="AP43" i="3" s="1"/>
  <c r="AP57" i="3" s="1"/>
  <c r="AJ46" i="2"/>
  <c r="AO43" i="3" s="1"/>
  <c r="AG46" i="2"/>
  <c r="AL43" i="3" s="1"/>
  <c r="AL57" i="3" s="1"/>
  <c r="AF46" i="2"/>
  <c r="AK43" i="3" s="1"/>
  <c r="AK57" i="3" s="1"/>
  <c r="AE46" i="2"/>
  <c r="AJ43" i="3" s="1"/>
  <c r="AJ57" i="3" s="1"/>
  <c r="AD46" i="2"/>
  <c r="AI43" i="3" s="1"/>
  <c r="AI57" i="3" s="1"/>
  <c r="AC46" i="2"/>
  <c r="AH43" i="3" s="1"/>
  <c r="AH57" i="3" s="1"/>
  <c r="AB46" i="2"/>
  <c r="AG43" i="3" s="1"/>
  <c r="AG57" i="3" s="1"/>
  <c r="AA46" i="2"/>
  <c r="AF43" i="3" s="1"/>
  <c r="AF57" i="3" s="1"/>
  <c r="Z46" i="2"/>
  <c r="AE43" i="3" s="1"/>
  <c r="AE57" i="3" s="1"/>
  <c r="Y46" i="2"/>
  <c r="AD43" i="3" s="1"/>
  <c r="AD57" i="3" s="1"/>
  <c r="X46" i="2"/>
  <c r="AC43" i="3" s="1"/>
  <c r="AC57" i="3" s="1"/>
  <c r="W46" i="2"/>
  <c r="AB43" i="3" s="1"/>
  <c r="AB57" i="3" s="1"/>
  <c r="V46" i="2"/>
  <c r="AA43" i="3" s="1"/>
  <c r="AA57" i="3" s="1"/>
  <c r="U46" i="2"/>
  <c r="Z43" i="3" s="1"/>
  <c r="Z57" i="3" s="1"/>
  <c r="T46" i="2"/>
  <c r="Y43" i="3" s="1"/>
  <c r="Y57" i="3" s="1"/>
  <c r="S46" i="2"/>
  <c r="X43" i="3" s="1"/>
  <c r="X57" i="3" s="1"/>
  <c r="R46" i="2"/>
  <c r="W43" i="3" s="1"/>
  <c r="W57" i="3" s="1"/>
  <c r="Q46" i="2"/>
  <c r="V43" i="3" s="1"/>
  <c r="V57" i="3" s="1"/>
  <c r="P46" i="2"/>
  <c r="U43" i="3" s="1"/>
  <c r="U57" i="3" s="1"/>
  <c r="O46" i="2"/>
  <c r="T43" i="3" s="1"/>
  <c r="T57" i="3" s="1"/>
  <c r="N46" i="2"/>
  <c r="S43" i="3" s="1"/>
  <c r="S57" i="3" s="1"/>
  <c r="M46" i="2"/>
  <c r="R43" i="3" s="1"/>
  <c r="R57" i="3" s="1"/>
  <c r="L46" i="2"/>
  <c r="Q43" i="3" s="1"/>
  <c r="Q57" i="3" s="1"/>
  <c r="K46" i="2"/>
  <c r="P43" i="3" s="1"/>
  <c r="P57" i="3" s="1"/>
  <c r="J46" i="2"/>
  <c r="O43" i="3" s="1"/>
  <c r="O57" i="3" s="1"/>
  <c r="I46" i="2"/>
  <c r="N43" i="3" s="1"/>
  <c r="N57" i="3" s="1"/>
  <c r="H46" i="2"/>
  <c r="M43" i="3" s="1"/>
  <c r="M57" i="3" s="1"/>
  <c r="G46" i="2"/>
  <c r="L43" i="3" s="1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AG43" i="2"/>
  <c r="AL40" i="3" s="1"/>
  <c r="AF43" i="2"/>
  <c r="AK40" i="3" s="1"/>
  <c r="AE43" i="2"/>
  <c r="AJ40" i="3" s="1"/>
  <c r="AD43" i="2"/>
  <c r="AI40" i="3" s="1"/>
  <c r="AC43" i="2"/>
  <c r="AH40" i="3" s="1"/>
  <c r="AB43" i="2"/>
  <c r="AG40" i="3" s="1"/>
  <c r="AA43" i="2"/>
  <c r="AF40" i="3" s="1"/>
  <c r="Z43" i="2"/>
  <c r="AE40" i="3" s="1"/>
  <c r="Y43" i="2"/>
  <c r="AD40" i="3" s="1"/>
  <c r="X43" i="2"/>
  <c r="AC40" i="3" s="1"/>
  <c r="W43" i="2"/>
  <c r="AB40" i="3" s="1"/>
  <c r="V43" i="2"/>
  <c r="AA40" i="3" s="1"/>
  <c r="U43" i="2"/>
  <c r="Z40" i="3" s="1"/>
  <c r="T43" i="2"/>
  <c r="Y40" i="3" s="1"/>
  <c r="S43" i="2"/>
  <c r="X40" i="3" s="1"/>
  <c r="R43" i="2"/>
  <c r="W40" i="3" s="1"/>
  <c r="Q43" i="2"/>
  <c r="V40" i="3" s="1"/>
  <c r="P43" i="2"/>
  <c r="U40" i="3" s="1"/>
  <c r="O43" i="2"/>
  <c r="T40" i="3" s="1"/>
  <c r="N43" i="2"/>
  <c r="S40" i="3" s="1"/>
  <c r="M43" i="2"/>
  <c r="R40" i="3" s="1"/>
  <c r="L43" i="2"/>
  <c r="Q40" i="3" s="1"/>
  <c r="K43" i="2"/>
  <c r="P40" i="3" s="1"/>
  <c r="J43" i="2"/>
  <c r="O40" i="3" s="1"/>
  <c r="I43" i="2"/>
  <c r="N40" i="3" s="1"/>
  <c r="H43" i="2"/>
  <c r="M40" i="3" s="1"/>
  <c r="AG42" i="2"/>
  <c r="AL39" i="3" s="1"/>
  <c r="AF42" i="2"/>
  <c r="AK39" i="3" s="1"/>
  <c r="AE42" i="2"/>
  <c r="AJ39" i="3" s="1"/>
  <c r="AD42" i="2"/>
  <c r="AI39" i="3" s="1"/>
  <c r="AC42" i="2"/>
  <c r="AH39" i="3" s="1"/>
  <c r="AB42" i="2"/>
  <c r="AG39" i="3" s="1"/>
  <c r="AA42" i="2"/>
  <c r="AF39" i="3" s="1"/>
  <c r="Z42" i="2"/>
  <c r="AE39" i="3" s="1"/>
  <c r="Y42" i="2"/>
  <c r="AD39" i="3" s="1"/>
  <c r="X42" i="2"/>
  <c r="AC39" i="3" s="1"/>
  <c r="W42" i="2"/>
  <c r="AB39" i="3" s="1"/>
  <c r="V42" i="2"/>
  <c r="AA39" i="3" s="1"/>
  <c r="U42" i="2"/>
  <c r="Z39" i="3" s="1"/>
  <c r="T42" i="2"/>
  <c r="Y39" i="3" s="1"/>
  <c r="S42" i="2"/>
  <c r="X39" i="3" s="1"/>
  <c r="R42" i="2"/>
  <c r="W39" i="3" s="1"/>
  <c r="Q42" i="2"/>
  <c r="V39" i="3" s="1"/>
  <c r="P42" i="2"/>
  <c r="U39" i="3" s="1"/>
  <c r="O42" i="2"/>
  <c r="T39" i="3" s="1"/>
  <c r="N42" i="2"/>
  <c r="S39" i="3" s="1"/>
  <c r="M42" i="2"/>
  <c r="R39" i="3" s="1"/>
  <c r="L42" i="2"/>
  <c r="Q39" i="3" s="1"/>
  <c r="K42" i="2"/>
  <c r="P39" i="3" s="1"/>
  <c r="J42" i="2"/>
  <c r="O39" i="3" s="1"/>
  <c r="I42" i="2"/>
  <c r="N39" i="3" s="1"/>
  <c r="H42" i="2"/>
  <c r="M39" i="3" s="1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AG40" i="2"/>
  <c r="AL36" i="3" s="1"/>
  <c r="AF40" i="2"/>
  <c r="AK36" i="3" s="1"/>
  <c r="AE40" i="2"/>
  <c r="AJ36" i="3" s="1"/>
  <c r="AD40" i="2"/>
  <c r="AI36" i="3" s="1"/>
  <c r="AC40" i="2"/>
  <c r="AH36" i="3" s="1"/>
  <c r="AB40" i="2"/>
  <c r="AG36" i="3" s="1"/>
  <c r="AA40" i="2"/>
  <c r="AF36" i="3" s="1"/>
  <c r="Z40" i="2"/>
  <c r="AE36" i="3" s="1"/>
  <c r="Y40" i="2"/>
  <c r="AD36" i="3" s="1"/>
  <c r="X40" i="2"/>
  <c r="AC36" i="3" s="1"/>
  <c r="W40" i="2"/>
  <c r="AB36" i="3" s="1"/>
  <c r="V40" i="2"/>
  <c r="AA36" i="3" s="1"/>
  <c r="U40" i="2"/>
  <c r="Z36" i="3" s="1"/>
  <c r="T40" i="2"/>
  <c r="Y36" i="3" s="1"/>
  <c r="S40" i="2"/>
  <c r="X36" i="3" s="1"/>
  <c r="R40" i="2"/>
  <c r="W36" i="3" s="1"/>
  <c r="Q40" i="2"/>
  <c r="V36" i="3" s="1"/>
  <c r="P40" i="2"/>
  <c r="U36" i="3" s="1"/>
  <c r="O40" i="2"/>
  <c r="T36" i="3" s="1"/>
  <c r="N40" i="2"/>
  <c r="S36" i="3" s="1"/>
  <c r="M40" i="2"/>
  <c r="R36" i="3" s="1"/>
  <c r="L40" i="2"/>
  <c r="Q36" i="3" s="1"/>
  <c r="K40" i="2"/>
  <c r="P36" i="3" s="1"/>
  <c r="J40" i="2"/>
  <c r="O36" i="3" s="1"/>
  <c r="I40" i="2"/>
  <c r="N36" i="3" s="1"/>
  <c r="H40" i="2"/>
  <c r="M36" i="3" s="1"/>
  <c r="L46" i="3" l="1"/>
  <c r="AM40" i="3"/>
  <c r="AM41" i="25" s="1"/>
  <c r="AM39" i="3"/>
  <c r="AM40" i="25" s="1"/>
  <c r="L57" i="3"/>
  <c r="AM43" i="3"/>
  <c r="AM36" i="3"/>
  <c r="AM37" i="25" s="1"/>
  <c r="AO57" i="3"/>
  <c r="BO43" i="3"/>
  <c r="T37" i="3"/>
  <c r="T55" i="3" s="1"/>
  <c r="T38" i="3"/>
  <c r="T58" i="3" s="1"/>
  <c r="M37" i="3"/>
  <c r="M38" i="3"/>
  <c r="U37" i="3"/>
  <c r="U55" i="3" s="1"/>
  <c r="U38" i="3"/>
  <c r="U58" i="3" s="1"/>
  <c r="AC37" i="3"/>
  <c r="AC55" i="3" s="1"/>
  <c r="AC38" i="3"/>
  <c r="AC58" i="3" s="1"/>
  <c r="AK37" i="3"/>
  <c r="AK55" i="3" s="1"/>
  <c r="AK38" i="3"/>
  <c r="AK58" i="3" s="1"/>
  <c r="N37" i="3"/>
  <c r="N55" i="3" s="1"/>
  <c r="N38" i="3"/>
  <c r="N58" i="3" s="1"/>
  <c r="V37" i="3"/>
  <c r="V55" i="3" s="1"/>
  <c r="V38" i="3"/>
  <c r="V58" i="3" s="1"/>
  <c r="AD37" i="3"/>
  <c r="AD55" i="3" s="1"/>
  <c r="AD38" i="3"/>
  <c r="AD58" i="3" s="1"/>
  <c r="AL37" i="3"/>
  <c r="AL55" i="3" s="1"/>
  <c r="AL38" i="3"/>
  <c r="AL58" i="3" s="1"/>
  <c r="O37" i="3"/>
  <c r="O55" i="3" s="1"/>
  <c r="O38" i="3"/>
  <c r="O58" i="3" s="1"/>
  <c r="W37" i="3"/>
  <c r="W55" i="3" s="1"/>
  <c r="W38" i="3"/>
  <c r="W58" i="3" s="1"/>
  <c r="AE37" i="3"/>
  <c r="AE55" i="3" s="1"/>
  <c r="AE38" i="3"/>
  <c r="AE58" i="3" s="1"/>
  <c r="AB37" i="3"/>
  <c r="AB55" i="3" s="1"/>
  <c r="AB38" i="3"/>
  <c r="AB58" i="3" s="1"/>
  <c r="P37" i="3"/>
  <c r="P55" i="3" s="1"/>
  <c r="P38" i="3"/>
  <c r="P58" i="3" s="1"/>
  <c r="X37" i="3"/>
  <c r="X55" i="3" s="1"/>
  <c r="X38" i="3"/>
  <c r="X58" i="3" s="1"/>
  <c r="AF37" i="3"/>
  <c r="AF55" i="3" s="1"/>
  <c r="AF38" i="3"/>
  <c r="AF58" i="3" s="1"/>
  <c r="Q37" i="3"/>
  <c r="Q55" i="3" s="1"/>
  <c r="Q38" i="3"/>
  <c r="Q58" i="3" s="1"/>
  <c r="Y37" i="3"/>
  <c r="Y55" i="3" s="1"/>
  <c r="Y38" i="3"/>
  <c r="Y58" i="3" s="1"/>
  <c r="AG37" i="3"/>
  <c r="AG55" i="3" s="1"/>
  <c r="AG38" i="3"/>
  <c r="AG58" i="3" s="1"/>
  <c r="R38" i="3"/>
  <c r="R58" i="3" s="1"/>
  <c r="R37" i="3"/>
  <c r="R55" i="3" s="1"/>
  <c r="Z38" i="3"/>
  <c r="Z58" i="3" s="1"/>
  <c r="Z37" i="3"/>
  <c r="Z55" i="3" s="1"/>
  <c r="AH38" i="3"/>
  <c r="AH58" i="3" s="1"/>
  <c r="AH37" i="3"/>
  <c r="AH55" i="3" s="1"/>
  <c r="AJ37" i="3"/>
  <c r="AJ55" i="3" s="1"/>
  <c r="AJ38" i="3"/>
  <c r="AJ58" i="3" s="1"/>
  <c r="S37" i="3"/>
  <c r="S55" i="3" s="1"/>
  <c r="S38" i="3"/>
  <c r="S58" i="3" s="1"/>
  <c r="AA37" i="3"/>
  <c r="AA55" i="3" s="1"/>
  <c r="AA38" i="3"/>
  <c r="AA58" i="3" s="1"/>
  <c r="AI37" i="3"/>
  <c r="AI55" i="3" s="1"/>
  <c r="AI38" i="3"/>
  <c r="AI58" i="3" s="1"/>
  <c r="BL46" i="3"/>
  <c r="BL47" i="3"/>
  <c r="BL48" i="3"/>
  <c r="BL45" i="3"/>
  <c r="BL52" i="3" s="1"/>
  <c r="V46" i="3"/>
  <c r="V47" i="3"/>
  <c r="V48" i="3"/>
  <c r="V45" i="3"/>
  <c r="V52" i="3" s="1"/>
  <c r="BM47" i="3"/>
  <c r="BM48" i="3"/>
  <c r="BM45" i="3"/>
  <c r="BM52" i="3" s="1"/>
  <c r="BM46" i="3"/>
  <c r="P46" i="3"/>
  <c r="P47" i="3"/>
  <c r="P48" i="3"/>
  <c r="P45" i="3"/>
  <c r="P52" i="3" s="1"/>
  <c r="X46" i="3"/>
  <c r="X47" i="3"/>
  <c r="X48" i="3"/>
  <c r="X45" i="3"/>
  <c r="X52" i="3" s="1"/>
  <c r="AF46" i="3"/>
  <c r="AF47" i="3"/>
  <c r="AF48" i="3"/>
  <c r="AF45" i="3"/>
  <c r="AF52" i="3" s="1"/>
  <c r="AP48" i="3"/>
  <c r="AP46" i="3"/>
  <c r="AP45" i="3"/>
  <c r="AP52" i="3" s="1"/>
  <c r="AP47" i="3"/>
  <c r="AX48" i="3"/>
  <c r="AX46" i="3"/>
  <c r="AX45" i="3"/>
  <c r="AX52" i="3" s="1"/>
  <c r="AX47" i="3"/>
  <c r="BF48" i="3"/>
  <c r="BF46" i="3"/>
  <c r="BF45" i="3"/>
  <c r="BF52" i="3" s="1"/>
  <c r="BF47" i="3"/>
  <c r="BN48" i="3"/>
  <c r="BN46" i="3"/>
  <c r="BN47" i="3"/>
  <c r="BN45" i="3"/>
  <c r="BN52" i="3" s="1"/>
  <c r="N46" i="3"/>
  <c r="N47" i="3"/>
  <c r="N48" i="3"/>
  <c r="N45" i="3"/>
  <c r="N52" i="3" s="1"/>
  <c r="AW47" i="3"/>
  <c r="AW48" i="3"/>
  <c r="AW45" i="3"/>
  <c r="AW52" i="3" s="1"/>
  <c r="AW46" i="3"/>
  <c r="Q47" i="3"/>
  <c r="Q48" i="3"/>
  <c r="Q45" i="3"/>
  <c r="Q52" i="3" s="1"/>
  <c r="Q46" i="3"/>
  <c r="Y47" i="3"/>
  <c r="Y48" i="3"/>
  <c r="Y46" i="3"/>
  <c r="Y45" i="3"/>
  <c r="Y52" i="3" s="1"/>
  <c r="AG47" i="3"/>
  <c r="AG48" i="3"/>
  <c r="AG46" i="3"/>
  <c r="AG45" i="3"/>
  <c r="AG52" i="3" s="1"/>
  <c r="AQ46" i="3"/>
  <c r="AQ47" i="3"/>
  <c r="AQ45" i="3"/>
  <c r="AQ52" i="3" s="1"/>
  <c r="AQ48" i="3"/>
  <c r="AY46" i="3"/>
  <c r="AY47" i="3"/>
  <c r="AY48" i="3"/>
  <c r="AY45" i="3"/>
  <c r="AY52" i="3" s="1"/>
  <c r="BG46" i="3"/>
  <c r="BG47" i="3"/>
  <c r="BG45" i="3"/>
  <c r="BG52" i="3" s="1"/>
  <c r="BG48" i="3"/>
  <c r="BD46" i="3"/>
  <c r="BD47" i="3"/>
  <c r="BD48" i="3"/>
  <c r="BD45" i="3"/>
  <c r="BD52" i="3" s="1"/>
  <c r="O46" i="3"/>
  <c r="O47" i="3"/>
  <c r="O48" i="3"/>
  <c r="O45" i="3"/>
  <c r="O52" i="3" s="1"/>
  <c r="R48" i="3"/>
  <c r="R46" i="3"/>
  <c r="R47" i="3"/>
  <c r="R45" i="3"/>
  <c r="R52" i="3" s="1"/>
  <c r="Z48" i="3"/>
  <c r="Z46" i="3"/>
  <c r="Z45" i="3"/>
  <c r="Z52" i="3" s="1"/>
  <c r="Z47" i="3"/>
  <c r="AH48" i="3"/>
  <c r="AH46" i="3"/>
  <c r="AH45" i="3"/>
  <c r="AH52" i="3" s="1"/>
  <c r="AH47" i="3"/>
  <c r="AR46" i="3"/>
  <c r="AR47" i="3"/>
  <c r="AR48" i="3"/>
  <c r="AR45" i="3"/>
  <c r="AR52" i="3" s="1"/>
  <c r="AZ46" i="3"/>
  <c r="AZ47" i="3"/>
  <c r="AZ48" i="3"/>
  <c r="AZ45" i="3"/>
  <c r="AZ52" i="3" s="1"/>
  <c r="BH46" i="3"/>
  <c r="BH47" i="3"/>
  <c r="BH48" i="3"/>
  <c r="BH45" i="3"/>
  <c r="BH52" i="3" s="1"/>
  <c r="AV46" i="3"/>
  <c r="AV47" i="3"/>
  <c r="AV48" i="3"/>
  <c r="AV45" i="3"/>
  <c r="AV52" i="3" s="1"/>
  <c r="AO47" i="3"/>
  <c r="AO48" i="3"/>
  <c r="AO45" i="3"/>
  <c r="AO46" i="3"/>
  <c r="S46" i="3"/>
  <c r="S47" i="3"/>
  <c r="S45" i="3"/>
  <c r="S52" i="3" s="1"/>
  <c r="S48" i="3"/>
  <c r="AA46" i="3"/>
  <c r="AA47" i="3"/>
  <c r="AA45" i="3"/>
  <c r="AA52" i="3" s="1"/>
  <c r="AA48" i="3"/>
  <c r="AI46" i="3"/>
  <c r="AI47" i="3"/>
  <c r="AI45" i="3"/>
  <c r="AI52" i="3" s="1"/>
  <c r="AI48" i="3"/>
  <c r="AS46" i="3"/>
  <c r="AS47" i="3"/>
  <c r="AS48" i="3"/>
  <c r="AS45" i="3"/>
  <c r="AS52" i="3" s="1"/>
  <c r="BA46" i="3"/>
  <c r="BA47" i="3"/>
  <c r="BA48" i="3"/>
  <c r="BA45" i="3"/>
  <c r="BA52" i="3" s="1"/>
  <c r="BI46" i="3"/>
  <c r="BI47" i="3"/>
  <c r="BI48" i="3"/>
  <c r="BI45" i="3"/>
  <c r="BI52" i="3" s="1"/>
  <c r="AD46" i="3"/>
  <c r="AD47" i="3"/>
  <c r="AD48" i="3"/>
  <c r="AD45" i="3"/>
  <c r="AD52" i="3" s="1"/>
  <c r="W46" i="3"/>
  <c r="W47" i="3"/>
  <c r="W48" i="3"/>
  <c r="W45" i="3"/>
  <c r="W52" i="3" s="1"/>
  <c r="BE47" i="3"/>
  <c r="BE48" i="3"/>
  <c r="BE45" i="3"/>
  <c r="BE52" i="3" s="1"/>
  <c r="BE46" i="3"/>
  <c r="L48" i="3"/>
  <c r="L47" i="3"/>
  <c r="L45" i="3"/>
  <c r="T46" i="3"/>
  <c r="T47" i="3"/>
  <c r="T48" i="3"/>
  <c r="T45" i="3"/>
  <c r="T52" i="3" s="1"/>
  <c r="AB46" i="3"/>
  <c r="AB47" i="3"/>
  <c r="AB48" i="3"/>
  <c r="AB45" i="3"/>
  <c r="AB52" i="3" s="1"/>
  <c r="AJ46" i="3"/>
  <c r="AJ47" i="3"/>
  <c r="AJ48" i="3"/>
  <c r="AJ45" i="3"/>
  <c r="AJ52" i="3" s="1"/>
  <c r="AT46" i="3"/>
  <c r="AT47" i="3"/>
  <c r="AT48" i="3"/>
  <c r="AT45" i="3"/>
  <c r="AT52" i="3" s="1"/>
  <c r="BB46" i="3"/>
  <c r="BB47" i="3"/>
  <c r="BB48" i="3"/>
  <c r="BB45" i="3"/>
  <c r="BB52" i="3" s="1"/>
  <c r="BJ46" i="3"/>
  <c r="BJ47" i="3"/>
  <c r="BJ48" i="3"/>
  <c r="BJ45" i="3"/>
  <c r="BJ52" i="3" s="1"/>
  <c r="AL46" i="3"/>
  <c r="AL47" i="3"/>
  <c r="AL48" i="3"/>
  <c r="AL45" i="3"/>
  <c r="AL52" i="3" s="1"/>
  <c r="AE46" i="3"/>
  <c r="AE47" i="3"/>
  <c r="AE48" i="3"/>
  <c r="AE45" i="3"/>
  <c r="AE52" i="3" s="1"/>
  <c r="M46" i="3"/>
  <c r="M47" i="3"/>
  <c r="M48" i="3"/>
  <c r="M45" i="3"/>
  <c r="M52" i="3" s="1"/>
  <c r="U46" i="3"/>
  <c r="U47" i="3"/>
  <c r="U48" i="3"/>
  <c r="U45" i="3"/>
  <c r="U52" i="3" s="1"/>
  <c r="AC46" i="3"/>
  <c r="AC47" i="3"/>
  <c r="AC48" i="3"/>
  <c r="AC45" i="3"/>
  <c r="AC52" i="3" s="1"/>
  <c r="AK46" i="3"/>
  <c r="AK47" i="3"/>
  <c r="AK48" i="3"/>
  <c r="AK45" i="3"/>
  <c r="AK52" i="3" s="1"/>
  <c r="AU46" i="3"/>
  <c r="AU47" i="3"/>
  <c r="AU48" i="3"/>
  <c r="AU45" i="3"/>
  <c r="AU52" i="3" s="1"/>
  <c r="BC46" i="3"/>
  <c r="BC47" i="3"/>
  <c r="BC48" i="3"/>
  <c r="BC45" i="3"/>
  <c r="BC52" i="3" s="1"/>
  <c r="BK46" i="3"/>
  <c r="BK47" i="3"/>
  <c r="BK48" i="3"/>
  <c r="BK45" i="3"/>
  <c r="BK52" i="3" s="1"/>
  <c r="M42" i="3"/>
  <c r="M41" i="3"/>
  <c r="BC41" i="3"/>
  <c r="BC42" i="3"/>
  <c r="N41" i="3"/>
  <c r="N42" i="3"/>
  <c r="V41" i="3"/>
  <c r="V42" i="3"/>
  <c r="AD41" i="3"/>
  <c r="AD42" i="3"/>
  <c r="AL41" i="3"/>
  <c r="AL42" i="3"/>
  <c r="AV42" i="3"/>
  <c r="AV41" i="3"/>
  <c r="BD42" i="3"/>
  <c r="BD41" i="3"/>
  <c r="BL42" i="3"/>
  <c r="BL41" i="3"/>
  <c r="AC42" i="3"/>
  <c r="AC41" i="3"/>
  <c r="O41" i="3"/>
  <c r="O42" i="3"/>
  <c r="W41" i="3"/>
  <c r="W42" i="3"/>
  <c r="AE41" i="3"/>
  <c r="AE42" i="3"/>
  <c r="AO42" i="3"/>
  <c r="AO41" i="3"/>
  <c r="AW42" i="3"/>
  <c r="AW41" i="3"/>
  <c r="BE42" i="3"/>
  <c r="BE41" i="3"/>
  <c r="BM42" i="3"/>
  <c r="BM41" i="3"/>
  <c r="AK42" i="3"/>
  <c r="AK41" i="3"/>
  <c r="P42" i="3"/>
  <c r="P41" i="3"/>
  <c r="X42" i="3"/>
  <c r="X41" i="3"/>
  <c r="AF42" i="3"/>
  <c r="AF41" i="3"/>
  <c r="AP42" i="3"/>
  <c r="AP41" i="3"/>
  <c r="AX42" i="3"/>
  <c r="AX41" i="3"/>
  <c r="BF42" i="3"/>
  <c r="BF41" i="3"/>
  <c r="BN42" i="3"/>
  <c r="BN41" i="3"/>
  <c r="Q42" i="3"/>
  <c r="Q41" i="3"/>
  <c r="Y42" i="3"/>
  <c r="Y41" i="3"/>
  <c r="AG42" i="3"/>
  <c r="AG41" i="3"/>
  <c r="AQ42" i="3"/>
  <c r="AQ41" i="3"/>
  <c r="AY42" i="3"/>
  <c r="AY41" i="3"/>
  <c r="BG42" i="3"/>
  <c r="BG41" i="3"/>
  <c r="U42" i="3"/>
  <c r="U41" i="3"/>
  <c r="R42" i="3"/>
  <c r="R41" i="3"/>
  <c r="Z42" i="3"/>
  <c r="Z41" i="3"/>
  <c r="AH42" i="3"/>
  <c r="AH41" i="3"/>
  <c r="AR42" i="3"/>
  <c r="AR41" i="3"/>
  <c r="AZ41" i="3"/>
  <c r="AZ42" i="3"/>
  <c r="BH41" i="3"/>
  <c r="BH42" i="3"/>
  <c r="AU42" i="3"/>
  <c r="AU41" i="3"/>
  <c r="S42" i="3"/>
  <c r="S41" i="3"/>
  <c r="AA42" i="3"/>
  <c r="AA41" i="3"/>
  <c r="AI42" i="3"/>
  <c r="AI41" i="3"/>
  <c r="AS42" i="3"/>
  <c r="AS41" i="3"/>
  <c r="BA42" i="3"/>
  <c r="BA41" i="3"/>
  <c r="BI42" i="3"/>
  <c r="BI41" i="3"/>
  <c r="BK41" i="3"/>
  <c r="BK42" i="3"/>
  <c r="L41" i="3"/>
  <c r="L42" i="3"/>
  <c r="T42" i="3"/>
  <c r="T41" i="3"/>
  <c r="AB42" i="3"/>
  <c r="AB41" i="3"/>
  <c r="AJ41" i="3"/>
  <c r="AJ42" i="3"/>
  <c r="AT42" i="3"/>
  <c r="AT41" i="3"/>
  <c r="BB41" i="3"/>
  <c r="BB42" i="3"/>
  <c r="BJ41" i="3"/>
  <c r="BJ42" i="3"/>
  <c r="BO57" i="3" l="1"/>
  <c r="H10" i="25" s="1"/>
  <c r="AL44" i="25"/>
  <c r="AM57" i="3"/>
  <c r="I10" i="25" s="1"/>
  <c r="AM44" i="25"/>
  <c r="L51" i="3"/>
  <c r="AY51" i="3"/>
  <c r="BI51" i="3"/>
  <c r="AQ51" i="3"/>
  <c r="BA51" i="3"/>
  <c r="AR51" i="3"/>
  <c r="BF51" i="3"/>
  <c r="BE51" i="3"/>
  <c r="BD51" i="3"/>
  <c r="AT51" i="3"/>
  <c r="AS51" i="3"/>
  <c r="AU51" i="3"/>
  <c r="BG51" i="3"/>
  <c r="AX51" i="3"/>
  <c r="BN51" i="3"/>
  <c r="BM51" i="3"/>
  <c r="BL51" i="3"/>
  <c r="AB51" i="3"/>
  <c r="AA51" i="3"/>
  <c r="R51" i="3"/>
  <c r="AF51" i="3"/>
  <c r="M51" i="3"/>
  <c r="T51" i="3"/>
  <c r="S51" i="3"/>
  <c r="U51" i="3"/>
  <c r="AG51" i="3"/>
  <c r="X51" i="3"/>
  <c r="AM42" i="3"/>
  <c r="AM43" i="25" s="1"/>
  <c r="AH51" i="3"/>
  <c r="Y51" i="3"/>
  <c r="AI51" i="3"/>
  <c r="Z51" i="3"/>
  <c r="BO42" i="3"/>
  <c r="AL43" i="25" s="1"/>
  <c r="AL51" i="3"/>
  <c r="BC51" i="3"/>
  <c r="AM41" i="3"/>
  <c r="O51" i="3"/>
  <c r="N51" i="3"/>
  <c r="M58" i="3"/>
  <c r="AM38" i="3"/>
  <c r="BO41" i="3"/>
  <c r="M55" i="3"/>
  <c r="AM37" i="3"/>
  <c r="AM46" i="3"/>
  <c r="AM47" i="25" s="1"/>
  <c r="BO46" i="3"/>
  <c r="AL47" i="25" s="1"/>
  <c r="L52" i="3"/>
  <c r="AM45" i="3"/>
  <c r="AO52" i="3"/>
  <c r="BO45" i="3"/>
  <c r="AM47" i="3"/>
  <c r="AM48" i="25" s="1"/>
  <c r="BO48" i="3"/>
  <c r="AL49" i="25" s="1"/>
  <c r="AM48" i="3"/>
  <c r="AM49" i="25" s="1"/>
  <c r="BO47" i="3"/>
  <c r="AL48" i="25" s="1"/>
  <c r="M59" i="3"/>
  <c r="BK59" i="3"/>
  <c r="AU59" i="3"/>
  <c r="AC59" i="3"/>
  <c r="AL59" i="3"/>
  <c r="BB59" i="3"/>
  <c r="O59" i="3"/>
  <c r="AF59" i="3"/>
  <c r="AF61" i="3" s="1"/>
  <c r="P59" i="3"/>
  <c r="AJ59" i="3"/>
  <c r="T59" i="3"/>
  <c r="AD59" i="3"/>
  <c r="BA59" i="3"/>
  <c r="AI59" i="3"/>
  <c r="S59" i="3"/>
  <c r="AV59" i="3"/>
  <c r="AZ59" i="3"/>
  <c r="BD59" i="3"/>
  <c r="N59" i="3"/>
  <c r="X59" i="3"/>
  <c r="AL61" i="3"/>
  <c r="AK59" i="3"/>
  <c r="W59" i="3"/>
  <c r="BH59" i="3"/>
  <c r="V59" i="3"/>
  <c r="U59" i="3"/>
  <c r="BJ59" i="3"/>
  <c r="AS59" i="3"/>
  <c r="BM59" i="3"/>
  <c r="BC59" i="3"/>
  <c r="AT59" i="3"/>
  <c r="BI59" i="3"/>
  <c r="AE59" i="3"/>
  <c r="AB59" i="3"/>
  <c r="AR59" i="3"/>
  <c r="AO59" i="3"/>
  <c r="AW59" i="3"/>
  <c r="Q59" i="3"/>
  <c r="AG59" i="3"/>
  <c r="L59" i="3"/>
  <c r="Y59" i="3"/>
  <c r="Z59" i="3"/>
  <c r="BN59" i="3"/>
  <c r="AX59" i="3"/>
  <c r="AA59" i="3"/>
  <c r="BG59" i="3"/>
  <c r="AQ59" i="3"/>
  <c r="BE59" i="3"/>
  <c r="AH59" i="3"/>
  <c r="R59" i="3"/>
  <c r="BF59" i="3"/>
  <c r="BF61" i="3" s="1"/>
  <c r="AP59" i="3"/>
  <c r="AY59" i="3"/>
  <c r="AY61" i="3" s="1"/>
  <c r="BL59" i="3"/>
  <c r="BB51" i="3"/>
  <c r="W51" i="3"/>
  <c r="V51" i="3"/>
  <c r="P51" i="3"/>
  <c r="AW51" i="3"/>
  <c r="AV51" i="3"/>
  <c r="GY65" i="3"/>
  <c r="GY67" i="3" s="1"/>
  <c r="EM65" i="3"/>
  <c r="EM67" i="3" s="1"/>
  <c r="CA65" i="3"/>
  <c r="CA67" i="3" s="1"/>
  <c r="O65" i="3"/>
  <c r="O67" i="3" s="1"/>
  <c r="GH65" i="3"/>
  <c r="GH67" i="3" s="1"/>
  <c r="DV65" i="3"/>
  <c r="DV67" i="3" s="1"/>
  <c r="BJ65" i="3"/>
  <c r="BJ67" i="3" s="1"/>
  <c r="GJ65" i="3"/>
  <c r="GJ67" i="3" s="1"/>
  <c r="GO65" i="3"/>
  <c r="GO67" i="3" s="1"/>
  <c r="EC65" i="3"/>
  <c r="EC67" i="3" s="1"/>
  <c r="BQ65" i="3"/>
  <c r="BQ67" i="3" s="1"/>
  <c r="GR65" i="3"/>
  <c r="GR67" i="3" s="1"/>
  <c r="GN65" i="3"/>
  <c r="GN67" i="3" s="1"/>
  <c r="EB65" i="3"/>
  <c r="EB67" i="3" s="1"/>
  <c r="BP65" i="3"/>
  <c r="BP67" i="3" s="1"/>
  <c r="GB65" i="3"/>
  <c r="GB67" i="3" s="1"/>
  <c r="GU65" i="3"/>
  <c r="GU67" i="3" s="1"/>
  <c r="EI65" i="3"/>
  <c r="EI67" i="3" s="1"/>
  <c r="BW65" i="3"/>
  <c r="BW67" i="3" s="1"/>
  <c r="EN65" i="3"/>
  <c r="EN67" i="3" s="1"/>
  <c r="GL65" i="3"/>
  <c r="GL67" i="3" s="1"/>
  <c r="DZ65" i="3"/>
  <c r="DZ67" i="3" s="1"/>
  <c r="BN65" i="3"/>
  <c r="BN67" i="3" s="1"/>
  <c r="GZ65" i="3"/>
  <c r="GZ67" i="3" s="1"/>
  <c r="HA65" i="3"/>
  <c r="HA67" i="3" s="1"/>
  <c r="EO65" i="3"/>
  <c r="EO67" i="3" s="1"/>
  <c r="CC65" i="3"/>
  <c r="CC67" i="3" s="1"/>
  <c r="Q65" i="3"/>
  <c r="Q67" i="3" s="1"/>
  <c r="BY65" i="3"/>
  <c r="BY67" i="3" s="1"/>
  <c r="EW65" i="3"/>
  <c r="EW67" i="3" s="1"/>
  <c r="GQ65" i="3"/>
  <c r="GQ67" i="3" s="1"/>
  <c r="EE65" i="3"/>
  <c r="EE67" i="3" s="1"/>
  <c r="BS65" i="3"/>
  <c r="BS67" i="3" s="1"/>
  <c r="EF65" i="3"/>
  <c r="EF67" i="3" s="1"/>
  <c r="FZ65" i="3"/>
  <c r="FZ67" i="3" s="1"/>
  <c r="DN65" i="3"/>
  <c r="DN67" i="3" s="1"/>
  <c r="BB65" i="3"/>
  <c r="BB67" i="3" s="1"/>
  <c r="EV65" i="3"/>
  <c r="EV67" i="3" s="1"/>
  <c r="GG65" i="3"/>
  <c r="GG67" i="3" s="1"/>
  <c r="DU65" i="3"/>
  <c r="DU67" i="3" s="1"/>
  <c r="BI65" i="3"/>
  <c r="BI67" i="3" s="1"/>
  <c r="DX65" i="3"/>
  <c r="DX67" i="3" s="1"/>
  <c r="GF65" i="3"/>
  <c r="GF67" i="3" s="1"/>
  <c r="DT65" i="3"/>
  <c r="DT67" i="3" s="1"/>
  <c r="BH65" i="3"/>
  <c r="BH67" i="3" s="1"/>
  <c r="FD65" i="3"/>
  <c r="FD67" i="3" s="1"/>
  <c r="GM65" i="3"/>
  <c r="GM67" i="3" s="1"/>
  <c r="EA65" i="3"/>
  <c r="EA67" i="3" s="1"/>
  <c r="BO65" i="3"/>
  <c r="BO67" i="3" s="1"/>
  <c r="BT65" i="3"/>
  <c r="BT67" i="3" s="1"/>
  <c r="GD65" i="3"/>
  <c r="GD67" i="3" s="1"/>
  <c r="DR65" i="3"/>
  <c r="DR67" i="3" s="1"/>
  <c r="BF65" i="3"/>
  <c r="BF67" i="3" s="1"/>
  <c r="FL65" i="3"/>
  <c r="FL67" i="3" s="1"/>
  <c r="GS65" i="3"/>
  <c r="GS67" i="3" s="1"/>
  <c r="EG65" i="3"/>
  <c r="EG67" i="3" s="1"/>
  <c r="BU65" i="3"/>
  <c r="BU67" i="3" s="1"/>
  <c r="HH65" i="3"/>
  <c r="HH67" i="3" s="1"/>
  <c r="M65" i="3"/>
  <c r="M67" i="3" s="1"/>
  <c r="GI65" i="3"/>
  <c r="GI67" i="3" s="1"/>
  <c r="DW65" i="3"/>
  <c r="DW67" i="3" s="1"/>
  <c r="BK65" i="3"/>
  <c r="BK67" i="3" s="1"/>
  <c r="BL65" i="3"/>
  <c r="BL67" i="3" s="1"/>
  <c r="FR65" i="3"/>
  <c r="FR67" i="3" s="1"/>
  <c r="DF65" i="3"/>
  <c r="DF67" i="3" s="1"/>
  <c r="AT65" i="3"/>
  <c r="AT67" i="3" s="1"/>
  <c r="CR65" i="3"/>
  <c r="CR67" i="3" s="1"/>
  <c r="FY65" i="3"/>
  <c r="FY67" i="3" s="1"/>
  <c r="DM65" i="3"/>
  <c r="DM67" i="3" s="1"/>
  <c r="BA65" i="3"/>
  <c r="BA67" i="3" s="1"/>
  <c r="CJ65" i="3"/>
  <c r="CJ67" i="3" s="1"/>
  <c r="FX65" i="3"/>
  <c r="FX67" i="3" s="1"/>
  <c r="DL65" i="3"/>
  <c r="DL67" i="3" s="1"/>
  <c r="AZ65" i="3"/>
  <c r="AZ67" i="3" s="1"/>
  <c r="CZ65" i="3"/>
  <c r="CZ67" i="3" s="1"/>
  <c r="GE65" i="3"/>
  <c r="GE67" i="3" s="1"/>
  <c r="DS65" i="3"/>
  <c r="DS67" i="3" s="1"/>
  <c r="BG65" i="3"/>
  <c r="BG67" i="3" s="1"/>
  <c r="P65" i="3"/>
  <c r="P67" i="3" s="1"/>
  <c r="FV65" i="3"/>
  <c r="FV67" i="3" s="1"/>
  <c r="DJ65" i="3"/>
  <c r="DJ67" i="3" s="1"/>
  <c r="AX65" i="3"/>
  <c r="AX67" i="3" s="1"/>
  <c r="DH65" i="3"/>
  <c r="DH67" i="3" s="1"/>
  <c r="GK65" i="3"/>
  <c r="GK67" i="3" s="1"/>
  <c r="DY65" i="3"/>
  <c r="DY67" i="3" s="1"/>
  <c r="BM65" i="3"/>
  <c r="BM67" i="3" s="1"/>
  <c r="FT65" i="3"/>
  <c r="FT67" i="3" s="1"/>
  <c r="HP65" i="3"/>
  <c r="HP67" i="3" s="1"/>
  <c r="GA65" i="3"/>
  <c r="GA67" i="3" s="1"/>
  <c r="DO65" i="3"/>
  <c r="DO67" i="3" s="1"/>
  <c r="BC65" i="3"/>
  <c r="BC67" i="3" s="1"/>
  <c r="HV65" i="3"/>
  <c r="HV67" i="3" s="1"/>
  <c r="FJ65" i="3"/>
  <c r="FJ67" i="3" s="1"/>
  <c r="CX65" i="3"/>
  <c r="CX67" i="3" s="1"/>
  <c r="AL65" i="3"/>
  <c r="AL67" i="3" s="1"/>
  <c r="AV65" i="3"/>
  <c r="AV67" i="3" s="1"/>
  <c r="FQ65" i="3"/>
  <c r="FQ67" i="3" s="1"/>
  <c r="DE65" i="3"/>
  <c r="DE67" i="3" s="1"/>
  <c r="AS65" i="3"/>
  <c r="AS67" i="3" s="1"/>
  <c r="AF65" i="3"/>
  <c r="AF67" i="3" s="1"/>
  <c r="FP65" i="3"/>
  <c r="FP67" i="3" s="1"/>
  <c r="DD65" i="3"/>
  <c r="DD67" i="3" s="1"/>
  <c r="AR65" i="3"/>
  <c r="AR67" i="3" s="1"/>
  <c r="AN65" i="3"/>
  <c r="AN67" i="3" s="1"/>
  <c r="FW65" i="3"/>
  <c r="FW67" i="3" s="1"/>
  <c r="DK65" i="3"/>
  <c r="DK67" i="3" s="1"/>
  <c r="AY65" i="3"/>
  <c r="AY67" i="3" s="1"/>
  <c r="HZ65" i="3"/>
  <c r="HZ67" i="3" s="1"/>
  <c r="FN65" i="3"/>
  <c r="FN67" i="3" s="1"/>
  <c r="DB65" i="3"/>
  <c r="DB67" i="3" s="1"/>
  <c r="AP65" i="3"/>
  <c r="AP67" i="3" s="1"/>
  <c r="BD65" i="3"/>
  <c r="BD67" i="3" s="1"/>
  <c r="GC65" i="3"/>
  <c r="GC67" i="3" s="1"/>
  <c r="DQ65" i="3"/>
  <c r="DQ67" i="3" s="1"/>
  <c r="BE65" i="3"/>
  <c r="BE67" i="3" s="1"/>
  <c r="DP65" i="3"/>
  <c r="DP67" i="3" s="1"/>
  <c r="BX65" i="3"/>
  <c r="BX67" i="3" s="1"/>
  <c r="FS65" i="3"/>
  <c r="FS67" i="3" s="1"/>
  <c r="DG65" i="3"/>
  <c r="DG67" i="3" s="1"/>
  <c r="AU65" i="3"/>
  <c r="AU67" i="3" s="1"/>
  <c r="HN65" i="3"/>
  <c r="HN67" i="3" s="1"/>
  <c r="FB65" i="3"/>
  <c r="FB67" i="3" s="1"/>
  <c r="CP65" i="3"/>
  <c r="CP67" i="3" s="1"/>
  <c r="AD65" i="3"/>
  <c r="AD67" i="3" s="1"/>
  <c r="HU65" i="3"/>
  <c r="HU67" i="3" s="1"/>
  <c r="FI65" i="3"/>
  <c r="FI67" i="3" s="1"/>
  <c r="CW65" i="3"/>
  <c r="CW67" i="3" s="1"/>
  <c r="AK65" i="3"/>
  <c r="AK67" i="3" s="1"/>
  <c r="HT65" i="3"/>
  <c r="HT67" i="3" s="1"/>
  <c r="FH65" i="3"/>
  <c r="FH67" i="3" s="1"/>
  <c r="CV65" i="3"/>
  <c r="CV67" i="3" s="1"/>
  <c r="AJ65" i="3"/>
  <c r="AJ67" i="3" s="1"/>
  <c r="IA65" i="3"/>
  <c r="IA67" i="3" s="1"/>
  <c r="FO65" i="3"/>
  <c r="FO67" i="3" s="1"/>
  <c r="DC65" i="3"/>
  <c r="DC67" i="3" s="1"/>
  <c r="AQ65" i="3"/>
  <c r="AQ67" i="3" s="1"/>
  <c r="HR65" i="3"/>
  <c r="HR67" i="3" s="1"/>
  <c r="FF65" i="3"/>
  <c r="FF67" i="3" s="1"/>
  <c r="CT65" i="3"/>
  <c r="CT67" i="3" s="1"/>
  <c r="AH65" i="3"/>
  <c r="AH67" i="3" s="1"/>
  <c r="FU65" i="3"/>
  <c r="FU67" i="3" s="1"/>
  <c r="DI65" i="3"/>
  <c r="DI67" i="3" s="1"/>
  <c r="AW65" i="3"/>
  <c r="AW67" i="3" s="1"/>
  <c r="CB65" i="3"/>
  <c r="CB67" i="3" s="1"/>
  <c r="HX65" i="3"/>
  <c r="HX67" i="3" s="1"/>
  <c r="BV65" i="3"/>
  <c r="BV67" i="3" s="1"/>
  <c r="Y65" i="3"/>
  <c r="Y67" i="3" s="1"/>
  <c r="HW65" i="3"/>
  <c r="HW67" i="3" s="1"/>
  <c r="FK65" i="3"/>
  <c r="FK67" i="3" s="1"/>
  <c r="CY65" i="3"/>
  <c r="CY67" i="3" s="1"/>
  <c r="AM65" i="3"/>
  <c r="AM67" i="3" s="1"/>
  <c r="HF65" i="3"/>
  <c r="HF67" i="3" s="1"/>
  <c r="ET65" i="3"/>
  <c r="ET67" i="3" s="1"/>
  <c r="CH65" i="3"/>
  <c r="CH67" i="3" s="1"/>
  <c r="V65" i="3"/>
  <c r="V67" i="3" s="1"/>
  <c r="HM65" i="3"/>
  <c r="HM67" i="3" s="1"/>
  <c r="FA65" i="3"/>
  <c r="FA67" i="3" s="1"/>
  <c r="CO65" i="3"/>
  <c r="CO67" i="3" s="1"/>
  <c r="AC65" i="3"/>
  <c r="AC67" i="3" s="1"/>
  <c r="HL65" i="3"/>
  <c r="HL67" i="3" s="1"/>
  <c r="EZ65" i="3"/>
  <c r="EZ67" i="3" s="1"/>
  <c r="CN65" i="3"/>
  <c r="CN67" i="3" s="1"/>
  <c r="AB65" i="3"/>
  <c r="AB67" i="3" s="1"/>
  <c r="HS65" i="3"/>
  <c r="HS67" i="3" s="1"/>
  <c r="FG65" i="3"/>
  <c r="FG67" i="3" s="1"/>
  <c r="CU65" i="3"/>
  <c r="CU67" i="3" s="1"/>
  <c r="AI65" i="3"/>
  <c r="AI67" i="3" s="1"/>
  <c r="HJ65" i="3"/>
  <c r="HJ67" i="3" s="1"/>
  <c r="EX65" i="3"/>
  <c r="EX67" i="3" s="1"/>
  <c r="CL65" i="3"/>
  <c r="CL67" i="3" s="1"/>
  <c r="Z65" i="3"/>
  <c r="Z67" i="3" s="1"/>
  <c r="HY65" i="3"/>
  <c r="HY67" i="3" s="1"/>
  <c r="FM65" i="3"/>
  <c r="FM67" i="3" s="1"/>
  <c r="DA65" i="3"/>
  <c r="DA67" i="3" s="1"/>
  <c r="AO65" i="3"/>
  <c r="AO67" i="3" s="1"/>
  <c r="X65" i="3"/>
  <c r="X67" i="3" s="1"/>
  <c r="BR65" i="3"/>
  <c r="BR67" i="3" s="1"/>
  <c r="GW65" i="3"/>
  <c r="GW67" i="3" s="1"/>
  <c r="GV65" i="3"/>
  <c r="GV67" i="3" s="1"/>
  <c r="HC65" i="3"/>
  <c r="HC67" i="3" s="1"/>
  <c r="CE65" i="3"/>
  <c r="CE67" i="3" s="1"/>
  <c r="GT65" i="3"/>
  <c r="GT67" i="3" s="1"/>
  <c r="L65" i="3"/>
  <c r="L67" i="3" s="1"/>
  <c r="HO65" i="3"/>
  <c r="HO67" i="3" s="1"/>
  <c r="FC65" i="3"/>
  <c r="FC67" i="3" s="1"/>
  <c r="CQ65" i="3"/>
  <c r="CQ67" i="3" s="1"/>
  <c r="AE65" i="3"/>
  <c r="AE67" i="3" s="1"/>
  <c r="GX65" i="3"/>
  <c r="GX67" i="3" s="1"/>
  <c r="EL65" i="3"/>
  <c r="EL67" i="3" s="1"/>
  <c r="BZ65" i="3"/>
  <c r="BZ67" i="3" s="1"/>
  <c r="N65" i="3"/>
  <c r="N67" i="3" s="1"/>
  <c r="HE65" i="3"/>
  <c r="HE67" i="3" s="1"/>
  <c r="ES65" i="3"/>
  <c r="ES67" i="3" s="1"/>
  <c r="CG65" i="3"/>
  <c r="CG67" i="3" s="1"/>
  <c r="U65" i="3"/>
  <c r="U67" i="3" s="1"/>
  <c r="HD65" i="3"/>
  <c r="HD67" i="3" s="1"/>
  <c r="ER65" i="3"/>
  <c r="ER67" i="3" s="1"/>
  <c r="CF65" i="3"/>
  <c r="CF67" i="3" s="1"/>
  <c r="T65" i="3"/>
  <c r="T67" i="3" s="1"/>
  <c r="HK65" i="3"/>
  <c r="HK67" i="3" s="1"/>
  <c r="EY65" i="3"/>
  <c r="EY67" i="3" s="1"/>
  <c r="CM65" i="3"/>
  <c r="CM67" i="3" s="1"/>
  <c r="AA65" i="3"/>
  <c r="AA67" i="3" s="1"/>
  <c r="HB65" i="3"/>
  <c r="HB67" i="3" s="1"/>
  <c r="EP65" i="3"/>
  <c r="EP67" i="3" s="1"/>
  <c r="CD65" i="3"/>
  <c r="CD67" i="3" s="1"/>
  <c r="R65" i="3"/>
  <c r="R67" i="3" s="1"/>
  <c r="HQ65" i="3"/>
  <c r="HQ67" i="3" s="1"/>
  <c r="FE65" i="3"/>
  <c r="FE67" i="3" s="1"/>
  <c r="CS65" i="3"/>
  <c r="CS67" i="3" s="1"/>
  <c r="AG65" i="3"/>
  <c r="AG67" i="3" s="1"/>
  <c r="ED65" i="3"/>
  <c r="ED67" i="3" s="1"/>
  <c r="EK65" i="3"/>
  <c r="EK67" i="3" s="1"/>
  <c r="EJ65" i="3"/>
  <c r="EJ67" i="3" s="1"/>
  <c r="EQ65" i="3"/>
  <c r="EQ67" i="3" s="1"/>
  <c r="S65" i="3"/>
  <c r="S67" i="3" s="1"/>
  <c r="EH65" i="3"/>
  <c r="EH67" i="3" s="1"/>
  <c r="HI65" i="3"/>
  <c r="HI67" i="3" s="1"/>
  <c r="HG65" i="3"/>
  <c r="HG67" i="3" s="1"/>
  <c r="EU65" i="3"/>
  <c r="EU67" i="3" s="1"/>
  <c r="CI65" i="3"/>
  <c r="CI67" i="3" s="1"/>
  <c r="W65" i="3"/>
  <c r="W67" i="3" s="1"/>
  <c r="GP65" i="3"/>
  <c r="GP67" i="3" s="1"/>
  <c r="CK65" i="3"/>
  <c r="CK67" i="3" s="1"/>
  <c r="Q51" i="3"/>
  <c r="AP51" i="3"/>
  <c r="AK51" i="3"/>
  <c r="AK61" i="3" s="1"/>
  <c r="AO51" i="3"/>
  <c r="AC51" i="3"/>
  <c r="AJ51" i="3"/>
  <c r="AJ61" i="3" s="1"/>
  <c r="BK51" i="3"/>
  <c r="BK61" i="3" s="1"/>
  <c r="BH51" i="3"/>
  <c r="BH61" i="3" s="1"/>
  <c r="BJ51" i="3"/>
  <c r="AZ51" i="3"/>
  <c r="AZ61" i="3" s="1"/>
  <c r="AE51" i="3"/>
  <c r="AE61" i="3" s="1"/>
  <c r="AD51" i="3"/>
  <c r="BN61" i="3" l="1"/>
  <c r="Q61" i="3"/>
  <c r="BA61" i="3"/>
  <c r="BO52" i="3"/>
  <c r="H5" i="25" s="1"/>
  <c r="AL46" i="25"/>
  <c r="AM52" i="3"/>
  <c r="I5" i="25" s="1"/>
  <c r="AM46" i="25"/>
  <c r="BO51" i="3"/>
  <c r="H4" i="25" s="1"/>
  <c r="AL42" i="25"/>
  <c r="AM51" i="3"/>
  <c r="I4" i="25" s="1"/>
  <c r="AM42" i="25"/>
  <c r="AM55" i="3"/>
  <c r="I8" i="25" s="1"/>
  <c r="AM38" i="25"/>
  <c r="AM58" i="3"/>
  <c r="I11" i="25" s="1"/>
  <c r="AM39" i="25"/>
  <c r="BG61" i="3"/>
  <c r="S61" i="3"/>
  <c r="AB61" i="3"/>
  <c r="AC61" i="3"/>
  <c r="AD61" i="3"/>
  <c r="U61" i="3"/>
  <c r="BD61" i="3"/>
  <c r="BL61" i="3"/>
  <c r="AS61" i="3"/>
  <c r="X61" i="3"/>
  <c r="T61" i="3"/>
  <c r="AP61" i="3"/>
  <c r="AQ61" i="3"/>
  <c r="BI61" i="3"/>
  <c r="AG61" i="3"/>
  <c r="AT61" i="3"/>
  <c r="AA61" i="3"/>
  <c r="BC61" i="3"/>
  <c r="AU61" i="3"/>
  <c r="AX61" i="3"/>
  <c r="BM61" i="3"/>
  <c r="AH61" i="3"/>
  <c r="AR61" i="3"/>
  <c r="BE61" i="3"/>
  <c r="Y61" i="3"/>
  <c r="M61" i="3"/>
  <c r="AI61" i="3"/>
  <c r="Z61" i="3"/>
  <c r="R61" i="3"/>
  <c r="O61" i="3"/>
  <c r="BJ61" i="3"/>
  <c r="N61" i="3"/>
  <c r="V61" i="3"/>
  <c r="BO59" i="3"/>
  <c r="AM59" i="3"/>
  <c r="I12" i="25" s="1"/>
  <c r="BB61" i="3"/>
  <c r="P61" i="3"/>
  <c r="W61" i="3"/>
  <c r="AV61" i="3"/>
  <c r="AW61" i="3"/>
  <c r="AO61" i="3"/>
  <c r="L61" i="3"/>
  <c r="BO61" i="3" l="1"/>
  <c r="H12" i="25"/>
  <c r="AM61" i="3"/>
</calcChain>
</file>

<file path=xl/sharedStrings.xml><?xml version="1.0" encoding="utf-8"?>
<sst xmlns="http://schemas.openxmlformats.org/spreadsheetml/2006/main" count="7096" uniqueCount="946">
  <si>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</si>
  <si>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</si>
  <si>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</si>
  <si>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</si>
  <si>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</si>
  <si>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</si>
  <si>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</si>
  <si>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</si>
  <si>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77.22-5</t>
  </si>
  <si>
    <t>Edição e edição integrada à impressão</t>
  </si>
  <si>
    <t>Serviços audiovisuais</t>
  </si>
  <si>
    <t>Telecomunicações</t>
  </si>
  <si>
    <t>Serviços técnico profissionais</t>
  </si>
  <si>
    <t>Atividades de ensino continuado</t>
  </si>
  <si>
    <t>Atividades culturais, recreativas e esportivas</t>
  </si>
  <si>
    <t>46.47-8</t>
  </si>
  <si>
    <t>47.56-3</t>
  </si>
  <si>
    <t>Artigos de escritório e de papelaria; papel, papelão e seus artefatos; livros, jornais e outras publicações</t>
  </si>
  <si>
    <t>Eletrodomésticos, equipamentos de áudio e vídeo, instrumentos musicais e acessórios</t>
  </si>
  <si>
    <t>Artigos culturais, recreativos e esportivos</t>
  </si>
  <si>
    <t>Outros produtos novos</t>
  </si>
  <si>
    <t>Fabricação de artigos de joalheria, bijuteria e semelhantes</t>
  </si>
  <si>
    <t>Fabricação de instrumentos musicais</t>
  </si>
  <si>
    <t>Audiovisual</t>
  </si>
  <si>
    <t>Música</t>
  </si>
  <si>
    <t>Entretenimento</t>
  </si>
  <si>
    <t>Agreg</t>
  </si>
  <si>
    <t>Pesquisa</t>
  </si>
  <si>
    <t>PAS</t>
  </si>
  <si>
    <t>PAC</t>
  </si>
  <si>
    <t>PIA</t>
  </si>
  <si>
    <t>AgregDenominação</t>
  </si>
  <si>
    <t>Aluguel de Fitas de Vídeo, Dvds e Similares</t>
  </si>
  <si>
    <t>Artes Cênicas, Espetáculos e Atividades Complementares</t>
  </si>
  <si>
    <t>Atividades de Bibliotecas e Arquivos</t>
  </si>
  <si>
    <t>Patrimônio</t>
  </si>
  <si>
    <t>Atividades de Exibição Cinematográfica</t>
  </si>
  <si>
    <t>Atividades de Gravação de Som e de Edição de Música</t>
  </si>
  <si>
    <t>Atividades de Jardins Botânicos, Zoológicos, Parques Nacionais, Reservas Ecológicas e áreas de Proteção Ambiental</t>
  </si>
  <si>
    <t>Atividades de Museus e de Exploração, Restauração Artística e Conservação de Lugares e Prédios Históricos e Atrações Similares</t>
  </si>
  <si>
    <t>Atividades de Organizações Associativas Ligadas à Cultura e à Arte</t>
  </si>
  <si>
    <t>Atividades de Pós-Produção Cinematográfica, de Vídeos e de Programas de Televisão</t>
  </si>
  <si>
    <t>Atividades de Produção Cinematográfica, de Vídeos e de Programas de Televisão</t>
  </si>
  <si>
    <t>Atividades de Rádio</t>
  </si>
  <si>
    <t>Atividades de Recreação e Lazer não Especificadas Anteriormente</t>
  </si>
  <si>
    <t>Atividades de Televisão Aberta</t>
  </si>
  <si>
    <t>Atividades Fotográficas e Similares</t>
  </si>
  <si>
    <t>Comércio Atacadista de Artigos de Escritório e de Papelaria</t>
  </si>
  <si>
    <t>Comércio</t>
  </si>
  <si>
    <t>Comércio Varejista de Discos, Cds, Dvds e Fitas</t>
  </si>
  <si>
    <t>Comércio Varejista de Jóias e Relógios</t>
  </si>
  <si>
    <t>Comércio Varejista de Livros, Jornais, Revistas e Papelaria</t>
  </si>
  <si>
    <t>Comércio Varejista Especializado de Instrumentos Musicais e Acessórios</t>
  </si>
  <si>
    <t>Criação Artística</t>
  </si>
  <si>
    <t>Design e Decoração de Interiores</t>
  </si>
  <si>
    <t>Distribuição Cinematográfica, de Vídeo e de Programas de Televisão</t>
  </si>
  <si>
    <t>Edição de Jornais</t>
  </si>
  <si>
    <t>Edição de Revistas</t>
  </si>
  <si>
    <t>Edição Integrada à Impressão de Jornais</t>
  </si>
  <si>
    <t>Edição Integrada à Impressão de Livros</t>
  </si>
  <si>
    <t>Edição Integrada à Impressão de Revistas</t>
  </si>
  <si>
    <t>Ensino de Arte e Cultura</t>
  </si>
  <si>
    <t>Ensino de Idiomas</t>
  </si>
  <si>
    <t>Fabricação de Bijuterias e Artefatos Semelhantes</t>
  </si>
  <si>
    <t>Fabricação de Instrumentos Musicais</t>
  </si>
  <si>
    <t>Gestão de Espaços para Artes Cênicas, Espetáculos e Outras Atividades Artísticas</t>
  </si>
  <si>
    <t>Lapidação de Gemas e Fabricação de Artefatos de Ourivesaria e Joalheria</t>
  </si>
  <si>
    <t>Operadoras de Televisão por Assinatura por Cabo</t>
  </si>
  <si>
    <t>Operadoras de Televisão por Assinatura por Microondas</t>
  </si>
  <si>
    <t>Operadoras de Televisão por Assinatura por Satélite</t>
  </si>
  <si>
    <t>Parques de Diversão e Parques Temáticos</t>
  </si>
  <si>
    <t>Programadoras e Atividades Relacionadas à Televisão por Assinatura</t>
  </si>
  <si>
    <t>Serviços de Arquitetura</t>
  </si>
  <si>
    <t>ClasseCNAE</t>
  </si>
  <si>
    <t>Classe CNAE (denominação)</t>
  </si>
  <si>
    <t>Edição de livros</t>
  </si>
  <si>
    <t>85.92-9; 85.93-7</t>
  </si>
  <si>
    <t>Ensino de Arte e Cultura; Ensino de Idiomas</t>
  </si>
  <si>
    <t>Tabelão de conversão - Agregação da pesquisa PAS, PAC, PIA para todas as classes CNAE da cultura (ABAIXO HÁ A AGREGAÇÃO COM AS CNAES CULTURAIS SOMENTE, UTILIZADA PARA O CÁLCULO DAS CONVERSÕES)</t>
  </si>
  <si>
    <t>Índices para correção monetária (valores a serem atualizados para dez/2014</t>
  </si>
  <si>
    <t>1P</t>
  </si>
  <si>
    <t>2P</t>
  </si>
  <si>
    <t>3P</t>
  </si>
  <si>
    <t>1G</t>
  </si>
  <si>
    <t>Total Geral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</si>
  <si>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</si>
  <si>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</si>
  <si>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</si>
  <si>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</si>
  <si>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</si>
  <si>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</si>
  <si>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</si>
  <si>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</si>
  <si>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Rótulos de Coluna</t>
  </si>
  <si>
    <t>Valores</t>
  </si>
  <si>
    <t>Total</t>
  </si>
  <si>
    <t>Abaixo, as tabelas dinamicas automaticas para "Tipo de Atuacao".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</si>
  <si>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</si>
  <si>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</si>
  <si>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</si>
  <si>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</si>
  <si>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</si>
  <si>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</si>
  <si>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</si>
  <si>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</si>
  <si>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</si>
  <si>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</si>
  <si>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</si>
  <si>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</si>
  <si>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</si>
  <si>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</si>
  <si>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</si>
  <si>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</si>
  <si>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</si>
  <si>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</si>
  <si>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</si>
  <si>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</si>
  <si>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</si>
  <si>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</si>
  <si>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</si>
  <si>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</si>
  <si>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</si>
  <si>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</si>
  <si>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</si>
  <si>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</si>
  <si>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</si>
  <si>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</si>
  <si>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</si>
  <si>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</si>
  <si>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</si>
  <si>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</si>
  <si>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</si>
  <si>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</si>
  <si>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</si>
  <si>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</si>
  <si>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</si>
  <si>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</si>
  <si>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</si>
  <si>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</si>
  <si>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</si>
  <si>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</si>
  <si>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</si>
  <si>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</si>
  <si>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</si>
  <si>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</si>
  <si>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</si>
  <si>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</si>
  <si>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</si>
  <si>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</si>
  <si>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</si>
  <si>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</si>
  <si>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</si>
  <si>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</si>
  <si>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</si>
  <si>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</si>
  <si>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</si>
  <si>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</si>
  <si>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</si>
  <si>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</si>
  <si>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</si>
  <si>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</si>
  <si>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</si>
  <si>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</si>
  <si>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</si>
  <si>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</si>
  <si>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</si>
  <si>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</si>
  <si>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</si>
  <si>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</si>
  <si>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</si>
  <si>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</si>
  <si>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</si>
  <si>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</si>
  <si>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</si>
  <si>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</si>
  <si>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</si>
  <si>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</si>
  <si>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</si>
  <si>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</si>
  <si>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</si>
  <si>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</si>
  <si>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</si>
  <si>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</si>
  <si>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</si>
  <si>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</si>
  <si>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</si>
  <si>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</si>
  <si>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</si>
  <si>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</si>
  <si>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</si>
  <si>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</si>
  <si>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</si>
  <si>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</si>
  <si>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</si>
  <si>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</si>
  <si>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</si>
  <si>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</si>
  <si>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</si>
  <si>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</si>
  <si>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</si>
  <si>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</si>
  <si>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</si>
  <si>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</si>
  <si>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</si>
  <si>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</si>
  <si>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</si>
  <si>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</si>
  <si>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</si>
  <si>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</si>
  <si>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</si>
  <si>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</si>
  <si>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</si>
  <si>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</si>
  <si>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</si>
  <si>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</si>
  <si>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</si>
  <si>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</si>
  <si>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</si>
  <si>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</si>
  <si>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</si>
  <si>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</si>
  <si>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</si>
  <si>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</si>
  <si>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</si>
  <si>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</si>
  <si>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</si>
  <si>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</si>
  <si>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</si>
  <si>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</si>
  <si>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</si>
  <si>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</si>
  <si>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</si>
  <si>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</si>
  <si>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</si>
  <si>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</si>
  <si>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</si>
  <si>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</si>
  <si>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</si>
  <si>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</si>
  <si>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</si>
  <si>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</si>
  <si>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</si>
  <si>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</si>
  <si>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</si>
  <si>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</si>
  <si>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</si>
  <si>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</si>
  <si>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</si>
  <si>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</si>
  <si>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</si>
  <si>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</si>
  <si>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</si>
  <si>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</si>
  <si>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</si>
  <si>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</si>
  <si>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</si>
  <si>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</si>
  <si>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</si>
  <si>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</si>
  <si>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</si>
  <si>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</si>
  <si>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</si>
  <si>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</si>
  <si>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</si>
  <si>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</si>
  <si>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</si>
  <si>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</si>
  <si>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</si>
  <si>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</si>
  <si>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</si>
  <si>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</si>
  <si>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</si>
  <si>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</si>
  <si>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</si>
  <si>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</si>
  <si>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</si>
  <si>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</si>
  <si>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</si>
  <si>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</si>
  <si>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</si>
  <si>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</si>
  <si>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</si>
  <si>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</si>
  <si>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</si>
  <si>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</si>
  <si>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</si>
  <si>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</si>
  <si>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</si>
  <si>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</si>
  <si>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</si>
  <si>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</si>
  <si>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</si>
  <si>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</si>
  <si>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</si>
  <si>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</si>
  <si>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</si>
  <si>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</si>
  <si>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</si>
  <si>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</si>
  <si>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</si>
  <si>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</si>
  <si>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</si>
  <si>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</si>
  <si>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</si>
  <si>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</si>
  <si>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</si>
  <si>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</si>
  <si>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</si>
  <si>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</si>
  <si>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</si>
  <si>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</si>
  <si>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</si>
  <si>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</si>
  <si>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</si>
  <si>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</si>
  <si>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</si>
  <si>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</si>
  <si>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</si>
  <si>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</si>
  <si>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</si>
  <si>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</si>
  <si>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</si>
  <si>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</si>
  <si>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</si>
  <si>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</si>
  <si>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</si>
  <si>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</si>
  <si>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</si>
  <si>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</si>
  <si>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</si>
  <si>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</si>
  <si>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</si>
  <si>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</si>
  <si>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</si>
  <si>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</si>
  <si>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</si>
  <si>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</si>
  <si>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</si>
  <si>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</si>
  <si>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</si>
  <si>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</si>
  <si>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</si>
  <si>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</si>
  <si>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</si>
  <si>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</si>
  <si>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</si>
  <si>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</si>
  <si>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</si>
  <si>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</si>
  <si>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</si>
  <si>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</si>
  <si>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</si>
  <si>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</si>
  <si>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</si>
  <si>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</si>
  <si>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</si>
  <si>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</si>
  <si>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</si>
  <si>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</si>
  <si>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</si>
  <si>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</si>
  <si>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</si>
  <si>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</si>
  <si>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</si>
  <si>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</si>
  <si>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</si>
  <si>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</si>
  <si>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</si>
  <si>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</si>
  <si>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</si>
  <si>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</si>
  <si>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</si>
  <si>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</si>
  <si>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</si>
  <si>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</si>
  <si>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</si>
  <si>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</si>
  <si>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</si>
  <si>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</si>
  <si>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</si>
  <si>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</si>
  <si>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</si>
  <si>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</si>
  <si>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</si>
  <si>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</si>
  <si>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</si>
  <si>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</si>
  <si>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</si>
  <si>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</si>
  <si>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</si>
  <si>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</si>
  <si>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</si>
  <si>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</si>
  <si>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</si>
  <si>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</si>
  <si>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</si>
  <si>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</si>
  <si>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</si>
  <si>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</si>
  <si>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</si>
  <si>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</si>
  <si>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</si>
  <si>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</si>
  <si>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</si>
  <si>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</si>
  <si>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</si>
  <si>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</si>
  <si>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</si>
  <si>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</si>
  <si>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</si>
  <si>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</si>
  <si>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</si>
  <si>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</si>
  <si>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</si>
  <si>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</si>
  <si>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</si>
  <si>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</si>
  <si>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</si>
  <si>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</si>
  <si>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</si>
  <si>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</si>
  <si>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</si>
  <si>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</si>
  <si>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</si>
  <si>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</si>
  <si>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</si>
  <si>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</si>
  <si>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</si>
  <si>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</si>
  <si>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</si>
  <si>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</si>
  <si>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</si>
  <si>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</si>
  <si>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</si>
  <si>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</si>
  <si>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</si>
  <si>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</si>
  <si>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</si>
  <si>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</si>
  <si>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</si>
  <si>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</si>
  <si>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</si>
  <si>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</si>
  <si>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</si>
  <si>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</si>
  <si>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</si>
  <si>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</si>
  <si>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</si>
  <si>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</si>
  <si>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</si>
  <si>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</si>
  <si>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</si>
  <si>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</si>
  <si>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</si>
  <si>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</si>
  <si>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</si>
  <si>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</si>
  <si>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</si>
  <si>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</si>
  <si>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</si>
  <si>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</si>
  <si>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</si>
  <si>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</si>
  <si>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</si>
  <si>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</si>
  <si>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</si>
  <si>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</si>
  <si>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</si>
  <si>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</si>
  <si>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</si>
  <si>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</si>
  <si>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</si>
  <si>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</si>
  <si>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</si>
  <si>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</si>
  <si>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</si>
  <si>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</si>
  <si>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</si>
  <si>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</si>
  <si>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</si>
  <si>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</si>
  <si>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</si>
  <si>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</si>
  <si>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</si>
  <si>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</si>
  <si>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</si>
  <si>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</si>
  <si>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</si>
  <si>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</si>
  <si>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</si>
  <si>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</si>
  <si>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</si>
  <si>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</si>
  <si>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</si>
  <si>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</si>
  <si>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</si>
  <si>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</si>
  <si>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</si>
  <si>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</si>
  <si>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</si>
  <si>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</si>
  <si>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</si>
  <si>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Soma de Soma de 11 - Rondônia_2014</t>
  </si>
  <si>
    <t>Soma de Soma de 12 - Acre_2014</t>
  </si>
  <si>
    <t>Soma de Soma de 13 - Amazonas_2014</t>
  </si>
  <si>
    <t>Soma de Soma de 14 - Roraima_2014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</si>
  <si>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</si>
  <si>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</si>
  <si>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</si>
  <si>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</si>
  <si>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</si>
  <si>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</si>
  <si>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</si>
  <si>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</si>
  <si>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</si>
  <si>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</si>
  <si>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</si>
  <si>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</si>
  <si>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</si>
  <si>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</si>
  <si>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</si>
  <si>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</si>
  <si>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</si>
  <si>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</si>
  <si>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</si>
  <si>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</si>
  <si>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</si>
  <si>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</si>
  <si>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</si>
  <si>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</si>
  <si>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</si>
  <si>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</si>
  <si>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</si>
  <si>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</si>
  <si>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</si>
  <si>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</si>
  <si>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</si>
  <si>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</si>
  <si>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</si>
  <si>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</si>
  <si>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</si>
  <si>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</si>
  <si>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</si>
  <si>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</si>
  <si>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</si>
  <si>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</si>
  <si>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</si>
  <si>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</si>
  <si>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</si>
  <si>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</si>
  <si>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</si>
  <si>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</si>
  <si>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</si>
  <si>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</si>
  <si>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</si>
  <si>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</si>
  <si>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11 - Rondônia_2014</t>
  </si>
  <si>
    <t>12 - Acre_2014</t>
  </si>
  <si>
    <t>13 - Amazonas_2014</t>
  </si>
  <si>
    <t>14 - Roraima_2014</t>
  </si>
  <si>
    <t>15 - Pará_2014</t>
  </si>
  <si>
    <t>16 - Amapá_2014</t>
  </si>
  <si>
    <t>17 - Tocantins_2014</t>
  </si>
  <si>
    <t>21 - Maranhão_2014</t>
  </si>
  <si>
    <t>22 - Piauí_2014</t>
  </si>
  <si>
    <t>23 - Ceará_2014</t>
  </si>
  <si>
    <t>24 - Rio Grande do Norte_2014</t>
  </si>
  <si>
    <t>25 - Paraíba_2014</t>
  </si>
  <si>
    <t>26 - Pernambuco_2014</t>
  </si>
  <si>
    <t>27 - Alagoas_2014</t>
  </si>
  <si>
    <t>28 - Sergipe_2014</t>
  </si>
  <si>
    <t>29 - Bahia_2014</t>
  </si>
  <si>
    <t>31 - Minas Gerais_2014</t>
  </si>
  <si>
    <t>32 - Espírito Santo_2014</t>
  </si>
  <si>
    <t>33 - Rio de Janeiro_2014</t>
  </si>
  <si>
    <t>35 - São Paulo_2014</t>
  </si>
  <si>
    <t>41 - Paraná_2014</t>
  </si>
  <si>
    <t>42 - Santa Catarina_2014</t>
  </si>
  <si>
    <t>43 - Rio Grande do Sul_2014</t>
  </si>
  <si>
    <t>50 - Mato Grosso do Sul_2014</t>
  </si>
  <si>
    <t>51 - Mato Grosso_2014</t>
  </si>
  <si>
    <t>52 - Goiás_2014</t>
  </si>
  <si>
    <t>53 - Distrito Federal_2014</t>
  </si>
  <si>
    <t>Total_2014</t>
  </si>
  <si>
    <t>11 - Rondônia_2013</t>
  </si>
  <si>
    <t>12 - Acre_2013</t>
  </si>
  <si>
    <t>13 - Amazonas_2013</t>
  </si>
  <si>
    <t>14 - Roraima_2013</t>
  </si>
  <si>
    <t>15 - Pará_2013</t>
  </si>
  <si>
    <t>16 - Amapá_2013</t>
  </si>
  <si>
    <t>17 - Tocantins_2013</t>
  </si>
  <si>
    <t>21 - Maranhão_2013</t>
  </si>
  <si>
    <t>22 - Piauí_2013</t>
  </si>
  <si>
    <t>23 - Ceará_2013</t>
  </si>
  <si>
    <t>24 - Rio Grande do Norte_2013</t>
  </si>
  <si>
    <t>25 - Paraíba_2013</t>
  </si>
  <si>
    <t>26 - Pernambuco_2013</t>
  </si>
  <si>
    <t>27 - Alagoas_2013</t>
  </si>
  <si>
    <t>28 - Sergipe_2013</t>
  </si>
  <si>
    <t>29 - Bahia_2013</t>
  </si>
  <si>
    <t>31 - Minas Gerais_2013</t>
  </si>
  <si>
    <t>32 - Espírito Santo_2013</t>
  </si>
  <si>
    <t>33 - Rio de Janeiro_2013</t>
  </si>
  <si>
    <t>35 - São Paulo_2013</t>
  </si>
  <si>
    <t>41 - Paraná_2013</t>
  </si>
  <si>
    <t>42 - Santa Catarina_2013</t>
  </si>
  <si>
    <t>43 - Rio Grande do Sul_2013</t>
  </si>
  <si>
    <t>50 - Mato Grosso do Sul_2013</t>
  </si>
  <si>
    <t>51 - Mato Grosso_2013</t>
  </si>
  <si>
    <t>52 - Goiás_2013</t>
  </si>
  <si>
    <t>53 - Distrito Federal_2013</t>
  </si>
  <si>
    <t>Total_2013</t>
  </si>
  <si>
    <t>11 - Rondônia_2012</t>
  </si>
  <si>
    <t>12 - Acre_2012</t>
  </si>
  <si>
    <t>13 - Amazonas_2012</t>
  </si>
  <si>
    <t>14 - Roraima_2012</t>
  </si>
  <si>
    <t>15 - Pará_2012</t>
  </si>
  <si>
    <t>16 - Amapá_2012</t>
  </si>
  <si>
    <t>17 - Tocantins_2012</t>
  </si>
  <si>
    <t>21 - Maranhão_2012</t>
  </si>
  <si>
    <t>22 - Piauí_2012</t>
  </si>
  <si>
    <t>23 - Ceará_2012</t>
  </si>
  <si>
    <t>24 - Rio Grande do Norte_2012</t>
  </si>
  <si>
    <t>25 - Paraíba_2012</t>
  </si>
  <si>
    <t>26 - Pernambuco_2012</t>
  </si>
  <si>
    <t>27 - Alagoas_2012</t>
  </si>
  <si>
    <t>28 - Sergipe_2012</t>
  </si>
  <si>
    <t>29 - Bahia_2012</t>
  </si>
  <si>
    <t>31 - Minas Gerais_2012</t>
  </si>
  <si>
    <t>32 - Espírito Santo_2012</t>
  </si>
  <si>
    <t>33 - Rio de Janeiro_2012</t>
  </si>
  <si>
    <t>35 - São Paulo_2012</t>
  </si>
  <si>
    <t>41 - Paraná_2012</t>
  </si>
  <si>
    <t>42 - Santa Catarina_2012</t>
  </si>
  <si>
    <t>43 - Rio Grande do Sul_2012</t>
  </si>
  <si>
    <t>50 - Mato Grosso do Sul_2012</t>
  </si>
  <si>
    <t>51 - Mato Grosso_2012</t>
  </si>
  <si>
    <t>52 - Goiás_2012</t>
  </si>
  <si>
    <t>53 - Distrito Federal_2012</t>
  </si>
  <si>
    <t>Total_2012</t>
  </si>
  <si>
    <t>11 - Rondônia_2011</t>
  </si>
  <si>
    <t>12 - Acre_2011</t>
  </si>
  <si>
    <t>13 - Amazonas_2011</t>
  </si>
  <si>
    <t>14 - Roraima_2011</t>
  </si>
  <si>
    <t>15 - Pará_2011</t>
  </si>
  <si>
    <t>16 - Amapá_2011</t>
  </si>
  <si>
    <t>17 - Tocantins_2011</t>
  </si>
  <si>
    <t>21 - Maranhão_2011</t>
  </si>
  <si>
    <t>22 - Piauí_2011</t>
  </si>
  <si>
    <t>23 - Ceará_2011</t>
  </si>
  <si>
    <t>24 - Rio Grande do Norte_2011</t>
  </si>
  <si>
    <t>25 - Paraíba_2011</t>
  </si>
  <si>
    <t>26 - Pernambuco_2011</t>
  </si>
  <si>
    <t>27 - Alagoas_2011</t>
  </si>
  <si>
    <t>28 - Sergipe_2011</t>
  </si>
  <si>
    <t>29 - Bahia_2011</t>
  </si>
  <si>
    <t>31 - Minas Gerais_2011</t>
  </si>
  <si>
    <t>32 - Espírito Santo_2011</t>
  </si>
  <si>
    <t>33 - Rio de Janeiro_2011</t>
  </si>
  <si>
    <t>35 - São Paulo_2011</t>
  </si>
  <si>
    <t>41 - Paraná_2011</t>
  </si>
  <si>
    <t>42 - Santa Catarina_2011</t>
  </si>
  <si>
    <t>43 - Rio Grande do Sul_2011</t>
  </si>
  <si>
    <t>50 - Mato Grosso do Sul_2011</t>
  </si>
  <si>
    <t>51 - Mato Grosso_2011</t>
  </si>
  <si>
    <t>52 - Goiás_2011</t>
  </si>
  <si>
    <t>53 - Distrito Federal_2011</t>
  </si>
  <si>
    <t>Total_2011</t>
  </si>
  <si>
    <t>11 - Rondônia_2010</t>
  </si>
  <si>
    <t>12 - Acre_2010</t>
  </si>
  <si>
    <t>13 - Amazonas_2010</t>
  </si>
  <si>
    <t>14 - Roraima_2010</t>
  </si>
  <si>
    <t>15 - Pará_2010</t>
  </si>
  <si>
    <t>16 - Amapá_2010</t>
  </si>
  <si>
    <t>17 - Tocantins_2010</t>
  </si>
  <si>
    <t>21 - Maranhão_2010</t>
  </si>
  <si>
    <t>22 - Piauí_2010</t>
  </si>
  <si>
    <t>23 - Ceará_2010</t>
  </si>
  <si>
    <t>24 - Rio Grande do Norte_2010</t>
  </si>
  <si>
    <t>25 - Paraíba_2010</t>
  </si>
  <si>
    <t>26 - Pernambuco_2010</t>
  </si>
  <si>
    <t>27 - Alagoas_2010</t>
  </si>
  <si>
    <t>28 - Sergipe_2010</t>
  </si>
  <si>
    <t>29 - Bahia_2010</t>
  </si>
  <si>
    <t>31 - Minas Gerais_2010</t>
  </si>
  <si>
    <t>32 - Espírito Santo_2010</t>
  </si>
  <si>
    <t>33 - Rio de Janeiro_2010</t>
  </si>
  <si>
    <t>35 - São Paulo_2010</t>
  </si>
  <si>
    <t>41 - Paraná_2010</t>
  </si>
  <si>
    <t>42 - Santa Catarina_2010</t>
  </si>
  <si>
    <t>43 - Rio Grande do Sul_2010</t>
  </si>
  <si>
    <t>50 - Mato Grosso do Sul_2010</t>
  </si>
  <si>
    <t>51 - Mato Grosso_2010</t>
  </si>
  <si>
    <t>52 - Goiás_2010</t>
  </si>
  <si>
    <t>53 - Distrito Federal_2010</t>
  </si>
  <si>
    <t>Total_2010</t>
  </si>
  <si>
    <t>11 - Rondônia_2009</t>
  </si>
  <si>
    <t>12 - Acre_2009</t>
  </si>
  <si>
    <t>13 - Amazonas_2009</t>
  </si>
  <si>
    <t>14 - Roraima_2009</t>
  </si>
  <si>
    <t>15 - Pará_2009</t>
  </si>
  <si>
    <t>16 - Amapá_2009</t>
  </si>
  <si>
    <t>17 - Tocantins_2009</t>
  </si>
  <si>
    <t>21 - Maranhão_2009</t>
  </si>
  <si>
    <t>22 - Piauí_2009</t>
  </si>
  <si>
    <t>23 - Ceará_2009</t>
  </si>
  <si>
    <t>24 - Rio Grande do Norte_2009</t>
  </si>
  <si>
    <t>25 - Paraíba_2009</t>
  </si>
  <si>
    <t>26 - Pernambuco_2009</t>
  </si>
  <si>
    <t>27 - Alagoas_2009</t>
  </si>
  <si>
    <t>28 - Sergipe_2009</t>
  </si>
  <si>
    <t>29 - Bahia_2009</t>
  </si>
  <si>
    <t>31 - Minas Gerais_2009</t>
  </si>
  <si>
    <t>32 - Espírito Santo_2009</t>
  </si>
  <si>
    <t>33 - Rio de Janeiro_2009</t>
  </si>
  <si>
    <t>35 - São Paulo_2009</t>
  </si>
  <si>
    <t>41 - Paraná_2009</t>
  </si>
  <si>
    <t>42 - Santa Catarina_2009</t>
  </si>
  <si>
    <t>43 - Rio Grande do Sul_2009</t>
  </si>
  <si>
    <t>50 - Mato Grosso do Sul_2009</t>
  </si>
  <si>
    <t>51 - Mato Grosso_2009</t>
  </si>
  <si>
    <t>52 - Goiás_2009</t>
  </si>
  <si>
    <t>53 - Distrito Federal_2009</t>
  </si>
  <si>
    <t>Total_2009</t>
  </si>
  <si>
    <t>11 - Rondônia_2008</t>
  </si>
  <si>
    <t>12 - Acre_2008</t>
  </si>
  <si>
    <t>13 - Amazonas_2008</t>
  </si>
  <si>
    <t>14 - Roraima_2008</t>
  </si>
  <si>
    <t>15 - Pará_2008</t>
  </si>
  <si>
    <t>16 - Amapá_2008</t>
  </si>
  <si>
    <t>17 - Tocantins_2008</t>
  </si>
  <si>
    <t>21 - Maranhão_2008</t>
  </si>
  <si>
    <t>22 - Piauí_2008</t>
  </si>
  <si>
    <t>23 - Ceará_2008</t>
  </si>
  <si>
    <t>24 - Rio Grande do Norte_2008</t>
  </si>
  <si>
    <t>25 - Paraíba_2008</t>
  </si>
  <si>
    <t>26 - Pernambuco_2008</t>
  </si>
  <si>
    <t>27 - Alagoas_2008</t>
  </si>
  <si>
    <t>28 - Sergipe_2008</t>
  </si>
  <si>
    <t>29 - Bahia_2008</t>
  </si>
  <si>
    <t>31 - Minas Gerais_2008</t>
  </si>
  <si>
    <t>32 - Espírito Santo_2008</t>
  </si>
  <si>
    <t>33 - Rio de Janeiro_2008</t>
  </si>
  <si>
    <t>35 - São Paulo_2008</t>
  </si>
  <si>
    <t>41 - Paraná_2008</t>
  </si>
  <si>
    <t>42 - Santa Catarina_2008</t>
  </si>
  <si>
    <t>43 - Rio Grande do Sul_2008</t>
  </si>
  <si>
    <t>50 - Mato Grosso do Sul_2008</t>
  </si>
  <si>
    <t>51 - Mato Grosso_2008</t>
  </si>
  <si>
    <t>52 - Goiás_2008</t>
  </si>
  <si>
    <t>53 - Distrito Federal_2008</t>
  </si>
  <si>
    <t>Total_2008</t>
  </si>
  <si>
    <t>11 - Rondônia_2007</t>
  </si>
  <si>
    <t>12 - Acre_2007</t>
  </si>
  <si>
    <t>13 - Amazonas_2007</t>
  </si>
  <si>
    <t>14 - Roraima_2007</t>
  </si>
  <si>
    <t>15 - Pará_2007</t>
  </si>
  <si>
    <t>16 - Amapá_2007</t>
  </si>
  <si>
    <t>17 - Tocantins_2007</t>
  </si>
  <si>
    <t>21 - Maranhão_2007</t>
  </si>
  <si>
    <t>22 - Piauí_2007</t>
  </si>
  <si>
    <t>23 - Ceará_2007</t>
  </si>
  <si>
    <t>24 - Rio Grande do Norte_2007</t>
  </si>
  <si>
    <t>25 - Paraíba_2007</t>
  </si>
  <si>
    <t>26 - Pernambuco_2007</t>
  </si>
  <si>
    <t>27 - Alagoas_2007</t>
  </si>
  <si>
    <t>28 - Sergipe_2007</t>
  </si>
  <si>
    <t>29 - Bahia_2007</t>
  </si>
  <si>
    <t>31 - Minas Gerais_2007</t>
  </si>
  <si>
    <t>32 - Espírito Santo_2007</t>
  </si>
  <si>
    <t>33 - Rio de Janeiro_2007</t>
  </si>
  <si>
    <t>35 - São Paulo_2007</t>
  </si>
  <si>
    <t>41 - Paraná_2007</t>
  </si>
  <si>
    <t>42 - Santa Catarina_2007</t>
  </si>
  <si>
    <t>43 - Rio Grande do Sul_2007</t>
  </si>
  <si>
    <t>50 - Mato Grosso do Sul_2007</t>
  </si>
  <si>
    <t>51 - Mato Grosso_2007</t>
  </si>
  <si>
    <t>52 - Goiás_2007</t>
  </si>
  <si>
    <t>53 - Distrito Federal_2007</t>
  </si>
  <si>
    <t>Total_2007</t>
  </si>
  <si>
    <t>Arquitetura e Design</t>
  </si>
  <si>
    <t>Comércio varejista de jóias e relógios</t>
  </si>
  <si>
    <t>Artes Cênicas e Espetáculos</t>
  </si>
  <si>
    <t>Atividades de organizações associativas ligadas à cultura e à arte</t>
  </si>
  <si>
    <t>Atividades de rádio</t>
  </si>
  <si>
    <t>Operadoras de televisão por assinatura por cabo</t>
  </si>
  <si>
    <t>Operadoras de televisão por assinatura por satélite</t>
  </si>
  <si>
    <t>Cultura Digital</t>
  </si>
  <si>
    <t>Editorial</t>
  </si>
  <si>
    <t>Edição de jornais</t>
  </si>
  <si>
    <t>Edição de revistas</t>
  </si>
  <si>
    <t>Educação e Criação em Artes</t>
  </si>
  <si>
    <t>Atividades fotográficas e similares</t>
  </si>
  <si>
    <t>Criação artística</t>
  </si>
  <si>
    <t>Comércio varejista especializado de instrumentos musicais e acessórios</t>
  </si>
  <si>
    <t>Publicidade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</si>
  <si>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</si>
  <si>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</si>
  <si>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</si>
  <si>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</si>
  <si>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</si>
  <si>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</si>
  <si>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</si>
  <si>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Lapidação, fab. Ourivesaria e Joalheria</t>
  </si>
  <si>
    <t>Fabricação de Bijuterias e Artefatos semelhantes</t>
  </si>
  <si>
    <t>Serviços arquitetura</t>
  </si>
  <si>
    <t>Desenho e decoração</t>
  </si>
  <si>
    <t>Artes cênicas, espetáculos, etc.</t>
  </si>
  <si>
    <t>Gestão espaço para espetáculos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</si>
  <si>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</si>
  <si>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</si>
  <si>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</si>
  <si>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</si>
  <si>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TV aberta</t>
  </si>
  <si>
    <t>TV por assinatura</t>
  </si>
  <si>
    <t>Operadoras de televisão por assinatura por micro-ondas</t>
  </si>
  <si>
    <t>Aluguel de fitas vídeo, DVD, etc.</t>
  </si>
  <si>
    <t>Portais, Provedores de Conteúdo e Outros Serviços de Informação na Internet</t>
  </si>
  <si>
    <t>Com. Var. Livros, jornais, papelaria.</t>
  </si>
  <si>
    <t>Com. Atac. Livros, jornais, papelaria.</t>
  </si>
  <si>
    <t>Edição integrada impressão livros</t>
  </si>
  <si>
    <t>Edição integrada impressão jornais</t>
  </si>
  <si>
    <t>Edição integrada impressão revistas</t>
  </si>
  <si>
    <t>Agências de Notícias</t>
  </si>
  <si>
    <t>Ensino de Arte Cultura</t>
  </si>
  <si>
    <t>Parques de Diversão e Parques Temáticas</t>
  </si>
  <si>
    <t>Atividades de Lazer não especificadas anteriormente</t>
  </si>
  <si>
    <t>Fabricação de Brinquedos e Jogos Recreativos</t>
  </si>
  <si>
    <t>Fab. Instrumentos musicais</t>
  </si>
  <si>
    <t>Com. Var. Discos, CDs, DVDs</t>
  </si>
  <si>
    <t>Gravação de som e edição música</t>
  </si>
  <si>
    <t>Bibliotecas e arquivos</t>
  </si>
  <si>
    <t>Museus, restaurações, prédios históricos</t>
  </si>
  <si>
    <t>Jardim botânico, zoo, parques e reservas ecológicas.</t>
  </si>
  <si>
    <t>Agências de Publicidade</t>
  </si>
  <si>
    <t>Agenciamento de Espaços para Publicidade, Exceto em Veículos de Comunicação</t>
  </si>
  <si>
    <t>Atividades de Publicidade Não Especificadas Anteriormente</t>
  </si>
  <si>
    <t>Serviços técnico-profissionais</t>
  </si>
  <si>
    <t>Tecnologia da Informação</t>
  </si>
  <si>
    <t>Agências de notícias e outros serviços de informação</t>
  </si>
  <si>
    <t>Artigos de escritório e de papelaria; papel, pape- lão e seus artefatos; livros, jornais e outras pu- blicações</t>
  </si>
  <si>
    <t>INDISPONÍVEL</t>
  </si>
  <si>
    <t>SCC</t>
  </si>
  <si>
    <t>Atuação</t>
  </si>
  <si>
    <t>Total UF</t>
  </si>
  <si>
    <t>Serviços Não-Financeiros</t>
  </si>
  <si>
    <t>Aluguéis não imobiliários e gestão de ativos intangíveis não financeiros</t>
  </si>
  <si>
    <t>Serviços arquitetura; Atividades fotográficas e similares; Desenho e decoração; Agências de Publicidade; Agenciamento de Espaços para Publicidade, Exceto em Veículos de Comunicação; tividades de Publicidade Não Especificadas Anteriormente</t>
  </si>
  <si>
    <t>7111; 7420; 74102; 7311; 7312; 7319</t>
  </si>
  <si>
    <t>Artes cênicas, espetáculos, etc.; Gestão espaço para espetáculos; Criação artística; Parques de Diversão e Parques Temáticas; Atividades de Lazer não especificadas anteriormente</t>
  </si>
  <si>
    <t>9001; 9003; 9002; 93212; 93298</t>
  </si>
  <si>
    <t>5911; 5912; 5913; 5914; 5920; 6010; 6021; 6022</t>
  </si>
  <si>
    <t>Produção cine, vídeos, programa TV; Pós Produção cine, vídeos, programa TV; Distribuição cine, vídeos, programas TV; Exibições cinematográficas; Atividades de rádio; TV aberta; TV por assinatura; gravação de som e edição música</t>
  </si>
  <si>
    <t>6141; 6142; 6143</t>
  </si>
  <si>
    <t>Operadoras de televisão por assinatura por cabo; Operadoras de televisão por assinatura por micro-ondas; Operadoras de televisão por assinatura por satélite</t>
  </si>
  <si>
    <t xml:space="preserve">
5811; 5812; 5813; 5821; 5822; 5823</t>
  </si>
  <si>
    <t>Edição de livros; Edição de jornais; Edição de revistas; Edição integrada impressão livros; Edição integrada impressão jornais; Edição integrada impressão revistas</t>
  </si>
  <si>
    <t>Agência de Notícias</t>
  </si>
  <si>
    <t>Classe CNAE CSC (denominação, separadas por ';')</t>
  </si>
  <si>
    <t>ClasseCNAE CSC</t>
  </si>
  <si>
    <t>47.61-0; 4762</t>
  </si>
  <si>
    <t>Com. Var. Livros, jornais, papelaria.; Com. Var. Discos, CDs, DVDs</t>
  </si>
  <si>
    <t xml:space="preserve">
Lapidação, fab. Ourivesaria e Joalheria; Fabricação de Bijuterias e Artefatos semelhantes</t>
  </si>
  <si>
    <t>3211; 3212</t>
  </si>
  <si>
    <t>Valor Adicionado, Receita ou Custo TOTAL para cada pesquisa IBGE</t>
  </si>
  <si>
    <t>Total da Pesquisa</t>
  </si>
  <si>
    <t>Pesquisa IBGE</t>
  </si>
  <si>
    <t>AgregPIA</t>
  </si>
  <si>
    <t>AgregPAS</t>
  </si>
  <si>
    <t>AgregPAC</t>
  </si>
  <si>
    <t>AgregOUT</t>
  </si>
  <si>
    <t>Setores</t>
  </si>
  <si>
    <t>Nome da Categoria</t>
  </si>
  <si>
    <t>CNAES na categoria</t>
  </si>
  <si>
    <t>47.53-9 e 47.56-3</t>
  </si>
  <si>
    <t>47.61-0, 47.62-8, 47.63-6</t>
  </si>
  <si>
    <t>47.83-1 e 47.89-0</t>
  </si>
  <si>
    <t>69.11-7, 69.20-6, 70.20-4, 71.11-1, 71.12-0, 71.19-7, 71.20-1, 73.11-4, 73.12-2, 73.19-0, 73.20-3, 74.10-2, 74.20-0 , 74.90-0</t>
  </si>
  <si>
    <t>90.01-9, 90.02-7, 90.03-5, 92.00-3, 93.11-5, 93.13-1, 93.19-1,
93.21-2, 93.29-8</t>
  </si>
  <si>
    <t>90.01-9, 90.02-7, 90.03-5, 92.00-3, 93.11-5, 93.13-1, 93.19-1, 93.21-2, 93.29-8</t>
  </si>
  <si>
    <t>60.10-1, 60.21-7, 60.22-5, 59.11-1, 59.12-0, 59.13-8, 59.14-6, 59.20-1</t>
  </si>
  <si>
    <t xml:space="preserve"> 61.10-8, 61.20-5, 61.30-2, 61.41-8, 61.42-6, 61.43-4, 61.90-6</t>
  </si>
  <si>
    <t>77.11-0, 77.19-5, 77.21-7, 77.22-5, 77.23-3, 77.29-2, 77.31-4, 77.32-2, 77.33-1, 77.39-0, 77.40-3</t>
  </si>
  <si>
    <t>62.01-5, 62.02-3, 62.03-1, 62.04-0, 62.09-1, 63.11-9, 63.19-4</t>
  </si>
  <si>
    <t>58.11-5, 58.12-3, 58.13-1, 58.19-1, 58.21-2, 58.22-1, 58.23-9, 58.29-8</t>
  </si>
  <si>
    <t>63.91-7, 63.99-2</t>
  </si>
  <si>
    <t>85.50-3, 85.91-1, 85.92-9, 85.93-7, 85.99-6</t>
  </si>
  <si>
    <t>32.1</t>
  </si>
  <si>
    <t>32.4</t>
  </si>
  <si>
    <t>32.2</t>
  </si>
  <si>
    <t>Abaixo, as tabelas dinamicas automaticas para "Classes CNAE"</t>
  </si>
  <si>
    <t>Abaixo, as tabelas dinamicas automaticas para "Setores Culturais e Criativos SCC".</t>
  </si>
  <si>
    <t>71.11-1</t>
  </si>
  <si>
    <t>74.20-0</t>
  </si>
  <si>
    <t>74.10-2</t>
  </si>
  <si>
    <t>73.11-4</t>
  </si>
  <si>
    <t>73.12-2</t>
  </si>
  <si>
    <t>73.19-0</t>
  </si>
  <si>
    <t>90.01-9</t>
  </si>
  <si>
    <t>90.03-5</t>
  </si>
  <si>
    <t>90.02-7</t>
  </si>
  <si>
    <t>93.21-2</t>
  </si>
  <si>
    <t>93.29-8</t>
  </si>
  <si>
    <t>59.11-1</t>
  </si>
  <si>
    <t>59.12-0</t>
  </si>
  <si>
    <t>59.13-8</t>
  </si>
  <si>
    <t>59.14-6</t>
  </si>
  <si>
    <t>60.10-1</t>
  </si>
  <si>
    <t>60.21-7</t>
  </si>
  <si>
    <t>60.22-5</t>
  </si>
  <si>
    <t>59.20-1</t>
  </si>
  <si>
    <t>61.41-8</t>
  </si>
  <si>
    <t>61.42-6</t>
  </si>
  <si>
    <t>61.43-4</t>
  </si>
  <si>
    <t>63.19-4</t>
  </si>
  <si>
    <t>58.11-5</t>
  </si>
  <si>
    <t>58.12-3</t>
  </si>
  <si>
    <t>58.13-1</t>
  </si>
  <si>
    <t>58.21-2</t>
  </si>
  <si>
    <t>58.22-1</t>
  </si>
  <si>
    <t>58.23-9</t>
  </si>
  <si>
    <t>63.91-7</t>
  </si>
  <si>
    <t>85.92-9</t>
  </si>
  <si>
    <t>85.93-7</t>
  </si>
  <si>
    <t>47.83-1</t>
  </si>
  <si>
    <t>47.61-0</t>
  </si>
  <si>
    <t>47.62-8</t>
  </si>
  <si>
    <t>32.11-6</t>
  </si>
  <si>
    <t>32.12-4</t>
  </si>
  <si>
    <t>32.40-0</t>
  </si>
  <si>
    <t>32.20-5</t>
  </si>
  <si>
    <t>94.93-6</t>
  </si>
  <si>
    <t>91.01-5</t>
  </si>
  <si>
    <t>91.02-3</t>
  </si>
  <si>
    <t>91.03-1</t>
  </si>
  <si>
    <t>Receita Operacional Líquida</t>
  </si>
  <si>
    <t>Valores Relativos</t>
  </si>
  <si>
    <t>Variação da Receita Operacional Líquida</t>
  </si>
  <si>
    <t>Receita Operacional Líquida - Comércio</t>
  </si>
  <si>
    <t>Cultura</t>
  </si>
  <si>
    <t>Variação da Receita Operacional Líquida - Comércio</t>
  </si>
  <si>
    <t>Receita Operacional Líquida - Serviços e Indústria</t>
  </si>
  <si>
    <t>Variação da Receita Operacional Líquida - Serviços e Indústria</t>
  </si>
  <si>
    <t>Receita Operacional Líquida - SCC</t>
  </si>
  <si>
    <t>Variação da Receita Operacional Líquida - SCC</t>
  </si>
  <si>
    <t>Fbricação de brinquedos e jogos recreativos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</si>
</sst>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000_-;\-* #,##0.00000_-;_-* &quot;-&quot;??_-;_-@_-"/>
    <numFmt numFmtId="166" formatCode="_-* #,##0.0000_-;\-* #,##0.0000_-;_-* &quot;-&quot;??_-;_-@_-"/>
    <numFmt numFmtId="167" formatCode="_-* #,##0_-;\-* #,##0_-;_-* &quot;-&quot;??_-;_-@_-"/>
    <numFmt numFmtId="168" formatCode="_-* #,##0.000000_-;\-* #,##0.000000_-;_-* &quot;-&quot;??_-;_-@_-"/>
    <numFmt numFmtId="169" formatCode="_(* #,##0.00000000_);_(* \(#,##0.00000000\);_(* &quot;-&quot;??_);_(@_)"/>
    <numFmt numFmtId="170" formatCode="#,##0.00000000"/>
    <numFmt numFmtId="171" formatCode="0.0000000000000000"/>
    <numFmt numFmtId="172" formatCode="0.000000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9"/>
      <color rgb="FF00000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b/>
      <sz val="1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b/>
      <sz val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7" borderId="0" applyNumberFormat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194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 vertical="top"/>
    </xf>
    <xf numFmtId="0" fontId="0" fillId="0" borderId="0" xfId="0" applyAlignment="1"/>
    <xf numFmtId="0" fontId="2" fillId="2" borderId="1" xfId="0" applyFont="1" applyFill="1" applyBorder="1" applyAlignment="1">
      <alignment vertical="center" wrapText="1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43" fontId="0" fillId="0" borderId="0" xfId="0" applyNumberFormat="1"/>
    <xf numFmtId="164" fontId="0" fillId="0" borderId="0" xfId="3" applyFont="1"/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166" fontId="0" fillId="0" borderId="0" xfId="1" applyNumberFormat="1" applyFont="1"/>
    <xf numFmtId="167" fontId="2" fillId="0" borderId="0" xfId="0" applyNumberFormat="1" applyFont="1"/>
    <xf numFmtId="0" fontId="2" fillId="0" borderId="0" xfId="8" applyNumberFormat="1" applyFont="1"/>
    <xf numFmtId="167" fontId="0" fillId="0" borderId="0" xfId="8" applyNumberFormat="1" applyFont="1"/>
    <xf numFmtId="168" fontId="0" fillId="0" borderId="0" xfId="1" applyNumberFormat="1" applyFont="1"/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2" fillId="6" borderId="1" xfId="0" applyFont="1" applyFill="1" applyBorder="1" applyAlignment="1"/>
    <xf numFmtId="0" fontId="0" fillId="0" borderId="1" xfId="0" applyBorder="1" applyAlignment="1"/>
    <xf numFmtId="0" fontId="0" fillId="6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12" fillId="7" borderId="1" xfId="9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0" xfId="0" applyFont="1" applyAlignment="1">
      <alignment wrapText="1"/>
    </xf>
    <xf numFmtId="0" fontId="13" fillId="2" borderId="0" xfId="0" applyFont="1" applyFill="1" applyAlignment="1">
      <alignment wrapText="1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3" fillId="0" borderId="0" xfId="0" applyFont="1"/>
    <xf numFmtId="0" fontId="13" fillId="0" borderId="1" xfId="0" applyFont="1" applyBorder="1" applyAlignment="1">
      <alignment horizontal="center" vertical="center" wrapText="1"/>
    </xf>
    <xf numFmtId="0" fontId="13" fillId="2" borderId="0" xfId="0" applyFont="1" applyFill="1"/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5" fillId="0" borderId="0" xfId="0" applyFont="1"/>
    <xf numFmtId="0" fontId="5" fillId="2" borderId="0" xfId="0" applyFont="1" applyFill="1"/>
    <xf numFmtId="0" fontId="13" fillId="0" borderId="0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12" fillId="7" borderId="1" xfId="9" applyFont="1" applyBorder="1" applyAlignment="1">
      <alignment vertical="center"/>
    </xf>
    <xf numFmtId="0" fontId="12" fillId="7" borderId="1" xfId="9" applyFont="1" applyBorder="1" applyAlignment="1">
      <alignment vertical="center" wrapText="1"/>
    </xf>
    <xf numFmtId="0" fontId="14" fillId="0" borderId="0" xfId="0" applyFont="1"/>
    <xf numFmtId="0" fontId="14" fillId="0" borderId="1" xfId="0" applyFont="1" applyBorder="1" applyAlignment="1">
      <alignment horizontal="center" vertical="center" wrapText="1"/>
    </xf>
    <xf numFmtId="0" fontId="14" fillId="2" borderId="0" xfId="0" applyFont="1" applyFill="1"/>
    <xf numFmtId="0" fontId="15" fillId="0" borderId="1" xfId="0" applyFont="1" applyBorder="1" applyAlignment="1">
      <alignment vertical="center"/>
    </xf>
    <xf numFmtId="0" fontId="6" fillId="0" borderId="0" xfId="0" applyFont="1"/>
    <xf numFmtId="0" fontId="6" fillId="2" borderId="0" xfId="0" applyFont="1" applyFill="1"/>
    <xf numFmtId="0" fontId="16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8" fillId="7" borderId="0" xfId="9" applyFont="1" applyBorder="1" applyAlignment="1">
      <alignment horizontal="center" vertical="center"/>
    </xf>
    <xf numFmtId="0" fontId="18" fillId="7" borderId="0" xfId="9" applyFont="1" applyBorder="1" applyAlignment="1">
      <alignment horizontal="center" vertical="center" wrapText="1"/>
    </xf>
    <xf numFmtId="0" fontId="18" fillId="7" borderId="0" xfId="9" applyFont="1" applyBorder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3" fillId="2" borderId="0" xfId="0" applyFont="1" applyFill="1" applyBorder="1"/>
    <xf numFmtId="0" fontId="13" fillId="0" borderId="0" xfId="0" applyFont="1" applyFill="1" applyBorder="1"/>
    <xf numFmtId="0" fontId="16" fillId="0" borderId="0" xfId="0" applyFont="1" applyBorder="1"/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3" fillId="0" borderId="0" xfId="0" applyFont="1" applyBorder="1" applyAlignment="1"/>
    <xf numFmtId="0" fontId="18" fillId="7" borderId="0" xfId="9" applyFont="1" applyBorder="1" applyAlignment="1">
      <alignment vertical="center" wrapText="1"/>
    </xf>
    <xf numFmtId="0" fontId="18" fillId="7" borderId="0" xfId="9" applyFont="1" applyBorder="1"/>
    <xf numFmtId="0" fontId="15" fillId="0" borderId="0" xfId="0" applyFont="1" applyBorder="1" applyAlignment="1">
      <alignment vertical="center"/>
    </xf>
    <xf numFmtId="0" fontId="12" fillId="7" borderId="0" xfId="9" applyFont="1" applyBorder="1" applyAlignment="1">
      <alignment vertical="center"/>
    </xf>
    <xf numFmtId="0" fontId="12" fillId="7" borderId="0" xfId="9" applyFont="1" applyBorder="1" applyAlignment="1">
      <alignment horizontal="center" vertical="center"/>
    </xf>
    <xf numFmtId="0" fontId="12" fillId="7" borderId="0" xfId="9" applyFont="1" applyBorder="1"/>
    <xf numFmtId="0" fontId="19" fillId="0" borderId="1" xfId="0" applyFont="1" applyFill="1" applyBorder="1" applyAlignment="1"/>
    <xf numFmtId="0" fontId="20" fillId="0" borderId="1" xfId="0" applyFont="1" applyFill="1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10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21" fillId="7" borderId="1" xfId="9" applyFont="1" applyBorder="1" applyAlignment="1">
      <alignment horizontal="left"/>
    </xf>
    <xf numFmtId="0" fontId="2" fillId="2" borderId="1" xfId="0" applyFont="1" applyFill="1" applyBorder="1"/>
    <xf numFmtId="0" fontId="10" fillId="3" borderId="1" xfId="0" applyFont="1" applyFill="1" applyBorder="1" applyAlignment="1">
      <alignment horizontal="left" vertical="center" wrapText="1"/>
    </xf>
    <xf numFmtId="0" fontId="22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10" fillId="5" borderId="1" xfId="0" applyFont="1" applyFill="1" applyBorder="1" applyAlignment="1">
      <alignment horizontal="left" vertical="center" wrapText="1"/>
    </xf>
    <xf numFmtId="0" fontId="22" fillId="5" borderId="1" xfId="0" applyFont="1" applyFill="1" applyBorder="1" applyAlignment="1">
      <alignment horizontal="left" vertical="center" wrapText="1"/>
    </xf>
    <xf numFmtId="0" fontId="0" fillId="5" borderId="1" xfId="0" applyFill="1" applyBorder="1"/>
    <xf numFmtId="0" fontId="0" fillId="8" borderId="1" xfId="0" applyFill="1" applyBorder="1"/>
    <xf numFmtId="0" fontId="10" fillId="4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/>
    <xf numFmtId="0" fontId="0" fillId="4" borderId="1" xfId="0" applyFill="1" applyBorder="1"/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21" fillId="0" borderId="0" xfId="9" applyFont="1" applyFill="1" applyBorder="1" applyAlignment="1">
      <alignment horizontal="left"/>
    </xf>
    <xf numFmtId="0" fontId="0" fillId="0" borderId="0" xfId="0" applyFill="1" applyBorder="1" applyAlignment="1"/>
    <xf numFmtId="0" fontId="0" fillId="0" borderId="4" xfId="0" applyBorder="1" applyAlignment="1"/>
    <xf numFmtId="0" fontId="2" fillId="0" borderId="1" xfId="0" applyFont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3" fillId="4" borderId="1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11" fillId="0" borderId="0" xfId="0" applyFont="1" applyFill="1" applyBorder="1"/>
    <xf numFmtId="0" fontId="26" fillId="4" borderId="1" xfId="0" applyFont="1" applyFill="1" applyBorder="1" applyAlignment="1">
      <alignment horizontal="left" vertical="center" wrapText="1"/>
    </xf>
    <xf numFmtId="0" fontId="27" fillId="4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6" fillId="3" borderId="1" xfId="0" applyFont="1" applyFill="1" applyBorder="1" applyAlignment="1">
      <alignment horizontal="left" vertical="center" wrapText="1"/>
    </xf>
    <xf numFmtId="0" fontId="27" fillId="3" borderId="1" xfId="0" applyFont="1" applyFill="1" applyBorder="1" applyAlignment="1">
      <alignment horizontal="left" vertical="center" wrapText="1"/>
    </xf>
    <xf numFmtId="0" fontId="26" fillId="5" borderId="1" xfId="0" applyFont="1" applyFill="1" applyBorder="1" applyAlignment="1">
      <alignment horizontal="left" vertical="center" wrapText="1"/>
    </xf>
    <xf numFmtId="0" fontId="27" fillId="5" borderId="1" xfId="0" applyFont="1" applyFill="1" applyBorder="1" applyAlignment="1">
      <alignment horizontal="left" vertical="center" wrapText="1"/>
    </xf>
    <xf numFmtId="0" fontId="9" fillId="7" borderId="0" xfId="9"/>
    <xf numFmtId="0" fontId="2" fillId="2" borderId="0" xfId="0" applyFont="1" applyFill="1"/>
    <xf numFmtId="0" fontId="2" fillId="0" borderId="0" xfId="0" applyFont="1"/>
    <xf numFmtId="169" fontId="0" fillId="8" borderId="1" xfId="3" applyNumberFormat="1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14" fillId="0" borderId="3" xfId="0" applyFont="1" applyBorder="1" applyAlignment="1">
      <alignment vertical="center" wrapText="1"/>
    </xf>
    <xf numFmtId="0" fontId="14" fillId="0" borderId="1" xfId="0" applyFont="1" applyBorder="1" applyAlignment="1"/>
    <xf numFmtId="0" fontId="28" fillId="0" borderId="1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5" fillId="0" borderId="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170" fontId="0" fillId="0" borderId="0" xfId="0" applyNumberFormat="1"/>
    <xf numFmtId="170" fontId="2" fillId="0" borderId="0" xfId="0" applyNumberFormat="1" applyFont="1"/>
    <xf numFmtId="164" fontId="0" fillId="0" borderId="1" xfId="3" applyFont="1" applyBorder="1" applyAlignment="1"/>
    <xf numFmtId="170" fontId="0" fillId="8" borderId="0" xfId="0" applyNumberFormat="1" applyFill="1"/>
    <xf numFmtId="43" fontId="2" fillId="0" borderId="0" xfId="0" applyNumberFormat="1" applyFont="1"/>
    <xf numFmtId="0" fontId="0" fillId="2" borderId="0" xfId="0" applyFill="1"/>
    <xf numFmtId="170" fontId="0" fillId="4" borderId="1" xfId="0" applyNumberFormat="1" applyFont="1" applyFill="1" applyBorder="1"/>
    <xf numFmtId="170" fontId="0" fillId="3" borderId="1" xfId="0" applyNumberFormat="1" applyFont="1" applyFill="1" applyBorder="1"/>
    <xf numFmtId="170" fontId="0" fillId="5" borderId="1" xfId="0" applyNumberFormat="1" applyFont="1" applyFill="1" applyBorder="1"/>
    <xf numFmtId="172" fontId="0" fillId="8" borderId="1" xfId="3" applyNumberFormat="1" applyFont="1" applyFill="1" applyBorder="1"/>
    <xf numFmtId="164" fontId="2" fillId="4" borderId="1" xfId="3" applyFont="1" applyFill="1" applyBorder="1"/>
    <xf numFmtId="164" fontId="3" fillId="4" borderId="1" xfId="3" applyFont="1" applyFill="1" applyBorder="1"/>
    <xf numFmtId="164" fontId="25" fillId="4" borderId="1" xfId="3" applyFont="1" applyFill="1" applyBorder="1"/>
    <xf numFmtId="171" fontId="0" fillId="8" borderId="0" xfId="0" applyNumberFormat="1" applyFill="1"/>
    <xf numFmtId="172" fontId="0" fillId="8" borderId="0" xfId="0" applyNumberFormat="1" applyFill="1"/>
    <xf numFmtId="172" fontId="1" fillId="8" borderId="0" xfId="0" applyNumberFormat="1" applyFont="1" applyFill="1" applyAlignment="1">
      <alignment horizontal="center"/>
    </xf>
    <xf numFmtId="43" fontId="0" fillId="8" borderId="0" xfId="0" applyNumberFormat="1" applyFill="1"/>
    <xf numFmtId="0" fontId="0" fillId="8" borderId="0" xfId="0" applyFill="1"/>
    <xf numFmtId="164" fontId="13" fillId="0" borderId="0" xfId="0" applyNumberFormat="1" applyFont="1" applyBorder="1"/>
    <xf numFmtId="0" fontId="12" fillId="7" borderId="1" xfId="9" applyFont="1" applyBorder="1" applyAlignment="1">
      <alignment horizontal="center" vertical="center"/>
    </xf>
    <xf numFmtId="168" fontId="0" fillId="0" borderId="0" xfId="8" applyNumberFormat="1" applyFont="1"/>
    <xf numFmtId="0" fontId="0" fillId="4" borderId="0" xfId="0" applyFill="1" applyBorder="1"/>
    <xf numFmtId="0" fontId="0" fillId="0" borderId="0" xfId="0" applyBorder="1"/>
    <xf numFmtId="0" fontId="2" fillId="0" borderId="0" xfId="0" applyFont="1" applyBorder="1"/>
    <xf numFmtId="0" fontId="7" fillId="0" borderId="0" xfId="0" applyFont="1" applyFill="1" applyBorder="1"/>
    <xf numFmtId="164" fontId="0" fillId="0" borderId="0" xfId="3" applyFont="1" applyBorder="1"/>
    <xf numFmtId="43" fontId="0" fillId="0" borderId="0" xfId="0" applyNumberFormat="1" applyBorder="1"/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/>
    <xf numFmtId="43" fontId="0" fillId="0" borderId="0" xfId="1" applyFont="1" applyBorder="1"/>
    <xf numFmtId="0" fontId="0" fillId="0" borderId="0" xfId="1" applyNumberFormat="1" applyFont="1" applyBorder="1"/>
    <xf numFmtId="165" fontId="0" fillId="0" borderId="0" xfId="1" applyNumberFormat="1" applyFont="1" applyBorder="1"/>
    <xf numFmtId="0" fontId="2" fillId="9" borderId="0" xfId="0" applyFont="1" applyFill="1" applyBorder="1"/>
    <xf numFmtId="0" fontId="2" fillId="9" borderId="0" xfId="0" applyFont="1" applyFill="1"/>
    <xf numFmtId="166" fontId="0" fillId="0" borderId="0" xfId="1" applyNumberFormat="1" applyFont="1" applyBorder="1"/>
    <xf numFmtId="0" fontId="25" fillId="9" borderId="0" xfId="9" applyFont="1" applyFill="1"/>
    <xf numFmtId="0" fontId="25" fillId="9" borderId="0" xfId="9" applyFont="1" applyFill="1" applyBorder="1"/>
    <xf numFmtId="0" fontId="2" fillId="0" borderId="0" xfId="0" applyFont="1" applyBorder="1" applyAlignment="1">
      <alignment vertical="center"/>
    </xf>
    <xf numFmtId="167" fontId="0" fillId="0" borderId="0" xfId="8" applyNumberFormat="1" applyFont="1" applyBorder="1"/>
    <xf numFmtId="168" fontId="0" fillId="0" borderId="0" xfId="1" applyNumberFormat="1" applyFont="1" applyBorder="1"/>
    <xf numFmtId="167" fontId="2" fillId="0" borderId="0" xfId="0" applyNumberFormat="1" applyFont="1" applyBorder="1"/>
    <xf numFmtId="0" fontId="2" fillId="0" borderId="0" xfId="8" applyNumberFormat="1" applyFont="1" applyBorder="1"/>
    <xf numFmtId="0" fontId="2" fillId="0" borderId="0" xfId="0" applyFont="1" applyFill="1" applyBorder="1"/>
    <xf numFmtId="0" fontId="2" fillId="0" borderId="0" xfId="0" applyFont="1" applyFill="1"/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0" fillId="0" borderId="0" xfId="8" applyNumberFormat="1" applyFont="1" applyBorder="1"/>
    <xf numFmtId="0" fontId="2" fillId="0" borderId="0" xfId="0" applyFont="1" applyBorder="1" applyAlignment="1">
      <alignment horizontal="left" vertical="center"/>
    </xf>
    <xf numFmtId="0" fontId="25" fillId="9" borderId="0" xfId="0" applyFont="1" applyFill="1"/>
    <xf numFmtId="0" fontId="0" fillId="9" borderId="0" xfId="0" applyFill="1"/>
    <xf numFmtId="4" fontId="0" fillId="0" borderId="0" xfId="0" applyNumberFormat="1"/>
    <xf numFmtId="4" fontId="0" fillId="0" borderId="0" xfId="3" applyNumberFormat="1" applyFont="1"/>
    <xf numFmtId="0" fontId="13" fillId="0" borderId="0" xfId="0" applyFont="1" applyAlignment="1">
      <alignment horizontal="center"/>
    </xf>
    <xf numFmtId="0" fontId="12" fillId="7" borderId="2" xfId="9" applyFont="1" applyBorder="1" applyAlignment="1">
      <alignment horizontal="center" vertical="center" wrapText="1"/>
    </xf>
    <xf numFmtId="0" fontId="12" fillId="7" borderId="5" xfId="9" applyFont="1" applyBorder="1" applyAlignment="1">
      <alignment horizontal="center" vertical="center"/>
    </xf>
    <xf numFmtId="0" fontId="12" fillId="7" borderId="6" xfId="9" applyFont="1" applyBorder="1" applyAlignment="1">
      <alignment horizontal="center" vertical="center"/>
    </xf>
    <xf numFmtId="0" fontId="12" fillId="7" borderId="7" xfId="9" applyFont="1" applyBorder="1" applyAlignment="1">
      <alignment horizontal="center" vertical="center"/>
    </xf>
    <xf numFmtId="0" fontId="12" fillId="7" borderId="0" xfId="9" applyFont="1" applyBorder="1" applyAlignment="1">
      <alignment horizontal="center" vertical="center"/>
    </xf>
    <xf numFmtId="0" fontId="21" fillId="7" borderId="1" xfId="9" applyFont="1" applyBorder="1" applyAlignment="1">
      <alignment horizontal="left" vertical="top"/>
    </xf>
    <xf numFmtId="0" fontId="9" fillId="7" borderId="0" xfId="9" applyAlignment="1">
      <alignment horizontal="left" vertical="top"/>
    </xf>
  </cellXfs>
  <cellStyles count="25">
    <cellStyle name="Bom" xfId="9" builtinId="26"/>
    <cellStyle name="Moeda 2" xfId="2" xr:uid="{00000000-0005-0000-0000-000001000000}"/>
    <cellStyle name="Moeda 2 2" xfId="5" xr:uid="{00000000-0005-0000-0000-000002000000}"/>
    <cellStyle name="Moeda 2 2 2" xfId="18" xr:uid="{00000000-0005-0000-0000-000003000000}"/>
    <cellStyle name="Moeda 2 3" xfId="7" xr:uid="{00000000-0005-0000-0000-000004000000}"/>
    <cellStyle name="Moeda 2 3 2" xfId="20" xr:uid="{00000000-0005-0000-0000-000005000000}"/>
    <cellStyle name="Moeda 2 4" xfId="13" xr:uid="{00000000-0005-0000-0000-000006000000}"/>
    <cellStyle name="Moeda 2 4 2" xfId="24" xr:uid="{00000000-0005-0000-0000-000007000000}"/>
    <cellStyle name="Moeda 2 5" xfId="16" xr:uid="{00000000-0005-0000-0000-000008000000}"/>
    <cellStyle name="Moeda 3" xfId="11" xr:uid="{00000000-0005-0000-0000-000009000000}"/>
    <cellStyle name="Moeda 3 2" xfId="22" xr:uid="{00000000-0005-0000-0000-00000A000000}"/>
    <cellStyle name="Normal" xfId="0" builtinId="0"/>
    <cellStyle name="Porcentagem" xfId="8" builtinId="5"/>
    <cellStyle name="Vírgula" xfId="3" builtinId="3"/>
    <cellStyle name="Vírgula 2" xfId="1" xr:uid="{00000000-0005-0000-0000-00000E000000}"/>
    <cellStyle name="Vírgula 2 2" xfId="4" xr:uid="{00000000-0005-0000-0000-00000F000000}"/>
    <cellStyle name="Vírgula 2 2 2" xfId="17" xr:uid="{00000000-0005-0000-0000-000010000000}"/>
    <cellStyle name="Vírgula 2 3" xfId="6" xr:uid="{00000000-0005-0000-0000-000011000000}"/>
    <cellStyle name="Vírgula 2 3 2" xfId="19" xr:uid="{00000000-0005-0000-0000-000012000000}"/>
    <cellStyle name="Vírgula 2 4" xfId="12" xr:uid="{00000000-0005-0000-0000-000013000000}"/>
    <cellStyle name="Vírgula 2 4 2" xfId="23" xr:uid="{00000000-0005-0000-0000-000014000000}"/>
    <cellStyle name="Vírgula 2 5" xfId="15" xr:uid="{00000000-0005-0000-0000-000015000000}"/>
    <cellStyle name="Vírgula 3" xfId="10" xr:uid="{00000000-0005-0000-0000-000016000000}"/>
    <cellStyle name="Vírgula 3 2" xfId="21" xr:uid="{00000000-0005-0000-0000-000017000000}"/>
    <cellStyle name="Vírgula 4" xfId="14" xr:uid="{00000000-0005-0000-0000-000018000000}"/>
  </cellStyles>
  <dxfs count="4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-%202018%20-%20ATLAS%20-%20V05%20-%20Atualizacao%20(07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colagem"/>
      <sheetName val="OUTPUTs"/>
      <sheetName val="tab_dinamicas"/>
      <sheetName val="Formatos_Análises"/>
      <sheetName val="Total x Ano"/>
      <sheetName val="SCC x Atuacao = Comércio"/>
      <sheetName val="SCC x Atuacao = Comércio_TX_VAR"/>
      <sheetName val="SCC x Atuacao = Não Financeiro"/>
      <sheetName val="SCC x Atuacao = Não Fin_TX_VAR"/>
      <sheetName val="SCC x Ano"/>
    </sheetNames>
    <sheetDataSet>
      <sheetData sheetId="0"/>
      <sheetData sheetId="1"/>
      <sheetData sheetId="2"/>
      <sheetData sheetId="3"/>
      <sheetData sheetId="4"/>
      <sheetData sheetId="5">
        <row r="4">
          <cell r="B4">
            <v>12495209.844845131</v>
          </cell>
          <cell r="C4">
            <v>11549503.267245285</v>
          </cell>
          <cell r="D4">
            <v>11582152.211383173</v>
          </cell>
          <cell r="E4">
            <v>12104523.103787538</v>
          </cell>
          <cell r="L4">
            <v>539314.35050357063</v>
          </cell>
          <cell r="M4">
            <v>497633.82404282468</v>
          </cell>
          <cell r="N4">
            <v>495457.25924479356</v>
          </cell>
          <cell r="O4">
            <v>495942.23853192054</v>
          </cell>
          <cell r="X4">
            <v>1422607.6154445978</v>
          </cell>
          <cell r="Y4">
            <v>1200728.5149371163</v>
          </cell>
          <cell r="Z4">
            <v>1003872.3386037524</v>
          </cell>
          <cell r="AA4">
            <v>1065370.0880436893</v>
          </cell>
        </row>
        <row r="5">
          <cell r="B5">
            <v>3906384.6642784192</v>
          </cell>
          <cell r="C5">
            <v>3446197.4348199917</v>
          </cell>
          <cell r="D5">
            <v>3710167.9220710909</v>
          </cell>
          <cell r="E5">
            <v>3731008.1683185943</v>
          </cell>
          <cell r="L5">
            <v>200970.09493774318</v>
          </cell>
          <cell r="M5">
            <v>224782.57541692449</v>
          </cell>
          <cell r="N5">
            <v>240545.05765425356</v>
          </cell>
          <cell r="O5">
            <v>201928.39077837867</v>
          </cell>
          <cell r="X5">
            <v>1686097.8401602292</v>
          </cell>
          <cell r="Y5">
            <v>1631507.939685365</v>
          </cell>
          <cell r="Z5">
            <v>1453261.8570983501</v>
          </cell>
          <cell r="AA5">
            <v>1369905.181761378</v>
          </cell>
        </row>
        <row r="6">
          <cell r="B6">
            <v>53826014.560217559</v>
          </cell>
          <cell r="C6">
            <v>50530529.058259301</v>
          </cell>
          <cell r="D6">
            <v>47434372.731805705</v>
          </cell>
          <cell r="E6">
            <v>45314814.520836592</v>
          </cell>
          <cell r="L6">
            <v>1374145.3997033802</v>
          </cell>
          <cell r="M6">
            <v>1308277.0608281957</v>
          </cell>
          <cell r="N6">
            <v>1236351.9642247059</v>
          </cell>
          <cell r="O6">
            <v>1179115.2177931173</v>
          </cell>
          <cell r="X6">
            <v>590536.10327425424</v>
          </cell>
          <cell r="Y6">
            <v>396900.77029476705</v>
          </cell>
          <cell r="Z6">
            <v>437582.36142434232</v>
          </cell>
          <cell r="AA6">
            <v>349168.02453109325</v>
          </cell>
        </row>
        <row r="7">
          <cell r="B7">
            <v>4951360.4069599677</v>
          </cell>
          <cell r="C7">
            <v>5097169.3389576841</v>
          </cell>
          <cell r="D7">
            <v>6240876.7947234288</v>
          </cell>
          <cell r="E7">
            <v>6915367.378398763</v>
          </cell>
          <cell r="L7">
            <v>169879.70302335123</v>
          </cell>
          <cell r="M7">
            <v>167009.68841636649</v>
          </cell>
          <cell r="N7">
            <v>167810.3704124474</v>
          </cell>
          <cell r="O7">
            <v>163859.90735466659</v>
          </cell>
          <cell r="X7">
            <v>8846536.232750047</v>
          </cell>
          <cell r="Y7">
            <v>8585901.3622528538</v>
          </cell>
          <cell r="Z7">
            <v>7461757.1646633102</v>
          </cell>
          <cell r="AA7">
            <v>7583467.1226322707</v>
          </cell>
        </row>
        <row r="8">
          <cell r="B8">
            <v>53373986.357626081</v>
          </cell>
          <cell r="C8">
            <v>49872443.216391914</v>
          </cell>
          <cell r="D8">
            <v>48003238.840035051</v>
          </cell>
          <cell r="E8">
            <v>47541230.593704909</v>
          </cell>
          <cell r="L8">
            <v>1659455.6869617559</v>
          </cell>
          <cell r="M8">
            <v>1523958.3154662368</v>
          </cell>
          <cell r="N8">
            <v>1522546.8587977006</v>
          </cell>
          <cell r="O8">
            <v>1478346.4208162734</v>
          </cell>
          <cell r="X8">
            <v>973132.51676187699</v>
          </cell>
          <cell r="Y8">
            <v>922801.16165097745</v>
          </cell>
          <cell r="Z8">
            <v>954081.25475969026</v>
          </cell>
          <cell r="AA8">
            <v>1042726.9101412618</v>
          </cell>
        </row>
        <row r="9">
          <cell r="B9">
            <v>3696934.4395176852</v>
          </cell>
          <cell r="C9">
            <v>3738091.6692195367</v>
          </cell>
          <cell r="D9">
            <v>3704801.4507983513</v>
          </cell>
          <cell r="E9">
            <v>3612652.4813560918</v>
          </cell>
          <cell r="L9">
            <v>137644.45529349803</v>
          </cell>
          <cell r="M9">
            <v>130849.34688181274</v>
          </cell>
          <cell r="N9">
            <v>132226.07332376647</v>
          </cell>
          <cell r="O9">
            <v>158855.65802095493</v>
          </cell>
          <cell r="X9">
            <v>6570308.8800603664</v>
          </cell>
          <cell r="Y9">
            <v>7337487.8643927947</v>
          </cell>
          <cell r="Z9">
            <v>7437881.9975625193</v>
          </cell>
          <cell r="AA9">
            <v>8575340.3781470209</v>
          </cell>
        </row>
        <row r="10">
          <cell r="B10">
            <v>1958834.4622662161</v>
          </cell>
          <cell r="C10">
            <v>1925210.5152760299</v>
          </cell>
          <cell r="D10">
            <v>2054926.8599489485</v>
          </cell>
          <cell r="E10">
            <v>1852057.3217883105</v>
          </cell>
          <cell r="L10">
            <v>284824.78600594006</v>
          </cell>
          <cell r="M10">
            <v>280458.31971373048</v>
          </cell>
          <cell r="N10">
            <v>273110.13647461071</v>
          </cell>
          <cell r="O10">
            <v>287592.26936399017</v>
          </cell>
          <cell r="X10">
            <v>859064.34377234161</v>
          </cell>
          <cell r="Y10">
            <v>845947.47705472482</v>
          </cell>
          <cell r="Z10">
            <v>829645.12016596086</v>
          </cell>
          <cell r="AA10">
            <v>727080.44953187904</v>
          </cell>
        </row>
        <row r="11">
          <cell r="B11">
            <v>4540778.7508840496</v>
          </cell>
          <cell r="C11">
            <v>4318948.6335404739</v>
          </cell>
          <cell r="D11">
            <v>4073901.9408257622</v>
          </cell>
          <cell r="E11">
            <v>3996824.6036600959</v>
          </cell>
          <cell r="L11">
            <v>810176.15993603505</v>
          </cell>
          <cell r="M11">
            <v>769643.27843825042</v>
          </cell>
          <cell r="N11">
            <v>780459.15692656091</v>
          </cell>
          <cell r="O11">
            <v>785998.22289878712</v>
          </cell>
          <cell r="X11">
            <v>234961.65347432057</v>
          </cell>
          <cell r="Y11">
            <v>123026.84742135768</v>
          </cell>
          <cell r="Z11">
            <v>138665.11131490898</v>
          </cell>
          <cell r="AA11">
            <v>126387.47288350754</v>
          </cell>
        </row>
        <row r="12">
          <cell r="B12">
            <v>1616565.3930544569</v>
          </cell>
          <cell r="C12">
            <v>1817337.5581024131</v>
          </cell>
          <cell r="D12">
            <v>1588479.2868106952</v>
          </cell>
          <cell r="E12">
            <v>4103220.9127919367</v>
          </cell>
          <cell r="L12">
            <v>637428.42111965618</v>
          </cell>
          <cell r="M12">
            <v>649961.75457888842</v>
          </cell>
          <cell r="N12">
            <v>650836.3021780923</v>
          </cell>
          <cell r="O12">
            <v>662050.84051593125</v>
          </cell>
          <cell r="X12">
            <v>16827.356459193616</v>
          </cell>
          <cell r="Y12">
            <v>22549.007481815512</v>
          </cell>
          <cell r="Z12">
            <v>26236.627222610692</v>
          </cell>
          <cell r="AA12">
            <v>285783.22905416397</v>
          </cell>
        </row>
        <row r="13">
          <cell r="B13">
            <v>16389977.629572291</v>
          </cell>
          <cell r="C13">
            <v>16846190.388296627</v>
          </cell>
          <cell r="D13">
            <v>15853720.416985519</v>
          </cell>
          <cell r="E13">
            <v>17201534.410920553</v>
          </cell>
          <cell r="L13">
            <v>2962045.2957796268</v>
          </cell>
          <cell r="M13">
            <v>2912486.7355991974</v>
          </cell>
          <cell r="N13">
            <v>2954426.9925646153</v>
          </cell>
          <cell r="O13">
            <v>3126379.3132535266</v>
          </cell>
          <cell r="X13">
            <v>567723.089479218</v>
          </cell>
          <cell r="Y13">
            <v>557243.73740675335</v>
          </cell>
          <cell r="Z13">
            <v>626245.23580654291</v>
          </cell>
          <cell r="AA13">
            <v>613804.79146006471</v>
          </cell>
        </row>
        <row r="14">
          <cell r="L14">
            <v>1102212.4610177674</v>
          </cell>
          <cell r="M14">
            <v>1123705.0443631914</v>
          </cell>
          <cell r="N14">
            <v>1094656.3156638579</v>
          </cell>
          <cell r="O14">
            <v>1263929.2060283259</v>
          </cell>
          <cell r="X14">
            <v>1130842.2282854544</v>
          </cell>
          <cell r="Y14">
            <v>1154454.9420127529</v>
          </cell>
          <cell r="Z14">
            <v>1194601.7051559803</v>
          </cell>
          <cell r="AA14">
            <v>1026894.8891833632</v>
          </cell>
        </row>
        <row r="15">
          <cell r="L15">
            <v>898586.93454678799</v>
          </cell>
          <cell r="M15">
            <v>865870.7988712769</v>
          </cell>
          <cell r="N15">
            <v>802569.03117788141</v>
          </cell>
          <cell r="O15">
            <v>779494.37825113849</v>
          </cell>
          <cell r="X15">
            <v>2770573.3764620642</v>
          </cell>
          <cell r="Y15">
            <v>2650044.0301990453</v>
          </cell>
          <cell r="Z15">
            <v>2434070.5252290065</v>
          </cell>
          <cell r="AA15">
            <v>2556966.1698892494</v>
          </cell>
        </row>
        <row r="16">
          <cell r="L16">
            <v>3554918.0078622657</v>
          </cell>
          <cell r="M16">
            <v>3429123.8014719547</v>
          </cell>
          <cell r="N16">
            <v>2760627.3585775504</v>
          </cell>
          <cell r="O16">
            <v>2869115.7355183689</v>
          </cell>
          <cell r="X16">
            <v>405358.65112243389</v>
          </cell>
          <cell r="Y16">
            <v>424397.66410060792</v>
          </cell>
          <cell r="Z16">
            <v>400467.54770433001</v>
          </cell>
          <cell r="AA16">
            <v>353953.84035095485</v>
          </cell>
        </row>
        <row r="17">
          <cell r="L17">
            <v>507300.82014956255</v>
          </cell>
          <cell r="M17">
            <v>475739.88530741236</v>
          </cell>
          <cell r="N17">
            <v>509937.00608557358</v>
          </cell>
          <cell r="O17">
            <v>544610.37328486738</v>
          </cell>
          <cell r="X17">
            <v>638268.98298346496</v>
          </cell>
          <cell r="Y17">
            <v>657370.94790796994</v>
          </cell>
          <cell r="Z17">
            <v>641183.90766123228</v>
          </cell>
          <cell r="AA17">
            <v>578927.05035284383</v>
          </cell>
        </row>
        <row r="18">
          <cell r="L18">
            <v>635166.99176986201</v>
          </cell>
          <cell r="M18">
            <v>611211.56471137854</v>
          </cell>
          <cell r="N18">
            <v>538385.16559799912</v>
          </cell>
          <cell r="O18">
            <v>534983.1125701525</v>
          </cell>
          <cell r="X18">
            <v>2008549.8509101768</v>
          </cell>
          <cell r="Y18">
            <v>2033428.5106884432</v>
          </cell>
          <cell r="Z18">
            <v>2058083.4408484078</v>
          </cell>
          <cell r="AA18">
            <v>1978919.6693634898</v>
          </cell>
        </row>
        <row r="19">
          <cell r="L19">
            <v>3451584.7160150888</v>
          </cell>
          <cell r="M19">
            <v>3246575.8417152925</v>
          </cell>
          <cell r="N19">
            <v>2900614.303916133</v>
          </cell>
          <cell r="O19">
            <v>3184944.9380090469</v>
          </cell>
          <cell r="X19">
            <v>9493645.3965139128</v>
          </cell>
          <cell r="Y19">
            <v>8236593.9034937052</v>
          </cell>
          <cell r="Z19">
            <v>6529215.435895483</v>
          </cell>
          <cell r="AA19">
            <v>8028163.0998060424</v>
          </cell>
        </row>
        <row r="20">
          <cell r="L20">
            <v>8397323.2585887201</v>
          </cell>
          <cell r="M20">
            <v>7988484.4100521319</v>
          </cell>
          <cell r="N20">
            <v>7813502.1790667139</v>
          </cell>
          <cell r="O20">
            <v>7940798.0977213532</v>
          </cell>
          <cell r="X20">
            <v>30564146.052471723</v>
          </cell>
          <cell r="Y20">
            <v>29043729.068907704</v>
          </cell>
          <cell r="Z20">
            <v>29202155.405111834</v>
          </cell>
          <cell r="AA20">
            <v>27459072.457849663</v>
          </cell>
        </row>
        <row r="21">
          <cell r="L21">
            <v>1947492.4379169208</v>
          </cell>
          <cell r="M21">
            <v>1775677.0647547867</v>
          </cell>
          <cell r="N21">
            <v>1743197.4265485816</v>
          </cell>
          <cell r="O21">
            <v>1789901.1555876439</v>
          </cell>
          <cell r="X21">
            <v>2274977.0925536379</v>
          </cell>
          <cell r="Y21">
            <v>2168488.5502256881</v>
          </cell>
          <cell r="Z21">
            <v>2477684.0888951938</v>
          </cell>
          <cell r="AA21">
            <v>2077313.2468157508</v>
          </cell>
        </row>
        <row r="22">
          <cell r="L22">
            <v>26708579.895700354</v>
          </cell>
          <cell r="M22">
            <v>24613943.285505947</v>
          </cell>
          <cell r="N22">
            <v>24588027.389088392</v>
          </cell>
          <cell r="O22">
            <v>24784994.985715073</v>
          </cell>
          <cell r="X22">
            <v>750210.63729934127</v>
          </cell>
          <cell r="Y22">
            <v>648155.53782775195</v>
          </cell>
          <cell r="Z22">
            <v>526858.02468116081</v>
          </cell>
          <cell r="AA22">
            <v>490000.20765971864</v>
          </cell>
        </row>
        <row r="23">
          <cell r="L23">
            <v>70702269.609188333</v>
          </cell>
          <cell r="M23">
            <v>68230052.301097602</v>
          </cell>
          <cell r="N23">
            <v>64575437.807941422</v>
          </cell>
          <cell r="O23">
            <v>63132892.564634129</v>
          </cell>
          <cell r="X23">
            <v>1574169.0872381895</v>
          </cell>
          <cell r="Y23">
            <v>1612053.3234745453</v>
          </cell>
          <cell r="Z23">
            <v>1671146.9541089693</v>
          </cell>
          <cell r="AA23">
            <v>1795150.8127521023</v>
          </cell>
        </row>
        <row r="24">
          <cell r="L24">
            <v>8246737.631255622</v>
          </cell>
          <cell r="M24">
            <v>7951271.1511651427</v>
          </cell>
          <cell r="N24">
            <v>7684494.3702555373</v>
          </cell>
          <cell r="O24">
            <v>8046152.2282588808</v>
          </cell>
          <cell r="X24">
            <v>39396.485048300376</v>
          </cell>
          <cell r="Y24">
            <v>14826.966568554002</v>
          </cell>
          <cell r="Z24">
            <v>4782.8322255070007</v>
          </cell>
          <cell r="AA24">
            <v>3865.3247145443902</v>
          </cell>
        </row>
        <row r="25">
          <cell r="L25">
            <v>4152012.9025715049</v>
          </cell>
          <cell r="M25">
            <v>3861008.1110839704</v>
          </cell>
          <cell r="N25">
            <v>3885011.9812199892</v>
          </cell>
          <cell r="O25">
            <v>4020824.9629788445</v>
          </cell>
          <cell r="X25">
            <v>3442315.4462734205</v>
          </cell>
          <cell r="Y25">
            <v>3185023.9245219817</v>
          </cell>
          <cell r="Z25">
            <v>1568411.4677338339</v>
          </cell>
          <cell r="AA25">
            <v>343060.12894934427</v>
          </cell>
        </row>
        <row r="26">
          <cell r="L26">
            <v>7354336.5952326488</v>
          </cell>
          <cell r="M26">
            <v>7204302.6384208892</v>
          </cell>
          <cell r="N26">
            <v>7180448.554508293</v>
          </cell>
          <cell r="O26">
            <v>6959515.3614982758</v>
          </cell>
          <cell r="X26">
            <v>614614.13864023553</v>
          </cell>
          <cell r="Y26">
            <v>504572.16817105538</v>
          </cell>
          <cell r="Z26">
            <v>447171.12639191182</v>
          </cell>
          <cell r="AA26">
            <v>139422.71999261115</v>
          </cell>
        </row>
        <row r="27">
          <cell r="L27">
            <v>961816.76358944178</v>
          </cell>
          <cell r="M27">
            <v>977905.96085940197</v>
          </cell>
          <cell r="N27">
            <v>938890.9191227085</v>
          </cell>
          <cell r="O27">
            <v>994976.87643275084</v>
          </cell>
          <cell r="X27">
            <v>4951360.4069599677</v>
          </cell>
          <cell r="Y27">
            <v>5097169.3389576841</v>
          </cell>
          <cell r="Z27">
            <v>6240876.7947234288</v>
          </cell>
          <cell r="AA27">
            <v>6915367.378398763</v>
          </cell>
        </row>
        <row r="28">
          <cell r="L28">
            <v>1031359.1211957945</v>
          </cell>
          <cell r="M28">
            <v>966265.54710674135</v>
          </cell>
          <cell r="N28">
            <v>997772.04236518033</v>
          </cell>
          <cell r="O28">
            <v>1068980.7935206641</v>
          </cell>
          <cell r="X28">
            <v>4642281.1686961688</v>
          </cell>
          <cell r="Y28">
            <v>4023933.0460980316</v>
          </cell>
          <cell r="Z28">
            <v>4044450.8169238935</v>
          </cell>
          <cell r="AA28">
            <v>5112327.1690971833</v>
          </cell>
        </row>
        <row r="29">
          <cell r="L29">
            <v>2576433.0109849982</v>
          </cell>
          <cell r="M29">
            <v>2460545.6131107262</v>
          </cell>
          <cell r="N29">
            <v>2495972.3127243952</v>
          </cell>
          <cell r="O29">
            <v>2559036.9555287049</v>
          </cell>
          <cell r="X29">
            <v>2531631.1917885072</v>
          </cell>
          <cell r="Y29">
            <v>2112712.4305216921</v>
          </cell>
          <cell r="Z29">
            <v>2306365.174059432</v>
          </cell>
          <cell r="AA29">
            <v>1818670.7886302969</v>
          </cell>
        </row>
        <row r="30">
          <cell r="L30">
            <v>5752030.9983716095</v>
          </cell>
          <cell r="M30">
            <v>4894877.1611289848</v>
          </cell>
          <cell r="N30">
            <v>5283324.119725991</v>
          </cell>
          <cell r="O30">
            <v>7358013.2906976203</v>
          </cell>
          <cell r="X30">
            <v>1061085.8005041829</v>
          </cell>
          <cell r="Y30">
            <v>917053.32996507036</v>
          </cell>
          <cell r="Z30">
            <v>956701.56534396508</v>
          </cell>
          <cell r="AA30">
            <v>948977.41538473777</v>
          </cell>
        </row>
        <row r="31">
          <cell r="L31">
            <v>156756046.50922188</v>
          </cell>
          <cell r="M31">
            <v>149141621.08010927</v>
          </cell>
          <cell r="N31">
            <v>144246638.45538771</v>
          </cell>
          <cell r="O31">
            <v>146373233.49556339</v>
          </cell>
          <cell r="X31">
            <v>2937963.0761025287</v>
          </cell>
          <cell r="Y31">
            <v>3035990.6766102617</v>
          </cell>
          <cell r="Z31">
            <v>2577921.4063746734</v>
          </cell>
          <cell r="AA31">
            <v>2590805.7768480703</v>
          </cell>
        </row>
        <row r="32">
          <cell r="X32">
            <v>5553697.2831070879</v>
          </cell>
          <cell r="Y32">
            <v>4861100.1112695234</v>
          </cell>
          <cell r="Z32">
            <v>3955273.8748918828</v>
          </cell>
          <cell r="AA32">
            <v>3207537.994869539</v>
          </cell>
        </row>
        <row r="33">
          <cell r="X33">
            <v>1443430.7518529841</v>
          </cell>
          <cell r="Y33">
            <v>1239861.1160790154</v>
          </cell>
          <cell r="Z33">
            <v>1027610.7832099192</v>
          </cell>
          <cell r="AA33">
            <v>449876.95512226922</v>
          </cell>
        </row>
        <row r="34">
          <cell r="X34">
            <v>327297.9513225733</v>
          </cell>
          <cell r="Y34">
            <v>406411.0364975945</v>
          </cell>
          <cell r="Z34">
            <v>314084.79772627924</v>
          </cell>
          <cell r="AA34">
            <v>419143.08170550206</v>
          </cell>
        </row>
        <row r="35">
          <cell r="X35">
            <v>292885.96838059038</v>
          </cell>
          <cell r="Y35">
            <v>308429.82245881169</v>
          </cell>
          <cell r="Z35">
            <v>354186.45002923289</v>
          </cell>
          <cell r="AA35">
            <v>309518.87427535933</v>
          </cell>
        </row>
        <row r="36">
          <cell r="X36">
            <v>1701123.2745176721</v>
          </cell>
          <cell r="Y36">
            <v>1775604.8995935447</v>
          </cell>
          <cell r="Z36">
            <v>1871116.5164481581</v>
          </cell>
          <cell r="AA36">
            <v>1647445.1962651906</v>
          </cell>
        </row>
        <row r="37">
          <cell r="X37">
            <v>7335520.7724561524</v>
          </cell>
          <cell r="Y37">
            <v>6665432.8917020326</v>
          </cell>
          <cell r="Z37">
            <v>7368264.7073660307</v>
          </cell>
          <cell r="AA37">
            <v>8161806.2299469439</v>
          </cell>
        </row>
        <row r="38">
          <cell r="X38">
            <v>19781797.476346821</v>
          </cell>
          <cell r="Y38">
            <v>18879840.173990883</v>
          </cell>
          <cell r="Z38">
            <v>18995495.621872749</v>
          </cell>
          <cell r="AA38">
            <v>19377070.657912023</v>
          </cell>
        </row>
        <row r="39">
          <cell r="X39">
            <v>554423.56517780246</v>
          </cell>
          <cell r="Y39">
            <v>510512.3727878058</v>
          </cell>
          <cell r="Z39">
            <v>446703.30457150814</v>
          </cell>
          <cell r="AA39">
            <v>451606.39840478729</v>
          </cell>
        </row>
        <row r="40">
          <cell r="X40">
            <v>15094801.657905217</v>
          </cell>
          <cell r="Y40">
            <v>14395541.295359844</v>
          </cell>
          <cell r="Z40">
            <v>13825334.799632253</v>
          </cell>
          <cell r="AA40">
            <v>13616820.754135288</v>
          </cell>
        </row>
        <row r="41">
          <cell r="X41">
            <v>1290829.0128829882</v>
          </cell>
          <cell r="Y41">
            <v>1143635.5990163791</v>
          </cell>
          <cell r="Z41">
            <v>1144473.54141489</v>
          </cell>
          <cell r="AA41">
            <v>1188264.0940918915</v>
          </cell>
        </row>
        <row r="42">
          <cell r="X42">
            <v>2124719.537541551</v>
          </cell>
          <cell r="Y42">
            <v>2196267.1901755421</v>
          </cell>
          <cell r="Z42">
            <v>1845038.4569828482</v>
          </cell>
          <cell r="AA42">
            <v>1673806.5234081782</v>
          </cell>
        </row>
        <row r="43">
          <cell r="X43">
            <v>1021825.8161285752</v>
          </cell>
          <cell r="Y43">
            <v>1090173.9001358261</v>
          </cell>
          <cell r="Z43">
            <v>927394.3470062007</v>
          </cell>
          <cell r="AA43">
            <v>854372.23785763176</v>
          </cell>
        </row>
        <row r="44">
          <cell r="X44">
            <v>260269.14450154349</v>
          </cell>
          <cell r="Y44">
            <v>213511.83585652368</v>
          </cell>
          <cell r="Z44">
            <v>234079.91898642515</v>
          </cell>
          <cell r="AA44">
            <v>211357.64114488263</v>
          </cell>
        </row>
        <row r="45">
          <cell r="X45">
            <v>1945315.5355239173</v>
          </cell>
          <cell r="Y45">
            <v>2016645.123908537</v>
          </cell>
          <cell r="Z45">
            <v>1955867.0701582029</v>
          </cell>
          <cell r="AA45">
            <v>1866953.9035036988</v>
          </cell>
        </row>
        <row r="46">
          <cell r="X46">
            <v>2812358.6670317571</v>
          </cell>
          <cell r="Y46">
            <v>2477223.1103439094</v>
          </cell>
          <cell r="Z46">
            <v>2741857.690590221</v>
          </cell>
          <cell r="AA46">
            <v>2877540.2459032079</v>
          </cell>
        </row>
        <row r="47">
          <cell r="X47">
            <v>527775.72951153805</v>
          </cell>
          <cell r="Y47">
            <v>399030.93734852213</v>
          </cell>
          <cell r="Z47">
            <v>402435.06846642704</v>
          </cell>
          <cell r="AA47">
            <v>437351.35520071059</v>
          </cell>
        </row>
        <row r="48">
          <cell r="X48">
            <v>576101.9906164424</v>
          </cell>
          <cell r="Y48">
            <v>896812.96300797211</v>
          </cell>
          <cell r="Z48">
            <v>687702.92617777351</v>
          </cell>
          <cell r="AA48">
            <v>701785.6938166297</v>
          </cell>
        </row>
        <row r="49">
          <cell r="X49">
            <v>512687.67292647646</v>
          </cell>
          <cell r="Y49">
            <v>521493.65774591884</v>
          </cell>
          <cell r="Z49">
            <v>498341.29216649476</v>
          </cell>
          <cell r="AA49">
            <v>2964083.8637745962</v>
          </cell>
        </row>
      </sheetData>
      <sheetData sheetId="6">
        <row r="3">
          <cell r="B3">
            <v>539314.35050357063</v>
          </cell>
          <cell r="C3">
            <v>497633.82404282468</v>
          </cell>
          <cell r="D3">
            <v>495457.25924479356</v>
          </cell>
          <cell r="E3">
            <v>495942.23853192054</v>
          </cell>
        </row>
        <row r="4">
          <cell r="B4">
            <v>200970.09493774318</v>
          </cell>
          <cell r="C4">
            <v>224782.57541692449</v>
          </cell>
          <cell r="D4">
            <v>240545.05765425356</v>
          </cell>
          <cell r="E4">
            <v>201928.39077837867</v>
          </cell>
        </row>
        <row r="5">
          <cell r="B5">
            <v>1374145.3997033802</v>
          </cell>
          <cell r="C5">
            <v>1308277.0608281957</v>
          </cell>
          <cell r="D5">
            <v>1236351.9642247059</v>
          </cell>
          <cell r="E5">
            <v>1179115.2177931173</v>
          </cell>
        </row>
        <row r="6">
          <cell r="B6">
            <v>169879.70302335123</v>
          </cell>
          <cell r="C6">
            <v>167009.68841636649</v>
          </cell>
          <cell r="D6">
            <v>167810.3704124474</v>
          </cell>
          <cell r="E6">
            <v>163859.90735466659</v>
          </cell>
        </row>
        <row r="7">
          <cell r="B7">
            <v>1659455.6869617559</v>
          </cell>
          <cell r="C7">
            <v>1523958.3154662368</v>
          </cell>
          <cell r="D7">
            <v>1522546.8587977006</v>
          </cell>
          <cell r="E7">
            <v>1478346.4208162734</v>
          </cell>
        </row>
        <row r="8">
          <cell r="B8">
            <v>137644.45529349803</v>
          </cell>
          <cell r="C8">
            <v>130849.34688181274</v>
          </cell>
          <cell r="D8">
            <v>132226.07332376647</v>
          </cell>
          <cell r="E8">
            <v>158855.65802095493</v>
          </cell>
        </row>
        <row r="9">
          <cell r="B9">
            <v>284824.78600594006</v>
          </cell>
          <cell r="C9">
            <v>280458.31971373048</v>
          </cell>
          <cell r="D9">
            <v>273110.13647461071</v>
          </cell>
          <cell r="E9">
            <v>287592.26936399017</v>
          </cell>
        </row>
        <row r="10">
          <cell r="B10">
            <v>810176.15993603505</v>
          </cell>
          <cell r="C10">
            <v>769643.27843825042</v>
          </cell>
          <cell r="D10">
            <v>780459.15692656091</v>
          </cell>
          <cell r="E10">
            <v>785998.22289878712</v>
          </cell>
        </row>
        <row r="11">
          <cell r="B11">
            <v>637428.42111965618</v>
          </cell>
          <cell r="C11">
            <v>649961.75457888842</v>
          </cell>
          <cell r="D11">
            <v>650836.3021780923</v>
          </cell>
          <cell r="E11">
            <v>662050.84051593125</v>
          </cell>
        </row>
        <row r="12">
          <cell r="B12">
            <v>2962045.2957796268</v>
          </cell>
          <cell r="C12">
            <v>2912486.7355991974</v>
          </cell>
          <cell r="D12">
            <v>2954426.9925646153</v>
          </cell>
          <cell r="E12">
            <v>3126379.3132535266</v>
          </cell>
        </row>
        <row r="13">
          <cell r="B13">
            <v>1102212.4610177674</v>
          </cell>
          <cell r="C13">
            <v>1123705.0443631914</v>
          </cell>
          <cell r="D13">
            <v>1094656.3156638579</v>
          </cell>
          <cell r="E13">
            <v>1263929.2060283259</v>
          </cell>
        </row>
        <row r="14">
          <cell r="B14">
            <v>898586.93454678799</v>
          </cell>
          <cell r="C14">
            <v>865870.7988712769</v>
          </cell>
          <cell r="D14">
            <v>802569.03117788141</v>
          </cell>
          <cell r="E14">
            <v>779494.37825113849</v>
          </cell>
        </row>
        <row r="15">
          <cell r="B15">
            <v>3554918.0078622657</v>
          </cell>
          <cell r="C15">
            <v>3429123.8014719547</v>
          </cell>
          <cell r="D15">
            <v>2760627.3585775504</v>
          </cell>
          <cell r="E15">
            <v>2869115.7355183689</v>
          </cell>
        </row>
        <row r="16">
          <cell r="B16">
            <v>507300.82014956255</v>
          </cell>
          <cell r="C16">
            <v>475739.88530741236</v>
          </cell>
          <cell r="D16">
            <v>509937.00608557358</v>
          </cell>
          <cell r="E16">
            <v>544610.37328486738</v>
          </cell>
        </row>
        <row r="17">
          <cell r="B17">
            <v>635166.99176986201</v>
          </cell>
          <cell r="C17">
            <v>611211.56471137854</v>
          </cell>
          <cell r="D17">
            <v>538385.16559799912</v>
          </cell>
          <cell r="E17">
            <v>534983.1125701525</v>
          </cell>
        </row>
        <row r="18">
          <cell r="B18">
            <v>3451584.7160150888</v>
          </cell>
          <cell r="C18">
            <v>3246575.8417152925</v>
          </cell>
          <cell r="D18">
            <v>2900614.303916133</v>
          </cell>
          <cell r="E18">
            <v>3184944.9380090469</v>
          </cell>
        </row>
        <row r="19">
          <cell r="B19">
            <v>8397323.2585887201</v>
          </cell>
          <cell r="C19">
            <v>7988484.4100521319</v>
          </cell>
          <cell r="D19">
            <v>7813502.1790667139</v>
          </cell>
          <cell r="E19">
            <v>7940798.0977213532</v>
          </cell>
        </row>
        <row r="20">
          <cell r="B20">
            <v>1947492.4379169208</v>
          </cell>
          <cell r="C20">
            <v>1775677.0647547867</v>
          </cell>
          <cell r="D20">
            <v>1743197.4265485816</v>
          </cell>
          <cell r="E20">
            <v>1789901.1555876439</v>
          </cell>
        </row>
        <row r="21">
          <cell r="B21">
            <v>26708579.895700354</v>
          </cell>
          <cell r="C21">
            <v>24613943.285505947</v>
          </cell>
          <cell r="D21">
            <v>24588027.389088392</v>
          </cell>
          <cell r="E21">
            <v>24784994.985715073</v>
          </cell>
        </row>
        <row r="22">
          <cell r="B22">
            <v>70702269.609188333</v>
          </cell>
          <cell r="C22">
            <v>68230052.301097602</v>
          </cell>
          <cell r="D22">
            <v>64575437.807941422</v>
          </cell>
          <cell r="E22">
            <v>63132892.564634129</v>
          </cell>
        </row>
        <row r="23">
          <cell r="B23">
            <v>8246737.631255622</v>
          </cell>
          <cell r="C23">
            <v>7951271.1511651427</v>
          </cell>
          <cell r="D23">
            <v>7684494.3702555373</v>
          </cell>
          <cell r="E23">
            <v>8046152.2282588808</v>
          </cell>
        </row>
        <row r="24">
          <cell r="B24">
            <v>4152012.9025715049</v>
          </cell>
          <cell r="C24">
            <v>3861008.1110839704</v>
          </cell>
          <cell r="D24">
            <v>3885011.9812199892</v>
          </cell>
          <cell r="E24">
            <v>4020824.9629788445</v>
          </cell>
        </row>
        <row r="25">
          <cell r="B25">
            <v>7354336.5952326488</v>
          </cell>
          <cell r="C25">
            <v>7204302.6384208892</v>
          </cell>
          <cell r="D25">
            <v>7180448.554508293</v>
          </cell>
          <cell r="E25">
            <v>6959515.3614982758</v>
          </cell>
        </row>
        <row r="26">
          <cell r="B26">
            <v>961816.76358944178</v>
          </cell>
          <cell r="C26">
            <v>977905.96085940197</v>
          </cell>
          <cell r="D26">
            <v>938890.9191227085</v>
          </cell>
          <cell r="E26">
            <v>994976.87643275084</v>
          </cell>
        </row>
        <row r="27">
          <cell r="B27">
            <v>1031359.1211957945</v>
          </cell>
          <cell r="C27">
            <v>966265.54710674135</v>
          </cell>
          <cell r="D27">
            <v>997772.04236518033</v>
          </cell>
          <cell r="E27">
            <v>1068980.7935206641</v>
          </cell>
        </row>
        <row r="28">
          <cell r="B28">
            <v>2576433.0109849982</v>
          </cell>
          <cell r="C28">
            <v>2460545.6131107262</v>
          </cell>
          <cell r="D28">
            <v>2495972.3127243952</v>
          </cell>
          <cell r="E28">
            <v>2559036.9555287049</v>
          </cell>
        </row>
        <row r="29">
          <cell r="B29">
            <v>5752030.9983716095</v>
          </cell>
          <cell r="C29">
            <v>4894877.1611289848</v>
          </cell>
          <cell r="D29">
            <v>5283324.119725991</v>
          </cell>
          <cell r="E29">
            <v>7358013.2906976203</v>
          </cell>
        </row>
        <row r="30">
          <cell r="B30">
            <v>156756046.50922188</v>
          </cell>
          <cell r="C30">
            <v>149141621.08010927</v>
          </cell>
          <cell r="D30">
            <v>144246638.45538771</v>
          </cell>
          <cell r="E30">
            <v>146373233.49556339</v>
          </cell>
        </row>
      </sheetData>
      <sheetData sheetId="7">
        <row r="37">
          <cell r="B37">
            <v>55490.070589564297</v>
          </cell>
          <cell r="C37">
            <v>0</v>
          </cell>
          <cell r="D37">
            <v>0</v>
          </cell>
          <cell r="E37">
            <v>0</v>
          </cell>
          <cell r="F37">
            <v>119382.96719519112</v>
          </cell>
          <cell r="G37">
            <v>0</v>
          </cell>
          <cell r="H37">
            <v>0</v>
          </cell>
          <cell r="I37">
            <v>11624.304950093283</v>
          </cell>
          <cell r="J37">
            <v>0</v>
          </cell>
          <cell r="K37">
            <v>0</v>
          </cell>
        </row>
        <row r="38">
          <cell r="B38">
            <v>11591.714570965607</v>
          </cell>
          <cell r="C38">
            <v>0</v>
          </cell>
          <cell r="D38">
            <v>0</v>
          </cell>
          <cell r="E38">
            <v>0</v>
          </cell>
          <cell r="F38">
            <v>31370.786351802668</v>
          </cell>
          <cell r="G38">
            <v>0</v>
          </cell>
          <cell r="H38">
            <v>0</v>
          </cell>
          <cell r="I38">
            <v>3796.5451945649565</v>
          </cell>
          <cell r="J38">
            <v>0</v>
          </cell>
          <cell r="K38">
            <v>0</v>
          </cell>
        </row>
        <row r="39">
          <cell r="B39">
            <v>83256.309253983927</v>
          </cell>
          <cell r="C39">
            <v>0</v>
          </cell>
          <cell r="D39">
            <v>0</v>
          </cell>
          <cell r="E39">
            <v>0</v>
          </cell>
          <cell r="F39">
            <v>388982.62220329139</v>
          </cell>
          <cell r="G39">
            <v>0</v>
          </cell>
          <cell r="H39">
            <v>0</v>
          </cell>
          <cell r="I39">
            <v>23124.637763363462</v>
          </cell>
          <cell r="J39">
            <v>0</v>
          </cell>
          <cell r="K39">
            <v>0</v>
          </cell>
        </row>
        <row r="40">
          <cell r="B40">
            <v>5437.5680559078901</v>
          </cell>
          <cell r="C40">
            <v>0</v>
          </cell>
          <cell r="D40">
            <v>0</v>
          </cell>
          <cell r="E40">
            <v>0</v>
          </cell>
          <cell r="F40">
            <v>28859.058125450203</v>
          </cell>
          <cell r="G40">
            <v>0</v>
          </cell>
          <cell r="H40">
            <v>0</v>
          </cell>
          <cell r="I40">
            <v>4685.691362762489</v>
          </cell>
          <cell r="J40">
            <v>0</v>
          </cell>
          <cell r="K40">
            <v>0</v>
          </cell>
        </row>
        <row r="41">
          <cell r="B41">
            <v>70744.337923145868</v>
          </cell>
          <cell r="C41">
            <v>0</v>
          </cell>
          <cell r="D41">
            <v>0</v>
          </cell>
          <cell r="E41">
            <v>0</v>
          </cell>
          <cell r="F41">
            <v>326309.77028807381</v>
          </cell>
          <cell r="G41">
            <v>0</v>
          </cell>
          <cell r="H41">
            <v>0</v>
          </cell>
          <cell r="I41">
            <v>29210.865682710504</v>
          </cell>
          <cell r="J41">
            <v>0</v>
          </cell>
          <cell r="K41">
            <v>0</v>
          </cell>
        </row>
        <row r="42">
          <cell r="B42">
            <v>4599.119627637323</v>
          </cell>
          <cell r="C42">
            <v>0</v>
          </cell>
          <cell r="D42">
            <v>0</v>
          </cell>
          <cell r="E42">
            <v>0</v>
          </cell>
          <cell r="F42">
            <v>41381.409678254844</v>
          </cell>
          <cell r="G42">
            <v>0</v>
          </cell>
          <cell r="H42">
            <v>0</v>
          </cell>
          <cell r="I42">
            <v>333.39920166157611</v>
          </cell>
          <cell r="J42">
            <v>0</v>
          </cell>
          <cell r="K42">
            <v>0</v>
          </cell>
        </row>
        <row r="43">
          <cell r="B43">
            <v>8884.7247742030922</v>
          </cell>
          <cell r="C43">
            <v>0</v>
          </cell>
          <cell r="D43">
            <v>0</v>
          </cell>
          <cell r="E43">
            <v>0</v>
          </cell>
          <cell r="F43">
            <v>65609.613433454651</v>
          </cell>
          <cell r="G43">
            <v>0</v>
          </cell>
          <cell r="H43">
            <v>0</v>
          </cell>
          <cell r="I43">
            <v>7817.259415985779</v>
          </cell>
          <cell r="J43">
            <v>0</v>
          </cell>
          <cell r="K43">
            <v>0</v>
          </cell>
        </row>
        <row r="44">
          <cell r="B44">
            <v>63834.424124133329</v>
          </cell>
          <cell r="C44">
            <v>0</v>
          </cell>
          <cell r="D44">
            <v>0</v>
          </cell>
          <cell r="E44">
            <v>0</v>
          </cell>
          <cell r="F44">
            <v>243529.70370910523</v>
          </cell>
          <cell r="G44">
            <v>0</v>
          </cell>
          <cell r="H44">
            <v>0</v>
          </cell>
          <cell r="I44">
            <v>15074.351523450978</v>
          </cell>
          <cell r="J44">
            <v>0</v>
          </cell>
          <cell r="K44">
            <v>0</v>
          </cell>
        </row>
        <row r="45">
          <cell r="B45">
            <v>50456.256064838133</v>
          </cell>
          <cell r="C45">
            <v>0</v>
          </cell>
          <cell r="D45">
            <v>0</v>
          </cell>
          <cell r="E45">
            <v>0</v>
          </cell>
          <cell r="F45">
            <v>215493.33378563009</v>
          </cell>
          <cell r="G45">
            <v>0</v>
          </cell>
          <cell r="H45">
            <v>0</v>
          </cell>
          <cell r="I45">
            <v>18938.749500069309</v>
          </cell>
          <cell r="J45">
            <v>0</v>
          </cell>
          <cell r="K45">
            <v>0</v>
          </cell>
        </row>
        <row r="46">
          <cell r="B46">
            <v>107853.64917272203</v>
          </cell>
          <cell r="C46">
            <v>0</v>
          </cell>
          <cell r="D46">
            <v>0</v>
          </cell>
          <cell r="E46">
            <v>0</v>
          </cell>
          <cell r="F46">
            <v>953609.42739956931</v>
          </cell>
          <cell r="G46">
            <v>0</v>
          </cell>
          <cell r="H46">
            <v>0</v>
          </cell>
          <cell r="I46">
            <v>25432.986074950873</v>
          </cell>
          <cell r="J46">
            <v>0</v>
          </cell>
          <cell r="K46">
            <v>0</v>
          </cell>
        </row>
        <row r="47">
          <cell r="B47">
            <v>42424.648252810781</v>
          </cell>
          <cell r="C47">
            <v>0</v>
          </cell>
          <cell r="D47">
            <v>0</v>
          </cell>
          <cell r="E47">
            <v>0</v>
          </cell>
          <cell r="F47">
            <v>213551.00020313894</v>
          </cell>
          <cell r="G47">
            <v>0</v>
          </cell>
          <cell r="H47">
            <v>0</v>
          </cell>
          <cell r="I47">
            <v>12264.894822091152</v>
          </cell>
          <cell r="J47">
            <v>0</v>
          </cell>
          <cell r="K47">
            <v>0</v>
          </cell>
        </row>
        <row r="48">
          <cell r="B48">
            <v>53545.719535546858</v>
          </cell>
          <cell r="C48">
            <v>0</v>
          </cell>
          <cell r="D48">
            <v>0</v>
          </cell>
          <cell r="E48">
            <v>0</v>
          </cell>
          <cell r="F48">
            <v>202494.34297466726</v>
          </cell>
          <cell r="G48">
            <v>0</v>
          </cell>
          <cell r="H48">
            <v>0</v>
          </cell>
          <cell r="I48">
            <v>11554.9825793071</v>
          </cell>
          <cell r="J48">
            <v>0</v>
          </cell>
          <cell r="K48">
            <v>0</v>
          </cell>
        </row>
        <row r="49">
          <cell r="B49">
            <v>145928.77893750952</v>
          </cell>
          <cell r="C49">
            <v>0</v>
          </cell>
          <cell r="D49">
            <v>0</v>
          </cell>
          <cell r="E49">
            <v>0</v>
          </cell>
          <cell r="F49">
            <v>1354783.9322579023</v>
          </cell>
          <cell r="G49">
            <v>0</v>
          </cell>
          <cell r="H49">
            <v>0</v>
          </cell>
          <cell r="I49">
            <v>36104.487563271789</v>
          </cell>
          <cell r="J49">
            <v>0</v>
          </cell>
          <cell r="K49">
            <v>0</v>
          </cell>
        </row>
        <row r="50">
          <cell r="B50">
            <v>24088.971552994895</v>
          </cell>
          <cell r="C50">
            <v>0</v>
          </cell>
          <cell r="D50">
            <v>0</v>
          </cell>
          <cell r="E50">
            <v>0</v>
          </cell>
          <cell r="F50">
            <v>126188.31485234722</v>
          </cell>
          <cell r="G50">
            <v>0</v>
          </cell>
          <cell r="H50">
            <v>0</v>
          </cell>
          <cell r="I50">
            <v>8047.3083631961135</v>
          </cell>
          <cell r="J50">
            <v>0</v>
          </cell>
          <cell r="K50">
            <v>0</v>
          </cell>
        </row>
        <row r="51">
          <cell r="B51">
            <v>41500.875393331036</v>
          </cell>
          <cell r="C51">
            <v>0</v>
          </cell>
          <cell r="D51">
            <v>0</v>
          </cell>
          <cell r="E51">
            <v>0</v>
          </cell>
          <cell r="F51">
            <v>150409.47850438807</v>
          </cell>
          <cell r="G51">
            <v>0</v>
          </cell>
          <cell r="H51">
            <v>0</v>
          </cell>
          <cell r="I51">
            <v>2835.4030958569433</v>
          </cell>
          <cell r="J51">
            <v>0</v>
          </cell>
          <cell r="K51">
            <v>0</v>
          </cell>
        </row>
        <row r="52">
          <cell r="B52">
            <v>140205.10924245094</v>
          </cell>
          <cell r="C52">
            <v>0</v>
          </cell>
          <cell r="D52">
            <v>0</v>
          </cell>
          <cell r="E52">
            <v>0</v>
          </cell>
          <cell r="F52">
            <v>1081558.3124599017</v>
          </cell>
          <cell r="G52">
            <v>0</v>
          </cell>
          <cell r="H52">
            <v>0</v>
          </cell>
          <cell r="I52">
            <v>74078.855112993682</v>
          </cell>
          <cell r="J52">
            <v>0</v>
          </cell>
          <cell r="K52">
            <v>0</v>
          </cell>
        </row>
        <row r="53">
          <cell r="B53">
            <v>426251.59811970621</v>
          </cell>
          <cell r="C53">
            <v>0</v>
          </cell>
          <cell r="D53">
            <v>0</v>
          </cell>
          <cell r="E53">
            <v>0</v>
          </cell>
          <cell r="F53">
            <v>2408957.8906733803</v>
          </cell>
          <cell r="G53">
            <v>0</v>
          </cell>
          <cell r="H53">
            <v>0</v>
          </cell>
          <cell r="I53">
            <v>194540.51974493661</v>
          </cell>
          <cell r="J53">
            <v>0</v>
          </cell>
          <cell r="K53">
            <v>0</v>
          </cell>
        </row>
        <row r="54">
          <cell r="B54">
            <v>111571.55177273239</v>
          </cell>
          <cell r="C54">
            <v>0</v>
          </cell>
          <cell r="D54">
            <v>0</v>
          </cell>
          <cell r="E54">
            <v>0</v>
          </cell>
          <cell r="F54">
            <v>511837.36385224125</v>
          </cell>
          <cell r="G54">
            <v>0</v>
          </cell>
          <cell r="H54">
            <v>0</v>
          </cell>
          <cell r="I54">
            <v>45650.444596462825</v>
          </cell>
          <cell r="J54">
            <v>0</v>
          </cell>
          <cell r="K54">
            <v>0</v>
          </cell>
        </row>
        <row r="55">
          <cell r="B55">
            <v>676962.68527081213</v>
          </cell>
          <cell r="C55">
            <v>0</v>
          </cell>
          <cell r="D55">
            <v>0</v>
          </cell>
          <cell r="E55">
            <v>0</v>
          </cell>
          <cell r="F55">
            <v>3606100.125470479</v>
          </cell>
          <cell r="G55">
            <v>0</v>
          </cell>
          <cell r="H55">
            <v>0</v>
          </cell>
          <cell r="I55">
            <v>121288.88317616405</v>
          </cell>
          <cell r="J55">
            <v>0</v>
          </cell>
          <cell r="K55">
            <v>0</v>
          </cell>
        </row>
        <row r="56">
          <cell r="B56">
            <v>2571020.5314698899</v>
          </cell>
          <cell r="C56">
            <v>0</v>
          </cell>
          <cell r="D56">
            <v>0</v>
          </cell>
          <cell r="E56">
            <v>0</v>
          </cell>
          <cell r="F56">
            <v>14543874.431561522</v>
          </cell>
          <cell r="G56">
            <v>0</v>
          </cell>
          <cell r="H56">
            <v>0</v>
          </cell>
          <cell r="I56">
            <v>570728.0721418648</v>
          </cell>
          <cell r="J56">
            <v>0</v>
          </cell>
          <cell r="K56">
            <v>0</v>
          </cell>
        </row>
        <row r="57">
          <cell r="B57">
            <v>625841.83124761109</v>
          </cell>
          <cell r="C57">
            <v>0</v>
          </cell>
          <cell r="D57">
            <v>0</v>
          </cell>
          <cell r="E57">
            <v>0</v>
          </cell>
          <cell r="F57">
            <v>2145634.8423941284</v>
          </cell>
          <cell r="G57">
            <v>0</v>
          </cell>
          <cell r="H57">
            <v>0</v>
          </cell>
          <cell r="I57">
            <v>139242.13474542261</v>
          </cell>
          <cell r="J57">
            <v>0</v>
          </cell>
          <cell r="K57">
            <v>0</v>
          </cell>
        </row>
        <row r="58">
          <cell r="B58">
            <v>398862.67235229083</v>
          </cell>
          <cell r="C58">
            <v>0</v>
          </cell>
          <cell r="D58">
            <v>0</v>
          </cell>
          <cell r="E58">
            <v>0</v>
          </cell>
          <cell r="F58">
            <v>901909.22630015388</v>
          </cell>
          <cell r="G58">
            <v>0</v>
          </cell>
          <cell r="H58">
            <v>0</v>
          </cell>
          <cell r="I58">
            <v>48756.470323074798</v>
          </cell>
          <cell r="J58">
            <v>0</v>
          </cell>
          <cell r="K58">
            <v>0</v>
          </cell>
        </row>
        <row r="59">
          <cell r="B59">
            <v>499372.39927591005</v>
          </cell>
          <cell r="C59">
            <v>0</v>
          </cell>
          <cell r="D59">
            <v>0</v>
          </cell>
          <cell r="E59">
            <v>0</v>
          </cell>
          <cell r="F59">
            <v>1773959.9176395831</v>
          </cell>
          <cell r="G59">
            <v>0</v>
          </cell>
          <cell r="H59">
            <v>0</v>
          </cell>
          <cell r="I59">
            <v>98439.352579954226</v>
          </cell>
          <cell r="J59">
            <v>0</v>
          </cell>
          <cell r="K59">
            <v>0</v>
          </cell>
        </row>
        <row r="60">
          <cell r="B60">
            <v>65337.839359566504</v>
          </cell>
          <cell r="C60">
            <v>0</v>
          </cell>
          <cell r="D60">
            <v>0</v>
          </cell>
          <cell r="E60">
            <v>0</v>
          </cell>
          <cell r="F60">
            <v>205291.9671264927</v>
          </cell>
          <cell r="G60">
            <v>0</v>
          </cell>
          <cell r="H60">
            <v>0</v>
          </cell>
          <cell r="I60">
            <v>16890.252141865836</v>
          </cell>
          <cell r="J60">
            <v>0</v>
          </cell>
          <cell r="K60">
            <v>0</v>
          </cell>
        </row>
        <row r="61">
          <cell r="B61">
            <v>51430.380278231663</v>
          </cell>
          <cell r="C61">
            <v>0</v>
          </cell>
          <cell r="D61">
            <v>0</v>
          </cell>
          <cell r="E61">
            <v>0</v>
          </cell>
          <cell r="F61">
            <v>251668.75894595459</v>
          </cell>
          <cell r="G61">
            <v>0</v>
          </cell>
          <cell r="H61">
            <v>0</v>
          </cell>
          <cell r="I61">
            <v>17727.283164016109</v>
          </cell>
          <cell r="J61">
            <v>0</v>
          </cell>
          <cell r="K61">
            <v>0</v>
          </cell>
        </row>
        <row r="62">
          <cell r="B62">
            <v>165661.72783942721</v>
          </cell>
          <cell r="C62">
            <v>0</v>
          </cell>
          <cell r="D62">
            <v>0</v>
          </cell>
          <cell r="E62">
            <v>0</v>
          </cell>
          <cell r="F62">
            <v>702143.73929993506</v>
          </cell>
          <cell r="G62">
            <v>0</v>
          </cell>
          <cell r="H62">
            <v>0</v>
          </cell>
          <cell r="I62">
            <v>74553.617536782578</v>
          </cell>
          <cell r="J62">
            <v>0</v>
          </cell>
          <cell r="K62">
            <v>0</v>
          </cell>
        </row>
        <row r="63">
          <cell r="B63">
            <v>163277.39764411026</v>
          </cell>
          <cell r="C63">
            <v>0</v>
          </cell>
          <cell r="D63">
            <v>0</v>
          </cell>
          <cell r="E63">
            <v>0</v>
          </cell>
          <cell r="F63">
            <v>680489.13266468199</v>
          </cell>
          <cell r="G63">
            <v>0</v>
          </cell>
          <cell r="H63">
            <v>0</v>
          </cell>
          <cell r="I63">
            <v>41406.219447310432</v>
          </cell>
          <cell r="J63">
            <v>0</v>
          </cell>
          <cell r="K63">
            <v>0</v>
          </cell>
        </row>
        <row r="64">
          <cell r="B64">
            <v>6665432.8917020326</v>
          </cell>
          <cell r="C64">
            <v>0</v>
          </cell>
          <cell r="D64">
            <v>0</v>
          </cell>
          <cell r="E64">
            <v>0</v>
          </cell>
          <cell r="F64">
            <v>33275381.469350718</v>
          </cell>
          <cell r="G64">
            <v>0</v>
          </cell>
          <cell r="H64">
            <v>0</v>
          </cell>
          <cell r="I64">
            <v>1654147.9718041848</v>
          </cell>
          <cell r="J64">
            <v>0</v>
          </cell>
          <cell r="K64">
            <v>0</v>
          </cell>
        </row>
        <row r="69">
          <cell r="B69">
            <v>57833.121982081611</v>
          </cell>
          <cell r="C69">
            <v>0</v>
          </cell>
          <cell r="D69">
            <v>0</v>
          </cell>
          <cell r="E69">
            <v>0</v>
          </cell>
          <cell r="F69">
            <v>113145.50127000353</v>
          </cell>
          <cell r="G69">
            <v>0</v>
          </cell>
          <cell r="H69">
            <v>0</v>
          </cell>
          <cell r="I69">
            <v>10910.198414245195</v>
          </cell>
          <cell r="J69">
            <v>0</v>
          </cell>
          <cell r="K69">
            <v>0</v>
          </cell>
        </row>
        <row r="70">
          <cell r="B70">
            <v>13638.765467863343</v>
          </cell>
          <cell r="C70">
            <v>0</v>
          </cell>
          <cell r="D70">
            <v>0</v>
          </cell>
          <cell r="E70">
            <v>0</v>
          </cell>
          <cell r="F70">
            <v>29419.353096827472</v>
          </cell>
          <cell r="G70">
            <v>0</v>
          </cell>
          <cell r="H70">
            <v>0</v>
          </cell>
          <cell r="I70">
            <v>4407.6894897772036</v>
          </cell>
          <cell r="J70">
            <v>0</v>
          </cell>
          <cell r="K70">
            <v>0</v>
          </cell>
        </row>
        <row r="71">
          <cell r="B71">
            <v>79530.287064196629</v>
          </cell>
          <cell r="C71">
            <v>0</v>
          </cell>
          <cell r="D71">
            <v>0</v>
          </cell>
          <cell r="E71">
            <v>0</v>
          </cell>
          <cell r="F71">
            <v>356995.34757277247</v>
          </cell>
          <cell r="G71">
            <v>0</v>
          </cell>
          <cell r="H71">
            <v>0</v>
          </cell>
          <cell r="I71">
            <v>27580.475423568139</v>
          </cell>
          <cell r="J71">
            <v>0</v>
          </cell>
          <cell r="K71">
            <v>0</v>
          </cell>
        </row>
        <row r="72">
          <cell r="B72">
            <v>6035.3143251302145</v>
          </cell>
          <cell r="C72">
            <v>0</v>
          </cell>
          <cell r="D72">
            <v>0</v>
          </cell>
          <cell r="E72">
            <v>0</v>
          </cell>
          <cell r="F72">
            <v>28491.13726738785</v>
          </cell>
          <cell r="G72">
            <v>0</v>
          </cell>
          <cell r="H72">
            <v>0</v>
          </cell>
          <cell r="I72">
            <v>3699.7583279775017</v>
          </cell>
          <cell r="J72">
            <v>0</v>
          </cell>
          <cell r="K72">
            <v>0</v>
          </cell>
        </row>
        <row r="73">
          <cell r="B73">
            <v>86794.572955968659</v>
          </cell>
          <cell r="C73">
            <v>0</v>
          </cell>
          <cell r="D73">
            <v>0</v>
          </cell>
          <cell r="E73">
            <v>0</v>
          </cell>
          <cell r="F73">
            <v>308815.98579818802</v>
          </cell>
          <cell r="G73">
            <v>0</v>
          </cell>
          <cell r="H73">
            <v>0</v>
          </cell>
          <cell r="I73">
            <v>23773.209904215204</v>
          </cell>
          <cell r="J73">
            <v>0</v>
          </cell>
          <cell r="K73">
            <v>0</v>
          </cell>
        </row>
        <row r="74">
          <cell r="B74">
            <v>4309.7743441713792</v>
          </cell>
          <cell r="C74">
            <v>0</v>
          </cell>
          <cell r="D74">
            <v>0</v>
          </cell>
          <cell r="E74">
            <v>0</v>
          </cell>
          <cell r="F74">
            <v>41825.473361629214</v>
          </cell>
          <cell r="G74">
            <v>0</v>
          </cell>
          <cell r="H74">
            <v>0</v>
          </cell>
          <cell r="I74">
            <v>631.56825019084272</v>
          </cell>
          <cell r="J74">
            <v>0</v>
          </cell>
          <cell r="K74">
            <v>0</v>
          </cell>
        </row>
        <row r="75">
          <cell r="B75">
            <v>10725.66498206371</v>
          </cell>
          <cell r="C75">
            <v>0</v>
          </cell>
          <cell r="D75">
            <v>0</v>
          </cell>
          <cell r="E75">
            <v>0</v>
          </cell>
          <cell r="F75">
            <v>68247.330255841502</v>
          </cell>
          <cell r="G75">
            <v>0</v>
          </cell>
          <cell r="H75">
            <v>0</v>
          </cell>
          <cell r="I75">
            <v>6322.9272073322609</v>
          </cell>
          <cell r="J75">
            <v>0</v>
          </cell>
          <cell r="K75">
            <v>0</v>
          </cell>
        </row>
        <row r="76">
          <cell r="B76">
            <v>67949.02610128597</v>
          </cell>
          <cell r="C76">
            <v>0</v>
          </cell>
          <cell r="D76">
            <v>0</v>
          </cell>
          <cell r="E76">
            <v>0</v>
          </cell>
          <cell r="F76">
            <v>251144.19246703116</v>
          </cell>
          <cell r="G76">
            <v>0</v>
          </cell>
          <cell r="H76">
            <v>0</v>
          </cell>
          <cell r="I76">
            <v>11244.85267481405</v>
          </cell>
          <cell r="J76">
            <v>0</v>
          </cell>
          <cell r="K76">
            <v>0</v>
          </cell>
        </row>
        <row r="77">
          <cell r="B77">
            <v>49085.578631210316</v>
          </cell>
          <cell r="C77">
            <v>0</v>
          </cell>
          <cell r="D77">
            <v>0</v>
          </cell>
          <cell r="E77">
            <v>0</v>
          </cell>
          <cell r="F77">
            <v>218105.83794657607</v>
          </cell>
          <cell r="G77">
            <v>0</v>
          </cell>
          <cell r="H77">
            <v>0</v>
          </cell>
          <cell r="I77">
            <v>17720.671275673234</v>
          </cell>
          <cell r="J77">
            <v>0</v>
          </cell>
          <cell r="K77">
            <v>0</v>
          </cell>
        </row>
        <row r="78">
          <cell r="B78">
            <v>128053.0059021747</v>
          </cell>
          <cell r="C78">
            <v>0</v>
          </cell>
          <cell r="D78">
            <v>0</v>
          </cell>
          <cell r="E78">
            <v>0</v>
          </cell>
          <cell r="F78">
            <v>998476.70753021212</v>
          </cell>
          <cell r="G78">
            <v>0</v>
          </cell>
          <cell r="H78">
            <v>0</v>
          </cell>
          <cell r="I78">
            <v>25768.893127297251</v>
          </cell>
          <cell r="J78">
            <v>0</v>
          </cell>
          <cell r="K78">
            <v>0</v>
          </cell>
        </row>
        <row r="79">
          <cell r="B79">
            <v>43842.929625084384</v>
          </cell>
          <cell r="C79">
            <v>0</v>
          </cell>
          <cell r="D79">
            <v>0</v>
          </cell>
          <cell r="E79">
            <v>0</v>
          </cell>
          <cell r="F79">
            <v>222291.51869901625</v>
          </cell>
          <cell r="G79">
            <v>0</v>
          </cell>
          <cell r="H79">
            <v>0</v>
          </cell>
          <cell r="I79">
            <v>10535.956884623218</v>
          </cell>
          <cell r="J79">
            <v>0</v>
          </cell>
          <cell r="K79">
            <v>0</v>
          </cell>
        </row>
        <row r="80">
          <cell r="B80">
            <v>61957.307182613193</v>
          </cell>
          <cell r="C80">
            <v>0</v>
          </cell>
          <cell r="D80">
            <v>0</v>
          </cell>
          <cell r="E80">
            <v>0</v>
          </cell>
          <cell r="F80">
            <v>215924.38710874377</v>
          </cell>
          <cell r="G80">
            <v>0</v>
          </cell>
          <cell r="H80">
            <v>0</v>
          </cell>
          <cell r="I80">
            <v>14708.943152130047</v>
          </cell>
          <cell r="J80">
            <v>0</v>
          </cell>
          <cell r="K80">
            <v>0</v>
          </cell>
        </row>
        <row r="81">
          <cell r="B81">
            <v>170119.45530118301</v>
          </cell>
          <cell r="C81">
            <v>0</v>
          </cell>
          <cell r="D81">
            <v>0</v>
          </cell>
          <cell r="E81">
            <v>0</v>
          </cell>
          <cell r="F81">
            <v>786211.04355476703</v>
          </cell>
          <cell r="G81">
            <v>0</v>
          </cell>
          <cell r="H81">
            <v>0</v>
          </cell>
          <cell r="I81">
            <v>33546.637353525417</v>
          </cell>
          <cell r="J81">
            <v>0</v>
          </cell>
          <cell r="K81">
            <v>0</v>
          </cell>
        </row>
        <row r="82">
          <cell r="B82">
            <v>27849.212307672013</v>
          </cell>
          <cell r="C82">
            <v>0</v>
          </cell>
          <cell r="D82">
            <v>0</v>
          </cell>
          <cell r="E82">
            <v>0</v>
          </cell>
          <cell r="F82">
            <v>144331.82786750959</v>
          </cell>
          <cell r="G82">
            <v>0</v>
          </cell>
          <cell r="H82">
            <v>0</v>
          </cell>
          <cell r="I82">
            <v>6636.9734749179233</v>
          </cell>
          <cell r="J82">
            <v>0</v>
          </cell>
          <cell r="K82">
            <v>0</v>
          </cell>
        </row>
        <row r="83">
          <cell r="B83">
            <v>43846.916175519211</v>
          </cell>
          <cell r="C83">
            <v>0</v>
          </cell>
          <cell r="D83">
            <v>0</v>
          </cell>
          <cell r="E83">
            <v>0</v>
          </cell>
          <cell r="F83">
            <v>123958.62076783538</v>
          </cell>
          <cell r="G83">
            <v>0</v>
          </cell>
          <cell r="H83">
            <v>0</v>
          </cell>
          <cell r="I83">
            <v>3372.1516181614288</v>
          </cell>
          <cell r="J83">
            <v>0</v>
          </cell>
          <cell r="K83">
            <v>0</v>
          </cell>
        </row>
        <row r="84">
          <cell r="B84">
            <v>151004.63655717409</v>
          </cell>
          <cell r="C84">
            <v>0</v>
          </cell>
          <cell r="D84">
            <v>0</v>
          </cell>
          <cell r="E84">
            <v>0</v>
          </cell>
          <cell r="F84">
            <v>950640.37584925268</v>
          </cell>
          <cell r="G84">
            <v>0</v>
          </cell>
          <cell r="H84">
            <v>0</v>
          </cell>
          <cell r="I84">
            <v>64521.947831569916</v>
          </cell>
          <cell r="J84">
            <v>0</v>
          </cell>
          <cell r="K84">
            <v>0</v>
          </cell>
        </row>
        <row r="85">
          <cell r="B85">
            <v>479755.21961764543</v>
          </cell>
          <cell r="C85">
            <v>0</v>
          </cell>
          <cell r="D85">
            <v>0</v>
          </cell>
          <cell r="E85">
            <v>0</v>
          </cell>
          <cell r="F85">
            <v>2426680.702873928</v>
          </cell>
          <cell r="G85">
            <v>0</v>
          </cell>
          <cell r="H85">
            <v>0</v>
          </cell>
          <cell r="I85">
            <v>196409.44928372279</v>
          </cell>
          <cell r="J85">
            <v>0</v>
          </cell>
          <cell r="K85">
            <v>0</v>
          </cell>
        </row>
        <row r="86">
          <cell r="B86">
            <v>116760.38284939766</v>
          </cell>
          <cell r="C86">
            <v>0</v>
          </cell>
          <cell r="D86">
            <v>0</v>
          </cell>
          <cell r="E86">
            <v>0</v>
          </cell>
          <cell r="F86">
            <v>497186.33839396178</v>
          </cell>
          <cell r="G86">
            <v>0</v>
          </cell>
          <cell r="H86">
            <v>0</v>
          </cell>
          <cell r="I86">
            <v>46231.91189898851</v>
          </cell>
          <cell r="J86">
            <v>0</v>
          </cell>
          <cell r="K86">
            <v>0</v>
          </cell>
        </row>
        <row r="87">
          <cell r="B87">
            <v>727251.61996355851</v>
          </cell>
          <cell r="C87">
            <v>0</v>
          </cell>
          <cell r="D87">
            <v>0</v>
          </cell>
          <cell r="E87">
            <v>0</v>
          </cell>
          <cell r="F87">
            <v>3644501.5070866947</v>
          </cell>
          <cell r="G87">
            <v>0</v>
          </cell>
          <cell r="H87">
            <v>0</v>
          </cell>
          <cell r="I87">
            <v>120043.88529830668</v>
          </cell>
          <cell r="J87">
            <v>0</v>
          </cell>
          <cell r="K87">
            <v>0</v>
          </cell>
        </row>
        <row r="88">
          <cell r="B88">
            <v>2840615.0527140973</v>
          </cell>
          <cell r="C88">
            <v>0</v>
          </cell>
          <cell r="D88">
            <v>0</v>
          </cell>
          <cell r="E88">
            <v>0</v>
          </cell>
          <cell r="F88">
            <v>14565834.277752724</v>
          </cell>
          <cell r="G88">
            <v>0</v>
          </cell>
          <cell r="H88">
            <v>0</v>
          </cell>
          <cell r="I88">
            <v>531980.9508523941</v>
          </cell>
          <cell r="J88">
            <v>0</v>
          </cell>
          <cell r="K88">
            <v>0</v>
          </cell>
        </row>
        <row r="89">
          <cell r="B89">
            <v>673182.05257528636</v>
          </cell>
          <cell r="C89">
            <v>0</v>
          </cell>
          <cell r="D89">
            <v>0</v>
          </cell>
          <cell r="E89">
            <v>0</v>
          </cell>
          <cell r="F89">
            <v>2123292.9159399192</v>
          </cell>
          <cell r="G89">
            <v>0</v>
          </cell>
          <cell r="H89">
            <v>0</v>
          </cell>
          <cell r="I89">
            <v>148486.253585859</v>
          </cell>
          <cell r="J89">
            <v>0</v>
          </cell>
          <cell r="K89">
            <v>0</v>
          </cell>
        </row>
        <row r="90">
          <cell r="B90">
            <v>456650.73827147862</v>
          </cell>
          <cell r="C90">
            <v>0</v>
          </cell>
          <cell r="D90">
            <v>0</v>
          </cell>
          <cell r="E90">
            <v>0</v>
          </cell>
          <cell r="F90">
            <v>922509.36138155241</v>
          </cell>
          <cell r="G90">
            <v>0</v>
          </cell>
          <cell r="H90">
            <v>0</v>
          </cell>
          <cell r="I90">
            <v>51254.900112227282</v>
          </cell>
          <cell r="J90">
            <v>0</v>
          </cell>
          <cell r="K90">
            <v>0</v>
          </cell>
        </row>
        <row r="91">
          <cell r="B91">
            <v>557194.80872006738</v>
          </cell>
          <cell r="C91">
            <v>0</v>
          </cell>
          <cell r="D91">
            <v>0</v>
          </cell>
          <cell r="E91">
            <v>0</v>
          </cell>
          <cell r="F91">
            <v>1989801.2457862925</v>
          </cell>
          <cell r="G91">
            <v>0</v>
          </cell>
          <cell r="H91">
            <v>0</v>
          </cell>
          <cell r="I91">
            <v>84498.918977915702</v>
          </cell>
          <cell r="J91">
            <v>0</v>
          </cell>
          <cell r="K91">
            <v>0</v>
          </cell>
        </row>
        <row r="92">
          <cell r="B92">
            <v>67778.415667969079</v>
          </cell>
          <cell r="C92">
            <v>0</v>
          </cell>
          <cell r="D92">
            <v>0</v>
          </cell>
          <cell r="E92">
            <v>0</v>
          </cell>
          <cell r="F92">
            <v>180871.44190525432</v>
          </cell>
          <cell r="G92">
            <v>0</v>
          </cell>
          <cell r="H92">
            <v>0</v>
          </cell>
          <cell r="I92">
            <v>16398.481697628878</v>
          </cell>
          <cell r="J92">
            <v>0</v>
          </cell>
          <cell r="K92">
            <v>0</v>
          </cell>
        </row>
        <row r="93">
          <cell r="B93">
            <v>52824.758918069063</v>
          </cell>
          <cell r="C93">
            <v>0</v>
          </cell>
          <cell r="D93">
            <v>0</v>
          </cell>
          <cell r="E93">
            <v>0</v>
          </cell>
          <cell r="F93">
            <v>242640.12347891415</v>
          </cell>
          <cell r="G93">
            <v>0</v>
          </cell>
          <cell r="H93">
            <v>0</v>
          </cell>
          <cell r="I93">
            <v>18580.832399145489</v>
          </cell>
          <cell r="J93">
            <v>0</v>
          </cell>
          <cell r="K93">
            <v>0</v>
          </cell>
        </row>
        <row r="94">
          <cell r="B94">
            <v>204726.59034886179</v>
          </cell>
          <cell r="C94">
            <v>0</v>
          </cell>
          <cell r="D94">
            <v>0</v>
          </cell>
          <cell r="E94">
            <v>0</v>
          </cell>
          <cell r="F94">
            <v>683184.9065097908</v>
          </cell>
          <cell r="G94">
            <v>0</v>
          </cell>
          <cell r="H94">
            <v>0</v>
          </cell>
          <cell r="I94">
            <v>70691.680060919636</v>
          </cell>
          <cell r="J94">
            <v>0</v>
          </cell>
          <cell r="K94">
            <v>0</v>
          </cell>
        </row>
        <row r="95">
          <cell r="B95">
            <v>188949.49881420794</v>
          </cell>
          <cell r="C95">
            <v>0</v>
          </cell>
          <cell r="D95">
            <v>0</v>
          </cell>
          <cell r="E95">
            <v>0</v>
          </cell>
          <cell r="F95">
            <v>686302.95998237981</v>
          </cell>
          <cell r="G95">
            <v>0</v>
          </cell>
          <cell r="H95">
            <v>0</v>
          </cell>
          <cell r="I95">
            <v>41216.72740927124</v>
          </cell>
          <cell r="J95">
            <v>0</v>
          </cell>
          <cell r="K95">
            <v>0</v>
          </cell>
        </row>
        <row r="96">
          <cell r="B96">
            <v>7368264.7073660307</v>
          </cell>
          <cell r="C96">
            <v>0</v>
          </cell>
          <cell r="D96">
            <v>0</v>
          </cell>
          <cell r="E96">
            <v>0</v>
          </cell>
          <cell r="F96">
            <v>32820830.421505004</v>
          </cell>
          <cell r="G96">
            <v>0</v>
          </cell>
          <cell r="H96">
            <v>0</v>
          </cell>
          <cell r="I96">
            <v>1591176.8459863984</v>
          </cell>
          <cell r="J96">
            <v>0</v>
          </cell>
          <cell r="K96">
            <v>0</v>
          </cell>
        </row>
      </sheetData>
      <sheetData sheetId="8"/>
      <sheetData sheetId="9">
        <row r="37">
          <cell r="B37">
            <v>4835.1248511664617</v>
          </cell>
          <cell r="C37">
            <v>3218.7449410753843</v>
          </cell>
          <cell r="D37">
            <v>242641.77859620648</v>
          </cell>
          <cell r="E37">
            <v>819.89155096544573</v>
          </cell>
          <cell r="F37">
            <v>23142.155652683425</v>
          </cell>
          <cell r="G37">
            <v>13731.992063580181</v>
          </cell>
          <cell r="H37">
            <v>3461.8931323724873</v>
          </cell>
          <cell r="I37">
            <v>1648.5779304711866</v>
          </cell>
          <cell r="J37">
            <v>1430.4117187813267</v>
          </cell>
          <cell r="K37">
            <v>16205.910870673601</v>
          </cell>
        </row>
        <row r="38">
          <cell r="B38">
            <v>611.77996603980932</v>
          </cell>
          <cell r="C38">
            <v>2846.4948041313351</v>
          </cell>
          <cell r="D38">
            <v>75087.267680355217</v>
          </cell>
          <cell r="E38">
            <v>136.3415950187451</v>
          </cell>
          <cell r="F38">
            <v>13728.406166315992</v>
          </cell>
          <cell r="G38">
            <v>2502.4597726677557</v>
          </cell>
          <cell r="H38">
            <v>949.30047688009097</v>
          </cell>
          <cell r="I38">
            <v>0</v>
          </cell>
          <cell r="J38">
            <v>73712.249623169264</v>
          </cell>
          <cell r="K38">
            <v>8449.2292150130525</v>
          </cell>
        </row>
        <row r="39">
          <cell r="B39">
            <v>129087.17409118374</v>
          </cell>
          <cell r="C39">
            <v>61210.230122199107</v>
          </cell>
          <cell r="D39">
            <v>430176.26869855274</v>
          </cell>
          <cell r="E39">
            <v>7610.434078390278</v>
          </cell>
          <cell r="F39">
            <v>80511.456461760739</v>
          </cell>
          <cell r="G39">
            <v>21174.294693883039</v>
          </cell>
          <cell r="H39">
            <v>14767.316220540788</v>
          </cell>
          <cell r="I39">
            <v>2040.6665605560111</v>
          </cell>
          <cell r="J39">
            <v>0</v>
          </cell>
          <cell r="K39">
            <v>66335.650680490406</v>
          </cell>
        </row>
        <row r="40">
          <cell r="B40">
            <v>542.66457560265383</v>
          </cell>
          <cell r="C40">
            <v>9387.2866548784168</v>
          </cell>
          <cell r="D40">
            <v>93946.187777278217</v>
          </cell>
          <cell r="E40">
            <v>52.221106664253881</v>
          </cell>
          <cell r="F40">
            <v>8196.063116853973</v>
          </cell>
          <cell r="G40">
            <v>4930.8099871435179</v>
          </cell>
          <cell r="H40">
            <v>5011.5252278654916</v>
          </cell>
          <cell r="I40">
            <v>1727.7235966230962</v>
          </cell>
          <cell r="J40">
            <v>1264.1298711766415</v>
          </cell>
          <cell r="K40">
            <v>2968.7589581596203</v>
          </cell>
        </row>
        <row r="41">
          <cell r="B41">
            <v>31321.125451500953</v>
          </cell>
          <cell r="C41">
            <v>35079.817502339502</v>
          </cell>
          <cell r="D41">
            <v>467223.82583630679</v>
          </cell>
          <cell r="E41">
            <v>9652.8193626788889</v>
          </cell>
          <cell r="F41">
            <v>125988.45635203272</v>
          </cell>
          <cell r="G41">
            <v>56411.638517571701</v>
          </cell>
          <cell r="H41">
            <v>58706.811591846767</v>
          </cell>
          <cell r="I41">
            <v>9432.0986552349623</v>
          </cell>
          <cell r="J41">
            <v>214763.13623159257</v>
          </cell>
          <cell r="K41">
            <v>89113.612071201642</v>
          </cell>
        </row>
        <row r="42">
          <cell r="B42">
            <v>1286.05832019946</v>
          </cell>
          <cell r="C42">
            <v>103.1868876560188</v>
          </cell>
          <cell r="D42">
            <v>73787.956207612602</v>
          </cell>
          <cell r="E42">
            <v>201.28862932403317</v>
          </cell>
          <cell r="F42">
            <v>1087.8637312740586</v>
          </cell>
          <cell r="G42">
            <v>3782.8289842963118</v>
          </cell>
          <cell r="H42">
            <v>1723.3034135961748</v>
          </cell>
          <cell r="I42">
            <v>0</v>
          </cell>
          <cell r="J42">
            <v>514.24582256077747</v>
          </cell>
          <cell r="K42">
            <v>2048.6863777395429</v>
          </cell>
        </row>
        <row r="43">
          <cell r="B43">
            <v>3487.3252690548711</v>
          </cell>
          <cell r="C43">
            <v>9436.6368041652477</v>
          </cell>
          <cell r="D43">
            <v>135298.979338946</v>
          </cell>
          <cell r="E43">
            <v>2050.7305731869401</v>
          </cell>
          <cell r="F43">
            <v>18609.442610494069</v>
          </cell>
          <cell r="G43">
            <v>10087.840234592786</v>
          </cell>
          <cell r="H43">
            <v>2388.8684762837083</v>
          </cell>
          <cell r="I43">
            <v>716.33957273471628</v>
          </cell>
          <cell r="J43">
            <v>504.7094699446651</v>
          </cell>
          <cell r="K43">
            <v>15565.849740684002</v>
          </cell>
        </row>
        <row r="44">
          <cell r="B44">
            <v>11484.85374854162</v>
          </cell>
          <cell r="C44">
            <v>8661.724327934804</v>
          </cell>
          <cell r="D44">
            <v>323033.25361642835</v>
          </cell>
          <cell r="E44">
            <v>6049.5819923386443</v>
          </cell>
          <cell r="F44">
            <v>21143.692079953824</v>
          </cell>
          <cell r="G44">
            <v>20351.631584953029</v>
          </cell>
          <cell r="H44">
            <v>7569.4501300287875</v>
          </cell>
          <cell r="I44">
            <v>472.20741386804883</v>
          </cell>
          <cell r="J44">
            <v>6173.3339588859108</v>
          </cell>
          <cell r="K44">
            <v>42265.070228628014</v>
          </cell>
        </row>
        <row r="45">
          <cell r="B45">
            <v>8660.8344350075549</v>
          </cell>
          <cell r="C45">
            <v>50819.544148196517</v>
          </cell>
          <cell r="D45">
            <v>198269.19206447332</v>
          </cell>
          <cell r="E45">
            <v>14361.767456035011</v>
          </cell>
          <cell r="F45">
            <v>28606.501610301857</v>
          </cell>
          <cell r="G45">
            <v>11244.624147493232</v>
          </cell>
          <cell r="H45">
            <v>4958.8236823151483</v>
          </cell>
          <cell r="I45">
            <v>1027.6279589254743</v>
          </cell>
          <cell r="J45">
            <v>11513.233200955323</v>
          </cell>
          <cell r="K45">
            <v>35611.266524647392</v>
          </cell>
        </row>
        <row r="46">
          <cell r="B46">
            <v>101574.36218753505</v>
          </cell>
          <cell r="C46">
            <v>244114.80512272226</v>
          </cell>
          <cell r="D46">
            <v>808221.82741344837</v>
          </cell>
          <cell r="E46">
            <v>24606.105382067464</v>
          </cell>
          <cell r="F46">
            <v>240699.95296347651</v>
          </cell>
          <cell r="G46">
            <v>45660.373790813312</v>
          </cell>
          <cell r="H46">
            <v>111743.08831032913</v>
          </cell>
          <cell r="I46">
            <v>27497.14711323582</v>
          </cell>
          <cell r="J46">
            <v>2621.4921991887049</v>
          </cell>
          <cell r="K46">
            <v>218851.51846913894</v>
          </cell>
        </row>
        <row r="47">
          <cell r="B47">
            <v>28222.364843314215</v>
          </cell>
          <cell r="C47">
            <v>17385.12426785499</v>
          </cell>
          <cell r="D47">
            <v>633385.73103303905</v>
          </cell>
          <cell r="E47">
            <v>5752.5174797055142</v>
          </cell>
          <cell r="F47">
            <v>38111.349897912653</v>
          </cell>
          <cell r="G47">
            <v>22672.48225525274</v>
          </cell>
          <cell r="H47">
            <v>14161.383326582565</v>
          </cell>
          <cell r="I47">
            <v>831.9229850932287</v>
          </cell>
          <cell r="J47">
            <v>9236.1832999863636</v>
          </cell>
          <cell r="K47">
            <v>85705.441696409063</v>
          </cell>
        </row>
        <row r="48">
          <cell r="B48">
            <v>3785.6625566033008</v>
          </cell>
          <cell r="C48">
            <v>22657.053992016903</v>
          </cell>
          <cell r="D48">
            <v>367343.08806426241</v>
          </cell>
          <cell r="E48">
            <v>10735.230570797747</v>
          </cell>
          <cell r="F48">
            <v>49848.015265279704</v>
          </cell>
          <cell r="G48">
            <v>25937.976118100727</v>
          </cell>
          <cell r="H48">
            <v>9653.0080801884633</v>
          </cell>
          <cell r="I48">
            <v>10752.802607192463</v>
          </cell>
          <cell r="J48">
            <v>0</v>
          </cell>
          <cell r="K48">
            <v>97562.916527313995</v>
          </cell>
        </row>
        <row r="49">
          <cell r="B49">
            <v>57827.979112164554</v>
          </cell>
          <cell r="C49">
            <v>63846.345415647978</v>
          </cell>
          <cell r="D49">
            <v>874957.87918882235</v>
          </cell>
          <cell r="E49">
            <v>15703.133043932621</v>
          </cell>
          <cell r="F49">
            <v>429883.17655529542</v>
          </cell>
          <cell r="G49">
            <v>65734.01854705537</v>
          </cell>
          <cell r="H49">
            <v>50107.016505019979</v>
          </cell>
          <cell r="I49">
            <v>6158.5781642022966</v>
          </cell>
          <cell r="J49">
            <v>19334.387795532606</v>
          </cell>
          <cell r="K49">
            <v>308754.08838559745</v>
          </cell>
        </row>
        <row r="50">
          <cell r="B50">
            <v>13643.050408774297</v>
          </cell>
          <cell r="C50">
            <v>5063.8323242393908</v>
          </cell>
          <cell r="D50">
            <v>183507.47671433954</v>
          </cell>
          <cell r="E50">
            <v>4912.7047633910361</v>
          </cell>
          <cell r="F50">
            <v>37471.964605347239</v>
          </cell>
          <cell r="G50">
            <v>19472.58169070485</v>
          </cell>
          <cell r="H50">
            <v>15667.038251630376</v>
          </cell>
          <cell r="I50">
            <v>744.42109950962981</v>
          </cell>
          <cell r="J50">
            <v>577.90761718905139</v>
          </cell>
          <cell r="K50">
            <v>36354.313063748734</v>
          </cell>
        </row>
        <row r="51">
          <cell r="B51">
            <v>55612.191269811701</v>
          </cell>
          <cell r="C51">
            <v>9431.5963871824988</v>
          </cell>
          <cell r="D51">
            <v>206493.75998345765</v>
          </cell>
          <cell r="E51">
            <v>11454.333605635238</v>
          </cell>
          <cell r="F51">
            <v>46472.69478500144</v>
          </cell>
          <cell r="G51">
            <v>18554.041778985906</v>
          </cell>
          <cell r="H51">
            <v>11127.786001830606</v>
          </cell>
          <cell r="I51">
            <v>5363.3743964108835</v>
          </cell>
          <cell r="J51">
            <v>398.18920813002791</v>
          </cell>
          <cell r="K51">
            <v>51557.840301356657</v>
          </cell>
        </row>
        <row r="52">
          <cell r="B52">
            <v>84965.629611897224</v>
          </cell>
          <cell r="C52">
            <v>103871.28790408271</v>
          </cell>
          <cell r="D52">
            <v>1087494.303325661</v>
          </cell>
          <cell r="E52">
            <v>26056.460573525754</v>
          </cell>
          <cell r="F52">
            <v>95789.432675784672</v>
          </cell>
          <cell r="G52">
            <v>110270.89462088741</v>
          </cell>
          <cell r="H52">
            <v>33096.123615752105</v>
          </cell>
          <cell r="I52">
            <v>8639.3061874334107</v>
          </cell>
          <cell r="J52">
            <v>28630.913761291948</v>
          </cell>
          <cell r="K52">
            <v>371919.21262362914</v>
          </cell>
        </row>
        <row r="53">
          <cell r="B53">
            <v>269133.47571090318</v>
          </cell>
          <cell r="C53">
            <v>302180.04902037123</v>
          </cell>
          <cell r="D53">
            <v>2087511.8559043072</v>
          </cell>
          <cell r="E53">
            <v>96016.024441589223</v>
          </cell>
          <cell r="F53">
            <v>819442.10733879567</v>
          </cell>
          <cell r="G53">
            <v>284000.97709151247</v>
          </cell>
          <cell r="H53">
            <v>122409.68887198262</v>
          </cell>
          <cell r="I53">
            <v>72859.579731652833</v>
          </cell>
          <cell r="J53">
            <v>136906.46213960391</v>
          </cell>
          <cell r="K53">
            <v>768274.18126338953</v>
          </cell>
        </row>
        <row r="54">
          <cell r="B54">
            <v>15331.521624194946</v>
          </cell>
          <cell r="C54">
            <v>18451.644935557197</v>
          </cell>
          <cell r="D54">
            <v>514631.74416724819</v>
          </cell>
          <cell r="E54">
            <v>10909.199253432213</v>
          </cell>
          <cell r="F54">
            <v>269005.5693206492</v>
          </cell>
          <cell r="G54">
            <v>52155.359497826314</v>
          </cell>
          <cell r="H54">
            <v>19438.922130002018</v>
          </cell>
          <cell r="I54">
            <v>76276.30643030288</v>
          </cell>
          <cell r="J54">
            <v>2886.9175812498715</v>
          </cell>
          <cell r="K54">
            <v>127530.51959288715</v>
          </cell>
        </row>
        <row r="55">
          <cell r="B55">
            <v>384044.1619208089</v>
          </cell>
          <cell r="C55">
            <v>444369.34470999963</v>
          </cell>
          <cell r="D55">
            <v>14313985.532783998</v>
          </cell>
          <cell r="E55">
            <v>497975.30326077115</v>
          </cell>
          <cell r="F55">
            <v>2077031.1561083496</v>
          </cell>
          <cell r="G55">
            <v>489969.22947851697</v>
          </cell>
          <cell r="H55">
            <v>235170.5969406369</v>
          </cell>
          <cell r="I55">
            <v>309356.32667706837</v>
          </cell>
          <cell r="J55">
            <v>506881.72489330126</v>
          </cell>
          <cell r="K55">
            <v>950808.21481504315</v>
          </cell>
        </row>
        <row r="56">
          <cell r="B56">
            <v>2510007.6367707392</v>
          </cell>
          <cell r="C56">
            <v>1449164.4616118888</v>
          </cell>
          <cell r="D56">
            <v>18487397.447486255</v>
          </cell>
          <cell r="E56">
            <v>3859662.038655045</v>
          </cell>
          <cell r="F56">
            <v>8674978.7032117937</v>
          </cell>
          <cell r="G56">
            <v>1564447.2780879857</v>
          </cell>
          <cell r="H56">
            <v>679321.10287279671</v>
          </cell>
          <cell r="I56">
            <v>1835541.6977032204</v>
          </cell>
          <cell r="J56">
            <v>499795.41068466735</v>
          </cell>
          <cell r="K56">
            <v>10984113.488839928</v>
          </cell>
        </row>
        <row r="57">
          <cell r="B57">
            <v>189667.43266817695</v>
          </cell>
          <cell r="C57">
            <v>224175.86778265331</v>
          </cell>
          <cell r="D57">
            <v>1871055.0472168494</v>
          </cell>
          <cell r="E57">
            <v>111851.42939475448</v>
          </cell>
          <cell r="F57">
            <v>1383811.3450154965</v>
          </cell>
          <cell r="G57">
            <v>207777.11425056306</v>
          </cell>
          <cell r="H57">
            <v>117925.98389686354</v>
          </cell>
          <cell r="I57">
            <v>107880.73550039408</v>
          </cell>
          <cell r="J57">
            <v>137295.65290915265</v>
          </cell>
          <cell r="K57">
            <v>689111.73414307658</v>
          </cell>
        </row>
        <row r="58">
          <cell r="B58">
            <v>101988.24626572261</v>
          </cell>
          <cell r="C58">
            <v>82877.957131904273</v>
          </cell>
          <cell r="D58">
            <v>1113442.2021422728</v>
          </cell>
          <cell r="E58">
            <v>128590.52534610909</v>
          </cell>
          <cell r="F58">
            <v>324807.18779532477</v>
          </cell>
          <cell r="G58">
            <v>192916.78562277387</v>
          </cell>
          <cell r="H58">
            <v>135214.32094276635</v>
          </cell>
          <cell r="I58">
            <v>57817.529378859283</v>
          </cell>
          <cell r="J58">
            <v>5295.0305701913039</v>
          </cell>
          <cell r="K58">
            <v>368529.9569125264</v>
          </cell>
        </row>
        <row r="59">
          <cell r="B59">
            <v>664135.86834058422</v>
          </cell>
          <cell r="C59">
            <v>110462.04979195344</v>
          </cell>
          <cell r="D59">
            <v>1728861.5931588081</v>
          </cell>
          <cell r="E59">
            <v>160711.99153450687</v>
          </cell>
          <cell r="F59">
            <v>972259.43862571102</v>
          </cell>
          <cell r="G59">
            <v>226288.78772805113</v>
          </cell>
          <cell r="H59">
            <v>132667.83386622145</v>
          </cell>
          <cell r="I59">
            <v>90456.555163454264</v>
          </cell>
          <cell r="J59">
            <v>100570.15155702378</v>
          </cell>
          <cell r="K59">
            <v>646116.69915912801</v>
          </cell>
        </row>
        <row r="60">
          <cell r="B60">
            <v>14893.697805450734</v>
          </cell>
          <cell r="C60">
            <v>33963.714677265249</v>
          </cell>
          <cell r="D60">
            <v>389426.82387852721</v>
          </cell>
          <cell r="E60">
            <v>4825.8171498052352</v>
          </cell>
          <cell r="F60">
            <v>57560.376488997463</v>
          </cell>
          <cell r="G60">
            <v>26284.278535235902</v>
          </cell>
          <cell r="H60">
            <v>33520.244244109519</v>
          </cell>
          <cell r="I60">
            <v>5790.3776178492026</v>
          </cell>
          <cell r="J60">
            <v>10708.56891619928</v>
          </cell>
          <cell r="K60">
            <v>113412.00291803727</v>
          </cell>
        </row>
        <row r="61">
          <cell r="B61">
            <v>19933.283190783877</v>
          </cell>
          <cell r="C61">
            <v>19818.704108253187</v>
          </cell>
          <cell r="D61">
            <v>392567.5388628217</v>
          </cell>
          <cell r="E61">
            <v>19769.886143867407</v>
          </cell>
          <cell r="F61">
            <v>21022.115364830446</v>
          </cell>
          <cell r="G61">
            <v>32104.136789742464</v>
          </cell>
          <cell r="H61">
            <v>15983.976897532286</v>
          </cell>
          <cell r="I61">
            <v>18922.130678873858</v>
          </cell>
          <cell r="J61">
            <v>1016.0153598432322</v>
          </cell>
          <cell r="K61">
            <v>104301.33732199055</v>
          </cell>
        </row>
        <row r="62">
          <cell r="B62">
            <v>144316.15952956461</v>
          </cell>
          <cell r="C62">
            <v>62912.46076895915</v>
          </cell>
          <cell r="D62">
            <v>747699.88772730017</v>
          </cell>
          <cell r="E62">
            <v>35488.843369962749</v>
          </cell>
          <cell r="F62">
            <v>173573.08541365186</v>
          </cell>
          <cell r="G62">
            <v>64741.457887103141</v>
          </cell>
          <cell r="H62">
            <v>55222.660644097283</v>
          </cell>
          <cell r="I62">
            <v>7873.4466084060396</v>
          </cell>
          <cell r="J62">
            <v>8996.6767414820315</v>
          </cell>
          <cell r="K62">
            <v>217361.84974405417</v>
          </cell>
        </row>
        <row r="63">
          <cell r="B63">
            <v>33670.711017925023</v>
          </cell>
          <cell r="C63">
            <v>50687.46867486358</v>
          </cell>
          <cell r="D63">
            <v>2683080.6093917247</v>
          </cell>
          <cell r="E63">
            <v>31212.718644183169</v>
          </cell>
          <cell r="F63">
            <v>564280.03782782191</v>
          </cell>
          <cell r="G63">
            <v>144885.77546224307</v>
          </cell>
          <cell r="H63">
            <v>33242.447525958341</v>
          </cell>
          <cell r="I63">
            <v>4973.1820047167066</v>
          </cell>
          <cell r="J63">
            <v>36310.422971313244</v>
          </cell>
          <cell r="K63">
            <v>427361.03785213298</v>
          </cell>
        </row>
        <row r="64">
          <cell r="B64">
            <v>4884070.3755432516</v>
          </cell>
          <cell r="C64">
            <v>3446197.4348199922</v>
          </cell>
          <cell r="D64">
            <v>50530529.058259308</v>
          </cell>
          <cell r="E64">
            <v>5097169.3389576841</v>
          </cell>
          <cell r="F64">
            <v>16597061.74704119</v>
          </cell>
          <cell r="G64">
            <v>3738091.6692195358</v>
          </cell>
          <cell r="H64">
            <v>1925210.5152760297</v>
          </cell>
          <cell r="I64">
            <v>2664800.661736289</v>
          </cell>
          <cell r="J64">
            <v>1817337.5581024131</v>
          </cell>
          <cell r="K64">
            <v>16846190.388296627</v>
          </cell>
        </row>
        <row r="69">
          <cell r="B69">
            <v>4335.2841905168862</v>
          </cell>
          <cell r="C69">
            <v>3266.9177389211036</v>
          </cell>
          <cell r="D69">
            <v>242632.20084773831</v>
          </cell>
          <cell r="E69">
            <v>1131.7416896320715</v>
          </cell>
          <cell r="F69">
            <v>21202.779087274495</v>
          </cell>
          <cell r="G69">
            <v>13398.630841786719</v>
          </cell>
          <cell r="H69">
            <v>3892.479190386593</v>
          </cell>
          <cell r="I69">
            <v>1073.1820973348345</v>
          </cell>
          <cell r="J69">
            <v>3866.6793369214506</v>
          </cell>
          <cell r="K69">
            <v>18768.542557950692</v>
          </cell>
        </row>
        <row r="70">
          <cell r="B70">
            <v>3780.7474826998437</v>
          </cell>
          <cell r="C70">
            <v>9376.5857495930522</v>
          </cell>
          <cell r="D70">
            <v>71618.434305494622</v>
          </cell>
          <cell r="E70">
            <v>0</v>
          </cell>
          <cell r="F70">
            <v>11604.728736485482</v>
          </cell>
          <cell r="G70">
            <v>2356.1809613019022</v>
          </cell>
          <cell r="H70">
            <v>963.86547745174357</v>
          </cell>
          <cell r="I70">
            <v>0</v>
          </cell>
          <cell r="J70">
            <v>71604.807891527336</v>
          </cell>
          <cell r="K70">
            <v>21773.898995231561</v>
          </cell>
        </row>
        <row r="71">
          <cell r="B71">
            <v>104404.08904440729</v>
          </cell>
          <cell r="C71">
            <v>72764.387475403404</v>
          </cell>
          <cell r="D71">
            <v>408184.02502776374</v>
          </cell>
          <cell r="E71">
            <v>17017.471792075983</v>
          </cell>
          <cell r="F71">
            <v>68818.89803005413</v>
          </cell>
          <cell r="G71">
            <v>22791.365923895977</v>
          </cell>
          <cell r="H71">
            <v>13924.117245555479</v>
          </cell>
          <cell r="I71">
            <v>1643.7304144994894</v>
          </cell>
          <cell r="J71">
            <v>0</v>
          </cell>
          <cell r="K71">
            <v>62697.769210513332</v>
          </cell>
        </row>
        <row r="72">
          <cell r="B72">
            <v>422.90817279542614</v>
          </cell>
          <cell r="C72">
            <v>10113.624604468709</v>
          </cell>
          <cell r="D72">
            <v>100832.06098987338</v>
          </cell>
          <cell r="E72">
            <v>0</v>
          </cell>
          <cell r="F72">
            <v>7111.8919655663749</v>
          </cell>
          <cell r="G72">
            <v>4551.9948395618285</v>
          </cell>
          <cell r="H72">
            <v>3209.6514038582945</v>
          </cell>
          <cell r="I72">
            <v>0</v>
          </cell>
          <cell r="J72">
            <v>942.33565181824292</v>
          </cell>
          <cell r="K72">
            <v>2399.692864009553</v>
          </cell>
        </row>
        <row r="73">
          <cell r="B73">
            <v>27596.168312337617</v>
          </cell>
          <cell r="C73">
            <v>29966.355617940513</v>
          </cell>
          <cell r="D73">
            <v>493069.31542134861</v>
          </cell>
          <cell r="E73">
            <v>10152.721883658967</v>
          </cell>
          <cell r="F73">
            <v>117691.189142863</v>
          </cell>
          <cell r="G73">
            <v>60175.431124407347</v>
          </cell>
          <cell r="H73">
            <v>61542.562578141391</v>
          </cell>
          <cell r="I73">
            <v>4376.6940087562398</v>
          </cell>
          <cell r="J73">
            <v>201460.52925798565</v>
          </cell>
          <cell r="K73">
            <v>97132.122791889153</v>
          </cell>
        </row>
        <row r="74">
          <cell r="B74">
            <v>887.34968536399674</v>
          </cell>
          <cell r="C74">
            <v>50.951292911771482</v>
          </cell>
          <cell r="D74">
            <v>74855.381207695129</v>
          </cell>
          <cell r="E74">
            <v>58.900222571447905</v>
          </cell>
          <cell r="F74">
            <v>166.14514387664946</v>
          </cell>
          <cell r="G74">
            <v>4170.8189202363747</v>
          </cell>
          <cell r="H74">
            <v>1464.6142105301651</v>
          </cell>
          <cell r="I74">
            <v>0</v>
          </cell>
          <cell r="J74">
            <v>528.97007084777533</v>
          </cell>
          <cell r="K74">
            <v>3276.1266137417215</v>
          </cell>
        </row>
        <row r="75">
          <cell r="B75">
            <v>1368.3191077369409</v>
          </cell>
          <cell r="C75">
            <v>6271.7220682148409</v>
          </cell>
          <cell r="D75">
            <v>129975.0552797703</v>
          </cell>
          <cell r="E75">
            <v>2790.1965766454096</v>
          </cell>
          <cell r="F75">
            <v>18195.565727198617</v>
          </cell>
          <cell r="G75">
            <v>9680.721152556278</v>
          </cell>
          <cell r="H75">
            <v>2338.1171825780111</v>
          </cell>
          <cell r="I75">
            <v>183.46238023726482</v>
          </cell>
          <cell r="J75">
            <v>427.06688236131015</v>
          </cell>
          <cell r="K75">
            <v>16583.987672074272</v>
          </cell>
        </row>
        <row r="76">
          <cell r="B76">
            <v>8752.1006174401828</v>
          </cell>
          <cell r="C76">
            <v>12876.702041758213</v>
          </cell>
          <cell r="D76">
            <v>318053.26820206502</v>
          </cell>
          <cell r="E76">
            <v>7599.3023159379454</v>
          </cell>
          <cell r="F76">
            <v>25225.592944460645</v>
          </cell>
          <cell r="G76">
            <v>18500.517165120411</v>
          </cell>
          <cell r="H76">
            <v>7807.3427031119654</v>
          </cell>
          <cell r="I76">
            <v>1890.2866222163107</v>
          </cell>
          <cell r="J76">
            <v>10634.698108746616</v>
          </cell>
          <cell r="K76">
            <v>38781.274962572366</v>
          </cell>
        </row>
        <row r="77">
          <cell r="B77">
            <v>8470.6367965884456</v>
          </cell>
          <cell r="C77">
            <v>57778.645436315543</v>
          </cell>
          <cell r="D77">
            <v>191322.78632714902</v>
          </cell>
          <cell r="E77">
            <v>15220.940828339093</v>
          </cell>
          <cell r="F77">
            <v>22756.827116538192</v>
          </cell>
          <cell r="G77">
            <v>11408.650918122947</v>
          </cell>
          <cell r="H77">
            <v>5884.483069810195</v>
          </cell>
          <cell r="I77">
            <v>726.626842822193</v>
          </cell>
          <cell r="J77">
            <v>13283.339194868677</v>
          </cell>
          <cell r="K77">
            <v>39071.277794078516</v>
          </cell>
        </row>
        <row r="78">
          <cell r="B78">
            <v>87244.672572234485</v>
          </cell>
          <cell r="C78">
            <v>224308.35813055164</v>
          </cell>
          <cell r="D78">
            <v>794656.52799066831</v>
          </cell>
          <cell r="E78">
            <v>55082.587358861041</v>
          </cell>
          <cell r="F78">
            <v>227430.60465191194</v>
          </cell>
          <cell r="G78">
            <v>42594.421595763466</v>
          </cell>
          <cell r="H78">
            <v>126976.69269113411</v>
          </cell>
          <cell r="I78">
            <v>26578.217486530419</v>
          </cell>
          <cell r="J78">
            <v>3493.9447810799643</v>
          </cell>
          <cell r="K78">
            <v>213762.3587461955</v>
          </cell>
        </row>
        <row r="79">
          <cell r="B79">
            <v>16196.074518264722</v>
          </cell>
          <cell r="C79">
            <v>18749.654754675641</v>
          </cell>
          <cell r="D79">
            <v>603216.79397785699</v>
          </cell>
          <cell r="E79">
            <v>4899.615328908194</v>
          </cell>
          <cell r="F79">
            <v>22909.877334669407</v>
          </cell>
          <cell r="G79">
            <v>37076.635059084067</v>
          </cell>
          <cell r="H79">
            <v>17536.792770639306</v>
          </cell>
          <cell r="I79">
            <v>655.91309874614672</v>
          </cell>
          <cell r="J79">
            <v>10143.311335125227</v>
          </cell>
          <cell r="K79">
            <v>86601.242277164434</v>
          </cell>
        </row>
        <row r="80">
          <cell r="B80">
            <v>4338.0362498016138</v>
          </cell>
          <cell r="C80">
            <v>22360.493886796681</v>
          </cell>
          <cell r="D80">
            <v>341208.11757401138</v>
          </cell>
          <cell r="E80">
            <v>13533.12886347633</v>
          </cell>
          <cell r="F80">
            <v>9666.1543950807682</v>
          </cell>
          <cell r="G80">
            <v>28018.806603440706</v>
          </cell>
          <cell r="H80">
            <v>11811.429939382049</v>
          </cell>
          <cell r="I80">
            <v>9002.5180668710618</v>
          </cell>
          <cell r="J80">
            <v>0</v>
          </cell>
          <cell r="K80">
            <v>70039.708155533852</v>
          </cell>
        </row>
        <row r="81">
          <cell r="B81">
            <v>57121.847002459523</v>
          </cell>
          <cell r="C81">
            <v>68293.995624874937</v>
          </cell>
          <cell r="D81">
            <v>793612.67171546665</v>
          </cell>
          <cell r="E81">
            <v>22583.180749003841</v>
          </cell>
          <cell r="F81">
            <v>395133.94090606534</v>
          </cell>
          <cell r="G81">
            <v>60397.450306816434</v>
          </cell>
          <cell r="H81">
            <v>64171.798047887096</v>
          </cell>
          <cell r="I81">
            <v>6383.8473059340586</v>
          </cell>
          <cell r="J81">
            <v>7866.6560262227858</v>
          </cell>
          <cell r="K81">
            <v>295184.83468334406</v>
          </cell>
        </row>
        <row r="82">
          <cell r="B82">
            <v>13384.084884399012</v>
          </cell>
          <cell r="C82">
            <v>5490.0693705476069</v>
          </cell>
          <cell r="D82">
            <v>194237.57347214129</v>
          </cell>
          <cell r="E82">
            <v>9834.8888651327361</v>
          </cell>
          <cell r="F82">
            <v>38040.656386562849</v>
          </cell>
          <cell r="G82">
            <v>18810.21539307481</v>
          </cell>
          <cell r="H82">
            <v>18700.023838483561</v>
          </cell>
          <cell r="I82">
            <v>248.14163058594301</v>
          </cell>
          <cell r="J82">
            <v>331.72112106489988</v>
          </cell>
          <cell r="K82">
            <v>32041.617473481369</v>
          </cell>
        </row>
        <row r="83">
          <cell r="B83">
            <v>45440.098476767031</v>
          </cell>
          <cell r="C83">
            <v>5150.8561959382987</v>
          </cell>
          <cell r="D83">
            <v>193869.51030705063</v>
          </cell>
          <cell r="E83">
            <v>11798.614113808831</v>
          </cell>
          <cell r="F83">
            <v>37362.24850402552</v>
          </cell>
          <cell r="G83">
            <v>16104.091228166704</v>
          </cell>
          <cell r="H83">
            <v>11677.246618495668</v>
          </cell>
          <cell r="I83">
            <v>383.25744083406943</v>
          </cell>
          <cell r="J83">
            <v>217.24268644338571</v>
          </cell>
          <cell r="K83">
            <v>45204.311464952931</v>
          </cell>
        </row>
        <row r="84">
          <cell r="B84">
            <v>66223.024173784986</v>
          </cell>
          <cell r="C84">
            <v>126384.69838546356</v>
          </cell>
          <cell r="D84">
            <v>787016.05409037054</v>
          </cell>
          <cell r="E84">
            <v>57910.414703107817</v>
          </cell>
          <cell r="F84">
            <v>153225.66838171589</v>
          </cell>
          <cell r="G84">
            <v>117161.90952344777</v>
          </cell>
          <cell r="H84">
            <v>28649.402549994153</v>
          </cell>
          <cell r="I84">
            <v>8683.5592734610109</v>
          </cell>
          <cell r="J84">
            <v>27230.111007462248</v>
          </cell>
          <cell r="K84">
            <v>361962.50158932793</v>
          </cell>
        </row>
        <row r="85">
          <cell r="B85">
            <v>219520.70680339794</v>
          </cell>
          <cell r="C85">
            <v>259515.6541885855</v>
          </cell>
          <cell r="D85">
            <v>1984762.4161498302</v>
          </cell>
          <cell r="E85">
            <v>175479.82388011599</v>
          </cell>
          <cell r="F85">
            <v>646145.57148422755</v>
          </cell>
          <cell r="G85">
            <v>276698.47232565959</v>
          </cell>
          <cell r="H85">
            <v>131528.70841270077</v>
          </cell>
          <cell r="I85">
            <v>85232.482135615253</v>
          </cell>
          <cell r="J85">
            <v>168379.22276064934</v>
          </cell>
          <cell r="K85">
            <v>763393.74915063567</v>
          </cell>
        </row>
        <row r="86">
          <cell r="B86">
            <v>15112.955676147565</v>
          </cell>
          <cell r="C86">
            <v>15713.960269204701</v>
          </cell>
          <cell r="D86">
            <v>497442.37794105272</v>
          </cell>
          <cell r="E86">
            <v>15685.757246468418</v>
          </cell>
          <cell r="F86">
            <v>238680.43675113618</v>
          </cell>
          <cell r="G86">
            <v>47768.329175482751</v>
          </cell>
          <cell r="H86">
            <v>20875.322078017416</v>
          </cell>
          <cell r="I86">
            <v>95701.396060878731</v>
          </cell>
          <cell r="J86">
            <v>11497.818500204135</v>
          </cell>
          <cell r="K86">
            <v>124540.43970764111</v>
          </cell>
        </row>
        <row r="87">
          <cell r="B87">
            <v>320396.60306438687</v>
          </cell>
          <cell r="C87">
            <v>439387.2664834474</v>
          </cell>
          <cell r="D87">
            <v>14664809.351399088</v>
          </cell>
          <cell r="E87">
            <v>504635.93999970041</v>
          </cell>
          <cell r="F87">
            <v>1820116.1324840486</v>
          </cell>
          <cell r="G87">
            <v>478992.28675927897</v>
          </cell>
          <cell r="H87">
            <v>238474.12332258408</v>
          </cell>
          <cell r="I87">
            <v>221967.26892639394</v>
          </cell>
          <cell r="J87">
            <v>502875.41878081823</v>
          </cell>
          <cell r="K87">
            <v>904575.98552008404</v>
          </cell>
        </row>
        <row r="88">
          <cell r="B88">
            <v>2223029.1744257328</v>
          </cell>
          <cell r="C88">
            <v>1722127.2478145659</v>
          </cell>
          <cell r="D88">
            <v>15497485.843817925</v>
          </cell>
          <cell r="E88">
            <v>4607123.1945227887</v>
          </cell>
          <cell r="F88">
            <v>8084549.4177825768</v>
          </cell>
          <cell r="G88">
            <v>1534791.2516540785</v>
          </cell>
          <cell r="H88">
            <v>705809.0492241527</v>
          </cell>
          <cell r="I88">
            <v>1733757.6946545513</v>
          </cell>
          <cell r="J88">
            <v>270707.30237262207</v>
          </cell>
          <cell r="K88">
            <v>10257627.350353207</v>
          </cell>
        </row>
        <row r="89">
          <cell r="B89">
            <v>159218.53837589073</v>
          </cell>
          <cell r="C89">
            <v>227117.06244715367</v>
          </cell>
          <cell r="D89">
            <v>1750416.1726826411</v>
          </cell>
          <cell r="E89">
            <v>172762.34487708099</v>
          </cell>
          <cell r="F89">
            <v>1245928.8171165073</v>
          </cell>
          <cell r="G89">
            <v>208373.80001708737</v>
          </cell>
          <cell r="H89">
            <v>126128.08390977452</v>
          </cell>
          <cell r="I89">
            <v>103039.91363836909</v>
          </cell>
          <cell r="J89">
            <v>125200.75779466315</v>
          </cell>
          <cell r="K89">
            <v>621347.65729530412</v>
          </cell>
        </row>
        <row r="90">
          <cell r="B90">
            <v>97614.494059690856</v>
          </cell>
          <cell r="C90">
            <v>75346.185089435079</v>
          </cell>
          <cell r="D90">
            <v>963496.3843537115</v>
          </cell>
          <cell r="E90">
            <v>207124.10989259309</v>
          </cell>
          <cell r="F90">
            <v>362684.28612623934</v>
          </cell>
          <cell r="G90">
            <v>198270.06430826965</v>
          </cell>
          <cell r="H90">
            <v>151216.40843414166</v>
          </cell>
          <cell r="I90">
            <v>54309.698524929816</v>
          </cell>
          <cell r="J90">
            <v>5122.912997036563</v>
          </cell>
          <cell r="K90">
            <v>339412.43766868347</v>
          </cell>
        </row>
        <row r="91">
          <cell r="B91">
            <v>563837.91544897202</v>
          </cell>
          <cell r="C91">
            <v>110284.8610604623</v>
          </cell>
          <cell r="D91">
            <v>1647834.0988966117</v>
          </cell>
          <cell r="E91">
            <v>182815.29468681448</v>
          </cell>
          <cell r="F91">
            <v>881295.2650498274</v>
          </cell>
          <cell r="G91">
            <v>224166.19140233815</v>
          </cell>
          <cell r="H91">
            <v>144873.29751826249</v>
          </cell>
          <cell r="I91">
            <v>79729.549286592082</v>
          </cell>
          <cell r="J91">
            <v>105687.9994357336</v>
          </cell>
          <cell r="K91">
            <v>608429.10823840229</v>
          </cell>
        </row>
        <row r="92">
          <cell r="B92">
            <v>14457.473521899767</v>
          </cell>
          <cell r="C92">
            <v>37670.272284344239</v>
          </cell>
          <cell r="D92">
            <v>378264.93239594984</v>
          </cell>
          <cell r="E92">
            <v>10215.892215215645</v>
          </cell>
          <cell r="F92">
            <v>49136.29400845481</v>
          </cell>
          <cell r="G92">
            <v>22950.029589688565</v>
          </cell>
          <cell r="H92">
            <v>41247.008290472928</v>
          </cell>
          <cell r="I92">
            <v>7594.3506010513775</v>
          </cell>
          <cell r="J92">
            <v>2292.0505053805323</v>
          </cell>
          <cell r="K92">
            <v>110014.27643939864</v>
          </cell>
        </row>
        <row r="93">
          <cell r="B93">
            <v>17449.30488880011</v>
          </cell>
          <cell r="C93">
            <v>16914.64518904531</v>
          </cell>
          <cell r="D93">
            <v>401519.86352122063</v>
          </cell>
          <cell r="E93">
            <v>20717.338618338184</v>
          </cell>
          <cell r="F93">
            <v>20066.040327457918</v>
          </cell>
          <cell r="G93">
            <v>35702.985640610364</v>
          </cell>
          <cell r="H93">
            <v>17938.85489604704</v>
          </cell>
          <cell r="I93">
            <v>27564.285589227082</v>
          </cell>
          <cell r="J93">
            <v>1160.885332310992</v>
          </cell>
          <cell r="K93">
            <v>124692.12356599391</v>
          </cell>
        </row>
        <row r="94">
          <cell r="B94">
            <v>110722.58013757545</v>
          </cell>
          <cell r="C94">
            <v>70656.376925232355</v>
          </cell>
          <cell r="D94">
            <v>758855.40954719868</v>
          </cell>
          <cell r="E94">
            <v>46575.306996073072</v>
          </cell>
          <cell r="F94">
            <v>156227.5557016262</v>
          </cell>
          <cell r="G94">
            <v>65008.974245524296</v>
          </cell>
          <cell r="H94">
            <v>59069.340200113038</v>
          </cell>
          <cell r="I94">
            <v>7396.9748914564616</v>
          </cell>
          <cell r="J94">
            <v>8419.469595290846</v>
          </cell>
          <cell r="K94">
            <v>254437.14756473273</v>
          </cell>
        </row>
        <row r="95">
          <cell r="B95">
            <v>22562.316327051387</v>
          </cell>
          <cell r="C95">
            <v>62230.371945238847</v>
          </cell>
          <cell r="D95">
            <v>3151126.1043640203</v>
          </cell>
          <cell r="E95">
            <v>68128.08649708025</v>
          </cell>
          <cell r="F95">
            <v>501035.83324359421</v>
          </cell>
          <cell r="G95">
            <v>144881.22412354979</v>
          </cell>
          <cell r="H95">
            <v>37216.044145242311</v>
          </cell>
          <cell r="I95">
            <v>4602.0438614696486</v>
          </cell>
          <cell r="J95">
            <v>35104.035383510069</v>
          </cell>
          <cell r="K95">
            <v>339968.87362937571</v>
          </cell>
        </row>
        <row r="96">
          <cell r="B96">
            <v>4213887.5040171435</v>
          </cell>
          <cell r="C96">
            <v>3710167.9220710909</v>
          </cell>
          <cell r="D96">
            <v>47434372.731805727</v>
          </cell>
          <cell r="E96">
            <v>6240876.7947234288</v>
          </cell>
          <cell r="F96">
            <v>15182408.418530045</v>
          </cell>
          <cell r="G96">
            <v>3704801.4507983513</v>
          </cell>
          <cell r="H96">
            <v>2054926.8599489487</v>
          </cell>
          <cell r="I96">
            <v>2482725.0948393638</v>
          </cell>
          <cell r="J96">
            <v>1588479.2868106952</v>
          </cell>
          <cell r="K96">
            <v>15853720.416985521</v>
          </cell>
        </row>
      </sheetData>
      <sheetData sheetId="10"/>
      <sheetData sheetId="11">
        <row r="5">
          <cell r="B5">
            <v>61490.903425147902</v>
          </cell>
          <cell r="C5">
            <v>2996.158207456223</v>
          </cell>
          <cell r="D5">
            <v>269041.30522377766</v>
          </cell>
          <cell r="E5">
            <v>456.52254537622173</v>
          </cell>
          <cell r="F5">
            <v>159299.94057745385</v>
          </cell>
          <cell r="G5">
            <v>11829.390423848527</v>
          </cell>
          <cell r="H5">
            <v>3475.2968421783507</v>
          </cell>
          <cell r="I5">
            <v>12851.811971466534</v>
          </cell>
          <cell r="J5">
            <v>1487.1095790807601</v>
          </cell>
          <cell r="K5">
            <v>16385.911707784693</v>
          </cell>
        </row>
        <row r="6">
          <cell r="B6">
            <v>21533.460486201308</v>
          </cell>
          <cell r="C6">
            <v>3515.2838529971878</v>
          </cell>
          <cell r="D6">
            <v>83111.558316088485</v>
          </cell>
          <cell r="E6">
            <v>0</v>
          </cell>
          <cell r="F6">
            <v>42246.505844426778</v>
          </cell>
          <cell r="G6">
            <v>2959.2427487394934</v>
          </cell>
          <cell r="H6">
            <v>990.98445573176502</v>
          </cell>
          <cell r="I6">
            <v>6738.2528063286172</v>
          </cell>
          <cell r="J6">
            <v>33252.930237304055</v>
          </cell>
          <cell r="K6">
            <v>6621.8761899255096</v>
          </cell>
        </row>
        <row r="7">
          <cell r="B7">
            <v>198959.38112532723</v>
          </cell>
          <cell r="C7">
            <v>85380.018736011814</v>
          </cell>
          <cell r="D7">
            <v>503041.63343594217</v>
          </cell>
          <cell r="E7">
            <v>2612.3165828041551</v>
          </cell>
          <cell r="F7">
            <v>452927.005657167</v>
          </cell>
          <cell r="G7">
            <v>16234.682383836014</v>
          </cell>
          <cell r="H7">
            <v>14921.18954915541</v>
          </cell>
          <cell r="I7">
            <v>34330.18408024589</v>
          </cell>
          <cell r="J7">
            <v>0</v>
          </cell>
          <cell r="K7">
            <v>65738.988152890568</v>
          </cell>
        </row>
        <row r="8">
          <cell r="B8">
            <v>7506.7824874650769</v>
          </cell>
          <cell r="C8">
            <v>184.63583609328583</v>
          </cell>
          <cell r="D8">
            <v>96488.531493278657</v>
          </cell>
          <cell r="E8">
            <v>0</v>
          </cell>
          <cell r="F8">
            <v>40969.433221322332</v>
          </cell>
          <cell r="G8">
            <v>5256.2751300278114</v>
          </cell>
          <cell r="H8">
            <v>6128.9672855340104</v>
          </cell>
          <cell r="I8">
            <v>5335.9625257460357</v>
          </cell>
          <cell r="J8">
            <v>1122.6328291782115</v>
          </cell>
          <cell r="K8">
            <v>6886.4822147058239</v>
          </cell>
        </row>
        <row r="9">
          <cell r="B9">
            <v>99788.265355276773</v>
          </cell>
          <cell r="C9">
            <v>54672.626846486215</v>
          </cell>
          <cell r="D9">
            <v>511410.17643287417</v>
          </cell>
          <cell r="E9">
            <v>10385.113003267074</v>
          </cell>
          <cell r="F9">
            <v>493857.96759690664</v>
          </cell>
          <cell r="G9">
            <v>55923.496235288469</v>
          </cell>
          <cell r="H9">
            <v>64326.631444853956</v>
          </cell>
          <cell r="I9">
            <v>44624.869988425766</v>
          </cell>
          <cell r="J9">
            <v>225667.11554523345</v>
          </cell>
          <cell r="K9">
            <v>98799.424513143313</v>
          </cell>
        </row>
        <row r="10">
          <cell r="B10">
            <v>6234.528896507326</v>
          </cell>
          <cell r="C10">
            <v>731.73071374619281</v>
          </cell>
          <cell r="D10">
            <v>78056.381517903385</v>
          </cell>
          <cell r="E10">
            <v>398.80012050381936</v>
          </cell>
          <cell r="F10">
            <v>40651.278121438358</v>
          </cell>
          <cell r="G10">
            <v>4408.085095908551</v>
          </cell>
          <cell r="H10">
            <v>1820.6550270111684</v>
          </cell>
          <cell r="I10">
            <v>345.25691457021037</v>
          </cell>
          <cell r="J10">
            <v>566.64163672143218</v>
          </cell>
          <cell r="K10">
            <v>4431.0972491875946</v>
          </cell>
        </row>
        <row r="11">
          <cell r="B11">
            <v>14560.047247083614</v>
          </cell>
          <cell r="C11">
            <v>1830.1606212007678</v>
          </cell>
          <cell r="D11">
            <v>141985.51045481875</v>
          </cell>
          <cell r="E11">
            <v>1794.0442813942034</v>
          </cell>
          <cell r="F11">
            <v>85676.22738233475</v>
          </cell>
          <cell r="G11">
            <v>9654.6433763399928</v>
          </cell>
          <cell r="H11">
            <v>2609.1411247198503</v>
          </cell>
          <cell r="I11">
            <v>8688.78853129862</v>
          </cell>
          <cell r="J11">
            <v>132.89304173433644</v>
          </cell>
          <cell r="K11">
            <v>17893.329945015197</v>
          </cell>
        </row>
        <row r="12">
          <cell r="B12">
            <v>79490.733981645608</v>
          </cell>
          <cell r="C12">
            <v>8980.270213553682</v>
          </cell>
          <cell r="D12">
            <v>337293.40914579382</v>
          </cell>
          <cell r="E12">
            <v>5132.2919771260185</v>
          </cell>
          <cell r="F12">
            <v>279883.27715636836</v>
          </cell>
          <cell r="G12">
            <v>20783.888292801224</v>
          </cell>
          <cell r="H12">
            <v>10561.537921603756</v>
          </cell>
          <cell r="I12">
            <v>21811.491099595361</v>
          </cell>
          <cell r="J12">
            <v>6737.279472670798</v>
          </cell>
          <cell r="K12">
            <v>39501.980674876511</v>
          </cell>
        </row>
        <row r="13">
          <cell r="B13">
            <v>62395.597741679172</v>
          </cell>
          <cell r="C13">
            <v>51302.72126533182</v>
          </cell>
          <cell r="D13">
            <v>213353.69218355231</v>
          </cell>
          <cell r="E13">
            <v>12429.210359588755</v>
          </cell>
          <cell r="F13">
            <v>226600.18858995027</v>
          </cell>
          <cell r="G13">
            <v>10867.196159215619</v>
          </cell>
          <cell r="H13">
            <v>4844.7751158383653</v>
          </cell>
          <cell r="I13">
            <v>17741.268136216237</v>
          </cell>
          <cell r="J13">
            <v>537.27244465567787</v>
          </cell>
          <cell r="K13">
            <v>37356.499123628077</v>
          </cell>
        </row>
        <row r="14">
          <cell r="B14">
            <v>222212.11226738291</v>
          </cell>
          <cell r="C14">
            <v>231576.27150984752</v>
          </cell>
          <cell r="D14">
            <v>803628.55329143291</v>
          </cell>
          <cell r="E14">
            <v>17815.410312050717</v>
          </cell>
          <cell r="F14">
            <v>1274179.7695198823</v>
          </cell>
          <cell r="G14">
            <v>42754.032321808307</v>
          </cell>
          <cell r="H14">
            <v>116392.61843281935</v>
          </cell>
          <cell r="I14">
            <v>51478.899539974744</v>
          </cell>
          <cell r="J14">
            <v>886.73988121265745</v>
          </cell>
          <cell r="K14">
            <v>201120.88870321549</v>
          </cell>
        </row>
        <row r="15">
          <cell r="B15">
            <v>80751.679810512156</v>
          </cell>
          <cell r="C15">
            <v>16680.370832876997</v>
          </cell>
          <cell r="D15">
            <v>584415.45421503822</v>
          </cell>
          <cell r="E15">
            <v>6862.4095786237012</v>
          </cell>
          <cell r="F15">
            <v>267663.97125063709</v>
          </cell>
          <cell r="G15">
            <v>21312.14099393546</v>
          </cell>
          <cell r="H15">
            <v>15541.634685604035</v>
          </cell>
          <cell r="I15">
            <v>17182.496643275976</v>
          </cell>
          <cell r="J15">
            <v>8940.3382612690802</v>
          </cell>
          <cell r="K15">
            <v>82861.964745994919</v>
          </cell>
        </row>
        <row r="16">
          <cell r="B16">
            <v>72291.615577568955</v>
          </cell>
          <cell r="C16">
            <v>23432.998613901826</v>
          </cell>
          <cell r="D16">
            <v>400989.31974523806</v>
          </cell>
          <cell r="E16">
            <v>12667.371003970051</v>
          </cell>
          <cell r="F16">
            <v>265791.43651167222</v>
          </cell>
          <cell r="G16">
            <v>22522.340228074354</v>
          </cell>
          <cell r="H16">
            <v>9209.6393483760603</v>
          </cell>
          <cell r="I16">
            <v>26769.63401456357</v>
          </cell>
          <cell r="J16">
            <v>0</v>
          </cell>
          <cell r="K16">
            <v>64912.57950342296</v>
          </cell>
        </row>
        <row r="17">
          <cell r="B17">
            <v>207422.30201953664</v>
          </cell>
          <cell r="C17">
            <v>62891.11434428038</v>
          </cell>
          <cell r="D17">
            <v>878863.64717769111</v>
          </cell>
          <cell r="E17">
            <v>16153.713425811446</v>
          </cell>
          <cell r="F17">
            <v>1882151.6547973091</v>
          </cell>
          <cell r="G17">
            <v>67188.108375336247</v>
          </cell>
          <cell r="H17">
            <v>47633.194089883429</v>
          </cell>
          <cell r="I17">
            <v>56667.357995915663</v>
          </cell>
          <cell r="J17">
            <v>15301.220739102955</v>
          </cell>
          <cell r="K17">
            <v>320645.69489739882</v>
          </cell>
        </row>
        <row r="18">
          <cell r="B18">
            <v>37565.216218590038</v>
          </cell>
          <cell r="C18">
            <v>8232.2652112802625</v>
          </cell>
          <cell r="D18">
            <v>200364.41388974915</v>
          </cell>
          <cell r="E18">
            <v>6271.5688673467394</v>
          </cell>
          <cell r="F18">
            <v>177947.23734277525</v>
          </cell>
          <cell r="G18">
            <v>19415.698214618824</v>
          </cell>
          <cell r="H18">
            <v>13627.034199498556</v>
          </cell>
          <cell r="I18">
            <v>11083.045158353052</v>
          </cell>
          <cell r="J18">
            <v>391.07875491168113</v>
          </cell>
          <cell r="K18">
            <v>32403.262292439074</v>
          </cell>
        </row>
        <row r="19">
          <cell r="B19">
            <v>97730.980022665521</v>
          </cell>
          <cell r="C19">
            <v>6832.976429992762</v>
          </cell>
          <cell r="D19">
            <v>229266.10266056724</v>
          </cell>
          <cell r="E19">
            <v>13109.814373178624</v>
          </cell>
          <cell r="F19">
            <v>211338.99307783184</v>
          </cell>
          <cell r="G19">
            <v>18017.47720114392</v>
          </cell>
          <cell r="H19">
            <v>9982.8281488280118</v>
          </cell>
          <cell r="I19">
            <v>6655.2114598738553</v>
          </cell>
          <cell r="J19">
            <v>1310.4903025199069</v>
          </cell>
          <cell r="K19">
            <v>40922.118093260447</v>
          </cell>
        </row>
        <row r="20">
          <cell r="B20">
            <v>237162.98607291648</v>
          </cell>
          <cell r="C20">
            <v>130319.08630801932</v>
          </cell>
          <cell r="D20">
            <v>1175249.5362409058</v>
          </cell>
          <cell r="E20">
            <v>25871.569537280699</v>
          </cell>
          <cell r="F20">
            <v>1280298.1421393286</v>
          </cell>
          <cell r="G20">
            <v>95490.704886595413</v>
          </cell>
          <cell r="H20">
            <v>39294.466938473037</v>
          </cell>
          <cell r="I20">
            <v>98287.19158398555</v>
          </cell>
          <cell r="J20">
            <v>30601.823239127931</v>
          </cell>
          <cell r="K20">
            <v>339009.20906845608</v>
          </cell>
        </row>
        <row r="21">
          <cell r="B21">
            <v>807425.67984064843</v>
          </cell>
          <cell r="C21">
            <v>323406.22923938202</v>
          </cell>
          <cell r="D21">
            <v>2280730.1967110299</v>
          </cell>
          <cell r="E21">
            <v>73226.716285308969</v>
          </cell>
          <cell r="F21">
            <v>3400411.3122728225</v>
          </cell>
          <cell r="G21">
            <v>282798.5171977682</v>
          </cell>
          <cell r="H21">
            <v>128971.9270772383</v>
          </cell>
          <cell r="I21">
            <v>278537.62405189319</v>
          </cell>
          <cell r="J21">
            <v>152581.43938900909</v>
          </cell>
          <cell r="K21">
            <v>669233.61652362021</v>
          </cell>
        </row>
        <row r="22">
          <cell r="B22">
            <v>157308.22887054802</v>
          </cell>
          <cell r="C22">
            <v>15577.317058905319</v>
          </cell>
          <cell r="D22">
            <v>591437.13471652695</v>
          </cell>
          <cell r="E22">
            <v>6950.4833797959254</v>
          </cell>
          <cell r="F22">
            <v>835215.19056049595</v>
          </cell>
          <cell r="G22">
            <v>56073.587895756835</v>
          </cell>
          <cell r="H22">
            <v>29895.773190297041</v>
          </cell>
          <cell r="I22">
            <v>133840.52623711826</v>
          </cell>
          <cell r="J22">
            <v>2580.2952273189499</v>
          </cell>
          <cell r="K22">
            <v>118613.90078015774</v>
          </cell>
        </row>
        <row r="23">
          <cell r="B23">
            <v>1395209.2049645372</v>
          </cell>
          <cell r="C23">
            <v>480285.30655053828</v>
          </cell>
          <cell r="D23">
            <v>15680228.85767526</v>
          </cell>
          <cell r="E23">
            <v>436416.90671163565</v>
          </cell>
          <cell r="F23">
            <v>5813759.1727369856</v>
          </cell>
          <cell r="G23">
            <v>502848.20847565995</v>
          </cell>
          <cell r="H23">
            <v>202852.19486841431</v>
          </cell>
          <cell r="I23">
            <v>476310.00218200608</v>
          </cell>
          <cell r="J23">
            <v>525161.50628795999</v>
          </cell>
          <cell r="K23">
            <v>1195508.5352473608</v>
          </cell>
        </row>
        <row r="24">
          <cell r="B24">
            <v>5359831.7282899907</v>
          </cell>
          <cell r="C24">
            <v>1788981.5793751637</v>
          </cell>
          <cell r="D24">
            <v>18444562.945363123</v>
          </cell>
          <cell r="E24">
            <v>3847677.1721055368</v>
          </cell>
          <cell r="F24">
            <v>25587939.349185251</v>
          </cell>
          <cell r="G24">
            <v>1557842.4425795008</v>
          </cell>
          <cell r="H24">
            <v>733912.93996501481</v>
          </cell>
          <cell r="I24">
            <v>2436899.6180090709</v>
          </cell>
          <cell r="J24">
            <v>267115.52648556203</v>
          </cell>
          <cell r="K24">
            <v>10677506.307830112</v>
          </cell>
        </row>
        <row r="25">
          <cell r="B25">
            <v>895662.14507708163</v>
          </cell>
          <cell r="C25">
            <v>213530.65657641413</v>
          </cell>
          <cell r="D25">
            <v>2074020.0275704942</v>
          </cell>
          <cell r="E25">
            <v>104164.97103619047</v>
          </cell>
          <cell r="F25">
            <v>3640827.4000610099</v>
          </cell>
          <cell r="G25">
            <v>210940.68457741503</v>
          </cell>
          <cell r="H25">
            <v>120635.29731417864</v>
          </cell>
          <cell r="I25">
            <v>245522.11730861542</v>
          </cell>
          <cell r="J25">
            <v>146878.92268089656</v>
          </cell>
          <cell r="K25">
            <v>594555.40905332635</v>
          </cell>
        </row>
        <row r="26">
          <cell r="B26">
            <v>524682.35999829858</v>
          </cell>
          <cell r="C26">
            <v>91535.719539907761</v>
          </cell>
          <cell r="D26">
            <v>1256124.4659540048</v>
          </cell>
          <cell r="E26">
            <v>137917.90643417087</v>
          </cell>
          <cell r="F26">
            <v>1304051.8602953532</v>
          </cell>
          <cell r="G26">
            <v>185859.18276603136</v>
          </cell>
          <cell r="H26">
            <v>138782.62642273449</v>
          </cell>
          <cell r="I26">
            <v>127259.99812678649</v>
          </cell>
          <cell r="J26">
            <v>4346.9559261753739</v>
          </cell>
          <cell r="K26">
            <v>381451.82710804173</v>
          </cell>
        </row>
        <row r="27">
          <cell r="B27">
            <v>1149996.2266461595</v>
          </cell>
          <cell r="C27">
            <v>113793.39076559315</v>
          </cell>
          <cell r="D27">
            <v>1999677.450985827</v>
          </cell>
          <cell r="E27">
            <v>130553.52603888315</v>
          </cell>
          <cell r="F27">
            <v>2750808.5237705675</v>
          </cell>
          <cell r="G27">
            <v>228618.31859659235</v>
          </cell>
          <cell r="H27">
            <v>114353.66406263967</v>
          </cell>
          <cell r="I27">
            <v>212800.25807078471</v>
          </cell>
          <cell r="J27">
            <v>95624.479959281773</v>
          </cell>
          <cell r="K27">
            <v>558110.75633632008</v>
          </cell>
        </row>
        <row r="28">
          <cell r="B28">
            <v>88986.433461270048</v>
          </cell>
          <cell r="C28">
            <v>29077.189390277323</v>
          </cell>
          <cell r="D28">
            <v>346336.47693960473</v>
          </cell>
          <cell r="E28">
            <v>7939.1686483165668</v>
          </cell>
          <cell r="F28">
            <v>296628.89469512342</v>
          </cell>
          <cell r="G28">
            <v>26295.861421581176</v>
          </cell>
          <cell r="H28">
            <v>25855.889781415706</v>
          </cell>
          <cell r="I28">
            <v>23597.797726729383</v>
          </cell>
          <cell r="J28">
            <v>12065.66511724303</v>
          </cell>
          <cell r="K28">
            <v>105033.38640788032</v>
          </cell>
        </row>
        <row r="29">
          <cell r="B29">
            <v>72904.779421298153</v>
          </cell>
          <cell r="C29">
            <v>15245.155331558881</v>
          </cell>
          <cell r="D29">
            <v>458868.90767894767</v>
          </cell>
          <cell r="E29">
            <v>11548.379428443348</v>
          </cell>
          <cell r="F29">
            <v>298719.0040604971</v>
          </cell>
          <cell r="G29">
            <v>32656.205409603957</v>
          </cell>
          <cell r="H29">
            <v>13075.185909606969</v>
          </cell>
          <cell r="I29">
            <v>40832.688432929885</v>
          </cell>
          <cell r="J29">
            <v>244.65251652449206</v>
          </cell>
          <cell r="K29">
            <v>87264.163006383867</v>
          </cell>
        </row>
        <row r="30">
          <cell r="B30">
            <v>305604.24128781736</v>
          </cell>
          <cell r="C30">
            <v>65654.109164316556</v>
          </cell>
          <cell r="D30">
            <v>891241.54439861374</v>
          </cell>
          <cell r="E30">
            <v>34562.701177299197</v>
          </cell>
          <cell r="F30">
            <v>869700.01106624724</v>
          </cell>
          <cell r="G30">
            <v>61626.428876564743</v>
          </cell>
          <cell r="H30">
            <v>51657.609841179044</v>
          </cell>
          <cell r="I30">
            <v>89394.300373846549</v>
          </cell>
          <cell r="J30">
            <v>26998.365028818011</v>
          </cell>
          <cell r="K30">
            <v>179993.69977029529</v>
          </cell>
        </row>
        <row r="31">
          <cell r="B31">
            <v>230502.22425197394</v>
          </cell>
          <cell r="C31">
            <v>79739.321743285866</v>
          </cell>
          <cell r="D31">
            <v>3296227.3267994733</v>
          </cell>
          <cell r="E31">
            <v>28442.31974606463</v>
          </cell>
          <cell r="F31">
            <v>1394442.6101349047</v>
          </cell>
          <cell r="G31">
            <v>126757.59965369283</v>
          </cell>
          <cell r="H31">
            <v>37480.759223388035</v>
          </cell>
          <cell r="I31">
            <v>55192.097914432954</v>
          </cell>
          <cell r="J31">
            <v>56032.018470944771</v>
          </cell>
          <cell r="K31">
            <v>447214.72043344972</v>
          </cell>
        </row>
        <row r="32">
          <cell r="B32">
            <v>12495209.844845131</v>
          </cell>
          <cell r="C32">
            <v>3906384.6642784192</v>
          </cell>
          <cell r="D32">
            <v>53826014.560217559</v>
          </cell>
          <cell r="E32">
            <v>4951360.4069599677</v>
          </cell>
          <cell r="F32">
            <v>53373986.357626081</v>
          </cell>
          <cell r="G32">
            <v>3696934.4395176852</v>
          </cell>
          <cell r="H32">
            <v>1958834.4622662161</v>
          </cell>
          <cell r="I32">
            <v>4540778.7508840496</v>
          </cell>
          <cell r="J32">
            <v>1616565.3930544569</v>
          </cell>
          <cell r="K32">
            <v>16389977.629572291</v>
          </cell>
        </row>
        <row r="37">
          <cell r="B37">
            <v>60325.195440730757</v>
          </cell>
          <cell r="C37">
            <v>3218.7449410753843</v>
          </cell>
          <cell r="D37">
            <v>242641.77859620648</v>
          </cell>
          <cell r="E37">
            <v>819.89155096544573</v>
          </cell>
          <cell r="F37">
            <v>142525.12284787453</v>
          </cell>
          <cell r="G37">
            <v>13731.992063580181</v>
          </cell>
          <cell r="H37">
            <v>3461.8931323724873</v>
          </cell>
          <cell r="I37">
            <v>13272.88288056447</v>
          </cell>
          <cell r="J37">
            <v>1430.4117187813267</v>
          </cell>
          <cell r="K37">
            <v>16205.910870673601</v>
          </cell>
        </row>
        <row r="38">
          <cell r="B38">
            <v>12203.494537005416</v>
          </cell>
          <cell r="C38">
            <v>2846.4948041313351</v>
          </cell>
          <cell r="D38">
            <v>75087.267680355217</v>
          </cell>
          <cell r="E38">
            <v>136.3415950187451</v>
          </cell>
          <cell r="F38">
            <v>45099.19251811866</v>
          </cell>
          <cell r="G38">
            <v>2502.4597726677557</v>
          </cell>
          <cell r="H38">
            <v>949.30047688009097</v>
          </cell>
          <cell r="I38">
            <v>3796.5451945649565</v>
          </cell>
          <cell r="J38">
            <v>73712.249623169264</v>
          </cell>
          <cell r="K38">
            <v>8449.2292150130525</v>
          </cell>
        </row>
        <row r="39">
          <cell r="B39">
            <v>212343.48334516768</v>
          </cell>
          <cell r="C39">
            <v>61210.230122199107</v>
          </cell>
          <cell r="D39">
            <v>430176.26869855274</v>
          </cell>
          <cell r="E39">
            <v>7610.434078390278</v>
          </cell>
          <cell r="F39">
            <v>469494.07866505207</v>
          </cell>
          <cell r="G39">
            <v>21174.294693883039</v>
          </cell>
          <cell r="H39">
            <v>14767.316220540788</v>
          </cell>
          <cell r="I39">
            <v>25165.304323919474</v>
          </cell>
          <cell r="J39">
            <v>0</v>
          </cell>
          <cell r="K39">
            <v>66335.650680490406</v>
          </cell>
        </row>
        <row r="40">
          <cell r="B40">
            <v>5980.2326315105438</v>
          </cell>
          <cell r="C40">
            <v>9387.2866548784168</v>
          </cell>
          <cell r="D40">
            <v>93946.187777278217</v>
          </cell>
          <cell r="E40">
            <v>52.221106664253881</v>
          </cell>
          <cell r="F40">
            <v>37055.121242304172</v>
          </cell>
          <cell r="G40">
            <v>4930.8099871435179</v>
          </cell>
          <cell r="H40">
            <v>5011.5252278654916</v>
          </cell>
          <cell r="I40">
            <v>6413.4149593855855</v>
          </cell>
          <cell r="J40">
            <v>1264.1298711766415</v>
          </cell>
          <cell r="K40">
            <v>2968.7589581596203</v>
          </cell>
        </row>
        <row r="41">
          <cell r="B41">
            <v>102065.46337464682</v>
          </cell>
          <cell r="C41">
            <v>35079.817502339502</v>
          </cell>
          <cell r="D41">
            <v>467223.82583630679</v>
          </cell>
          <cell r="E41">
            <v>9652.8193626788889</v>
          </cell>
          <cell r="F41">
            <v>452298.22664010653</v>
          </cell>
          <cell r="G41">
            <v>56411.638517571701</v>
          </cell>
          <cell r="H41">
            <v>58706.811591846767</v>
          </cell>
          <cell r="I41">
            <v>38642.964337945465</v>
          </cell>
          <cell r="J41">
            <v>214763.13623159257</v>
          </cell>
          <cell r="K41">
            <v>89113.612071201642</v>
          </cell>
        </row>
        <row r="42">
          <cell r="B42">
            <v>5885.1779478367826</v>
          </cell>
          <cell r="C42">
            <v>103.1868876560188</v>
          </cell>
          <cell r="D42">
            <v>73787.956207612602</v>
          </cell>
          <cell r="E42">
            <v>201.28862932403317</v>
          </cell>
          <cell r="F42">
            <v>42469.273409528905</v>
          </cell>
          <cell r="G42">
            <v>3782.8289842963118</v>
          </cell>
          <cell r="H42">
            <v>1723.3034135961748</v>
          </cell>
          <cell r="I42">
            <v>333.39920166157611</v>
          </cell>
          <cell r="J42">
            <v>514.24582256077747</v>
          </cell>
          <cell r="K42">
            <v>2048.6863777395429</v>
          </cell>
        </row>
        <row r="43">
          <cell r="B43">
            <v>12372.050043257963</v>
          </cell>
          <cell r="C43">
            <v>9436.6368041652477</v>
          </cell>
          <cell r="D43">
            <v>135298.979338946</v>
          </cell>
          <cell r="E43">
            <v>2050.7305731869401</v>
          </cell>
          <cell r="F43">
            <v>84219.056043948716</v>
          </cell>
          <cell r="G43">
            <v>10087.840234592786</v>
          </cell>
          <cell r="H43">
            <v>2388.8684762837083</v>
          </cell>
          <cell r="I43">
            <v>8533.598988720496</v>
          </cell>
          <cell r="J43">
            <v>504.7094699446651</v>
          </cell>
          <cell r="K43">
            <v>15565.849740684002</v>
          </cell>
        </row>
        <row r="44">
          <cell r="B44">
            <v>75319.277872674938</v>
          </cell>
          <cell r="C44">
            <v>8661.724327934804</v>
          </cell>
          <cell r="D44">
            <v>323033.25361642835</v>
          </cell>
          <cell r="E44">
            <v>6049.5819923386443</v>
          </cell>
          <cell r="F44">
            <v>264673.39578905905</v>
          </cell>
          <cell r="G44">
            <v>20351.631584953029</v>
          </cell>
          <cell r="H44">
            <v>7569.4501300287875</v>
          </cell>
          <cell r="I44">
            <v>15546.558937319027</v>
          </cell>
          <cell r="J44">
            <v>6173.3339588859108</v>
          </cell>
          <cell r="K44">
            <v>42265.070228628014</v>
          </cell>
        </row>
        <row r="45">
          <cell r="B45">
            <v>59117.09049984569</v>
          </cell>
          <cell r="C45">
            <v>50819.544148196517</v>
          </cell>
          <cell r="D45">
            <v>198269.19206447332</v>
          </cell>
          <cell r="E45">
            <v>14361.767456035011</v>
          </cell>
          <cell r="F45">
            <v>244099.83539593194</v>
          </cell>
          <cell r="G45">
            <v>11244.624147493232</v>
          </cell>
          <cell r="H45">
            <v>4958.8236823151483</v>
          </cell>
          <cell r="I45">
            <v>19966.377458994786</v>
          </cell>
          <cell r="J45">
            <v>11513.233200955323</v>
          </cell>
          <cell r="K45">
            <v>35611.266524647392</v>
          </cell>
        </row>
        <row r="46">
          <cell r="B46">
            <v>209428.01136025705</v>
          </cell>
          <cell r="C46">
            <v>244114.80512272226</v>
          </cell>
          <cell r="D46">
            <v>808221.82741344837</v>
          </cell>
          <cell r="E46">
            <v>24606.105382067464</v>
          </cell>
          <cell r="F46">
            <v>1194309.3803630457</v>
          </cell>
          <cell r="G46">
            <v>45660.373790813312</v>
          </cell>
          <cell r="H46">
            <v>111743.08831032913</v>
          </cell>
          <cell r="I46">
            <v>52930.133188186694</v>
          </cell>
          <cell r="J46">
            <v>2621.4921991887049</v>
          </cell>
          <cell r="K46">
            <v>218851.51846913894</v>
          </cell>
        </row>
        <row r="47">
          <cell r="B47">
            <v>70647.013096124996</v>
          </cell>
          <cell r="C47">
            <v>17385.12426785499</v>
          </cell>
          <cell r="D47">
            <v>633385.73103303905</v>
          </cell>
          <cell r="E47">
            <v>5752.5174797055142</v>
          </cell>
          <cell r="F47">
            <v>251662.35010105159</v>
          </cell>
          <cell r="G47">
            <v>22672.48225525274</v>
          </cell>
          <cell r="H47">
            <v>14161.383326582565</v>
          </cell>
          <cell r="I47">
            <v>13096.817807184379</v>
          </cell>
          <cell r="J47">
            <v>9236.1832999863636</v>
          </cell>
          <cell r="K47">
            <v>85705.441696409063</v>
          </cell>
        </row>
        <row r="48">
          <cell r="B48">
            <v>57331.382092150154</v>
          </cell>
          <cell r="C48">
            <v>22657.053992016903</v>
          </cell>
          <cell r="D48">
            <v>367343.08806426241</v>
          </cell>
          <cell r="E48">
            <v>10735.230570797747</v>
          </cell>
          <cell r="F48">
            <v>252342.35823994697</v>
          </cell>
          <cell r="G48">
            <v>25937.976118100727</v>
          </cell>
          <cell r="H48">
            <v>9653.0080801884633</v>
          </cell>
          <cell r="I48">
            <v>22307.785186499561</v>
          </cell>
          <cell r="J48">
            <v>0</v>
          </cell>
          <cell r="K48">
            <v>97562.916527313995</v>
          </cell>
        </row>
        <row r="49">
          <cell r="B49">
            <v>203756.75804967407</v>
          </cell>
          <cell r="C49">
            <v>63846.345415647978</v>
          </cell>
          <cell r="D49">
            <v>874957.87918882235</v>
          </cell>
          <cell r="E49">
            <v>15703.133043932621</v>
          </cell>
          <cell r="F49">
            <v>1784667.1088131978</v>
          </cell>
          <cell r="G49">
            <v>65734.01854705537</v>
          </cell>
          <cell r="H49">
            <v>50107.016505019979</v>
          </cell>
          <cell r="I49">
            <v>42263.065727474088</v>
          </cell>
          <cell r="J49">
            <v>19334.387795532606</v>
          </cell>
          <cell r="K49">
            <v>308754.08838559745</v>
          </cell>
        </row>
        <row r="50">
          <cell r="B50">
            <v>37732.021961769184</v>
          </cell>
          <cell r="C50">
            <v>5063.8323242393908</v>
          </cell>
          <cell r="D50">
            <v>183507.47671433954</v>
          </cell>
          <cell r="E50">
            <v>4912.7047633910361</v>
          </cell>
          <cell r="F50">
            <v>163660.27945769444</v>
          </cell>
          <cell r="G50">
            <v>19472.58169070485</v>
          </cell>
          <cell r="H50">
            <v>15667.038251630376</v>
          </cell>
          <cell r="I50">
            <v>8791.7294627057436</v>
          </cell>
          <cell r="J50">
            <v>577.90761718905139</v>
          </cell>
          <cell r="K50">
            <v>36354.313063748734</v>
          </cell>
        </row>
        <row r="51">
          <cell r="B51">
            <v>97113.06666314273</v>
          </cell>
          <cell r="C51">
            <v>9431.5963871824988</v>
          </cell>
          <cell r="D51">
            <v>206493.75998345765</v>
          </cell>
          <cell r="E51">
            <v>11454.333605635238</v>
          </cell>
          <cell r="F51">
            <v>196882.17328938952</v>
          </cell>
          <cell r="G51">
            <v>18554.041778985906</v>
          </cell>
          <cell r="H51">
            <v>11127.786001830606</v>
          </cell>
          <cell r="I51">
            <v>8198.7774922678273</v>
          </cell>
          <cell r="J51">
            <v>398.18920813002791</v>
          </cell>
          <cell r="K51">
            <v>51557.840301356657</v>
          </cell>
        </row>
        <row r="52">
          <cell r="B52">
            <v>225170.73885434816</v>
          </cell>
          <cell r="C52">
            <v>103871.28790408271</v>
          </cell>
          <cell r="D52">
            <v>1087494.303325661</v>
          </cell>
          <cell r="E52">
            <v>26056.460573525754</v>
          </cell>
          <cell r="F52">
            <v>1177347.7451356864</v>
          </cell>
          <cell r="G52">
            <v>110270.89462088741</v>
          </cell>
          <cell r="H52">
            <v>33096.123615752105</v>
          </cell>
          <cell r="I52">
            <v>82718.161300427091</v>
          </cell>
          <cell r="J52">
            <v>28630.913761291948</v>
          </cell>
          <cell r="K52">
            <v>371919.21262362914</v>
          </cell>
        </row>
        <row r="53">
          <cell r="B53">
            <v>695385.07383060944</v>
          </cell>
          <cell r="C53">
            <v>302180.04902037123</v>
          </cell>
          <cell r="D53">
            <v>2087511.8559043072</v>
          </cell>
          <cell r="E53">
            <v>96016.024441589223</v>
          </cell>
          <cell r="F53">
            <v>3228399.9980121762</v>
          </cell>
          <cell r="G53">
            <v>284000.97709151247</v>
          </cell>
          <cell r="H53">
            <v>122409.68887198262</v>
          </cell>
          <cell r="I53">
            <v>267400.09947658941</v>
          </cell>
          <cell r="J53">
            <v>136906.46213960391</v>
          </cell>
          <cell r="K53">
            <v>768274.18126338953</v>
          </cell>
        </row>
        <row r="54">
          <cell r="B54">
            <v>126903.07339692733</v>
          </cell>
          <cell r="C54">
            <v>18451.644935557197</v>
          </cell>
          <cell r="D54">
            <v>514631.74416724819</v>
          </cell>
          <cell r="E54">
            <v>10909.199253432213</v>
          </cell>
          <cell r="F54">
            <v>780842.93317289045</v>
          </cell>
          <cell r="G54">
            <v>52155.359497826314</v>
          </cell>
          <cell r="H54">
            <v>19438.922130002018</v>
          </cell>
          <cell r="I54">
            <v>121926.75102676571</v>
          </cell>
          <cell r="J54">
            <v>2886.9175812498715</v>
          </cell>
          <cell r="K54">
            <v>127530.51959288715</v>
          </cell>
        </row>
        <row r="55">
          <cell r="B55">
            <v>1061006.8471916211</v>
          </cell>
          <cell r="C55">
            <v>444369.34470999963</v>
          </cell>
          <cell r="D55">
            <v>14313985.532783998</v>
          </cell>
          <cell r="E55">
            <v>497975.30326077115</v>
          </cell>
          <cell r="F55">
            <v>5683131.2815788286</v>
          </cell>
          <cell r="G55">
            <v>489969.22947851697</v>
          </cell>
          <cell r="H55">
            <v>235170.5969406369</v>
          </cell>
          <cell r="I55">
            <v>430645.20985323243</v>
          </cell>
          <cell r="J55">
            <v>506881.72489330126</v>
          </cell>
          <cell r="K55">
            <v>950808.21481504315</v>
          </cell>
        </row>
        <row r="56">
          <cell r="B56">
            <v>5081028.1682406291</v>
          </cell>
          <cell r="C56">
            <v>1449164.4616118888</v>
          </cell>
          <cell r="D56">
            <v>18487397.447486255</v>
          </cell>
          <cell r="E56">
            <v>3859662.038655045</v>
          </cell>
          <cell r="F56">
            <v>23218853.134773318</v>
          </cell>
          <cell r="G56">
            <v>1564447.2780879857</v>
          </cell>
          <cell r="H56">
            <v>679321.10287279671</v>
          </cell>
          <cell r="I56">
            <v>2406269.7698450852</v>
          </cell>
          <cell r="J56">
            <v>499795.41068466735</v>
          </cell>
          <cell r="K56">
            <v>10984113.488839928</v>
          </cell>
        </row>
        <row r="57">
          <cell r="B57">
            <v>815509.26391578792</v>
          </cell>
          <cell r="C57">
            <v>224175.86778265331</v>
          </cell>
          <cell r="D57">
            <v>1871055.0472168494</v>
          </cell>
          <cell r="E57">
            <v>111851.42939475448</v>
          </cell>
          <cell r="F57">
            <v>3529446.1874096249</v>
          </cell>
          <cell r="G57">
            <v>207777.11425056306</v>
          </cell>
          <cell r="H57">
            <v>117925.98389686354</v>
          </cell>
          <cell r="I57">
            <v>247122.87024581671</v>
          </cell>
          <cell r="J57">
            <v>137295.65290915265</v>
          </cell>
          <cell r="K57">
            <v>689111.73414307658</v>
          </cell>
        </row>
        <row r="58">
          <cell r="B58">
            <v>500850.91861801344</v>
          </cell>
          <cell r="C58">
            <v>82877.957131904273</v>
          </cell>
          <cell r="D58">
            <v>1113442.2021422728</v>
          </cell>
          <cell r="E58">
            <v>128590.52534610909</v>
          </cell>
          <cell r="F58">
            <v>1226716.4140954786</v>
          </cell>
          <cell r="G58">
            <v>192916.78562277387</v>
          </cell>
          <cell r="H58">
            <v>135214.32094276635</v>
          </cell>
          <cell r="I58">
            <v>106573.99970193408</v>
          </cell>
          <cell r="J58">
            <v>5295.0305701913039</v>
          </cell>
          <cell r="K58">
            <v>368529.9569125264</v>
          </cell>
        </row>
        <row r="59">
          <cell r="B59">
            <v>1163508.2676164943</v>
          </cell>
          <cell r="C59">
            <v>110462.04979195344</v>
          </cell>
          <cell r="D59">
            <v>1728861.5931588081</v>
          </cell>
          <cell r="E59">
            <v>160711.99153450687</v>
          </cell>
          <cell r="F59">
            <v>2746219.3562652944</v>
          </cell>
          <cell r="G59">
            <v>226288.78772805113</v>
          </cell>
          <cell r="H59">
            <v>132667.83386622145</v>
          </cell>
          <cell r="I59">
            <v>188895.90774340852</v>
          </cell>
          <cell r="J59">
            <v>100570.15155702378</v>
          </cell>
          <cell r="K59">
            <v>646116.69915912801</v>
          </cell>
        </row>
        <row r="60">
          <cell r="B60">
            <v>80231.537165017216</v>
          </cell>
          <cell r="C60">
            <v>33963.714677265249</v>
          </cell>
          <cell r="D60">
            <v>389426.82387852721</v>
          </cell>
          <cell r="E60">
            <v>4825.8171498052352</v>
          </cell>
          <cell r="F60">
            <v>262852.34361549013</v>
          </cell>
          <cell r="G60">
            <v>26284.278535235902</v>
          </cell>
          <cell r="H60">
            <v>33520.244244109519</v>
          </cell>
          <cell r="I60">
            <v>22680.629759715037</v>
          </cell>
          <cell r="J60">
            <v>10708.56891619928</v>
          </cell>
          <cell r="K60">
            <v>113412.00291803727</v>
          </cell>
        </row>
        <row r="61">
          <cell r="B61">
            <v>71363.663469015548</v>
          </cell>
          <cell r="C61">
            <v>19818.704108253187</v>
          </cell>
          <cell r="D61">
            <v>392567.5388628217</v>
          </cell>
          <cell r="E61">
            <v>19769.886143867407</v>
          </cell>
          <cell r="F61">
            <v>272690.87431078503</v>
          </cell>
          <cell r="G61">
            <v>32104.136789742464</v>
          </cell>
          <cell r="H61">
            <v>15983.976897532286</v>
          </cell>
          <cell r="I61">
            <v>36649.413842889968</v>
          </cell>
          <cell r="J61">
            <v>1016.0153598432322</v>
          </cell>
          <cell r="K61">
            <v>104301.33732199055</v>
          </cell>
        </row>
        <row r="62">
          <cell r="B62">
            <v>309977.8873689918</v>
          </cell>
          <cell r="C62">
            <v>62912.46076895915</v>
          </cell>
          <cell r="D62">
            <v>747699.88772730017</v>
          </cell>
          <cell r="E62">
            <v>35488.843369962749</v>
          </cell>
          <cell r="F62">
            <v>875716.82471358695</v>
          </cell>
          <cell r="G62">
            <v>64741.457887103141</v>
          </cell>
          <cell r="H62">
            <v>55222.660644097283</v>
          </cell>
          <cell r="I62">
            <v>82427.064145188619</v>
          </cell>
          <cell r="J62">
            <v>8996.6767414820315</v>
          </cell>
          <cell r="K62">
            <v>217361.84974405417</v>
          </cell>
        </row>
        <row r="63">
          <cell r="B63">
            <v>196948.10866203529</v>
          </cell>
          <cell r="C63">
            <v>50687.46867486358</v>
          </cell>
          <cell r="D63">
            <v>2683080.6093917247</v>
          </cell>
          <cell r="E63">
            <v>31212.718644183169</v>
          </cell>
          <cell r="F63">
            <v>1244769.170492504</v>
          </cell>
          <cell r="G63">
            <v>144885.77546224307</v>
          </cell>
          <cell r="H63">
            <v>33242.447525958341</v>
          </cell>
          <cell r="I63">
            <v>46379.401452027145</v>
          </cell>
          <cell r="J63">
            <v>36310.422971313244</v>
          </cell>
          <cell r="K63">
            <v>427361.03785213298</v>
          </cell>
        </row>
        <row r="64">
          <cell r="B64">
            <v>11549503.267245285</v>
          </cell>
          <cell r="C64">
            <v>3446197.4348199917</v>
          </cell>
          <cell r="D64">
            <v>50530529.058259301</v>
          </cell>
          <cell r="E64">
            <v>5097169.3389576841</v>
          </cell>
          <cell r="F64">
            <v>49872443.216391914</v>
          </cell>
          <cell r="G64">
            <v>3738091.6692195367</v>
          </cell>
          <cell r="H64">
            <v>1925210.5152760299</v>
          </cell>
          <cell r="I64">
            <v>4318948.6335404739</v>
          </cell>
          <cell r="J64">
            <v>1817337.5581024131</v>
          </cell>
          <cell r="K64">
            <v>16846190.388296627</v>
          </cell>
        </row>
        <row r="69">
          <cell r="B69">
            <v>62168.406172598501</v>
          </cell>
          <cell r="C69">
            <v>3266.9177389211036</v>
          </cell>
          <cell r="D69">
            <v>242632.20084773831</v>
          </cell>
          <cell r="E69">
            <v>1131.7416896320715</v>
          </cell>
          <cell r="F69">
            <v>134348.28035727804</v>
          </cell>
          <cell r="G69">
            <v>13398.630841786719</v>
          </cell>
          <cell r="H69">
            <v>3892.479190386593</v>
          </cell>
          <cell r="I69">
            <v>11983.380511580031</v>
          </cell>
          <cell r="J69">
            <v>3866.6793369214506</v>
          </cell>
          <cell r="K69">
            <v>18768.542557950692</v>
          </cell>
        </row>
        <row r="70">
          <cell r="B70">
            <v>17419.512950563185</v>
          </cell>
          <cell r="C70">
            <v>9376.5857495930522</v>
          </cell>
          <cell r="D70">
            <v>71618.434305494622</v>
          </cell>
          <cell r="E70">
            <v>0</v>
          </cell>
          <cell r="F70">
            <v>41024.081833312957</v>
          </cell>
          <cell r="G70">
            <v>2356.1809613019022</v>
          </cell>
          <cell r="H70">
            <v>963.86547745174357</v>
          </cell>
          <cell r="I70">
            <v>4407.6894897772036</v>
          </cell>
          <cell r="J70">
            <v>71604.807891527336</v>
          </cell>
          <cell r="K70">
            <v>21773.898995231561</v>
          </cell>
        </row>
        <row r="71">
          <cell r="B71">
            <v>183934.3761086039</v>
          </cell>
          <cell r="C71">
            <v>72764.387475403404</v>
          </cell>
          <cell r="D71">
            <v>408184.02502776374</v>
          </cell>
          <cell r="E71">
            <v>17017.471792075983</v>
          </cell>
          <cell r="F71">
            <v>425814.24560282659</v>
          </cell>
          <cell r="G71">
            <v>22791.365923895977</v>
          </cell>
          <cell r="H71">
            <v>13924.117245555479</v>
          </cell>
          <cell r="I71">
            <v>29224.205838067632</v>
          </cell>
          <cell r="J71">
            <v>0</v>
          </cell>
          <cell r="K71">
            <v>62697.769210513332</v>
          </cell>
        </row>
        <row r="72">
          <cell r="B72">
            <v>6458.2224979256407</v>
          </cell>
          <cell r="C72">
            <v>10113.624604468709</v>
          </cell>
          <cell r="D72">
            <v>100832.06098987338</v>
          </cell>
          <cell r="E72">
            <v>0</v>
          </cell>
          <cell r="F72">
            <v>35603.029232954228</v>
          </cell>
          <cell r="G72">
            <v>4551.9948395618285</v>
          </cell>
          <cell r="H72">
            <v>3209.6514038582945</v>
          </cell>
          <cell r="I72">
            <v>3699.7583279775017</v>
          </cell>
          <cell r="J72">
            <v>942.33565181824292</v>
          </cell>
          <cell r="K72">
            <v>2399.692864009553</v>
          </cell>
        </row>
        <row r="73">
          <cell r="B73">
            <v>114390.74126830627</v>
          </cell>
          <cell r="C73">
            <v>29966.355617940513</v>
          </cell>
          <cell r="D73">
            <v>493069.31542134861</v>
          </cell>
          <cell r="E73">
            <v>10152.721883658967</v>
          </cell>
          <cell r="F73">
            <v>426507.17494105099</v>
          </cell>
          <cell r="G73">
            <v>60175.431124407347</v>
          </cell>
          <cell r="H73">
            <v>61542.562578141391</v>
          </cell>
          <cell r="I73">
            <v>28149.903912971444</v>
          </cell>
          <cell r="J73">
            <v>201460.52925798565</v>
          </cell>
          <cell r="K73">
            <v>97132.122791889153</v>
          </cell>
        </row>
        <row r="74">
          <cell r="B74">
            <v>5197.1240295353755</v>
          </cell>
          <cell r="C74">
            <v>50.951292911771482</v>
          </cell>
          <cell r="D74">
            <v>74855.381207695129</v>
          </cell>
          <cell r="E74">
            <v>58.900222571447905</v>
          </cell>
          <cell r="F74">
            <v>41991.618505505867</v>
          </cell>
          <cell r="G74">
            <v>4170.8189202363747</v>
          </cell>
          <cell r="H74">
            <v>1464.6142105301651</v>
          </cell>
          <cell r="I74">
            <v>631.56825019084272</v>
          </cell>
          <cell r="J74">
            <v>528.97007084777533</v>
          </cell>
          <cell r="K74">
            <v>3276.1266137417215</v>
          </cell>
        </row>
        <row r="75">
          <cell r="B75">
            <v>12093.984089800651</v>
          </cell>
          <cell r="C75">
            <v>6271.7220682148409</v>
          </cell>
          <cell r="D75">
            <v>129975.0552797703</v>
          </cell>
          <cell r="E75">
            <v>2790.1965766454096</v>
          </cell>
          <cell r="F75">
            <v>86442.895983040115</v>
          </cell>
          <cell r="G75">
            <v>9680.721152556278</v>
          </cell>
          <cell r="H75">
            <v>2338.1171825780111</v>
          </cell>
          <cell r="I75">
            <v>6506.3895875695252</v>
          </cell>
          <cell r="J75">
            <v>427.06688236131015</v>
          </cell>
          <cell r="K75">
            <v>16583.987672074272</v>
          </cell>
        </row>
        <row r="76">
          <cell r="B76">
            <v>76701.126718726155</v>
          </cell>
          <cell r="C76">
            <v>12876.702041758213</v>
          </cell>
          <cell r="D76">
            <v>318053.26820206502</v>
          </cell>
          <cell r="E76">
            <v>7599.3023159379454</v>
          </cell>
          <cell r="F76">
            <v>276369.78541149176</v>
          </cell>
          <cell r="G76">
            <v>18500.517165120411</v>
          </cell>
          <cell r="H76">
            <v>7807.3427031119654</v>
          </cell>
          <cell r="I76">
            <v>13135.139297030362</v>
          </cell>
          <cell r="J76">
            <v>10634.698108746616</v>
          </cell>
          <cell r="K76">
            <v>38781.274962572366</v>
          </cell>
        </row>
        <row r="77">
          <cell r="B77">
            <v>57556.215427798757</v>
          </cell>
          <cell r="C77">
            <v>57778.645436315543</v>
          </cell>
          <cell r="D77">
            <v>191322.78632714902</v>
          </cell>
          <cell r="E77">
            <v>15220.940828339093</v>
          </cell>
          <cell r="F77">
            <v>240862.66506311425</v>
          </cell>
          <cell r="G77">
            <v>11408.650918122947</v>
          </cell>
          <cell r="H77">
            <v>5884.483069810195</v>
          </cell>
          <cell r="I77">
            <v>18447.298118495426</v>
          </cell>
          <cell r="J77">
            <v>13283.339194868677</v>
          </cell>
          <cell r="K77">
            <v>39071.277794078516</v>
          </cell>
        </row>
        <row r="78">
          <cell r="B78">
            <v>215297.67847440919</v>
          </cell>
          <cell r="C78">
            <v>224308.35813055164</v>
          </cell>
          <cell r="D78">
            <v>794656.52799066831</v>
          </cell>
          <cell r="E78">
            <v>55082.587358861041</v>
          </cell>
          <cell r="F78">
            <v>1225907.3121821242</v>
          </cell>
          <cell r="G78">
            <v>42594.421595763466</v>
          </cell>
          <cell r="H78">
            <v>126976.69269113411</v>
          </cell>
          <cell r="I78">
            <v>52347.110613827666</v>
          </cell>
          <cell r="J78">
            <v>3493.9447810799643</v>
          </cell>
          <cell r="K78">
            <v>213762.3587461955</v>
          </cell>
        </row>
        <row r="79">
          <cell r="B79">
            <v>60039.004143349106</v>
          </cell>
          <cell r="C79">
            <v>18749.654754675641</v>
          </cell>
          <cell r="D79">
            <v>603216.79397785699</v>
          </cell>
          <cell r="E79">
            <v>4899.615328908194</v>
          </cell>
          <cell r="F79">
            <v>245201.39603368565</v>
          </cell>
          <cell r="G79">
            <v>37076.635059084067</v>
          </cell>
          <cell r="H79">
            <v>17536.792770639306</v>
          </cell>
          <cell r="I79">
            <v>11191.869983369364</v>
          </cell>
          <cell r="J79">
            <v>10143.311335125227</v>
          </cell>
          <cell r="K79">
            <v>86601.242277164434</v>
          </cell>
        </row>
        <row r="80">
          <cell r="B80">
            <v>66295.343432414811</v>
          </cell>
          <cell r="C80">
            <v>22360.493886796681</v>
          </cell>
          <cell r="D80">
            <v>341208.11757401138</v>
          </cell>
          <cell r="E80">
            <v>13533.12886347633</v>
          </cell>
          <cell r="F80">
            <v>225590.54150382453</v>
          </cell>
          <cell r="G80">
            <v>28018.806603440706</v>
          </cell>
          <cell r="H80">
            <v>11811.429939382049</v>
          </cell>
          <cell r="I80">
            <v>23711.46121900111</v>
          </cell>
          <cell r="J80">
            <v>0</v>
          </cell>
          <cell r="K80">
            <v>70039.708155533852</v>
          </cell>
        </row>
        <row r="81">
          <cell r="B81">
            <v>227241.30230364253</v>
          </cell>
          <cell r="C81">
            <v>68293.995624874937</v>
          </cell>
          <cell r="D81">
            <v>793612.67171546665</v>
          </cell>
          <cell r="E81">
            <v>22583.180749003841</v>
          </cell>
          <cell r="F81">
            <v>1181344.9844608323</v>
          </cell>
          <cell r="G81">
            <v>60397.450306816434</v>
          </cell>
          <cell r="H81">
            <v>64171.798047887096</v>
          </cell>
          <cell r="I81">
            <v>39930.484659459471</v>
          </cell>
          <cell r="J81">
            <v>7866.6560262227858</v>
          </cell>
          <cell r="K81">
            <v>295184.83468334406</v>
          </cell>
        </row>
        <row r="82">
          <cell r="B82">
            <v>41233.297192071019</v>
          </cell>
          <cell r="C82">
            <v>5490.0693705476069</v>
          </cell>
          <cell r="D82">
            <v>194237.57347214129</v>
          </cell>
          <cell r="E82">
            <v>9834.8888651327361</v>
          </cell>
          <cell r="F82">
            <v>182372.48425407242</v>
          </cell>
          <cell r="G82">
            <v>18810.21539307481</v>
          </cell>
          <cell r="H82">
            <v>18700.023838483561</v>
          </cell>
          <cell r="I82">
            <v>6885.1151055038663</v>
          </cell>
          <cell r="J82">
            <v>331.72112106489988</v>
          </cell>
          <cell r="K82">
            <v>32041.617473481369</v>
          </cell>
        </row>
        <row r="83">
          <cell r="B83">
            <v>89287.014652286249</v>
          </cell>
          <cell r="C83">
            <v>5150.8561959382987</v>
          </cell>
          <cell r="D83">
            <v>193869.51030705063</v>
          </cell>
          <cell r="E83">
            <v>11798.614113808831</v>
          </cell>
          <cell r="F83">
            <v>161320.86927186092</v>
          </cell>
          <cell r="G83">
            <v>16104.091228166704</v>
          </cell>
          <cell r="H83">
            <v>11677.246618495668</v>
          </cell>
          <cell r="I83">
            <v>3755.4090589954981</v>
          </cell>
          <cell r="J83">
            <v>217.24268644338571</v>
          </cell>
          <cell r="K83">
            <v>45204.311464952931</v>
          </cell>
        </row>
        <row r="84">
          <cell r="B84">
            <v>217227.66073095906</v>
          </cell>
          <cell r="C84">
            <v>126384.69838546356</v>
          </cell>
          <cell r="D84">
            <v>787016.05409037054</v>
          </cell>
          <cell r="E84">
            <v>57910.414703107817</v>
          </cell>
          <cell r="F84">
            <v>1103866.0442309687</v>
          </cell>
          <cell r="G84">
            <v>117161.90952344777</v>
          </cell>
          <cell r="H84">
            <v>28649.402549994153</v>
          </cell>
          <cell r="I84">
            <v>73205.507105030934</v>
          </cell>
          <cell r="J84">
            <v>27230.111007462248</v>
          </cell>
          <cell r="K84">
            <v>361962.50158932793</v>
          </cell>
        </row>
        <row r="85">
          <cell r="B85">
            <v>699275.92642104346</v>
          </cell>
          <cell r="C85">
            <v>259515.6541885855</v>
          </cell>
          <cell r="D85">
            <v>1984762.4161498302</v>
          </cell>
          <cell r="E85">
            <v>175479.82388011599</v>
          </cell>
          <cell r="F85">
            <v>3072826.2743581557</v>
          </cell>
          <cell r="G85">
            <v>276698.47232565959</v>
          </cell>
          <cell r="H85">
            <v>131528.70841270077</v>
          </cell>
          <cell r="I85">
            <v>281641.93141933804</v>
          </cell>
          <cell r="J85">
            <v>168379.22276064934</v>
          </cell>
          <cell r="K85">
            <v>763393.74915063567</v>
          </cell>
        </row>
        <row r="86">
          <cell r="B86">
            <v>131873.33852554523</v>
          </cell>
          <cell r="C86">
            <v>15713.960269204701</v>
          </cell>
          <cell r="D86">
            <v>497442.37794105272</v>
          </cell>
          <cell r="E86">
            <v>15685.757246468418</v>
          </cell>
          <cell r="F86">
            <v>735866.77514509787</v>
          </cell>
          <cell r="G86">
            <v>47768.329175482751</v>
          </cell>
          <cell r="H86">
            <v>20875.322078017416</v>
          </cell>
          <cell r="I86">
            <v>141933.30795986723</v>
          </cell>
          <cell r="J86">
            <v>11497.818500204135</v>
          </cell>
          <cell r="K86">
            <v>124540.43970764111</v>
          </cell>
        </row>
        <row r="87">
          <cell r="B87">
            <v>1047648.2230279454</v>
          </cell>
          <cell r="C87">
            <v>439387.2664834474</v>
          </cell>
          <cell r="D87">
            <v>14664809.351399088</v>
          </cell>
          <cell r="E87">
            <v>504635.93999970041</v>
          </cell>
          <cell r="F87">
            <v>5464617.6395707438</v>
          </cell>
          <cell r="G87">
            <v>478992.28675927897</v>
          </cell>
          <cell r="H87">
            <v>238474.12332258408</v>
          </cell>
          <cell r="I87">
            <v>342011.15422470064</v>
          </cell>
          <cell r="J87">
            <v>502875.41878081823</v>
          </cell>
          <cell r="K87">
            <v>904575.98552008404</v>
          </cell>
        </row>
        <row r="88">
          <cell r="B88">
            <v>5063644.2271398306</v>
          </cell>
          <cell r="C88">
            <v>1722127.2478145659</v>
          </cell>
          <cell r="D88">
            <v>15497485.843817925</v>
          </cell>
          <cell r="E88">
            <v>4607123.1945227887</v>
          </cell>
          <cell r="F88">
            <v>22650383.695535298</v>
          </cell>
          <cell r="G88">
            <v>1534791.2516540785</v>
          </cell>
          <cell r="H88">
            <v>705809.0492241527</v>
          </cell>
          <cell r="I88">
            <v>2265738.6455069454</v>
          </cell>
          <cell r="J88">
            <v>270707.30237262207</v>
          </cell>
          <cell r="K88">
            <v>10257627.350353207</v>
          </cell>
        </row>
        <row r="89">
          <cell r="B89">
            <v>832400.59095117706</v>
          </cell>
          <cell r="C89">
            <v>227117.06244715367</v>
          </cell>
          <cell r="D89">
            <v>1750416.1726826411</v>
          </cell>
          <cell r="E89">
            <v>172762.34487708099</v>
          </cell>
          <cell r="F89">
            <v>3369221.733056426</v>
          </cell>
          <cell r="G89">
            <v>208373.80001708737</v>
          </cell>
          <cell r="H89">
            <v>126128.08390977452</v>
          </cell>
          <cell r="I89">
            <v>251526.16722422809</v>
          </cell>
          <cell r="J89">
            <v>125200.75779466315</v>
          </cell>
          <cell r="K89">
            <v>621347.65729530412</v>
          </cell>
        </row>
        <row r="90">
          <cell r="B90">
            <v>554265.23233116954</v>
          </cell>
          <cell r="C90">
            <v>75346.185089435079</v>
          </cell>
          <cell r="D90">
            <v>963496.3843537115</v>
          </cell>
          <cell r="E90">
            <v>207124.10989259309</v>
          </cell>
          <cell r="F90">
            <v>1285193.6475077916</v>
          </cell>
          <cell r="G90">
            <v>198270.06430826965</v>
          </cell>
          <cell r="H90">
            <v>151216.40843414166</v>
          </cell>
          <cell r="I90">
            <v>105564.59863715709</v>
          </cell>
          <cell r="J90">
            <v>5122.912997036563</v>
          </cell>
          <cell r="K90">
            <v>339412.43766868347</v>
          </cell>
        </row>
        <row r="91">
          <cell r="B91">
            <v>1121032.7241690394</v>
          </cell>
          <cell r="C91">
            <v>110284.8610604623</v>
          </cell>
          <cell r="D91">
            <v>1647834.0988966117</v>
          </cell>
          <cell r="E91">
            <v>182815.29468681448</v>
          </cell>
          <cell r="F91">
            <v>2871096.5108361202</v>
          </cell>
          <cell r="G91">
            <v>224166.19140233815</v>
          </cell>
          <cell r="H91">
            <v>144873.29751826249</v>
          </cell>
          <cell r="I91">
            <v>164228.46826450777</v>
          </cell>
          <cell r="J91">
            <v>105687.9994357336</v>
          </cell>
          <cell r="K91">
            <v>608429.10823840229</v>
          </cell>
        </row>
        <row r="92">
          <cell r="B92">
            <v>82235.889189868845</v>
          </cell>
          <cell r="C92">
            <v>37670.272284344239</v>
          </cell>
          <cell r="D92">
            <v>378264.93239594984</v>
          </cell>
          <cell r="E92">
            <v>10215.892215215645</v>
          </cell>
          <cell r="F92">
            <v>230007.73591370913</v>
          </cell>
          <cell r="G92">
            <v>22950.029589688565</v>
          </cell>
          <cell r="H92">
            <v>41247.008290472928</v>
          </cell>
          <cell r="I92">
            <v>23992.83229868026</v>
          </cell>
          <cell r="J92">
            <v>2292.0505053805323</v>
          </cell>
          <cell r="K92">
            <v>110014.27643939864</v>
          </cell>
        </row>
        <row r="93">
          <cell r="B93">
            <v>70274.063806869177</v>
          </cell>
          <cell r="C93">
            <v>16914.64518904531</v>
          </cell>
          <cell r="D93">
            <v>401519.86352122063</v>
          </cell>
          <cell r="E93">
            <v>20717.338618338184</v>
          </cell>
          <cell r="F93">
            <v>262706.16380637203</v>
          </cell>
          <cell r="G93">
            <v>35702.985640610364</v>
          </cell>
          <cell r="H93">
            <v>17938.85489604704</v>
          </cell>
          <cell r="I93">
            <v>46145.117988372571</v>
          </cell>
          <cell r="J93">
            <v>1160.885332310992</v>
          </cell>
          <cell r="K93">
            <v>124692.12356599391</v>
          </cell>
        </row>
        <row r="94">
          <cell r="B94">
            <v>315449.17048643727</v>
          </cell>
          <cell r="C94">
            <v>70656.376925232355</v>
          </cell>
          <cell r="D94">
            <v>758855.40954719868</v>
          </cell>
          <cell r="E94">
            <v>46575.306996073072</v>
          </cell>
          <cell r="F94">
            <v>839412.46221141692</v>
          </cell>
          <cell r="G94">
            <v>65008.974245524296</v>
          </cell>
          <cell r="H94">
            <v>59069.340200113038</v>
          </cell>
          <cell r="I94">
            <v>78088.654952376091</v>
          </cell>
          <cell r="J94">
            <v>8419.469595290846</v>
          </cell>
          <cell r="K94">
            <v>254437.14756473273</v>
          </cell>
        </row>
        <row r="95">
          <cell r="B95">
            <v>211511.81514125931</v>
          </cell>
          <cell r="C95">
            <v>62230.371945238847</v>
          </cell>
          <cell r="D95">
            <v>3151126.1043640203</v>
          </cell>
          <cell r="E95">
            <v>68128.08649708025</v>
          </cell>
          <cell r="F95">
            <v>1187338.7932259741</v>
          </cell>
          <cell r="G95">
            <v>144881.22412354979</v>
          </cell>
          <cell r="H95">
            <v>37216.044145242311</v>
          </cell>
          <cell r="I95">
            <v>45818.771270740886</v>
          </cell>
          <cell r="J95">
            <v>35104.035383510069</v>
          </cell>
          <cell r="K95">
            <v>339968.87362937571</v>
          </cell>
        </row>
        <row r="96">
          <cell r="B96">
            <v>11582152.211383173</v>
          </cell>
          <cell r="C96">
            <v>3710167.9220710909</v>
          </cell>
          <cell r="D96">
            <v>47434372.731805705</v>
          </cell>
          <cell r="E96">
            <v>6240876.7947234288</v>
          </cell>
          <cell r="F96">
            <v>48003238.840035051</v>
          </cell>
          <cell r="G96">
            <v>3704801.4507983513</v>
          </cell>
          <cell r="H96">
            <v>2054926.8599489485</v>
          </cell>
          <cell r="I96">
            <v>4073901.9408257622</v>
          </cell>
          <cell r="J96">
            <v>1588479.2868106952</v>
          </cell>
          <cell r="K96">
            <v>15853720.416985519</v>
          </cell>
        </row>
        <row r="101">
          <cell r="B101">
            <v>64190.948120069865</v>
          </cell>
          <cell r="C101">
            <v>3414.8986817704608</v>
          </cell>
          <cell r="D101">
            <v>210021.99245922515</v>
          </cell>
          <cell r="E101">
            <v>2508.8098291536917</v>
          </cell>
          <cell r="F101">
            <v>158516.3004390139</v>
          </cell>
          <cell r="G101">
            <v>12768.269486149398</v>
          </cell>
          <cell r="H101">
            <v>5667.4839863307807</v>
          </cell>
          <cell r="I101">
            <v>13877.039370861101</v>
          </cell>
          <cell r="J101">
            <v>3999.2113888268896</v>
          </cell>
          <cell r="K101">
            <v>20977.284770519316</v>
          </cell>
        </row>
        <row r="102">
          <cell r="B102">
            <v>15740.810335158845</v>
          </cell>
          <cell r="C102">
            <v>740.23960496376276</v>
          </cell>
          <cell r="D102">
            <v>66100.332019437104</v>
          </cell>
          <cell r="E102">
            <v>0</v>
          </cell>
          <cell r="F102">
            <v>42495.195136907008</v>
          </cell>
          <cell r="G102">
            <v>2386.4623445783232</v>
          </cell>
          <cell r="H102">
            <v>914.89996628575477</v>
          </cell>
          <cell r="I102">
            <v>5924.4693209974002</v>
          </cell>
          <cell r="J102">
            <v>51797.648113135336</v>
          </cell>
          <cell r="K102">
            <v>15828.333936915113</v>
          </cell>
        </row>
        <row r="103">
          <cell r="B103">
            <v>209063.49953854416</v>
          </cell>
          <cell r="C103">
            <v>66765.475245513982</v>
          </cell>
          <cell r="D103">
            <v>359468.4024562689</v>
          </cell>
          <cell r="E103">
            <v>19394.012760263893</v>
          </cell>
          <cell r="F103">
            <v>407347.1454823906</v>
          </cell>
          <cell r="G103">
            <v>20983.124462678781</v>
          </cell>
          <cell r="H103">
            <v>12142.740992794937</v>
          </cell>
          <cell r="I103">
            <v>35214.438979939565</v>
          </cell>
          <cell r="J103">
            <v>1756.2478075255478</v>
          </cell>
          <cell r="K103">
            <v>46980.130067196864</v>
          </cell>
        </row>
        <row r="104">
          <cell r="B104">
            <v>5787.328666931483</v>
          </cell>
          <cell r="C104">
            <v>10215.69951843223</v>
          </cell>
          <cell r="D104">
            <v>95372.800430554547</v>
          </cell>
          <cell r="E104">
            <v>323.13762729960592</v>
          </cell>
          <cell r="F104">
            <v>35357.053135127557</v>
          </cell>
          <cell r="G104">
            <v>5030.5799168437889</v>
          </cell>
          <cell r="H104">
            <v>3644.6368598072954</v>
          </cell>
          <cell r="I104">
            <v>3509.0649439931494</v>
          </cell>
          <cell r="J104">
            <v>1182.3476440924744</v>
          </cell>
          <cell r="K104">
            <v>3437.2586115844274</v>
          </cell>
        </row>
        <row r="105">
          <cell r="B105">
            <v>106848.17112548904</v>
          </cell>
          <cell r="C105">
            <v>66536.011945787672</v>
          </cell>
          <cell r="D105">
            <v>485256.7414034247</v>
          </cell>
          <cell r="E105">
            <v>13274.736030387434</v>
          </cell>
          <cell r="F105">
            <v>413326.59319424757</v>
          </cell>
          <cell r="G105">
            <v>51971.887089218981</v>
          </cell>
          <cell r="H105">
            <v>18688.800110970064</v>
          </cell>
          <cell r="I105">
            <v>34847.103839960051</v>
          </cell>
          <cell r="J105">
            <v>203054.31653272593</v>
          </cell>
          <cell r="K105">
            <v>84542.059544062038</v>
          </cell>
        </row>
        <row r="106">
          <cell r="B106">
            <v>4219.1530621248121</v>
          </cell>
          <cell r="C106">
            <v>62.964316953279848</v>
          </cell>
          <cell r="D106">
            <v>66571.962881384185</v>
          </cell>
          <cell r="E106">
            <v>660.49315804920354</v>
          </cell>
          <cell r="F106">
            <v>47505.055776277855</v>
          </cell>
          <cell r="G106">
            <v>3733.3369494741237</v>
          </cell>
          <cell r="H106">
            <v>1957.2040837912355</v>
          </cell>
          <cell r="I106">
            <v>1038.5864734484112</v>
          </cell>
          <cell r="J106">
            <v>530.30069088860262</v>
          </cell>
          <cell r="K106">
            <v>32576.600628563232</v>
          </cell>
        </row>
        <row r="107">
          <cell r="B107">
            <v>12912.69971137898</v>
          </cell>
          <cell r="C107">
            <v>9111.3148477940213</v>
          </cell>
          <cell r="D107">
            <v>132202.9107905631</v>
          </cell>
          <cell r="E107">
            <v>2032.3823199007775</v>
          </cell>
          <cell r="F107">
            <v>96880.364885080533</v>
          </cell>
          <cell r="G107">
            <v>11135.313445206088</v>
          </cell>
          <cell r="H107">
            <v>2362.2540095835034</v>
          </cell>
          <cell r="I107">
            <v>4891.933582844762</v>
          </cell>
          <cell r="J107">
            <v>461.95632278139186</v>
          </cell>
          <cell r="K107">
            <v>15601.139448857068</v>
          </cell>
        </row>
        <row r="108">
          <cell r="B108">
            <v>87851.547852378237</v>
          </cell>
          <cell r="C108">
            <v>14523.40062440053</v>
          </cell>
          <cell r="D108">
            <v>308129.93394937314</v>
          </cell>
          <cell r="E108">
            <v>8940.5032265386271</v>
          </cell>
          <cell r="F108">
            <v>279979.0852863437</v>
          </cell>
          <cell r="G108">
            <v>18160.454035600298</v>
          </cell>
          <cell r="H108">
            <v>7701.2827874031109</v>
          </cell>
          <cell r="I108">
            <v>10237.855069556726</v>
          </cell>
          <cell r="J108">
            <v>12491.709695829726</v>
          </cell>
          <cell r="K108">
            <v>37982.450371362931</v>
          </cell>
        </row>
        <row r="109">
          <cell r="B109">
            <v>75382.886970713284</v>
          </cell>
          <cell r="C109">
            <v>62847.656046203418</v>
          </cell>
          <cell r="D109">
            <v>188920.69737512554</v>
          </cell>
          <cell r="E109">
            <v>14046.742131809597</v>
          </cell>
          <cell r="F109">
            <v>229789.92632458461</v>
          </cell>
          <cell r="G109">
            <v>12747.33634746646</v>
          </cell>
          <cell r="H109">
            <v>12612.581559901046</v>
          </cell>
          <cell r="I109">
            <v>18057.706337929769</v>
          </cell>
          <cell r="J109">
            <v>9330.1667114757583</v>
          </cell>
          <cell r="K109">
            <v>38315.140710721833</v>
          </cell>
        </row>
        <row r="110">
          <cell r="B110">
            <v>206831.7410312501</v>
          </cell>
          <cell r="C110">
            <v>196872.2332814309</v>
          </cell>
          <cell r="D110">
            <v>802187.29012292763</v>
          </cell>
          <cell r="E110">
            <v>46081.516465142748</v>
          </cell>
          <cell r="F110">
            <v>1428651.1127140233</v>
          </cell>
          <cell r="G110">
            <v>37068.368211890767</v>
          </cell>
          <cell r="H110">
            <v>114525.35837488557</v>
          </cell>
          <cell r="I110">
            <v>54446.972268860132</v>
          </cell>
          <cell r="J110">
            <v>6031.2283908593472</v>
          </cell>
          <cell r="K110">
            <v>233683.49239225587</v>
          </cell>
        </row>
        <row r="111">
          <cell r="B111">
            <v>64101.749934076892</v>
          </cell>
          <cell r="C111">
            <v>18508.092262422488</v>
          </cell>
          <cell r="D111">
            <v>734431.24631719419</v>
          </cell>
          <cell r="E111">
            <v>5162.4385175700681</v>
          </cell>
          <cell r="F111">
            <v>249109.17458261928</v>
          </cell>
          <cell r="G111">
            <v>35819.668641824923</v>
          </cell>
          <cell r="H111">
            <v>14661.615321419637</v>
          </cell>
          <cell r="I111">
            <v>9779.3983742503242</v>
          </cell>
          <cell r="J111">
            <v>10381.713291492366</v>
          </cell>
          <cell r="K111">
            <v>121974.10878545586</v>
          </cell>
        </row>
        <row r="112">
          <cell r="B112">
            <v>78902.051854954407</v>
          </cell>
          <cell r="C112">
            <v>29006.254917234124</v>
          </cell>
          <cell r="D112">
            <v>305929.03778537898</v>
          </cell>
          <cell r="E112">
            <v>16252.95031914802</v>
          </cell>
          <cell r="F112">
            <v>241457.76751810638</v>
          </cell>
          <cell r="G112">
            <v>23029.353427061946</v>
          </cell>
          <cell r="H112">
            <v>8990.2042263079566</v>
          </cell>
          <cell r="I112">
            <v>18671.56136439036</v>
          </cell>
          <cell r="J112">
            <v>398.78244099354583</v>
          </cell>
          <cell r="K112">
            <v>56856.41439756281</v>
          </cell>
        </row>
        <row r="113">
          <cell r="B113">
            <v>223656.37872070528</v>
          </cell>
          <cell r="C113">
            <v>69875.985701692975</v>
          </cell>
          <cell r="D113">
            <v>767548.13447733072</v>
          </cell>
          <cell r="E113">
            <v>22970.153063572863</v>
          </cell>
          <cell r="F113">
            <v>1269513.5706136057</v>
          </cell>
          <cell r="G113">
            <v>58960.210904949017</v>
          </cell>
          <cell r="H113">
            <v>54700.046357319618</v>
          </cell>
          <cell r="I113">
            <v>43151.573848402782</v>
          </cell>
          <cell r="J113">
            <v>7855.7596983217991</v>
          </cell>
          <cell r="K113">
            <v>350883.92213246832</v>
          </cell>
        </row>
        <row r="114">
          <cell r="B114">
            <v>38105.488394239896</v>
          </cell>
          <cell r="C114">
            <v>4881.3954663179566</v>
          </cell>
          <cell r="D114">
            <v>203098.50016036734</v>
          </cell>
          <cell r="E114">
            <v>16561.324834231225</v>
          </cell>
          <cell r="F114">
            <v>202438.93997728504</v>
          </cell>
          <cell r="G114">
            <v>21411.449656838187</v>
          </cell>
          <cell r="H114">
            <v>16500.853993643035</v>
          </cell>
          <cell r="I114">
            <v>7344.2977118090057</v>
          </cell>
          <cell r="J114">
            <v>288.59451469755732</v>
          </cell>
          <cell r="K114">
            <v>33979.528575438097</v>
          </cell>
        </row>
        <row r="115">
          <cell r="B115">
            <v>89495.559559302084</v>
          </cell>
          <cell r="C115">
            <v>5073.780472778737</v>
          </cell>
          <cell r="D115">
            <v>180830.81921729946</v>
          </cell>
          <cell r="E115">
            <v>10846.38950545447</v>
          </cell>
          <cell r="F115">
            <v>163006.80422884514</v>
          </cell>
          <cell r="G115">
            <v>13995.968951149895</v>
          </cell>
          <cell r="H115">
            <v>9500.2105232191643</v>
          </cell>
          <cell r="I115">
            <v>4235.5726108510962</v>
          </cell>
          <cell r="J115">
            <v>228.04921155901337</v>
          </cell>
          <cell r="K115">
            <v>57769.958289693532</v>
          </cell>
        </row>
        <row r="116">
          <cell r="B116">
            <v>219808.00681981447</v>
          </cell>
          <cell r="C116">
            <v>118597.10844046398</v>
          </cell>
          <cell r="D116">
            <v>986002.56694117398</v>
          </cell>
          <cell r="E116">
            <v>66552.467419133711</v>
          </cell>
          <cell r="F116">
            <v>1157614.5197573847</v>
          </cell>
          <cell r="G116">
            <v>81690.217771424534</v>
          </cell>
          <cell r="H116">
            <v>28444.102431928473</v>
          </cell>
          <cell r="I116">
            <v>74283.807583375325</v>
          </cell>
          <cell r="J116">
            <v>36888.920321691243</v>
          </cell>
          <cell r="K116">
            <v>415063.2205226568</v>
          </cell>
        </row>
        <row r="117">
          <cell r="B117">
            <v>731767.53403984115</v>
          </cell>
          <cell r="C117">
            <v>251118.46561319748</v>
          </cell>
          <cell r="D117">
            <v>1891218.0314812555</v>
          </cell>
          <cell r="E117">
            <v>207615.72520748642</v>
          </cell>
          <cell r="F117">
            <v>3153737.8968771342</v>
          </cell>
          <cell r="G117">
            <v>255870.55819377588</v>
          </cell>
          <cell r="H117">
            <v>119596.01592088246</v>
          </cell>
          <cell r="I117">
            <v>284946.36067647726</v>
          </cell>
          <cell r="J117">
            <v>157823.60550582892</v>
          </cell>
          <cell r="K117">
            <v>887103.90420547407</v>
          </cell>
        </row>
        <row r="118">
          <cell r="B118">
            <v>148027.921031723</v>
          </cell>
          <cell r="C118">
            <v>17778.107573061352</v>
          </cell>
          <cell r="D118">
            <v>483362.57687155739</v>
          </cell>
          <cell r="E118">
            <v>17900.872972917277</v>
          </cell>
          <cell r="F118">
            <v>750428.19558684004</v>
          </cell>
          <cell r="G118">
            <v>44046.805671086695</v>
          </cell>
          <cell r="H118">
            <v>19378.571569912063</v>
          </cell>
          <cell r="I118">
            <v>159716.56954461866</v>
          </cell>
          <cell r="J118">
            <v>20292.109132765458</v>
          </cell>
          <cell r="K118">
            <v>128969.42563316165</v>
          </cell>
        </row>
        <row r="119">
          <cell r="B119">
            <v>1109026.114030208</v>
          </cell>
          <cell r="C119">
            <v>402011.31870725937</v>
          </cell>
          <cell r="D119">
            <v>14498917.868077023</v>
          </cell>
          <cell r="E119">
            <v>817653.04719624657</v>
          </cell>
          <cell r="F119">
            <v>5484571.0952996593</v>
          </cell>
          <cell r="G119">
            <v>442082.22297615273</v>
          </cell>
          <cell r="H119">
            <v>201895.91648635114</v>
          </cell>
          <cell r="I119">
            <v>376415.32366605976</v>
          </cell>
          <cell r="J119">
            <v>492111.77930723713</v>
          </cell>
          <cell r="K119">
            <v>960310.29996887757</v>
          </cell>
        </row>
        <row r="120">
          <cell r="B120">
            <v>5199774.1030049603</v>
          </cell>
          <cell r="C120">
            <v>1805570.5053180885</v>
          </cell>
          <cell r="D120">
            <v>13930973.386025805</v>
          </cell>
          <cell r="E120">
            <v>4763679.6015716959</v>
          </cell>
          <cell r="F120">
            <v>21686855.805764955</v>
          </cell>
          <cell r="G120">
            <v>1651446.3398873464</v>
          </cell>
          <cell r="H120">
            <v>667101.32345481322</v>
          </cell>
          <cell r="I120">
            <v>2125389.1104578618</v>
          </cell>
          <cell r="J120">
            <v>313243.66992261197</v>
          </cell>
          <cell r="K120">
            <v>10988858.719225995</v>
          </cell>
        </row>
        <row r="121">
          <cell r="B121">
            <v>882988.61256151763</v>
          </cell>
          <cell r="C121">
            <v>237126.88253408487</v>
          </cell>
          <cell r="D121">
            <v>1820726.5588453852</v>
          </cell>
          <cell r="E121">
            <v>304145.35795730108</v>
          </cell>
          <cell r="F121">
            <v>3379144.3397820848</v>
          </cell>
          <cell r="G121">
            <v>218350.75434780854</v>
          </cell>
          <cell r="H121">
            <v>116762.23915609479</v>
          </cell>
          <cell r="I121">
            <v>232665.2902573871</v>
          </cell>
          <cell r="J121">
            <v>128251.79069697697</v>
          </cell>
          <cell r="K121">
            <v>725990.40212023968</v>
          </cell>
        </row>
        <row r="122">
          <cell r="B122">
            <v>608102.90178894531</v>
          </cell>
          <cell r="C122">
            <v>70700.008405548666</v>
          </cell>
          <cell r="D122">
            <v>945693.71345087187</v>
          </cell>
          <cell r="E122">
            <v>200255.68392557331</v>
          </cell>
          <cell r="F122">
            <v>1336411.7253975354</v>
          </cell>
          <cell r="G122">
            <v>182804.9158589585</v>
          </cell>
          <cell r="H122">
            <v>148322.55392026473</v>
          </cell>
          <cell r="I122">
            <v>125357.24815815693</v>
          </cell>
          <cell r="J122">
            <v>6007.1186414082194</v>
          </cell>
          <cell r="K122">
            <v>397169.09343158198</v>
          </cell>
        </row>
        <row r="123">
          <cell r="B123">
            <v>1203836.7532130701</v>
          </cell>
          <cell r="C123">
            <v>88022.848993346764</v>
          </cell>
          <cell r="D123">
            <v>1463513.3768802409</v>
          </cell>
          <cell r="E123">
            <v>195069.84707650656</v>
          </cell>
          <cell r="F123">
            <v>2848971.3074897267</v>
          </cell>
          <cell r="G123">
            <v>208505.99046791915</v>
          </cell>
          <cell r="H123">
            <v>131714.15869771424</v>
          </cell>
          <cell r="I123">
            <v>171889.36789947879</v>
          </cell>
          <cell r="J123">
            <v>28310.677289555722</v>
          </cell>
          <cell r="K123">
            <v>619681.03349071764</v>
          </cell>
        </row>
        <row r="124">
          <cell r="B124">
            <v>91098.614911235665</v>
          </cell>
          <cell r="C124">
            <v>30893.191234232756</v>
          </cell>
          <cell r="D124">
            <v>358427.92906101875</v>
          </cell>
          <cell r="E124">
            <v>7207.6877643179741</v>
          </cell>
          <cell r="F124">
            <v>274463.86632107146</v>
          </cell>
          <cell r="G124">
            <v>25174.868982728112</v>
          </cell>
          <cell r="H124">
            <v>40769.602084002116</v>
          </cell>
          <cell r="I124">
            <v>22522.525986321307</v>
          </cell>
          <cell r="J124">
            <v>1124.1986943061861</v>
          </cell>
          <cell r="K124">
            <v>143294.39139351659</v>
          </cell>
        </row>
        <row r="125">
          <cell r="B125">
            <v>86509.747516210526</v>
          </cell>
          <cell r="C125">
            <v>15769.370472598273</v>
          </cell>
          <cell r="D125">
            <v>399804.69866535137</v>
          </cell>
          <cell r="E125">
            <v>23772.138673456233</v>
          </cell>
          <cell r="F125">
            <v>278105.78754784336</v>
          </cell>
          <cell r="G125">
            <v>36244.444188409827</v>
          </cell>
          <cell r="H125">
            <v>17254.972674133354</v>
          </cell>
          <cell r="I125">
            <v>37347.690771722882</v>
          </cell>
          <cell r="J125">
            <v>2483.6952051758772</v>
          </cell>
          <cell r="K125">
            <v>171688.24780576228</v>
          </cell>
        </row>
        <row r="126">
          <cell r="B126">
            <v>333191.7808797207</v>
          </cell>
          <cell r="C126">
            <v>73567.597277784633</v>
          </cell>
          <cell r="D126">
            <v>734529.59858008777</v>
          </cell>
          <cell r="E126">
            <v>60151.647418998014</v>
          </cell>
          <cell r="F126">
            <v>872555.90896880347</v>
          </cell>
          <cell r="G126">
            <v>65341.335230280005</v>
          </cell>
          <cell r="H126">
            <v>43360.789397896311</v>
          </cell>
          <cell r="I126">
            <v>79034.220217172027</v>
          </cell>
          <cell r="J126">
            <v>3012.7256038399678</v>
          </cell>
          <cell r="K126">
            <v>294291.35195412196</v>
          </cell>
        </row>
        <row r="127">
          <cell r="B127">
            <v>207300.99911297282</v>
          </cell>
          <cell r="C127">
            <v>61417.360815231172</v>
          </cell>
          <cell r="D127">
            <v>2895573.414110973</v>
          </cell>
          <cell r="E127">
            <v>72307.711426608206</v>
          </cell>
          <cell r="F127">
            <v>1052996.0556174167</v>
          </cell>
          <cell r="G127">
            <v>71892.243909270343</v>
          </cell>
          <cell r="H127">
            <v>32886.90284065473</v>
          </cell>
          <cell r="I127">
            <v>42029.514343369534</v>
          </cell>
          <cell r="J127">
            <v>2603882.5900153336</v>
          </cell>
          <cell r="K127">
            <v>317726.4985057906</v>
          </cell>
        </row>
        <row r="128">
          <cell r="B128">
            <v>12104523.103787538</v>
          </cell>
          <cell r="C128">
            <v>3731008.1683185943</v>
          </cell>
          <cell r="D128">
            <v>45314814.520836592</v>
          </cell>
          <cell r="E128">
            <v>6915367.378398763</v>
          </cell>
          <cell r="F128">
            <v>47541230.593704909</v>
          </cell>
          <cell r="G128">
            <v>3612652.4813560918</v>
          </cell>
          <cell r="H128">
            <v>1852057.3217883105</v>
          </cell>
          <cell r="I128">
            <v>3996824.6036600959</v>
          </cell>
          <cell r="J128">
            <v>4103220.9127919367</v>
          </cell>
          <cell r="K128">
            <v>17201534.410920553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Rodrigues Sanguinet" refreshedDate="42808.600720949071" createdVersion="5" refreshedVersion="5" minRefreshableVersion="3" recordCount="40" xr:uid="{00000000-000A-0000-FFFF-FFFF00000000}">
  <cacheSource type="worksheet">
    <worksheetSource ref="A3:HW43" sheet="OUTPUTs"/>
  </cacheSource>
  <cacheFields count="231">
    <cacheField name="PesquisaOrigem" numFmtId="0">
      <sharedItems/>
    </cacheField>
    <cacheField name="Classe" numFmtId="0">
      <sharedItems/>
    </cacheField>
    <cacheField name="Denominação na pesquisa" numFmtId="0">
      <sharedItems/>
    </cacheField>
    <cacheField name="ClasseCNAE" numFmtId="0">
      <sharedItems count="40">
        <s v="Lapidação de Gemas e Fabricação de Artefatos de Ourivesaria e Joalheria"/>
        <s v="Fabricação de Bijuterias e Artefatos Semelhantes"/>
        <s v="Fabricação de Instrumentos Musicais"/>
        <s v="Comércio Atacadista de Artigos de Escritório e de Papelaria"/>
        <s v="Comércio Varejista Especializado de Instrumentos Musicais e Acessórios"/>
        <s v="Comércio Varejista de Livros, Jornais, Revistas e Papelaria"/>
        <s v="Comércio Varejista de Discos, Cds, Dvds e Fitas"/>
        <s v="Comércio Varejista de Jóias e Relógios"/>
        <s v="Edição de livros"/>
        <s v="Edição de Jornais"/>
        <s v="Edição de Revistas"/>
        <s v="Edição Integrada à Impressão de Livros"/>
        <s v="Edição Integrada à Impressão de Jornais"/>
        <s v="Edição Integrada à Impressão de Revistas"/>
        <s v="Atividades de Produção Cinematográfica, de Vídeos e de Programas de Televisão"/>
        <s v="Atividades de Pós-Produção Cinematográfica, de Vídeos e de Programas de Televisão"/>
        <s v="Distribuição Cinematográfica, de Vídeo e de Programas de Televisão"/>
        <s v="Atividades de Exibição Cinematográfica"/>
        <s v="Atividades de Gravação de Som e de Edição de Música"/>
        <s v="Atividades de Rádio"/>
        <s v="Atividades de Televisão Aberta"/>
        <s v="Programadoras e Atividades Relacionadas à Televisão por Assinatura"/>
        <s v="Operadoras de Televisão por Assinatura por Cabo"/>
        <s v="Operadoras de Televisão por Assinatura por Microondas"/>
        <s v="Operadoras de Televisão por Assinatura por Satélite"/>
        <s v="Serviços de Arquitetura"/>
        <s v="Design e Decoração de Interiores"/>
        <s v="Atividades Fotográficas e Similares"/>
        <s v="Aluguel de Fitas de Vídeo, Dvds e Similares"/>
        <s v="Ensino de Arte e Cultura"/>
        <s v="Ensino de Idiomas"/>
        <s v="Artes Cênicas, Espetáculos e Atividades Complementares"/>
        <s v="Criação Artística"/>
        <s v="Gestão de Espaços para Artes Cênicas, Espetáculos e Outras Atividades Artísticas"/>
        <s v="Atividades de Bibliotecas e Arquivos"/>
        <s v="Atividades de Museus e de Exploração, Restauração Artística e Conservação de Lugares e Prédios Históricos e Atrações Similares"/>
        <s v="Atividades de Jardins Botânicos, Zoológicos, Parques Nacionais, Reservas Ecológicas e áreas de Proteção Ambiental"/>
        <s v="Parques de Diversão e Parques Temáticos"/>
        <s v="Atividades de Recreação e Lazer não Especificadas Anteriormente"/>
        <s v="Atividades de Organizações Associativas Ligadas à Cultura e à Arte"/>
      </sharedItems>
    </cacheField>
    <cacheField name="Atividade Cultural" numFmtId="0">
      <sharedItems count="1">
        <s v="Sim"/>
      </sharedItems>
    </cacheField>
    <cacheField name="Cadeia Geral" numFmtId="0">
      <sharedItems count="10">
        <s v="Design"/>
        <s v="Música"/>
        <s v="Editoração"/>
        <s v="Audiovisual"/>
        <s v="Arquitetura"/>
        <s v="Artes"/>
        <s v="Formação"/>
        <s v="Gestão"/>
        <s v="Patrimônio"/>
        <s v="Entretenimento"/>
      </sharedItems>
    </cacheField>
    <cacheField name="Tipo de atuação" numFmtId="0">
      <sharedItems count="2">
        <s v="Serviço Não-Financeiro"/>
        <s v="Comércio"/>
      </sharedItems>
    </cacheField>
    <cacheField name="Soma de 11 - Rondônia_2014" numFmtId="0">
      <sharedItems containsSemiMixedTypes="0" containsString="0" containsNumber="1" containsInteger="1" minValue="0" maxValue="0"/>
    </cacheField>
    <cacheField name="Soma de 12 - Acre_2014" numFmtId="0">
      <sharedItems containsSemiMixedTypes="0" containsString="0" containsNumber="1" containsInteger="1" minValue="0" maxValue="0"/>
    </cacheField>
    <cacheField name="Soma de 13 - Amazonas_2014" numFmtId="0">
      <sharedItems containsSemiMixedTypes="0" containsString="0" containsNumber="1" containsInteger="1" minValue="0" maxValue="0"/>
    </cacheField>
    <cacheField name="Soma de 14 - Roraima_2014" numFmtId="0">
      <sharedItems containsSemiMixedTypes="0" containsString="0" containsNumber="1" containsInteger="1" minValue="0" maxValue="0"/>
    </cacheField>
    <cacheField name="Soma de 15 - Pará_2014" numFmtId="0">
      <sharedItems containsSemiMixedTypes="0" containsString="0" containsNumber="1" containsInteger="1" minValue="0" maxValue="0"/>
    </cacheField>
    <cacheField name="Soma de 16 - Amapá_2014" numFmtId="0">
      <sharedItems containsSemiMixedTypes="0" containsString="0" containsNumber="1" containsInteger="1" minValue="0" maxValue="0"/>
    </cacheField>
    <cacheField name="Soma de 17 - Tocantins_2014" numFmtId="0">
      <sharedItems containsSemiMixedTypes="0" containsString="0" containsNumber="1" containsInteger="1" minValue="0" maxValue="0"/>
    </cacheField>
    <cacheField name="Soma de 21 - Maranhão_2014" numFmtId="0">
      <sharedItems containsSemiMixedTypes="0" containsString="0" containsNumber="1" containsInteger="1" minValue="0" maxValue="0"/>
    </cacheField>
    <cacheField name="Soma de 22 - Piauí_2014" numFmtId="0">
      <sharedItems containsSemiMixedTypes="0" containsString="0" containsNumber="1" containsInteger="1" minValue="0" maxValue="0"/>
    </cacheField>
    <cacheField name="Soma de 23 - Ceará_2014" numFmtId="0">
      <sharedItems containsSemiMixedTypes="0" containsString="0" containsNumber="1" containsInteger="1" minValue="0" maxValue="0"/>
    </cacheField>
    <cacheField name="Soma de 24 - Rio Grande do Norte_2014" numFmtId="0">
      <sharedItems containsSemiMixedTypes="0" containsString="0" containsNumber="1" containsInteger="1" minValue="0" maxValue="0"/>
    </cacheField>
    <cacheField name="Soma de 25 - Paraíba_2014" numFmtId="0">
      <sharedItems containsSemiMixedTypes="0" containsString="0" containsNumber="1" containsInteger="1" minValue="0" maxValue="0"/>
    </cacheField>
    <cacheField name="Soma de 26 - Pernambuco_2014" numFmtId="0">
      <sharedItems containsSemiMixedTypes="0" containsString="0" containsNumber="1" containsInteger="1" minValue="0" maxValue="0"/>
    </cacheField>
    <cacheField name="Soma de 27 - Alagoas_2014" numFmtId="0">
      <sharedItems containsSemiMixedTypes="0" containsString="0" containsNumber="1" containsInteger="1" minValue="0" maxValue="0"/>
    </cacheField>
    <cacheField name="Soma de 28 - Sergipe_2014" numFmtId="0">
      <sharedItems containsSemiMixedTypes="0" containsString="0" containsNumber="1" containsInteger="1" minValue="0" maxValue="0"/>
    </cacheField>
    <cacheField name="Soma de 29 - Bahia_2014" numFmtId="0">
      <sharedItems containsSemiMixedTypes="0" containsString="0" containsNumber="1" containsInteger="1" minValue="0" maxValue="0"/>
    </cacheField>
    <cacheField name="Soma de 31 - Minas Gerais_2014" numFmtId="0">
      <sharedItems containsSemiMixedTypes="0" containsString="0" containsNumber="1" containsInteger="1" minValue="0" maxValue="0"/>
    </cacheField>
    <cacheField name="Soma de 32 - Espírito Santo_2014" numFmtId="0">
      <sharedItems containsSemiMixedTypes="0" containsString="0" containsNumber="1" containsInteger="1" minValue="0" maxValue="0"/>
    </cacheField>
    <cacheField name="Soma de 33 - Rio de Janeiro_2014" numFmtId="0">
      <sharedItems containsSemiMixedTypes="0" containsString="0" containsNumber="1" containsInteger="1" minValue="0" maxValue="0"/>
    </cacheField>
    <cacheField name="Soma de 35 - São Paulo_2014" numFmtId="0">
      <sharedItems containsSemiMixedTypes="0" containsString="0" containsNumber="1" containsInteger="1" minValue="0" maxValue="0"/>
    </cacheField>
    <cacheField name="Soma de 41 - Paraná_2014" numFmtId="0">
      <sharedItems containsSemiMixedTypes="0" containsString="0" containsNumber="1" containsInteger="1" minValue="0" maxValue="0"/>
    </cacheField>
    <cacheField name="Soma de 42 - Santa Catarina_2014" numFmtId="0">
      <sharedItems containsSemiMixedTypes="0" containsString="0" containsNumber="1" containsInteger="1" minValue="0" maxValue="0"/>
    </cacheField>
    <cacheField name="Soma de 43 - Rio Grande do Sul_2014" numFmtId="0">
      <sharedItems containsSemiMixedTypes="0" containsString="0" containsNumber="1" containsInteger="1" minValue="0" maxValue="0"/>
    </cacheField>
    <cacheField name="Soma de 50 - Mato Grosso do Sul_2014" numFmtId="0">
      <sharedItems containsSemiMixedTypes="0" containsString="0" containsNumber="1" containsInteger="1" minValue="0" maxValue="0"/>
    </cacheField>
    <cacheField name="Soma de 51 - Mato Grosso_2014" numFmtId="0">
      <sharedItems containsSemiMixedTypes="0" containsString="0" containsNumber="1" containsInteger="1" minValue="0" maxValue="0"/>
    </cacheField>
    <cacheField name="Soma de 52 - Goiás_2014" numFmtId="0">
      <sharedItems containsSemiMixedTypes="0" containsString="0" containsNumber="1" containsInteger="1" minValue="0" maxValue="0"/>
    </cacheField>
    <cacheField name="Soma de 53 - Distrito Federal_2014" numFmtId="0">
      <sharedItems containsSemiMixedTypes="0" containsString="0" containsNumber="1" containsInteger="1" minValue="0" maxValue="0"/>
    </cacheField>
    <cacheField name="Soma de Total_2014" numFmtId="0">
      <sharedItems containsSemiMixedTypes="0" containsString="0" containsNumber="1" containsInteger="1" minValue="0" maxValue="0"/>
    </cacheField>
    <cacheField name="Soma de 11 - Rondônia_2013" numFmtId="0">
      <sharedItems containsSemiMixedTypes="0" containsString="0" containsNumber="1" containsInteger="1" minValue="0" maxValue="0"/>
    </cacheField>
    <cacheField name="Soma de 12 - Acre_2013" numFmtId="0">
      <sharedItems containsSemiMixedTypes="0" containsString="0" containsNumber="1" containsInteger="1" minValue="0" maxValue="0"/>
    </cacheField>
    <cacheField name="Soma de 13 - Amazonas_2013" numFmtId="0">
      <sharedItems containsSemiMixedTypes="0" containsString="0" containsNumber="1" containsInteger="1" minValue="0" maxValue="0"/>
    </cacheField>
    <cacheField name="Soma de 14 - Roraima_2013" numFmtId="0">
      <sharedItems containsSemiMixedTypes="0" containsString="0" containsNumber="1" containsInteger="1" minValue="0" maxValue="0"/>
    </cacheField>
    <cacheField name="Soma de 15 - Pará_2013" numFmtId="0">
      <sharedItems containsSemiMixedTypes="0" containsString="0" containsNumber="1" containsInteger="1" minValue="0" maxValue="0"/>
    </cacheField>
    <cacheField name="Soma de 16 - Amapá_2013" numFmtId="0">
      <sharedItems containsSemiMixedTypes="0" containsString="0" containsNumber="1" containsInteger="1" minValue="0" maxValue="0"/>
    </cacheField>
    <cacheField name="Soma de 17 - Tocantins_2013" numFmtId="0">
      <sharedItems containsSemiMixedTypes="0" containsString="0" containsNumber="1" containsInteger="1" minValue="0" maxValue="0"/>
    </cacheField>
    <cacheField name="Soma de 21 - Maranhão_2013" numFmtId="0">
      <sharedItems containsSemiMixedTypes="0" containsString="0" containsNumber="1" containsInteger="1" minValue="0" maxValue="0"/>
    </cacheField>
    <cacheField name="Soma de 22 - Piauí_2013" numFmtId="0">
      <sharedItems containsSemiMixedTypes="0" containsString="0" containsNumber="1" containsInteger="1" minValue="0" maxValue="0"/>
    </cacheField>
    <cacheField name="Soma de 23 - Ceará_2013" numFmtId="0">
      <sharedItems containsSemiMixedTypes="0" containsString="0" containsNumber="1" containsInteger="1" minValue="0" maxValue="0"/>
    </cacheField>
    <cacheField name="Soma de 24 - Rio Grande do Norte_2013" numFmtId="0">
      <sharedItems containsSemiMixedTypes="0" containsString="0" containsNumber="1" containsInteger="1" minValue="0" maxValue="0"/>
    </cacheField>
    <cacheField name="Soma de 25 - Paraíba_2013" numFmtId="0">
      <sharedItems containsSemiMixedTypes="0" containsString="0" containsNumber="1" containsInteger="1" minValue="0" maxValue="0"/>
    </cacheField>
    <cacheField name="Soma de 26 - Pernambuco_2013" numFmtId="0">
      <sharedItems containsSemiMixedTypes="0" containsString="0" containsNumber="1" containsInteger="1" minValue="0" maxValue="0"/>
    </cacheField>
    <cacheField name="Soma de 27 - Alagoas_2013" numFmtId="0">
      <sharedItems containsSemiMixedTypes="0" containsString="0" containsNumber="1" containsInteger="1" minValue="0" maxValue="0"/>
    </cacheField>
    <cacheField name="Soma de 28 - Sergipe_2013" numFmtId="0">
      <sharedItems containsSemiMixedTypes="0" containsString="0" containsNumber="1" containsInteger="1" minValue="0" maxValue="0"/>
    </cacheField>
    <cacheField name="Soma de 29 - Bahia_2013" numFmtId="0">
      <sharedItems containsSemiMixedTypes="0" containsString="0" containsNumber="1" containsInteger="1" minValue="0" maxValue="0"/>
    </cacheField>
    <cacheField name="Soma de 31 - Minas Gerais_2013" numFmtId="0">
      <sharedItems containsSemiMixedTypes="0" containsString="0" containsNumber="1" containsInteger="1" minValue="0" maxValue="0"/>
    </cacheField>
    <cacheField name="Soma de 32 - Espírito Santo_2013" numFmtId="0">
      <sharedItems containsSemiMixedTypes="0" containsString="0" containsNumber="1" containsInteger="1" minValue="0" maxValue="0"/>
    </cacheField>
    <cacheField name="Soma de 33 - Rio de Janeiro_2013" numFmtId="0">
      <sharedItems containsSemiMixedTypes="0" containsString="0" containsNumber="1" containsInteger="1" minValue="0" maxValue="0"/>
    </cacheField>
    <cacheField name="Soma de 35 - São Paulo_2013" numFmtId="0">
      <sharedItems containsSemiMixedTypes="0" containsString="0" containsNumber="1" containsInteger="1" minValue="0" maxValue="0"/>
    </cacheField>
    <cacheField name="Soma de 41 - Paraná_2013" numFmtId="0">
      <sharedItems containsSemiMixedTypes="0" containsString="0" containsNumber="1" containsInteger="1" minValue="0" maxValue="0"/>
    </cacheField>
    <cacheField name="Soma de 42 - Santa Catarina_2013" numFmtId="0">
      <sharedItems containsSemiMixedTypes="0" containsString="0" containsNumber="1" containsInteger="1" minValue="0" maxValue="0"/>
    </cacheField>
    <cacheField name="Soma de 43 - Rio Grande do Sul_2013" numFmtId="0">
      <sharedItems containsSemiMixedTypes="0" containsString="0" containsNumber="1" containsInteger="1" minValue="0" maxValue="0"/>
    </cacheField>
    <cacheField name="Soma de 50 - Mato Grosso do Sul_2013" numFmtId="0">
      <sharedItems containsSemiMixedTypes="0" containsString="0" containsNumber="1" containsInteger="1" minValue="0" maxValue="0"/>
    </cacheField>
    <cacheField name="Soma de 51 - Mato Grosso_2013" numFmtId="0">
      <sharedItems containsSemiMixedTypes="0" containsString="0" containsNumber="1" containsInteger="1" minValue="0" maxValue="0"/>
    </cacheField>
    <cacheField name="Soma de 52 - Goiás_2013" numFmtId="0">
      <sharedItems containsSemiMixedTypes="0" containsString="0" containsNumber="1" containsInteger="1" minValue="0" maxValue="0"/>
    </cacheField>
    <cacheField name="Soma de 53 - Distrito Federal_2013" numFmtId="0">
      <sharedItems containsSemiMixedTypes="0" containsString="0" containsNumber="1" containsInteger="1" minValue="0" maxValue="0"/>
    </cacheField>
    <cacheField name="Soma de Total_2013" numFmtId="0">
      <sharedItems containsSemiMixedTypes="0" containsString="0" containsNumber="1" containsInteger="1" minValue="0" maxValue="0"/>
    </cacheField>
    <cacheField name="Soma de 11 - Rondônia_2012" numFmtId="0">
      <sharedItems containsSemiMixedTypes="0" containsString="0" containsNumber="1" containsInteger="1" minValue="0" maxValue="0"/>
    </cacheField>
    <cacheField name="Soma de 12 - Acre_2012" numFmtId="0">
      <sharedItems containsSemiMixedTypes="0" containsString="0" containsNumber="1" containsInteger="1" minValue="0" maxValue="0"/>
    </cacheField>
    <cacheField name="Soma de 13 - Amazonas_2012" numFmtId="0">
      <sharedItems containsSemiMixedTypes="0" containsString="0" containsNumber="1" containsInteger="1" minValue="0" maxValue="0"/>
    </cacheField>
    <cacheField name="Soma de 14 - Roraima_2012" numFmtId="0">
      <sharedItems containsSemiMixedTypes="0" containsString="0" containsNumber="1" containsInteger="1" minValue="0" maxValue="0"/>
    </cacheField>
    <cacheField name="Soma de 15 - Pará_2012" numFmtId="0">
      <sharedItems containsSemiMixedTypes="0" containsString="0" containsNumber="1" containsInteger="1" minValue="0" maxValue="0"/>
    </cacheField>
    <cacheField name="Soma de 16 - Amapá_2012" numFmtId="0">
      <sharedItems containsSemiMixedTypes="0" containsString="0" containsNumber="1" containsInteger="1" minValue="0" maxValue="0"/>
    </cacheField>
    <cacheField name="Soma de 17 - Tocantins_2012" numFmtId="0">
      <sharedItems containsSemiMixedTypes="0" containsString="0" containsNumber="1" containsInteger="1" minValue="0" maxValue="0"/>
    </cacheField>
    <cacheField name="Soma de 21 - Maranhão_2012" numFmtId="0">
      <sharedItems containsSemiMixedTypes="0" containsString="0" containsNumber="1" containsInteger="1" minValue="0" maxValue="0"/>
    </cacheField>
    <cacheField name="Soma de 22 - Piauí_2012" numFmtId="0">
      <sharedItems containsSemiMixedTypes="0" containsString="0" containsNumber="1" containsInteger="1" minValue="0" maxValue="0"/>
    </cacheField>
    <cacheField name="Soma de 23 - Ceará_2012" numFmtId="0">
      <sharedItems containsSemiMixedTypes="0" containsString="0" containsNumber="1" containsInteger="1" minValue="0" maxValue="0"/>
    </cacheField>
    <cacheField name="Soma de 24 - Rio Grande do Norte_2012" numFmtId="0">
      <sharedItems containsSemiMixedTypes="0" containsString="0" containsNumber="1" containsInteger="1" minValue="0" maxValue="0"/>
    </cacheField>
    <cacheField name="Soma de 25 - Paraíba_2012" numFmtId="0">
      <sharedItems containsSemiMixedTypes="0" containsString="0" containsNumber="1" containsInteger="1" minValue="0" maxValue="0"/>
    </cacheField>
    <cacheField name="Soma de 26 - Pernambuco_2012" numFmtId="0">
      <sharedItems containsSemiMixedTypes="0" containsString="0" containsNumber="1" containsInteger="1" minValue="0" maxValue="0"/>
    </cacheField>
    <cacheField name="Soma de 27 - Alagoas_2012" numFmtId="0">
      <sharedItems containsSemiMixedTypes="0" containsString="0" containsNumber="1" containsInteger="1" minValue="0" maxValue="0"/>
    </cacheField>
    <cacheField name="Soma de 28 - Sergipe_2012" numFmtId="0">
      <sharedItems containsSemiMixedTypes="0" containsString="0" containsNumber="1" containsInteger="1" minValue="0" maxValue="0"/>
    </cacheField>
    <cacheField name="Soma de 29 - Bahia_2012" numFmtId="0">
      <sharedItems containsSemiMixedTypes="0" containsString="0" containsNumber="1" containsInteger="1" minValue="0" maxValue="0"/>
    </cacheField>
    <cacheField name="Soma de 31 - Minas Gerais_2012" numFmtId="0">
      <sharedItems containsSemiMixedTypes="0" containsString="0" containsNumber="1" containsInteger="1" minValue="0" maxValue="0"/>
    </cacheField>
    <cacheField name="Soma de 32 - Espírito Santo_2012" numFmtId="0">
      <sharedItems containsSemiMixedTypes="0" containsString="0" containsNumber="1" containsInteger="1" minValue="0" maxValue="0"/>
    </cacheField>
    <cacheField name="Soma de 33 - Rio de Janeiro_2012" numFmtId="0">
      <sharedItems containsSemiMixedTypes="0" containsString="0" containsNumber="1" containsInteger="1" minValue="0" maxValue="0"/>
    </cacheField>
    <cacheField name="Soma de 35 - São Paulo_2012" numFmtId="0">
      <sharedItems containsSemiMixedTypes="0" containsString="0" containsNumber="1" containsInteger="1" minValue="0" maxValue="0"/>
    </cacheField>
    <cacheField name="Soma de 41 - Paraná_2012" numFmtId="0">
      <sharedItems containsSemiMixedTypes="0" containsString="0" containsNumber="1" containsInteger="1" minValue="0" maxValue="0"/>
    </cacheField>
    <cacheField name="Soma de 42 - Santa Catarina_2012" numFmtId="0">
      <sharedItems containsSemiMixedTypes="0" containsString="0" containsNumber="1" containsInteger="1" minValue="0" maxValue="0"/>
    </cacheField>
    <cacheField name="Soma de 43 - Rio Grande do Sul_2012" numFmtId="0">
      <sharedItems containsSemiMixedTypes="0" containsString="0" containsNumber="1" containsInteger="1" minValue="0" maxValue="0"/>
    </cacheField>
    <cacheField name="Soma de 50 - Mato Grosso do Sul_2012" numFmtId="0">
      <sharedItems containsSemiMixedTypes="0" containsString="0" containsNumber="1" containsInteger="1" minValue="0" maxValue="0"/>
    </cacheField>
    <cacheField name="Soma de 51 - Mato Grosso_2012" numFmtId="0">
      <sharedItems containsSemiMixedTypes="0" containsString="0" containsNumber="1" containsInteger="1" minValue="0" maxValue="0"/>
    </cacheField>
    <cacheField name="Soma de 52 - Goiás_2012" numFmtId="0">
      <sharedItems containsSemiMixedTypes="0" containsString="0" containsNumber="1" containsInteger="1" minValue="0" maxValue="0"/>
    </cacheField>
    <cacheField name="Soma de 53 - Distrito Federal_2012" numFmtId="0">
      <sharedItems containsSemiMixedTypes="0" containsString="0" containsNumber="1" containsInteger="1" minValue="0" maxValue="0"/>
    </cacheField>
    <cacheField name="Soma de Total_2012" numFmtId="0">
      <sharedItems containsSemiMixedTypes="0" containsString="0" containsNumber="1" containsInteger="1" minValue="0" maxValue="0"/>
    </cacheField>
    <cacheField name="Soma de 11 - Rondônia_2011" numFmtId="0">
      <sharedItems containsSemiMixedTypes="0" containsString="0" containsNumber="1" containsInteger="1" minValue="0" maxValue="0"/>
    </cacheField>
    <cacheField name="Soma de 12 - Acre_2011" numFmtId="0">
      <sharedItems containsSemiMixedTypes="0" containsString="0" containsNumber="1" containsInteger="1" minValue="0" maxValue="0"/>
    </cacheField>
    <cacheField name="Soma de 13 - Amazonas_2011" numFmtId="0">
      <sharedItems containsSemiMixedTypes="0" containsString="0" containsNumber="1" containsInteger="1" minValue="0" maxValue="0"/>
    </cacheField>
    <cacheField name="Soma de 14 - Roraima_2011" numFmtId="0">
      <sharedItems containsSemiMixedTypes="0" containsString="0" containsNumber="1" containsInteger="1" minValue="0" maxValue="0"/>
    </cacheField>
    <cacheField name="Soma de 15 - Pará_2011" numFmtId="0">
      <sharedItems containsSemiMixedTypes="0" containsString="0" containsNumber="1" containsInteger="1" minValue="0" maxValue="0"/>
    </cacheField>
    <cacheField name="Soma de 16 - Amapá_2011" numFmtId="0">
      <sharedItems containsSemiMixedTypes="0" containsString="0" containsNumber="1" containsInteger="1" minValue="0" maxValue="0"/>
    </cacheField>
    <cacheField name="Soma de 17 - Tocantins_2011" numFmtId="0">
      <sharedItems containsSemiMixedTypes="0" containsString="0" containsNumber="1" containsInteger="1" minValue="0" maxValue="0"/>
    </cacheField>
    <cacheField name="Soma de 21 - Maranhão_2011" numFmtId="0">
      <sharedItems containsSemiMixedTypes="0" containsString="0" containsNumber="1" containsInteger="1" minValue="0" maxValue="0"/>
    </cacheField>
    <cacheField name="Soma de 22 - Piauí_2011" numFmtId="0">
      <sharedItems containsSemiMixedTypes="0" containsString="0" containsNumber="1" containsInteger="1" minValue="0" maxValue="0"/>
    </cacheField>
    <cacheField name="Soma de 23 - Ceará_2011" numFmtId="0">
      <sharedItems containsSemiMixedTypes="0" containsString="0" containsNumber="1" containsInteger="1" minValue="0" maxValue="0"/>
    </cacheField>
    <cacheField name="Soma de 24 - Rio Grande do Norte_2011" numFmtId="0">
      <sharedItems containsSemiMixedTypes="0" containsString="0" containsNumber="1" containsInteger="1" minValue="0" maxValue="0"/>
    </cacheField>
    <cacheField name="Soma de 25 - Paraíba_2011" numFmtId="0">
      <sharedItems containsSemiMixedTypes="0" containsString="0" containsNumber="1" containsInteger="1" minValue="0" maxValue="0"/>
    </cacheField>
    <cacheField name="Soma de 26 - Pernambuco_2011" numFmtId="0">
      <sharedItems containsSemiMixedTypes="0" containsString="0" containsNumber="1" containsInteger="1" minValue="0" maxValue="0"/>
    </cacheField>
    <cacheField name="Soma de 27 - Alagoas_2011" numFmtId="0">
      <sharedItems containsSemiMixedTypes="0" containsString="0" containsNumber="1" containsInteger="1" minValue="0" maxValue="0"/>
    </cacheField>
    <cacheField name="Soma de 28 - Sergipe_2011" numFmtId="0">
      <sharedItems containsSemiMixedTypes="0" containsString="0" containsNumber="1" containsInteger="1" minValue="0" maxValue="0"/>
    </cacheField>
    <cacheField name="Soma de 29 - Bahia_2011" numFmtId="0">
      <sharedItems containsSemiMixedTypes="0" containsString="0" containsNumber="1" containsInteger="1" minValue="0" maxValue="0"/>
    </cacheField>
    <cacheField name="Soma de 31 - Minas Gerais_2011" numFmtId="0">
      <sharedItems containsSemiMixedTypes="0" containsString="0" containsNumber="1" containsInteger="1" minValue="0" maxValue="0"/>
    </cacheField>
    <cacheField name="Soma de 32 - Espírito Santo_2011" numFmtId="0">
      <sharedItems containsSemiMixedTypes="0" containsString="0" containsNumber="1" containsInteger="1" minValue="0" maxValue="0"/>
    </cacheField>
    <cacheField name="Soma de 33 - Rio de Janeiro_2011" numFmtId="0">
      <sharedItems containsSemiMixedTypes="0" containsString="0" containsNumber="1" containsInteger="1" minValue="0" maxValue="0"/>
    </cacheField>
    <cacheField name="Soma de 35 - São Paulo_2011" numFmtId="0">
      <sharedItems containsSemiMixedTypes="0" containsString="0" containsNumber="1" containsInteger="1" minValue="0" maxValue="0"/>
    </cacheField>
    <cacheField name="Soma de 41 - Paraná_2011" numFmtId="0">
      <sharedItems containsSemiMixedTypes="0" containsString="0" containsNumber="1" containsInteger="1" minValue="0" maxValue="0"/>
    </cacheField>
    <cacheField name="Soma de 42 - Santa Catarina_2011" numFmtId="0">
      <sharedItems containsSemiMixedTypes="0" containsString="0" containsNumber="1" containsInteger="1" minValue="0" maxValue="0"/>
    </cacheField>
    <cacheField name="Soma de 43 - Rio Grande do Sul_2011" numFmtId="0">
      <sharedItems containsSemiMixedTypes="0" containsString="0" containsNumber="1" containsInteger="1" minValue="0" maxValue="0"/>
    </cacheField>
    <cacheField name="Soma de 50 - Mato Grosso do Sul_2011" numFmtId="0">
      <sharedItems containsSemiMixedTypes="0" containsString="0" containsNumber="1" containsInteger="1" minValue="0" maxValue="0"/>
    </cacheField>
    <cacheField name="Soma de 51 - Mato Grosso_2011" numFmtId="0">
      <sharedItems containsSemiMixedTypes="0" containsString="0" containsNumber="1" containsInteger="1" minValue="0" maxValue="0"/>
    </cacheField>
    <cacheField name="Soma de 52 - Goiás_2011" numFmtId="0">
      <sharedItems containsSemiMixedTypes="0" containsString="0" containsNumber="1" containsInteger="1" minValue="0" maxValue="0"/>
    </cacheField>
    <cacheField name="Soma de 53 - Distrito Federal_2011" numFmtId="0">
      <sharedItems containsSemiMixedTypes="0" containsString="0" containsNumber="1" containsInteger="1" minValue="0" maxValue="0"/>
    </cacheField>
    <cacheField name="Soma de Total_2011" numFmtId="0">
      <sharedItems containsSemiMixedTypes="0" containsString="0" containsNumber="1" containsInteger="1" minValue="0" maxValue="0"/>
    </cacheField>
    <cacheField name="Soma de 11 - Rondônia_2010" numFmtId="0">
      <sharedItems containsSemiMixedTypes="0" containsString="0" containsNumber="1" containsInteger="1" minValue="0" maxValue="0"/>
    </cacheField>
    <cacheField name="Soma de 12 - Acre_2010" numFmtId="0">
      <sharedItems containsSemiMixedTypes="0" containsString="0" containsNumber="1" containsInteger="1" minValue="0" maxValue="0"/>
    </cacheField>
    <cacheField name="Soma de 13 - Amazonas_2010" numFmtId="0">
      <sharedItems containsSemiMixedTypes="0" containsString="0" containsNumber="1" containsInteger="1" minValue="0" maxValue="0"/>
    </cacheField>
    <cacheField name="Soma de 14 - Roraima_2010" numFmtId="0">
      <sharedItems containsSemiMixedTypes="0" containsString="0" containsNumber="1" containsInteger="1" minValue="0" maxValue="0"/>
    </cacheField>
    <cacheField name="Soma de 15 - Pará_2010" numFmtId="0">
      <sharedItems containsSemiMixedTypes="0" containsString="0" containsNumber="1" containsInteger="1" minValue="0" maxValue="0"/>
    </cacheField>
    <cacheField name="Soma de 16 - Amapá_2010" numFmtId="0">
      <sharedItems containsSemiMixedTypes="0" containsString="0" containsNumber="1" containsInteger="1" minValue="0" maxValue="0"/>
    </cacheField>
    <cacheField name="Soma de 17 - Tocantins_2010" numFmtId="0">
      <sharedItems containsSemiMixedTypes="0" containsString="0" containsNumber="1" containsInteger="1" minValue="0" maxValue="0"/>
    </cacheField>
    <cacheField name="Soma de 21 - Maranhão_2010" numFmtId="0">
      <sharedItems containsSemiMixedTypes="0" containsString="0" containsNumber="1" containsInteger="1" minValue="0" maxValue="0"/>
    </cacheField>
    <cacheField name="Soma de 22 - Piauí_2010" numFmtId="0">
      <sharedItems containsSemiMixedTypes="0" containsString="0" containsNumber="1" containsInteger="1" minValue="0" maxValue="0"/>
    </cacheField>
    <cacheField name="Soma de 23 - Ceará_2010" numFmtId="0">
      <sharedItems containsSemiMixedTypes="0" containsString="0" containsNumber="1" containsInteger="1" minValue="0" maxValue="0"/>
    </cacheField>
    <cacheField name="Soma de 24 - Rio Grande do Norte_2010" numFmtId="0">
      <sharedItems containsSemiMixedTypes="0" containsString="0" containsNumber="1" containsInteger="1" minValue="0" maxValue="0"/>
    </cacheField>
    <cacheField name="Soma de 25 - Paraíba_2010" numFmtId="0">
      <sharedItems containsSemiMixedTypes="0" containsString="0" containsNumber="1" containsInteger="1" minValue="0" maxValue="0"/>
    </cacheField>
    <cacheField name="Soma de 26 - Pernambuco_2010" numFmtId="0">
      <sharedItems containsSemiMixedTypes="0" containsString="0" containsNumber="1" containsInteger="1" minValue="0" maxValue="0"/>
    </cacheField>
    <cacheField name="Soma de 27 - Alagoas_2010" numFmtId="0">
      <sharedItems containsSemiMixedTypes="0" containsString="0" containsNumber="1" containsInteger="1" minValue="0" maxValue="0"/>
    </cacheField>
    <cacheField name="Soma de 28 - Sergipe_2010" numFmtId="0">
      <sharedItems containsSemiMixedTypes="0" containsString="0" containsNumber="1" containsInteger="1" minValue="0" maxValue="0"/>
    </cacheField>
    <cacheField name="Soma de 29 - Bahia_2010" numFmtId="0">
      <sharedItems containsSemiMixedTypes="0" containsString="0" containsNumber="1" containsInteger="1" minValue="0" maxValue="0"/>
    </cacheField>
    <cacheField name="Soma de 31 - Minas Gerais_2010" numFmtId="0">
      <sharedItems containsSemiMixedTypes="0" containsString="0" containsNumber="1" containsInteger="1" minValue="0" maxValue="0"/>
    </cacheField>
    <cacheField name="Soma de 32 - Espírito Santo_2010" numFmtId="0">
      <sharedItems containsSemiMixedTypes="0" containsString="0" containsNumber="1" containsInteger="1" minValue="0" maxValue="0"/>
    </cacheField>
    <cacheField name="Soma de 33 - Rio de Janeiro_2010" numFmtId="0">
      <sharedItems containsSemiMixedTypes="0" containsString="0" containsNumber="1" containsInteger="1" minValue="0" maxValue="0"/>
    </cacheField>
    <cacheField name="Soma de 35 - São Paulo_2010" numFmtId="0">
      <sharedItems containsSemiMixedTypes="0" containsString="0" containsNumber="1" containsInteger="1" minValue="0" maxValue="0"/>
    </cacheField>
    <cacheField name="Soma de 41 - Paraná_2010" numFmtId="0">
      <sharedItems containsSemiMixedTypes="0" containsString="0" containsNumber="1" containsInteger="1" minValue="0" maxValue="0"/>
    </cacheField>
    <cacheField name="Soma de 42 - Santa Catarina_2010" numFmtId="0">
      <sharedItems containsSemiMixedTypes="0" containsString="0" containsNumber="1" containsInteger="1" minValue="0" maxValue="0"/>
    </cacheField>
    <cacheField name="Soma de 43 - Rio Grande do Sul_2010" numFmtId="0">
      <sharedItems containsSemiMixedTypes="0" containsString="0" containsNumber="1" containsInteger="1" minValue="0" maxValue="0"/>
    </cacheField>
    <cacheField name="Soma de 50 - Mato Grosso do Sul_2010" numFmtId="0">
      <sharedItems containsSemiMixedTypes="0" containsString="0" containsNumber="1" containsInteger="1" minValue="0" maxValue="0"/>
    </cacheField>
    <cacheField name="Soma de 51 - Mato Grosso_2010" numFmtId="0">
      <sharedItems containsSemiMixedTypes="0" containsString="0" containsNumber="1" containsInteger="1" minValue="0" maxValue="0"/>
    </cacheField>
    <cacheField name="Soma de 52 - Goiás_2010" numFmtId="0">
      <sharedItems containsSemiMixedTypes="0" containsString="0" containsNumber="1" containsInteger="1" minValue="0" maxValue="0"/>
    </cacheField>
    <cacheField name="Soma de 53 - Distrito Federal_2010" numFmtId="0">
      <sharedItems containsSemiMixedTypes="0" containsString="0" containsNumber="1" containsInteger="1" minValue="0" maxValue="0"/>
    </cacheField>
    <cacheField name="Soma de Total_2010" numFmtId="0">
      <sharedItems containsSemiMixedTypes="0" containsString="0" containsNumber="1" containsInteger="1" minValue="0" maxValue="0"/>
    </cacheField>
    <cacheField name="Soma de 11 - Rondônia_2009" numFmtId="0">
      <sharedItems containsSemiMixedTypes="0" containsString="0" containsNumber="1" containsInteger="1" minValue="0" maxValue="0"/>
    </cacheField>
    <cacheField name="Soma de 12 - Acre_2009" numFmtId="0">
      <sharedItems containsSemiMixedTypes="0" containsString="0" containsNumber="1" containsInteger="1" minValue="0" maxValue="0"/>
    </cacheField>
    <cacheField name="Soma de 13 - Amazonas_2009" numFmtId="0">
      <sharedItems containsSemiMixedTypes="0" containsString="0" containsNumber="1" containsInteger="1" minValue="0" maxValue="0"/>
    </cacheField>
    <cacheField name="Soma de 14 - Roraima_2009" numFmtId="0">
      <sharedItems containsSemiMixedTypes="0" containsString="0" containsNumber="1" containsInteger="1" minValue="0" maxValue="0"/>
    </cacheField>
    <cacheField name="Soma de 15 - Pará_2009" numFmtId="0">
      <sharedItems containsSemiMixedTypes="0" containsString="0" containsNumber="1" containsInteger="1" minValue="0" maxValue="0"/>
    </cacheField>
    <cacheField name="Soma de 16 - Amapá_2009" numFmtId="0">
      <sharedItems containsSemiMixedTypes="0" containsString="0" containsNumber="1" containsInteger="1" minValue="0" maxValue="0"/>
    </cacheField>
    <cacheField name="Soma de 17 - Tocantins_2009" numFmtId="0">
      <sharedItems containsSemiMixedTypes="0" containsString="0" containsNumber="1" containsInteger="1" minValue="0" maxValue="0"/>
    </cacheField>
    <cacheField name="Soma de 21 - Maranhão_2009" numFmtId="0">
      <sharedItems containsSemiMixedTypes="0" containsString="0" containsNumber="1" containsInteger="1" minValue="0" maxValue="0"/>
    </cacheField>
    <cacheField name="Soma de 22 - Piauí_2009" numFmtId="0">
      <sharedItems containsSemiMixedTypes="0" containsString="0" containsNumber="1" containsInteger="1" minValue="0" maxValue="0"/>
    </cacheField>
    <cacheField name="Soma de 23 - Ceará_2009" numFmtId="0">
      <sharedItems containsSemiMixedTypes="0" containsString="0" containsNumber="1" containsInteger="1" minValue="0" maxValue="0"/>
    </cacheField>
    <cacheField name="Soma de 24 - Rio Grande do Norte_2009" numFmtId="0">
      <sharedItems containsSemiMixedTypes="0" containsString="0" containsNumber="1" containsInteger="1" minValue="0" maxValue="0"/>
    </cacheField>
    <cacheField name="Soma de 25 - Paraíba_2009" numFmtId="0">
      <sharedItems containsSemiMixedTypes="0" containsString="0" containsNumber="1" containsInteger="1" minValue="0" maxValue="0"/>
    </cacheField>
    <cacheField name="Soma de 26 - Pernambuco_2009" numFmtId="0">
      <sharedItems containsSemiMixedTypes="0" containsString="0" containsNumber="1" containsInteger="1" minValue="0" maxValue="0"/>
    </cacheField>
    <cacheField name="Soma de 27 - Alagoas_2009" numFmtId="0">
      <sharedItems containsSemiMixedTypes="0" containsString="0" containsNumber="1" containsInteger="1" minValue="0" maxValue="0"/>
    </cacheField>
    <cacheField name="Soma de 28 - Sergipe_2009" numFmtId="0">
      <sharedItems containsSemiMixedTypes="0" containsString="0" containsNumber="1" containsInteger="1" minValue="0" maxValue="0"/>
    </cacheField>
    <cacheField name="Soma de 29 - Bahia_2009" numFmtId="0">
      <sharedItems containsSemiMixedTypes="0" containsString="0" containsNumber="1" containsInteger="1" minValue="0" maxValue="0"/>
    </cacheField>
    <cacheField name="Soma de 31 - Minas Gerais_2009" numFmtId="0">
      <sharedItems containsSemiMixedTypes="0" containsString="0" containsNumber="1" containsInteger="1" minValue="0" maxValue="0"/>
    </cacheField>
    <cacheField name="Soma de 32 - Espírito Santo_2009" numFmtId="0">
      <sharedItems containsSemiMixedTypes="0" containsString="0" containsNumber="1" containsInteger="1" minValue="0" maxValue="0"/>
    </cacheField>
    <cacheField name="Soma de 33 - Rio de Janeiro_2009" numFmtId="0">
      <sharedItems containsSemiMixedTypes="0" containsString="0" containsNumber="1" containsInteger="1" minValue="0" maxValue="0"/>
    </cacheField>
    <cacheField name="Soma de 35 - São Paulo_2009" numFmtId="0">
      <sharedItems containsSemiMixedTypes="0" containsString="0" containsNumber="1" containsInteger="1" minValue="0" maxValue="0"/>
    </cacheField>
    <cacheField name="Soma de 41 - Paraná_2009" numFmtId="0">
      <sharedItems containsSemiMixedTypes="0" containsString="0" containsNumber="1" containsInteger="1" minValue="0" maxValue="0"/>
    </cacheField>
    <cacheField name="Soma de 42 - Santa Catarina_2009" numFmtId="0">
      <sharedItems containsSemiMixedTypes="0" containsString="0" containsNumber="1" containsInteger="1" minValue="0" maxValue="0"/>
    </cacheField>
    <cacheField name="Soma de 43 - Rio Grande do Sul_2009" numFmtId="0">
      <sharedItems containsSemiMixedTypes="0" containsString="0" containsNumber="1" containsInteger="1" minValue="0" maxValue="0"/>
    </cacheField>
    <cacheField name="Soma de 50 - Mato Grosso do Sul_2009" numFmtId="0">
      <sharedItems containsSemiMixedTypes="0" containsString="0" containsNumber="1" containsInteger="1" minValue="0" maxValue="0"/>
    </cacheField>
    <cacheField name="Soma de 51 - Mato Grosso_2009" numFmtId="0">
      <sharedItems containsSemiMixedTypes="0" containsString="0" containsNumber="1" containsInteger="1" minValue="0" maxValue="0"/>
    </cacheField>
    <cacheField name="Soma de 52 - Goiás_2009" numFmtId="0">
      <sharedItems containsSemiMixedTypes="0" containsString="0" containsNumber="1" containsInteger="1" minValue="0" maxValue="0"/>
    </cacheField>
    <cacheField name="Soma de 53 - Distrito Federal_2009" numFmtId="0">
      <sharedItems containsSemiMixedTypes="0" containsString="0" containsNumber="1" containsInteger="1" minValue="0" maxValue="0"/>
    </cacheField>
    <cacheField name="Soma de Total_2009" numFmtId="0">
      <sharedItems containsSemiMixedTypes="0" containsString="0" containsNumber="1" containsInteger="1" minValue="0" maxValue="0"/>
    </cacheField>
    <cacheField name="Soma de 11 - Rondônia_2008" numFmtId="0">
      <sharedItems containsSemiMixedTypes="0" containsString="0" containsNumber="1" containsInteger="1" minValue="0" maxValue="0"/>
    </cacheField>
    <cacheField name="Soma de 12 - Acre_2008" numFmtId="0">
      <sharedItems containsSemiMixedTypes="0" containsString="0" containsNumber="1" containsInteger="1" minValue="0" maxValue="0"/>
    </cacheField>
    <cacheField name="Soma de 13 - Amazonas_2008" numFmtId="0">
      <sharedItems containsSemiMixedTypes="0" containsString="0" containsNumber="1" containsInteger="1" minValue="0" maxValue="0"/>
    </cacheField>
    <cacheField name="Soma de 14 - Roraima_2008" numFmtId="0">
      <sharedItems containsSemiMixedTypes="0" containsString="0" containsNumber="1" containsInteger="1" minValue="0" maxValue="0"/>
    </cacheField>
    <cacheField name="Soma de 15 - Pará_2008" numFmtId="0">
      <sharedItems containsSemiMixedTypes="0" containsString="0" containsNumber="1" containsInteger="1" minValue="0" maxValue="0"/>
    </cacheField>
    <cacheField name="Soma de 16 - Amapá_2008" numFmtId="0">
      <sharedItems containsSemiMixedTypes="0" containsString="0" containsNumber="1" containsInteger="1" minValue="0" maxValue="0"/>
    </cacheField>
    <cacheField name="Soma de 17 - Tocantins_2008" numFmtId="0">
      <sharedItems containsSemiMixedTypes="0" containsString="0" containsNumber="1" containsInteger="1" minValue="0" maxValue="0"/>
    </cacheField>
    <cacheField name="Soma de 21 - Maranhão_2008" numFmtId="0">
      <sharedItems containsSemiMixedTypes="0" containsString="0" containsNumber="1" containsInteger="1" minValue="0" maxValue="0"/>
    </cacheField>
    <cacheField name="Soma de 22 - Piauí_2008" numFmtId="0">
      <sharedItems containsSemiMixedTypes="0" containsString="0" containsNumber="1" containsInteger="1" minValue="0" maxValue="0"/>
    </cacheField>
    <cacheField name="Soma de 23 - Ceará_2008" numFmtId="0">
      <sharedItems containsSemiMixedTypes="0" containsString="0" containsNumber="1" containsInteger="1" minValue="0" maxValue="0"/>
    </cacheField>
    <cacheField name="Soma de 24 - Rio Grande do Norte_2008" numFmtId="0">
      <sharedItems containsSemiMixedTypes="0" containsString="0" containsNumber="1" containsInteger="1" minValue="0" maxValue="0"/>
    </cacheField>
    <cacheField name="Soma de 25 - Paraíba_2008" numFmtId="0">
      <sharedItems containsSemiMixedTypes="0" containsString="0" containsNumber="1" containsInteger="1" minValue="0" maxValue="0"/>
    </cacheField>
    <cacheField name="Soma de 26 - Pernambuco_2008" numFmtId="0">
      <sharedItems containsSemiMixedTypes="0" containsString="0" containsNumber="1" containsInteger="1" minValue="0" maxValue="0"/>
    </cacheField>
    <cacheField name="Soma de 27 - Alagoas_2008" numFmtId="0">
      <sharedItems containsSemiMixedTypes="0" containsString="0" containsNumber="1" containsInteger="1" minValue="0" maxValue="0"/>
    </cacheField>
    <cacheField name="Soma de 28 - Sergipe_2008" numFmtId="0">
      <sharedItems containsSemiMixedTypes="0" containsString="0" containsNumber="1" containsInteger="1" minValue="0" maxValue="0"/>
    </cacheField>
    <cacheField name="Soma de 29 - Bahia_2008" numFmtId="0">
      <sharedItems containsSemiMixedTypes="0" containsString="0" containsNumber="1" containsInteger="1" minValue="0" maxValue="0"/>
    </cacheField>
    <cacheField name="Soma de 31 - Minas Gerais_2008" numFmtId="0">
      <sharedItems containsSemiMixedTypes="0" containsString="0" containsNumber="1" containsInteger="1" minValue="0" maxValue="0"/>
    </cacheField>
    <cacheField name="Soma de 32 - Espírito Santo_2008" numFmtId="0">
      <sharedItems containsSemiMixedTypes="0" containsString="0" containsNumber="1" containsInteger="1" minValue="0" maxValue="0"/>
    </cacheField>
    <cacheField name="Soma de 33 - Rio de Janeiro_2008" numFmtId="0">
      <sharedItems containsSemiMixedTypes="0" containsString="0" containsNumber="1" containsInteger="1" minValue="0" maxValue="0"/>
    </cacheField>
    <cacheField name="Soma de 35 - São Paulo_2008" numFmtId="0">
      <sharedItems containsSemiMixedTypes="0" containsString="0" containsNumber="1" containsInteger="1" minValue="0" maxValue="0"/>
    </cacheField>
    <cacheField name="Soma de 41 - Paraná_2008" numFmtId="0">
      <sharedItems containsSemiMixedTypes="0" containsString="0" containsNumber="1" containsInteger="1" minValue="0" maxValue="0"/>
    </cacheField>
    <cacheField name="Soma de 42 - Santa Catarina_2008" numFmtId="0">
      <sharedItems containsSemiMixedTypes="0" containsString="0" containsNumber="1" containsInteger="1" minValue="0" maxValue="0"/>
    </cacheField>
    <cacheField name="Soma de 43 - Rio Grande do Sul_2008" numFmtId="0">
      <sharedItems containsSemiMixedTypes="0" containsString="0" containsNumber="1" containsInteger="1" minValue="0" maxValue="0"/>
    </cacheField>
    <cacheField name="Soma de 50 - Mato Grosso do Sul_2008" numFmtId="0">
      <sharedItems containsSemiMixedTypes="0" containsString="0" containsNumber="1" containsInteger="1" minValue="0" maxValue="0"/>
    </cacheField>
    <cacheField name="Soma de 51 - Mato Grosso_2008" numFmtId="0">
      <sharedItems containsSemiMixedTypes="0" containsString="0" containsNumber="1" containsInteger="1" minValue="0" maxValue="0"/>
    </cacheField>
    <cacheField name="Soma de 52 - Goiás_2008" numFmtId="0">
      <sharedItems containsSemiMixedTypes="0" containsString="0" containsNumber="1" containsInteger="1" minValue="0" maxValue="0"/>
    </cacheField>
    <cacheField name="Soma de 53 - Distrito Federal_2008" numFmtId="0">
      <sharedItems containsSemiMixedTypes="0" containsString="0" containsNumber="1" containsInteger="1" minValue="0" maxValue="0"/>
    </cacheField>
    <cacheField name="Soma de Total_2008" numFmtId="0">
      <sharedItems containsSemiMixedTypes="0" containsString="0" containsNumber="1" containsInteger="1" minValue="0" maxValue="0"/>
    </cacheField>
    <cacheField name="Soma de 11 - Rondônia_2007" numFmtId="0">
      <sharedItems containsSemiMixedTypes="0" containsString="0" containsNumber="1" containsInteger="1" minValue="0" maxValue="0"/>
    </cacheField>
    <cacheField name="Soma de 12 - Acre_2007" numFmtId="0">
      <sharedItems containsSemiMixedTypes="0" containsString="0" containsNumber="1" containsInteger="1" minValue="0" maxValue="0"/>
    </cacheField>
    <cacheField name="Soma de 13 - Amazonas_2007" numFmtId="0">
      <sharedItems containsSemiMixedTypes="0" containsString="0" containsNumber="1" containsInteger="1" minValue="0" maxValue="0"/>
    </cacheField>
    <cacheField name="Soma de 14 - Roraima_2007" numFmtId="0">
      <sharedItems containsSemiMixedTypes="0" containsString="0" containsNumber="1" containsInteger="1" minValue="0" maxValue="0"/>
    </cacheField>
    <cacheField name="Soma de 15 - Pará_2007" numFmtId="0">
      <sharedItems containsSemiMixedTypes="0" containsString="0" containsNumber="1" containsInteger="1" minValue="0" maxValue="0"/>
    </cacheField>
    <cacheField name="Soma de 16 - Amapá_2007" numFmtId="0">
      <sharedItems containsSemiMixedTypes="0" containsString="0" containsNumber="1" containsInteger="1" minValue="0" maxValue="0"/>
    </cacheField>
    <cacheField name="Soma de 17 - Tocantins_2007" numFmtId="0">
      <sharedItems containsSemiMixedTypes="0" containsString="0" containsNumber="1" containsInteger="1" minValue="0" maxValue="0"/>
    </cacheField>
    <cacheField name="Soma de 21 - Maranhão_2007" numFmtId="0">
      <sharedItems containsSemiMixedTypes="0" containsString="0" containsNumber="1" containsInteger="1" minValue="0" maxValue="0"/>
    </cacheField>
    <cacheField name="Soma de 22 - Piauí_2007" numFmtId="0">
      <sharedItems containsSemiMixedTypes="0" containsString="0" containsNumber="1" containsInteger="1" minValue="0" maxValue="0"/>
    </cacheField>
    <cacheField name="Soma de 23 - Ceará_2007" numFmtId="0">
      <sharedItems containsSemiMixedTypes="0" containsString="0" containsNumber="1" containsInteger="1" minValue="0" maxValue="0"/>
    </cacheField>
    <cacheField name="Soma de 24 - Rio Grande do Norte_2007" numFmtId="0">
      <sharedItems containsSemiMixedTypes="0" containsString="0" containsNumber="1" containsInteger="1" minValue="0" maxValue="0"/>
    </cacheField>
    <cacheField name="Soma de 25 - Paraíba_2007" numFmtId="0">
      <sharedItems containsSemiMixedTypes="0" containsString="0" containsNumber="1" containsInteger="1" minValue="0" maxValue="0"/>
    </cacheField>
    <cacheField name="Soma de 26 - Pernambuco_2007" numFmtId="0">
      <sharedItems containsSemiMixedTypes="0" containsString="0" containsNumber="1" containsInteger="1" minValue="0" maxValue="0"/>
    </cacheField>
    <cacheField name="Soma de 27 - Alagoas_2007" numFmtId="0">
      <sharedItems containsSemiMixedTypes="0" containsString="0" containsNumber="1" containsInteger="1" minValue="0" maxValue="0"/>
    </cacheField>
    <cacheField name="Soma de 28 - Sergipe_2007" numFmtId="0">
      <sharedItems containsSemiMixedTypes="0" containsString="0" containsNumber="1" containsInteger="1" minValue="0" maxValue="0"/>
    </cacheField>
    <cacheField name="Soma de 29 - Bahia_2007" numFmtId="0">
      <sharedItems containsSemiMixedTypes="0" containsString="0" containsNumber="1" containsInteger="1" minValue="0" maxValue="0"/>
    </cacheField>
    <cacheField name="Soma de 31 - Minas Gerais_2007" numFmtId="0">
      <sharedItems containsSemiMixedTypes="0" containsString="0" containsNumber="1" containsInteger="1" minValue="0" maxValue="0"/>
    </cacheField>
    <cacheField name="Soma de 32 - Espírito Santo_2007" numFmtId="0">
      <sharedItems containsSemiMixedTypes="0" containsString="0" containsNumber="1" containsInteger="1" minValue="0" maxValue="0"/>
    </cacheField>
    <cacheField name="Soma de 33 - Rio de Janeiro_2007" numFmtId="0">
      <sharedItems containsSemiMixedTypes="0" containsString="0" containsNumber="1" containsInteger="1" minValue="0" maxValue="0"/>
    </cacheField>
    <cacheField name="Soma de 35 - São Paulo_2007" numFmtId="0">
      <sharedItems containsSemiMixedTypes="0" containsString="0" containsNumber="1" containsInteger="1" minValue="0" maxValue="0"/>
    </cacheField>
    <cacheField name="Soma de 41 - Paraná_2007" numFmtId="0">
      <sharedItems containsSemiMixedTypes="0" containsString="0" containsNumber="1" containsInteger="1" minValue="0" maxValue="0"/>
    </cacheField>
    <cacheField name="Soma de 42 - Santa Catarina_2007" numFmtId="0">
      <sharedItems containsSemiMixedTypes="0" containsString="0" containsNumber="1" containsInteger="1" minValue="0" maxValue="0"/>
    </cacheField>
    <cacheField name="Soma de 43 - Rio Grande do Sul_2007" numFmtId="0">
      <sharedItems containsSemiMixedTypes="0" containsString="0" containsNumber="1" containsInteger="1" minValue="0" maxValue="0"/>
    </cacheField>
    <cacheField name="Soma de 50 - Mato Grosso do Sul_2007" numFmtId="0">
      <sharedItems containsSemiMixedTypes="0" containsString="0" containsNumber="1" containsInteger="1" minValue="0" maxValue="0"/>
    </cacheField>
    <cacheField name="Soma de 51 - Mato Grosso_2007" numFmtId="0">
      <sharedItems containsSemiMixedTypes="0" containsString="0" containsNumber="1" containsInteger="1" minValue="0" maxValue="0"/>
    </cacheField>
    <cacheField name="Soma de 52 - Goiás_2007" numFmtId="0">
      <sharedItems containsSemiMixedTypes="0" containsString="0" containsNumber="1" containsInteger="1" minValue="0" maxValue="0"/>
    </cacheField>
    <cacheField name="Soma de 53 - Distrito Federal_2007" numFmtId="0">
      <sharedItems containsSemiMixedTypes="0" containsString="0" containsNumber="1" containsInteger="1" minValue="0" maxValue="0"/>
    </cacheField>
    <cacheField name="Soma de Total_2007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166.751769444447" createdVersion="5" refreshedVersion="6" minRefreshableVersion="3" recordCount="46" xr:uid="{00000000-000A-0000-FFFF-FFFF05000000}">
  <cacheSource type="worksheet">
    <worksheetSource ref="A2:IA48" sheet="OUTPUTs"/>
  </cacheSource>
  <cacheFields count="235">
    <cacheField name="Pesquisa IBGE" numFmtId="0">
      <sharedItems/>
    </cacheField>
    <cacheField name="Código CNAE" numFmtId="0">
      <sharedItems containsSemiMixedTypes="0" containsString="0" containsNumber="1" containsInteger="1" minValue="3211" maxValue="93298"/>
    </cacheField>
    <cacheField name="AgregPIA" numFmtId="0">
      <sharedItems containsString="0" containsBlank="1" containsNumber="1" containsInteger="1" minValue="1" maxValue="3"/>
    </cacheField>
    <cacheField name="AgregPAS" numFmtId="0">
      <sharedItems containsString="0" containsBlank="1" containsNumber="1" containsInteger="1" minValue="1" maxValue="9"/>
    </cacheField>
    <cacheField name="AgregPAC" numFmtId="0">
      <sharedItems containsString="0" containsBlank="1" containsNumber="1" containsInteger="1" minValue="1" maxValue="4"/>
    </cacheField>
    <cacheField name="AgregOUT" numFmtId="0">
      <sharedItems containsBlank="1"/>
    </cacheField>
    <cacheField name="Descrição CNAE 2.0" numFmtId="0">
      <sharedItems/>
    </cacheField>
    <cacheField name="Setores" numFmtId="0">
      <sharedItems count="10">
        <s v="Arquitetura e Design"/>
        <s v="Educação e Criação em Artes"/>
        <s v="Publicidade"/>
        <s v="Artes Cênicas e Espetáculos"/>
        <s v="Entretenimento"/>
        <s v="Audiovisual"/>
        <s v="Música"/>
        <s v="Cultura Digital"/>
        <s v="Editorial"/>
        <s v="Patrimônio"/>
      </sharedItems>
    </cacheField>
    <cacheField name="Nome da Categoria" numFmtId="0">
      <sharedItems/>
    </cacheField>
    <cacheField name="CNAES na categoria" numFmtId="0">
      <sharedItems/>
    </cacheField>
    <cacheField name="Atuação" numFmtId="0">
      <sharedItems count="2">
        <s v="Serviços Não-Financeiros"/>
        <s v="Comércio"/>
      </sharedItems>
    </cacheField>
    <cacheField name="Soma de 11 - Rondônia_2014" numFmtId="164">
      <sharedItems containsSemiMixedTypes="0" containsString="0" containsNumber="1" minValue="0" maxValue="136823.24484757186"/>
    </cacheField>
    <cacheField name="Soma de 12 - Acre_2014" numFmtId="164">
      <sharedItems containsSemiMixedTypes="0" containsString="0" containsNumber="1" minValue="0" maxValue="71477.2371594586"/>
    </cacheField>
    <cacheField name="Soma de 13 - Amazonas_2014" numFmtId="164">
      <sharedItems containsSemiMixedTypes="0" containsString="0" containsNumber="1" minValue="0" maxValue="373443.62543840101"/>
    </cacheField>
    <cacheField name="Soma de 14 - Roraima_2014" numFmtId="164">
      <sharedItems containsSemiMixedTypes="0" containsString="0" containsNumber="1" minValue="0" maxValue="41147.480262513236"/>
    </cacheField>
    <cacheField name="Soma de 15 - Pará_2014" numFmtId="164">
      <sharedItems containsSemiMixedTypes="0" containsString="0" containsNumber="1" minValue="0" maxValue="366607.21824910812"/>
    </cacheField>
    <cacheField name="Soma de 16 - Amapá_2014" numFmtId="164">
      <sharedItems containsSemiMixedTypes="0" containsString="0" containsNumber="1" minValue="0" maxValue="54749.055387108026"/>
    </cacheField>
    <cacheField name="Soma de 17 - Tocantins_2014" numFmtId="164">
      <sharedItems containsSemiMixedTypes="0" containsString="0" containsNumber="1" minValue="0" maxValue="66200.406349986079"/>
    </cacheField>
    <cacheField name="Soma de 21 - Maranhão_2014" numFmtId="164">
      <sharedItems containsSemiMixedTypes="0" containsString="0" containsNumber="1" minValue="0" maxValue="250024.89616524195"/>
    </cacheField>
    <cacheField name="Soma de 22 - Piauí_2014" numFmtId="164">
      <sharedItems containsSemiMixedTypes="0" containsString="0" containsNumber="1" minValue="0" maxValue="158209.15075516154"/>
    </cacheField>
    <cacheField name="Soma de 23 - Ceará_2014" numFmtId="164">
      <sharedItems containsSemiMixedTypes="0" containsString="0" containsNumber="1" minValue="55.887795318263692" maxValue="655450.46696053585"/>
    </cacheField>
    <cacheField name="Soma de 24 - Rio Grande do Norte_2014" numFmtId="164">
      <sharedItems containsSemiMixedTypes="0" containsString="0" containsNumber="1" minValue="0" maxValue="333331.21237322991"/>
    </cacheField>
    <cacheField name="Soma de 25 - Paraíba_2014" numFmtId="164">
      <sharedItems containsSemiMixedTypes="0" containsString="0" containsNumber="1" minValue="0" maxValue="216123.61288093383"/>
    </cacheField>
    <cacheField name="Soma de 26 - Pernambuco_2014" numFmtId="164">
      <sharedItems containsSemiMixedTypes="0" containsString="0" containsNumber="1" minValue="0" maxValue="1133226.9084955419"/>
    </cacheField>
    <cacheField name="Soma de 27 - Alagoas_2014" numFmtId="164">
      <sharedItems containsSemiMixedTypes="0" containsString="0" containsNumber="1" minValue="0" maxValue="145639.95042700766"/>
    </cacheField>
    <cacheField name="Soma de 28 - Sergipe_2014" numFmtId="164">
      <sharedItems containsSemiMixedTypes="0" containsString="0" containsNumber="1" minValue="0" maxValue="156068.24096718765"/>
    </cacheField>
    <cacheField name="Soma de 29 - Bahia_2014" numFmtId="164">
      <sharedItems containsSemiMixedTypes="0" containsString="0" containsNumber="1" minValue="0" maxValue="773581.90249598061"/>
    </cacheField>
    <cacheField name="Soma de 31 - Minas Gerais_2014" numFmtId="164">
      <sharedItems containsSemiMixedTypes="0" containsString="0" containsNumber="1" minValue="0" maxValue="1897631.7403361383"/>
    </cacheField>
    <cacheField name="Soma de 32 - Espírito Santo_2014" numFmtId="164">
      <sharedItems containsSemiMixedTypes="0" containsString="0" containsNumber="1" minValue="0" maxValue="382305.98640596034"/>
    </cacheField>
    <cacheField name="Soma de 33 - Rio de Janeiro_2014" numFmtId="164">
      <sharedItems containsSemiMixedTypes="0" containsString="0" containsNumber="1" minValue="2198.6786815216669" maxValue="13419964.749430809"/>
    </cacheField>
    <cacheField name="Soma de 35 - São Paulo_2014" numFmtId="164">
      <sharedItems containsSemiMixedTypes="0" containsString="0" containsNumber="1" minValue="0" maxValue="10900339.820137821"/>
    </cacheField>
    <cacheField name="Soma de 41 - Paraná_2014" numFmtId="164">
      <sharedItems containsSemiMixedTypes="0" containsString="0" containsNumber="1" minValue="288.42736207556817" maxValue="2006725.2915093536"/>
    </cacheField>
    <cacheField name="Soma de 42 - Santa Catarina_2014" numFmtId="164">
      <sharedItems containsSemiMixedTypes="0" containsString="0" containsNumber="1" minValue="0" maxValue="704260.39284653787"/>
    </cacheField>
    <cacheField name="Soma de 43 - Rio Grande do Sul_2014" numFmtId="164">
      <sharedItems containsSemiMixedTypes="0" containsString="0" containsNumber="1" minValue="0" maxValue="1376117.9872505192"/>
    </cacheField>
    <cacheField name="Soma de 50 - Mato Grosso do Sul_2014" numFmtId="164">
      <sharedItems containsSemiMixedTypes="0" containsString="0" containsNumber="1" minValue="0" maxValue="226612.70434604984"/>
    </cacheField>
    <cacheField name="Soma de 51 - Mato Grosso_2014" numFmtId="164">
      <sharedItems containsSemiMixedTypes="0" containsString="0" containsNumber="1" minValue="0" maxValue="263003.84865573607"/>
    </cacheField>
    <cacheField name="Soma de 52 - Goiás_2014" numFmtId="164">
      <sharedItems containsSemiMixedTypes="0" containsString="0" containsNumber="1" minValue="0" maxValue="482912.70474268647"/>
    </cacheField>
    <cacheField name="Soma de 53 - Distrito Federal_2014" numFmtId="164">
      <sharedItems containsSemiMixedTypes="0" containsString="0" containsNumber="1" minValue="0" maxValue="2175574.7373359348"/>
    </cacheField>
    <cacheField name="Soma de Total_2014" numFmtId="164">
      <sharedItems containsSemiMixedTypes="0" containsString="0" containsNumber="1" minValue="30772.483821953119" maxValue="34266071.604944244"/>
    </cacheField>
    <cacheField name="Soma de 11 - Rondônia_2013" numFmtId="164">
      <sharedItems containsSemiMixedTypes="0" containsString="0" containsNumber="1" minValue="0" maxValue="120305.80285815735"/>
    </cacheField>
    <cacheField name="Soma de 12 - Acre_2013" numFmtId="164">
      <sharedItems containsSemiMixedTypes="0" containsString="0" containsNumber="1" minValue="0" maxValue="69043.022924046876"/>
    </cacheField>
    <cacheField name="Soma de 13 - Amazonas_2013" numFmtId="164">
      <sharedItems containsSemiMixedTypes="0" containsString="0" containsNumber="1" minValue="0" maxValue="363970.65687581408"/>
    </cacheField>
    <cacheField name="Soma de 14 - Roraima_2013" numFmtId="164">
      <sharedItems containsSemiMixedTypes="0" containsString="0" containsNumber="1" minValue="0" maxValue="45134.199736109396"/>
    </cacheField>
    <cacheField name="Soma de 15 - Pará_2013" numFmtId="164">
      <sharedItems containsSemiMixedTypes="0" containsString="0" containsNumber="1" minValue="0" maxValue="334105.82035989605"/>
    </cacheField>
    <cacheField name="Soma de 16 - Amapá_2013" numFmtId="164">
      <sharedItems containsSemiMixedTypes="0" containsString="0" containsNumber="1" minValue="0" maxValue="53756.901361681499"/>
    </cacheField>
    <cacheField name="Soma de 17 - Tocantins_2013" numFmtId="164">
      <sharedItems containsSemiMixedTypes="0" containsString="0" containsNumber="1" minValue="0" maxValue="68561.574840340749"/>
    </cacheField>
    <cacheField name="Soma de 21 - Maranhão_2013" numFmtId="164">
      <sharedItems containsSemiMixedTypes="0" containsString="0" containsNumber="1" minValue="0" maxValue="241223.58170230492"/>
    </cacheField>
    <cacheField name="Soma de 22 - Piauí_2013" numFmtId="164">
      <sharedItems containsSemiMixedTypes="0" containsString="0" containsNumber="1" minValue="0" maxValue="160170.96105944828"/>
    </cacheField>
    <cacheField name="Soma de 23 - Ceará_2013" numFmtId="164">
      <sharedItems containsSemiMixedTypes="0" containsString="0" containsNumber="1" minValue="55.932025890789959" maxValue="569042.03667174652"/>
    </cacheField>
    <cacheField name="Soma de 24 - Rio Grande do Norte_2013" numFmtId="164">
      <sharedItems containsSemiMixedTypes="0" containsString="0" containsNumber="1" minValue="0" maxValue="308595.75244145544"/>
    </cacheField>
    <cacheField name="Soma de 25 - Paraíba_2013" numFmtId="164">
      <sharedItems containsSemiMixedTypes="0" containsString="0" containsNumber="1" minValue="0" maxValue="206186.73609133813"/>
    </cacheField>
    <cacheField name="Soma de 26 - Pernambuco_2013" numFmtId="164">
      <sharedItems containsSemiMixedTypes="0" containsString="0" containsNumber="1" minValue="0" maxValue="1213698.3171222894"/>
    </cacheField>
    <cacheField name="Soma de 27 - Alagoas_2013" numFmtId="164">
      <sharedItems containsSemiMixedTypes="0" containsString="0" containsNumber="1" minValue="0" maxValue="146763.0413070661"/>
    </cacheField>
    <cacheField name="Soma de 28 - Sergipe_2013" numFmtId="164">
      <sharedItems containsSemiMixedTypes="0" containsString="0" containsNumber="1" minValue="0" maxValue="136831.11331941452"/>
    </cacheField>
    <cacheField name="Soma de 29 - Bahia_2013" numFmtId="164">
      <sharedItems containsSemiMixedTypes="0" containsString="0" containsNumber="1" minValue="0" maxValue="720715.12980294856"/>
    </cacheField>
    <cacheField name="Soma de 31 - Minas Gerais_2013" numFmtId="164">
      <sharedItems containsSemiMixedTypes="0" containsString="0" containsNumber="1" minValue="277.7355239732255" maxValue="1760047.6721430409"/>
    </cacheField>
    <cacheField name="Soma de 32 - Espírito Santo_2013" numFmtId="164">
      <sharedItems containsSemiMixedTypes="0" containsString="0" containsNumber="1" minValue="0" maxValue="373881.27862456127"/>
    </cacheField>
    <cacheField name="Soma de 33 - Rio de Janeiro_2013" numFmtId="164">
      <sharedItems containsSemiMixedTypes="0" containsString="0" containsNumber="1" minValue="1520.4917953611807" maxValue="13159699.044854511"/>
    </cacheField>
    <cacheField name="Soma de 35 - São Paulo_2013" numFmtId="164">
      <sharedItems containsSemiMixedTypes="0" containsString="0" containsNumber="1" minValue="584.30023845976041" maxValue="10294004.936383948"/>
    </cacheField>
    <cacheField name="Soma de 41 - Paraná_2013" numFmtId="164">
      <sharedItems containsSemiMixedTypes="0" containsString="0" containsNumber="1" minValue="0" maxValue="1784624.8580348454"/>
    </cacheField>
    <cacheField name="Soma de 42 - Santa Catarina_2013" numFmtId="164">
      <sharedItems containsSemiMixedTypes="0" containsString="0" containsNumber="1" minValue="0" maxValue="657967.30719424435"/>
    </cacheField>
    <cacheField name="Soma de 43 - Rio Grande do Sul_2013" numFmtId="164">
      <sharedItems containsSemiMixedTypes="0" containsString="0" containsNumber="1" minValue="314.38593798847842" maxValue="1304271.7326935069"/>
    </cacheField>
    <cacheField name="Soma de 50 - Mato Grosso do Sul_2013" numFmtId="164">
      <sharedItems containsSemiMixedTypes="0" containsString="0" containsNumber="1" minValue="0" maxValue="218652.21069959973"/>
    </cacheField>
    <cacheField name="Soma de 51 - Mato Grosso_2013" numFmtId="164">
      <sharedItems containsSemiMixedTypes="0" containsString="0" containsNumber="1" minValue="0" maxValue="259712.75395220492"/>
    </cacheField>
    <cacheField name="Soma de 52 - Goiás_2013" numFmtId="164">
      <sharedItems containsSemiMixedTypes="0" containsString="0" containsNumber="1" minValue="0" maxValue="486315.52117604873"/>
    </cacheField>
    <cacheField name="Soma de 53 - Distrito Federal_2013" numFmtId="164">
      <sharedItems containsSemiMixedTypes="0" containsString="0" containsNumber="1" minValue="0" maxValue="2036349.8561301406"/>
    </cacheField>
    <cacheField name="Soma de Total_2013" numFmtId="164">
      <sharedItems containsSemiMixedTypes="0" containsString="0" containsNumber="1" minValue="52365.820666079693" maxValue="33143748.379485693"/>
    </cacheField>
    <cacheField name="Soma de 11 - Rondônia_2012" numFmtId="164">
      <sharedItems containsSemiMixedTypes="0" containsString="0" containsNumber="1" minValue="0" maxValue="122314.75553425644"/>
    </cacheField>
    <cacheField name="Soma de 12 - Acre_2012" numFmtId="164">
      <sharedItems containsSemiMixedTypes="0" containsString="0" containsNumber="1" minValue="0" maxValue="59234.306174299483"/>
    </cacheField>
    <cacheField name="Soma de 13 - Amazonas_2012" numFmtId="164">
      <sharedItems containsSemiMixedTypes="0" containsString="0" containsNumber="1" minValue="0" maxValue="353113.27051990404"/>
    </cacheField>
    <cacheField name="Soma de 14 - Roraima_2012" numFmtId="164">
      <sharedItems containsSemiMixedTypes="0" containsString="0" containsNumber="1" minValue="0" maxValue="46288.50459674724"/>
    </cacheField>
    <cacheField name="Soma de 15 - Pará_2012" numFmtId="164">
      <sharedItems containsSemiMixedTypes="0" containsString="0" containsNumber="1" minValue="0" maxValue="300720.19908503135"/>
    </cacheField>
    <cacheField name="Soma de 16 - Amapá_2012" numFmtId="164">
      <sharedItems containsSemiMixedTypes="0" containsString="0" containsNumber="1" minValue="0" maxValue="43726.208418045011"/>
    </cacheField>
    <cacheField name="Soma de 17 - Tocantins_2012" numFmtId="164">
      <sharedItems containsSemiMixedTypes="0" containsString="0" containsNumber="1" minValue="0" maxValue="61635.496586464571"/>
    </cacheField>
    <cacheField name="Soma de 21 - Maranhão_2012" numFmtId="164">
      <sharedItems containsSemiMixedTypes="0" containsString="0" containsNumber="1" minValue="0" maxValue="225763.97338743851"/>
    </cacheField>
    <cacheField name="Soma de 22 - Piauí_2012" numFmtId="164">
      <sharedItems containsSemiMixedTypes="0" containsString="0" containsNumber="1" minValue="0" maxValue="109247.61873338913"/>
    </cacheField>
    <cacheField name="Soma de 23 - Ceará_2012" numFmtId="164">
      <sharedItems containsSemiMixedTypes="0" containsString="0" containsNumber="1" minValue="60.849161523070322" maxValue="581895.91651945747"/>
    </cacheField>
    <cacheField name="Soma de 24 - Rio Grande do Norte_2012" numFmtId="164">
      <sharedItems containsSemiMixedTypes="0" containsString="0" containsNumber="1" minValue="0" maxValue="310671.96136555931"/>
    </cacheField>
    <cacheField name="Soma de 25 - Paraíba_2012" numFmtId="164">
      <sharedItems containsSemiMixedTypes="0" containsString="0" containsNumber="1" minValue="0" maxValue="181116.35565165713"/>
    </cacheField>
    <cacheField name="Soma de 26 - Pernambuco_2012" numFmtId="164">
      <sharedItems containsSemiMixedTypes="0" containsString="0" containsNumber="1" minValue="0" maxValue="1147236.8291446834"/>
    </cacheField>
    <cacheField name="Soma de 27 - Alagoas_2012" numFmtId="164">
      <sharedItems containsSemiMixedTypes="0" containsString="0" containsNumber="1" minValue="0" maxValue="131404.92909255077"/>
    </cacheField>
    <cacheField name="Soma de 28 - Sergipe_2012" numFmtId="164">
      <sharedItems containsSemiMixedTypes="0" containsString="0" containsNumber="1" minValue="0" maxValue="125141.69714303722"/>
    </cacheField>
    <cacheField name="Soma de 29 - Bahia_2012" numFmtId="164">
      <sharedItems containsSemiMixedTypes="0" containsString="0" containsNumber="1" minValue="0" maxValue="638084.89060584642"/>
    </cacheField>
    <cacheField name="Soma de 31 - Minas Gerais_2012" numFmtId="164">
      <sharedItems containsSemiMixedTypes="0" containsString="0" containsNumber="1" minValue="2880.5600050919529" maxValue="1803353.3047918053"/>
    </cacheField>
    <cacheField name="Soma de 32 - Espírito Santo_2012" numFmtId="164">
      <sharedItems containsSemiMixedTypes="0" containsString="0" containsNumber="1" minValue="0" maxValue="363307.23180447461"/>
    </cacheField>
    <cacheField name="Soma de 33 - Rio de Janeiro_2012" numFmtId="164">
      <sharedItems containsSemiMixedTypes="0" containsString="0" containsNumber="1" minValue="1369.0459881694653" maxValue="12675182.146358801"/>
    </cacheField>
    <cacheField name="Soma de 35 - São Paulo_2012" numFmtId="164">
      <sharedItems containsSemiMixedTypes="0" containsString="0" containsNumber="1" minValue="21042.7272892644" maxValue="9636533.1617043428"/>
    </cacheField>
    <cacheField name="Soma de 41 - Paraná_2012" numFmtId="164">
      <sharedItems containsSemiMixedTypes="0" containsString="0" containsNumber="1" minValue="0" maxValue="1809052.3354518311"/>
    </cacheField>
    <cacheField name="Soma de 42 - Santa Catarina_2012" numFmtId="164">
      <sharedItems containsSemiMixedTypes="0" containsString="0" containsNumber="1" minValue="0" maxValue="621469.1310452366"/>
    </cacheField>
    <cacheField name="Soma de 43 - Rio Grande do Sul_2012" numFmtId="164">
      <sharedItems containsSemiMixedTypes="0" containsString="0" containsNumber="1" minValue="0" maxValue="1212019.7283969112"/>
    </cacheField>
    <cacheField name="Soma de 50 - Mato Grosso do Sul_2012" numFmtId="164">
      <sharedItems containsSemiMixedTypes="0" containsString="0" containsNumber="1" minValue="0" maxValue="196175.4571226197"/>
    </cacheField>
    <cacheField name="Soma de 51 - Mato Grosso_2012" numFmtId="164">
      <sharedItems containsSemiMixedTypes="0" containsString="0" containsNumber="1" minValue="0" maxValue="246450.33200886386"/>
    </cacheField>
    <cacheField name="Soma de 52 - Goiás_2012" numFmtId="164">
      <sharedItems containsSemiMixedTypes="0" containsString="0" containsNumber="1" minValue="0" maxValue="422170.63818398432"/>
    </cacheField>
    <cacheField name="Soma de 53 - Distrito Federal_2012" numFmtId="164">
      <sharedItems containsSemiMixedTypes="0" containsString="0" containsNumber="1" minValue="0" maxValue="1668669.9136413359"/>
    </cacheField>
    <cacheField name="Soma de Total_2012" numFmtId="164">
      <sharedItems containsSemiMixedTypes="0" containsString="0" containsNumber="1" minValue="44895.234608844446" maxValue="31062420.95811012"/>
    </cacheField>
    <cacheField name="Soma de 11 - Rondônia_2011" numFmtId="164">
      <sharedItems containsSemiMixedTypes="0" containsString="0" containsNumber="1" minValue="0" maxValue="110913.96011379718"/>
    </cacheField>
    <cacheField name="Soma de 12 - Acre_2011" numFmtId="164">
      <sharedItems containsSemiMixedTypes="0" containsString="0" containsNumber="1" minValue="0" maxValue="45672.55856759195"/>
    </cacheField>
    <cacheField name="Soma de 13 - Amazonas_2011" numFmtId="164">
      <sharedItems containsSemiMixedTypes="0" containsString="0" containsNumber="1" minValue="0" maxValue="334103.68485905702"/>
    </cacheField>
    <cacheField name="Soma de 14 - Roraima_2011" numFmtId="164">
      <sharedItems containsSemiMixedTypes="0" containsString="0" containsNumber="1" minValue="0" maxValue="34764.046639182059"/>
    </cacheField>
    <cacheField name="Soma de 15 - Pará_2011" numFmtId="164">
      <sharedItems containsSemiMixedTypes="0" containsString="0" containsNumber="1" minValue="0" maxValue="275746.19004384242"/>
    </cacheField>
    <cacheField name="Soma de 16 - Amapá_2011" numFmtId="164">
      <sharedItems containsSemiMixedTypes="0" containsString="0" containsNumber="1" minValue="0" maxValue="44403.114787383594"/>
    </cacheField>
    <cacheField name="Soma de 17 - Tocantins_2011" numFmtId="164">
      <sharedItems containsSemiMixedTypes="0" containsString="0" containsNumber="1" minValue="0" maxValue="63267.645418542015"/>
    </cacheField>
    <cacheField name="Soma de 21 - Maranhão_2011" numFmtId="164">
      <sharedItems containsSemiMixedTypes="0" containsString="0" containsNumber="1" minValue="0" maxValue="194340.49265310969"/>
    </cacheField>
    <cacheField name="Soma de 22 - Piauí_2011" numFmtId="164">
      <sharedItems containsSemiMixedTypes="0" containsString="0" containsNumber="1" minValue="0" maxValue="114081.82190703353"/>
    </cacheField>
    <cacheField name="Soma de 23 - Ceará_2011" numFmtId="164">
      <sharedItems containsSemiMixedTypes="0" containsString="0" containsNumber="1" minValue="0" maxValue="532578.09099062544"/>
    </cacheField>
    <cacheField name="Soma de 24 - Rio Grande do Norte_2011" numFmtId="164">
      <sharedItems containsSemiMixedTypes="0" containsString="0" containsNumber="1" minValue="0" maxValue="268996.24239717901"/>
    </cacheField>
    <cacheField name="Soma de 25 - Paraíba_2011" numFmtId="164">
      <sharedItems containsSemiMixedTypes="0" containsString="0" containsNumber="1" minValue="0" maxValue="179824.55058061963"/>
    </cacheField>
    <cacheField name="Soma de 26 - Pernambuco_2011" numFmtId="164">
      <sharedItems containsSemiMixedTypes="0" containsString="0" containsNumber="1" minValue="0" maxValue="780003.57131710171"/>
    </cacheField>
    <cacheField name="Soma de 27 - Alagoas_2011" numFmtId="164">
      <sharedItems containsSemiMixedTypes="0" containsString="0" containsNumber="1" minValue="0" maxValue="127932.41889003351"/>
    </cacheField>
    <cacheField name="Soma de 28 - Sergipe_2011" numFmtId="164">
      <sharedItems containsSemiMixedTypes="0" containsString="0" containsNumber="1" minValue="0" maxValue="119924.76419006223"/>
    </cacheField>
    <cacheField name="Soma de 29 - Bahia_2011" numFmtId="164">
      <sharedItems containsSemiMixedTypes="0" containsString="0" containsNumber="1" minValue="0" maxValue="632346.58113468543"/>
    </cacheField>
    <cacheField name="Soma de 31 - Minas Gerais_2011" numFmtId="164">
      <sharedItems containsSemiMixedTypes="0" containsString="0" containsNumber="1" minValue="700.85815523145243" maxValue="1477078.7894665995"/>
    </cacheField>
    <cacheField name="Soma de 32 - Espírito Santo_2011" numFmtId="164">
      <sharedItems containsSemiMixedTypes="0" containsString="0" containsNumber="1" minValue="0" maxValue="372983.29001742025"/>
    </cacheField>
    <cacheField name="Soma de 33 - Rio de Janeiro_2011" numFmtId="164">
      <sharedItems containsSemiMixedTypes="0" containsString="0" containsNumber="1" minValue="1591.7033074811268" maxValue="11915533.677933769"/>
    </cacheField>
    <cacheField name="Soma de 35 - São Paulo_2011" numFmtId="164">
      <sharedItems containsSemiMixedTypes="0" containsString="0" containsNumber="1" minValue="11968.928733750579" maxValue="9825351.4660372715"/>
    </cacheField>
    <cacheField name="Soma de 41 - Paraná_2011" numFmtId="164">
      <sharedItems containsSemiMixedTypes="0" containsString="0" containsNumber="1" minValue="0" maxValue="1553385.1016216497"/>
    </cacheField>
    <cacheField name="Soma de 42 - Santa Catarina_2011" numFmtId="164">
      <sharedItems containsSemiMixedTypes="0" containsString="0" containsNumber="1" minValue="0" maxValue="526834.98810682038"/>
    </cacheField>
    <cacheField name="Soma de 43 - Rio Grande do Sul_2011" numFmtId="164">
      <sharedItems containsSemiMixedTypes="0" containsString="0" containsNumber="1" minValue="0" maxValue="1166791.6611686361"/>
    </cacheField>
    <cacheField name="Soma de 50 - Mato Grosso do Sul_2011" numFmtId="164">
      <sharedItems containsSemiMixedTypes="0" containsString="0" containsNumber="1" minValue="0" maxValue="198222.88647356874"/>
    </cacheField>
    <cacheField name="Soma de 51 - Mato Grosso_2011" numFmtId="164">
      <sharedItems containsSemiMixedTypes="0" containsString="0" containsNumber="1" minValue="0" maxValue="218454.99184553494"/>
    </cacheField>
    <cacheField name="Soma de 52 - Goiás_2011" numFmtId="164">
      <sharedItems containsSemiMixedTypes="0" containsString="0" containsNumber="1" minValue="0" maxValue="465463.5446118199"/>
    </cacheField>
    <cacheField name="Soma de 53 - Distrito Federal_2011" numFmtId="164">
      <sharedItems containsSemiMixedTypes="0" containsString="0" containsNumber="1" minValue="0" maxValue="1573805.8302015343"/>
    </cacheField>
    <cacheField name="Soma de Total_2011" numFmtId="164">
      <sharedItems containsSemiMixedTypes="0" containsString="0" containsNumber="1" minValue="28225.04167821314" maxValue="30280917.45660853"/>
    </cacheField>
    <cacheField name="Soma de 11 - Rondônia_2010" numFmtId="164">
      <sharedItems containsSemiMixedTypes="0" containsString="0" containsNumber="1" minValue="0" maxValue="119139.07189523794"/>
    </cacheField>
    <cacheField name="Soma de 12 - Acre_2010" numFmtId="164">
      <sharedItems containsSemiMixedTypes="0" containsString="0" containsNumber="1" minValue="0" maxValue="62923.045554916229"/>
    </cacheField>
    <cacheField name="Soma de 13 - Amazonas_2010" numFmtId="164">
      <sharedItems containsSemiMixedTypes="0" containsString="0" containsNumber="1" minValue="0" maxValue="251707.20305934982"/>
    </cacheField>
    <cacheField name="Soma de 14 - Roraima_2010" numFmtId="164">
      <sharedItems containsSemiMixedTypes="0" containsString="0" containsNumber="1" minValue="0" maxValue="34187.649331527216"/>
    </cacheField>
    <cacheField name="Soma de 15 - Pará_2010" numFmtId="164">
      <sharedItems containsSemiMixedTypes="0" containsString="0" containsNumber="1" minValue="0" maxValue="283797.89438455109"/>
    </cacheField>
    <cacheField name="Soma de 16 - Amapá_2010" numFmtId="164">
      <sharedItems containsSemiMixedTypes="0" containsString="0" containsNumber="1" minValue="0" maxValue="44080.853822637393"/>
    </cacheField>
    <cacheField name="Soma de 17 - Tocantins_2010" numFmtId="164">
      <sharedItems containsSemiMixedTypes="0" containsString="0" containsNumber="1" minValue="0" maxValue="70543.457521547622"/>
    </cacheField>
    <cacheField name="Soma de 21 - Maranhão_2010" numFmtId="164">
      <sharedItems containsSemiMixedTypes="0" containsString="0" containsNumber="1" minValue="0" maxValue="186135.50037759938"/>
    </cacheField>
    <cacheField name="Soma de 22 - Piauí_2010" numFmtId="164">
      <sharedItems containsSemiMixedTypes="0" containsString="0" containsNumber="1" minValue="0" maxValue="108959.47683163916"/>
    </cacheField>
    <cacheField name="Soma de 23 - Ceará_2010" numFmtId="164">
      <sharedItems containsSemiMixedTypes="0" containsString="0" containsNumber="1" minValue="0" maxValue="483238.43454499991"/>
    </cacheField>
    <cacheField name="Soma de 24 - Rio Grande do Norte_2010" numFmtId="164">
      <sharedItems containsSemiMixedTypes="0" containsString="0" containsNumber="1" minValue="0" maxValue="135049.82106771358"/>
    </cacheField>
    <cacheField name="Soma de 25 - Paraíba_2010" numFmtId="164">
      <sharedItems containsSemiMixedTypes="0" containsString="0" containsNumber="1" minValue="0" maxValue="175570.17424260452"/>
    </cacheField>
    <cacheField name="Soma de 26 - Pernambuco_2010" numFmtId="164">
      <sharedItems containsSemiMixedTypes="0" containsString="0" containsNumber="1" minValue="0" maxValue="1007810.1177758222"/>
    </cacheField>
    <cacheField name="Soma de 27 - Alagoas_2010" numFmtId="164">
      <sharedItems containsSemiMixedTypes="0" containsString="0" containsNumber="1" minValue="0" maxValue="131708.78576459523"/>
    </cacheField>
    <cacheField name="Soma de 28 - Sergipe_2010" numFmtId="164">
      <sharedItems containsSemiMixedTypes="0" containsString="0" containsNumber="1" minValue="0" maxValue="114350.69825675948"/>
    </cacheField>
    <cacheField name="Soma de 29 - Bahia_2010" numFmtId="164">
      <sharedItems containsSemiMixedTypes="0" containsString="0" containsNumber="1" minValue="0" maxValue="585672.69261463848"/>
    </cacheField>
    <cacheField name="Soma de 31 - Minas Gerais_2010" numFmtId="164">
      <sharedItems containsSemiMixedTypes="0" containsString="0" containsNumber="1" minValue="1819.5534703210853" maxValue="1475309.3601206099"/>
    </cacheField>
    <cacheField name="Soma de 32 - Espírito Santo_2010" numFmtId="164">
      <sharedItems containsSemiMixedTypes="0" containsString="0" containsNumber="1" minValue="0" maxValue="384971.41669235879"/>
    </cacheField>
    <cacheField name="Soma de 33 - Rio de Janeiro_2010" numFmtId="164">
      <sharedItems containsSemiMixedTypes="0" containsString="0" containsNumber="1" minValue="1722.1860159668736" maxValue="10998521.292623919"/>
    </cacheField>
    <cacheField name="Soma de 35 - São Paulo_2010" numFmtId="164">
      <sharedItems containsSemiMixedTypes="0" containsString="0" containsNumber="1" minValue="7752.66041730288" maxValue="10134928.086097257"/>
    </cacheField>
    <cacheField name="Soma de 41 - Paraná_2010" numFmtId="164">
      <sharedItems containsSemiMixedTypes="0" containsString="0" containsNumber="1" minValue="0" maxValue="1503957.1804216939"/>
    </cacheField>
    <cacheField name="Soma de 42 - Santa Catarina_2010" numFmtId="164">
      <sharedItems containsSemiMixedTypes="0" containsString="0" containsNumber="1" minValue="0" maxValue="571142.27531121101"/>
    </cacheField>
    <cacheField name="Soma de 43 - Rio Grande do Sul_2010" numFmtId="164">
      <sharedItems containsSemiMixedTypes="0" containsString="0" containsNumber="1" minValue="146.89111847408287" maxValue="1267404.3419233521"/>
    </cacheField>
    <cacheField name="Soma de 50 - Mato Grosso do Sul_2010" numFmtId="164">
      <sharedItems containsSemiMixedTypes="0" containsString="0" containsNumber="1" minValue="0" maxValue="172779.72942322947"/>
    </cacheField>
    <cacheField name="Soma de 51 - Mato Grosso_2010" numFmtId="164">
      <sharedItems containsSemiMixedTypes="0" containsString="0" containsNumber="1" minValue="0" maxValue="209929.29397702269"/>
    </cacheField>
    <cacheField name="Soma de 52 - Goiás_2010" numFmtId="164">
      <sharedItems containsSemiMixedTypes="0" containsString="0" containsNumber="1" minValue="0" maxValue="432857.37254685845"/>
    </cacheField>
    <cacheField name="Soma de 53 - Distrito Federal_2010" numFmtId="164">
      <sharedItems containsSemiMixedTypes="0" containsString="0" containsNumber="1" minValue="0" maxValue="1473365.7864150663"/>
    </cacheField>
    <cacheField name="Soma de Total_2010" numFmtId="164">
      <sharedItems containsSemiMixedTypes="0" containsString="0" containsNumber="1" minValue="47184.870749849048" maxValue="29095420.926923916"/>
    </cacheField>
    <cacheField name="Soma de 11 - Rondônia_2009" numFmtId="164">
      <sharedItems containsSemiMixedTypes="0" containsString="0" containsNumber="1" minValue="0" maxValue="109954.10447664963"/>
    </cacheField>
    <cacheField name="Soma de 12 - Acre_2009" numFmtId="164">
      <sharedItems containsSemiMixedTypes="0" containsString="0" containsNumber="1" minValue="0" maxValue="60273.048789025146"/>
    </cacheField>
    <cacheField name="Soma de 13 - Amazonas_2009" numFmtId="164">
      <sharedItems containsSemiMixedTypes="0" containsString="0" containsNumber="1" minValue="0" maxValue="224223.5523098617"/>
    </cacheField>
    <cacheField name="Soma de 14 - Roraima_2009" numFmtId="164">
      <sharedItems containsSemiMixedTypes="0" containsString="0" containsNumber="1" minValue="0" maxValue="26778.225802227997"/>
    </cacheField>
    <cacheField name="Soma de 15 - Pará_2009" numFmtId="164">
      <sharedItems containsSemiMixedTypes="0" containsString="0" containsNumber="1" minValue="0" maxValue="239332.35965943552"/>
    </cacheField>
    <cacheField name="Soma de 16 - Amapá_2009" numFmtId="164">
      <sharedItems containsSemiMixedTypes="0" containsString="0" containsNumber="1" minValue="0" maxValue="38392.559071663403"/>
    </cacheField>
    <cacheField name="Soma de 17 - Tocantins_2009" numFmtId="164">
      <sharedItems containsSemiMixedTypes="0" containsString="0" containsNumber="1" minValue="0" maxValue="87616.29742230846"/>
    </cacheField>
    <cacheField name="Soma de 21 - Maranhão_2009" numFmtId="164">
      <sharedItems containsSemiMixedTypes="0" containsString="0" containsNumber="1" minValue="0" maxValue="153972.04711768482"/>
    </cacheField>
    <cacheField name="Soma de 22 - Piauí_2009" numFmtId="164">
      <sharedItems containsSemiMixedTypes="0" containsString="0" containsNumber="1" minValue="0" maxValue="91991.841278116524"/>
    </cacheField>
    <cacheField name="Soma de 23 - Ceará_2009" numFmtId="164">
      <sharedItems containsSemiMixedTypes="0" containsString="0" containsNumber="1" minValue="0" maxValue="367986.00531191664"/>
    </cacheField>
    <cacheField name="Soma de 24 - Rio Grande do Norte_2009" numFmtId="164">
      <sharedItems containsSemiMixedTypes="0" containsString="0" containsNumber="1" minValue="0" maxValue="115745.81524267144"/>
    </cacheField>
    <cacheField name="Soma de 25 - Paraíba_2009" numFmtId="164">
      <sharedItems containsSemiMixedTypes="0" containsString="0" containsNumber="1" minValue="0" maxValue="136501.96088002747"/>
    </cacheField>
    <cacheField name="Soma de 26 - Pernambuco_2009" numFmtId="164">
      <sharedItems containsSemiMixedTypes="0" containsString="0" containsNumber="1" minValue="0" maxValue="661603.00101846748"/>
    </cacheField>
    <cacheField name="Soma de 27 - Alagoas_2009" numFmtId="164">
      <sharedItems containsSemiMixedTypes="0" containsString="0" containsNumber="1" minValue="0" maxValue="101194.55199402287"/>
    </cacheField>
    <cacheField name="Soma de 28 - Sergipe_2009" numFmtId="164">
      <sharedItems containsSemiMixedTypes="0" containsString="0" containsNumber="1" minValue="0" maxValue="104354.40075565332"/>
    </cacheField>
    <cacheField name="Soma de 29 - Bahia_2009" numFmtId="164">
      <sharedItems containsSemiMixedTypes="0" containsString="0" containsNumber="1" minValue="0" maxValue="538982.93801877194"/>
    </cacheField>
    <cacheField name="Soma de 31 - Minas Gerais_2009" numFmtId="164">
      <sharedItems containsSemiMixedTypes="0" containsString="0" containsNumber="1" minValue="1159.8147541658363" maxValue="1437860.0234891693"/>
    </cacheField>
    <cacheField name="Soma de 32 - Espírito Santo_2009" numFmtId="164">
      <sharedItems containsSemiMixedTypes="0" containsString="0" containsNumber="1" minValue="0" maxValue="347528.63187832513"/>
    </cacheField>
    <cacheField name="Soma de 33 - Rio de Janeiro_2009" numFmtId="164">
      <sharedItems containsSemiMixedTypes="0" containsString="0" containsNumber="1" minValue="718.65791539715042" maxValue="9440213.5003963783"/>
    </cacheField>
    <cacheField name="Soma de 35 - São Paulo_2009" numFmtId="164">
      <sharedItems containsSemiMixedTypes="0" containsString="0" containsNumber="1" minValue="6682.4211246391724" maxValue="10333585.341409635"/>
    </cacheField>
    <cacheField name="Soma de 41 - Paraná_2009" numFmtId="164">
      <sharedItems containsSemiMixedTypes="0" containsString="0" containsNumber="1" minValue="0" maxValue="1464270.1456475104"/>
    </cacheField>
    <cacheField name="Soma de 42 - Santa Catarina_2009" numFmtId="164">
      <sharedItems containsSemiMixedTypes="0" containsString="0" containsNumber="1" minValue="0" maxValue="493834.6938366401"/>
    </cacheField>
    <cacheField name="Soma de 43 - Rio Grande do Sul_2009" numFmtId="164">
      <sharedItems containsSemiMixedTypes="0" containsString="0" containsNumber="1" minValue="216.26747249059321" maxValue="1092017.2409558604"/>
    </cacheField>
    <cacheField name="Soma de 50 - Mato Grosso do Sul_2009" numFmtId="164">
      <sharedItems containsSemiMixedTypes="0" containsString="0" containsNumber="1" minValue="0" maxValue="156334.73895767893"/>
    </cacheField>
    <cacheField name="Soma de 51 - Mato Grosso_2009" numFmtId="164">
      <sharedItems containsSemiMixedTypes="0" containsString="0" containsNumber="1" minValue="0" maxValue="210878.70122479679"/>
    </cacheField>
    <cacheField name="Soma de 52 - Goiás_2009" numFmtId="164">
      <sharedItems containsSemiMixedTypes="0" containsString="0" containsNumber="1" minValue="0" maxValue="351824.8123920135"/>
    </cacheField>
    <cacheField name="Soma de 53 - Distrito Federal_2009" numFmtId="164">
      <sharedItems containsSemiMixedTypes="0" containsString="0" containsNumber="1" minValue="0" maxValue="1309792.383881829"/>
    </cacheField>
    <cacheField name="Soma de Total_2009" numFmtId="164">
      <sharedItems containsSemiMixedTypes="0" containsString="0" containsNumber="1" minValue="30393.759882112292" maxValue="25049426.668003712"/>
    </cacheField>
    <cacheField name="Soma de 11 - Rondônia_2008" numFmtId="164">
      <sharedItems containsSemiMixedTypes="0" containsString="0" containsNumber="1" minValue="0" maxValue="98387.128526566099"/>
    </cacheField>
    <cacheField name="Soma de 12 - Acre_2008" numFmtId="164">
      <sharedItems containsSemiMixedTypes="0" containsString="0" containsNumber="1" minValue="0" maxValue="62095.965182419684"/>
    </cacheField>
    <cacheField name="Soma de 13 - Amazonas_2008" numFmtId="164">
      <sharedItems containsSemiMixedTypes="0" containsString="0" containsNumber="1" minValue="0" maxValue="208174.85765704088"/>
    </cacheField>
    <cacheField name="Soma de 14 - Roraima_2008" numFmtId="164">
      <sharedItems containsSemiMixedTypes="0" containsString="0" containsNumber="1" minValue="0" maxValue="26380.649820630941"/>
    </cacheField>
    <cacheField name="Soma de 15 - Pará_2008" numFmtId="164">
      <sharedItems containsSemiMixedTypes="0" containsString="0" containsNumber="1" minValue="0" maxValue="193753.52643647435"/>
    </cacheField>
    <cacheField name="Soma de 16 - Amapá_2008" numFmtId="164">
      <sharedItems containsSemiMixedTypes="0" containsString="0" containsNumber="1" minValue="0" maxValue="40407.050593658583"/>
    </cacheField>
    <cacheField name="Soma de 17 - Tocantins_2008" numFmtId="164">
      <sharedItems containsSemiMixedTypes="0" containsString="0" containsNumber="1" minValue="0" maxValue="116126.97958157172"/>
    </cacheField>
    <cacheField name="Soma de 21 - Maranhão_2008" numFmtId="164">
      <sharedItems containsSemiMixedTypes="0" containsString="0" containsNumber="1" minValue="0" maxValue="162565.34871956045"/>
    </cacheField>
    <cacheField name="Soma de 22 - Piauí_2008" numFmtId="164">
      <sharedItems containsSemiMixedTypes="0" containsString="0" containsNumber="1" minValue="0" maxValue="95336.895241864171"/>
    </cacheField>
    <cacheField name="Soma de 23 - Ceará_2008" numFmtId="164">
      <sharedItems containsSemiMixedTypes="0" containsString="0" containsNumber="1" minValue="0" maxValue="330844.64026300429"/>
    </cacheField>
    <cacheField name="Soma de 24 - Rio Grande do Norte_2008" numFmtId="164">
      <sharedItems containsSemiMixedTypes="0" containsString="0" containsNumber="1" minValue="0" maxValue="104201.7613769381"/>
    </cacheField>
    <cacheField name="Soma de 25 - Paraíba_2008" numFmtId="164">
      <sharedItems containsSemiMixedTypes="0" containsString="0" containsNumber="1" minValue="0" maxValue="94682.674367392538"/>
    </cacheField>
    <cacheField name="Soma de 26 - Pernambuco_2008" numFmtId="164">
      <sharedItems containsSemiMixedTypes="0" containsString="0" containsNumber="1" minValue="0" maxValue="585700.40440857341"/>
    </cacheField>
    <cacheField name="Soma de 27 - Alagoas_2008" numFmtId="164">
      <sharedItems containsSemiMixedTypes="0" containsString="0" containsNumber="1" minValue="0" maxValue="105809.07228723631"/>
    </cacheField>
    <cacheField name="Soma de 28 - Sergipe_2008" numFmtId="164">
      <sharedItems containsSemiMixedTypes="0" containsString="0" containsNumber="1" minValue="0" maxValue="111938.83737177386"/>
    </cacheField>
    <cacheField name="Soma de 29 - Bahia_2008" numFmtId="164">
      <sharedItems containsSemiMixedTypes="0" containsString="0" containsNumber="1" minValue="304.62952451702796" maxValue="558698.22957673646"/>
    </cacheField>
    <cacheField name="Soma de 31 - Minas Gerais_2008" numFmtId="164">
      <sharedItems containsSemiMixedTypes="0" containsString="0" containsNumber="1" minValue="452.36767128155344" maxValue="1331185.0337032736"/>
    </cacheField>
    <cacheField name="Soma de 32 - Espírito Santo_2008" numFmtId="164">
      <sharedItems containsSemiMixedTypes="0" containsString="0" containsNumber="1" minValue="0" maxValue="341775.93270894984"/>
    </cacheField>
    <cacheField name="Soma de 33 - Rio de Janeiro_2008" numFmtId="164">
      <sharedItems containsSemiMixedTypes="0" containsString="0" containsNumber="1" minValue="1444.1156679935264" maxValue="9297430.4462550003"/>
    </cacheField>
    <cacheField name="Soma de 35 - São Paulo_2008" numFmtId="164">
      <sharedItems containsSemiMixedTypes="0" containsString="0" containsNumber="1" minValue="11387.431635445566" maxValue="8566783.4106556438"/>
    </cacheField>
    <cacheField name="Soma de 41 - Paraná_2008" numFmtId="164">
      <sharedItems containsSemiMixedTypes="0" containsString="0" containsNumber="1" minValue="0" maxValue="1296952.1559696128"/>
    </cacheField>
    <cacheField name="Soma de 42 - Santa Catarina_2008" numFmtId="164">
      <sharedItems containsSemiMixedTypes="0" containsString="0" containsNumber="1" minValue="0" maxValue="466960.30682719167"/>
    </cacheField>
    <cacheField name="Soma de 43 - Rio Grande do Sul_2008" numFmtId="164">
      <sharedItems containsSemiMixedTypes="0" containsString="0" containsNumber="1" minValue="85.627909269697483" maxValue="1092803.6249827114"/>
    </cacheField>
    <cacheField name="Soma de 50 - Mato Grosso do Sul_2008" numFmtId="164">
      <sharedItems containsSemiMixedTypes="0" containsString="0" containsNumber="1" minValue="0" maxValue="153265.86238111058"/>
    </cacheField>
    <cacheField name="Soma de 51 - Mato Grosso_2008" numFmtId="164">
      <sharedItems containsSemiMixedTypes="0" containsString="0" containsNumber="1" minValue="0" maxValue="195893.17374569084"/>
    </cacheField>
    <cacheField name="Soma de 52 - Goiás_2008" numFmtId="164">
      <sharedItems containsSemiMixedTypes="0" containsString="0" containsNumber="1" minValue="0" maxValue="398784.11164777924"/>
    </cacheField>
    <cacheField name="Soma de 53 - Distrito Federal_2008" numFmtId="164">
      <sharedItems containsSemiMixedTypes="0" containsString="0" containsNumber="1" minValue="0" maxValue="598335.28657054447"/>
    </cacheField>
    <cacheField name="Soma de Total_2008" numFmtId="164">
      <sharedItems containsSemiMixedTypes="0" containsString="0" containsNumber="1" minValue="22758.023987495744" maxValue="24506226.499692526"/>
    </cacheField>
    <cacheField name="Soma de 11 - Rondônia_2007" numFmtId="164">
      <sharedItems containsSemiMixedTypes="0" containsString="0" containsNumber="1" minValue="0" maxValue="76752.412812013281"/>
    </cacheField>
    <cacheField name="Soma de 12 - Acre_2007" numFmtId="164">
      <sharedItems containsSemiMixedTypes="0" containsString="0" containsNumber="1" minValue="0" maxValue="55676.6095164984"/>
    </cacheField>
    <cacheField name="Soma de 13 - Amazonas_2007" numFmtId="164">
      <sharedItems containsSemiMixedTypes="0" containsString="0" containsNumber="1" minValue="0" maxValue="203013.8235232865"/>
    </cacheField>
    <cacheField name="Soma de 14 - Roraima_2007" numFmtId="164">
      <sharedItems containsSemiMixedTypes="0" containsString="0" containsNumber="1" minValue="0" maxValue="25151.093644451972"/>
    </cacheField>
    <cacheField name="Soma de 15 - Pará_2007" numFmtId="164">
      <sharedItems containsSemiMixedTypes="0" containsString="0" containsNumber="1" minValue="0" maxValue="157307.99894617716"/>
    </cacheField>
    <cacheField name="Soma de 16 - Amapá_2007" numFmtId="164">
      <sharedItems containsSemiMixedTypes="0" containsString="0" containsNumber="1" minValue="0" maxValue="44882.573828333232"/>
    </cacheField>
    <cacheField name="Soma de 17 - Tocantins_2007" numFmtId="164">
      <sharedItems containsSemiMixedTypes="0" containsString="0" containsNumber="1" minValue="0" maxValue="88669.910554432077"/>
    </cacheField>
    <cacheField name="Soma de 21 - Maranhão_2007" numFmtId="164">
      <sharedItems containsSemiMixedTypes="0" containsString="0" containsNumber="1" minValue="0" maxValue="118944.20675099657"/>
    </cacheField>
    <cacheField name="Soma de 22 - Piauí_2007" numFmtId="164">
      <sharedItems containsSemiMixedTypes="0" containsString="0" containsNumber="1" minValue="0" maxValue="86948.981886088484"/>
    </cacheField>
    <cacheField name="Soma de 23 - Ceará_2007" numFmtId="164">
      <sharedItems containsSemiMixedTypes="0" containsString="0" containsNumber="1" minValue="0" maxValue="224667.18297609565"/>
    </cacheField>
    <cacheField name="Soma de 24 - Rio Grande do Norte_2007" numFmtId="164">
      <sharedItems containsSemiMixedTypes="0" containsString="0" containsNumber="1" minValue="0" maxValue="97781.421443530664"/>
    </cacheField>
    <cacheField name="Soma de 25 - Paraíba_2007" numFmtId="164">
      <sharedItems containsSemiMixedTypes="0" containsString="0" containsNumber="1" minValue="0" maxValue="122335.18407970859"/>
    </cacheField>
    <cacheField name="Soma de 26 - Pernambuco_2007" numFmtId="164">
      <sharedItems containsSemiMixedTypes="0" containsString="0" containsNumber="1" minValue="0" maxValue="516925.55639675906"/>
    </cacheField>
    <cacheField name="Soma de 27 - Alagoas_2007" numFmtId="164">
      <sharedItems containsSemiMixedTypes="0" containsString="0" containsNumber="1" minValue="0" maxValue="81439.056517126912"/>
    </cacheField>
    <cacheField name="Soma de 28 - Sergipe_2007" numFmtId="164">
      <sharedItems containsSemiMixedTypes="0" containsString="0" containsNumber="1" minValue="0" maxValue="108243.55523281023"/>
    </cacheField>
    <cacheField name="Soma de 29 - Bahia_2007" numFmtId="164">
      <sharedItems containsSemiMixedTypes="0" containsString="0" containsNumber="1" minValue="66.781532933988913" maxValue="481264.35548894043"/>
    </cacheField>
    <cacheField name="Soma de 31 - Minas Gerais_2007" numFmtId="164">
      <sharedItems containsSemiMixedTypes="0" containsString="0" containsNumber="1" minValue="377.12849704395575" maxValue="1145245.2782318047"/>
    </cacheField>
    <cacheField name="Soma de 32 - Espírito Santo_2007" numFmtId="164">
      <sharedItems containsSemiMixedTypes="0" containsString="0" containsNumber="1" minValue="0" maxValue="314327.27669700154"/>
    </cacheField>
    <cacheField name="Soma de 33 - Rio de Janeiro_2007" numFmtId="164">
      <sharedItems containsSemiMixedTypes="0" containsString="0" containsNumber="1" minValue="1280.4505714411191" maxValue="9611540.5986403264"/>
    </cacheField>
    <cacheField name="Soma de 35 - São Paulo_2007" numFmtId="164">
      <sharedItems containsSemiMixedTypes="0" containsString="0" containsNumber="1" minValue="11597.970785812007" maxValue="7689830.5752928089"/>
    </cacheField>
    <cacheField name="Soma de 41 - Paraná_2007" numFmtId="164">
      <sharedItems containsSemiMixedTypes="0" containsString="0" containsNumber="1" minValue="0" maxValue="992158.35560672183"/>
    </cacheField>
    <cacheField name="Soma de 42 - Santa Catarina_2007" numFmtId="164">
      <sharedItems containsSemiMixedTypes="0" containsString="0" containsNumber="1" minValue="0" maxValue="402868.46928604535"/>
    </cacheField>
    <cacheField name="Soma de 43 - Rio Grande do Sul_2007" numFmtId="164">
      <sharedItems containsSemiMixedTypes="0" containsString="0" containsNumber="1" minValue="0" maxValue="1145662.3459756742"/>
    </cacheField>
    <cacheField name="Soma de 50 - Mato Grosso do Sul_2007" numFmtId="164">
      <sharedItems containsSemiMixedTypes="0" containsString="0" containsNumber="1" minValue="0" maxValue="147747.64700218677"/>
    </cacheField>
    <cacheField name="Soma de 51 - Mato Grosso_2007" numFmtId="164">
      <sharedItems containsSemiMixedTypes="0" containsString="0" containsNumber="1" minValue="0" maxValue="158323.77079292995"/>
    </cacheField>
    <cacheField name="Soma de 52 - Goiás_2007" numFmtId="164">
      <sharedItems containsSemiMixedTypes="0" containsString="0" containsNumber="1" minValue="0" maxValue="300834.46216235915"/>
    </cacheField>
    <cacheField name="Soma de 53 - Distrito Federal_2007" numFmtId="164">
      <sharedItems containsSemiMixedTypes="0" containsString="0" containsNumber="1" minValue="0" maxValue="735439.62501821422"/>
    </cacheField>
    <cacheField name="Soma de Total_2007" numFmtId="164">
      <sharedItems containsSemiMixedTypes="0" containsString="0" containsNumber="1" minValue="21106.511297373116" maxValue="22845483.6396738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">
  <r>
    <s v="PIA"/>
    <s v="32.11-6"/>
    <s v="Fabricação de artigos de joalheria, bijuteria e semelhantes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12-4"/>
    <s v="Fabricação de artigos de joalheria, bijuteria e semelhantes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20-5"/>
    <s v="Fabricação de instrumentos musicais"/>
    <x v="2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6.47-8"/>
    <s v="Artigos de escritório e de papelaria; papel, papelão e seus artefatos; livros, jornais e outras publicações"/>
    <x v="3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56-3"/>
    <s v="Eletrodomésticos, equipamentos de áudio e vídeo, instrumentos musicais e acessórios"/>
    <x v="4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1-0"/>
    <s v="Artigos culturais, recreativos e esportivos"/>
    <x v="5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2-8"/>
    <s v="Outros produtos novos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83-1"/>
    <s v="Outros produtos novos"/>
    <x v="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1-5"/>
    <s v="Edição e edição integrada à impressão"/>
    <x v="8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2-3"/>
    <s v="Edição e edição integrada à impressão"/>
    <x v="9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3-1"/>
    <s v="Edição e edição integrada à impressão"/>
    <x v="1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1-2"/>
    <s v="Edição e edição integrada à impressão"/>
    <x v="11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2-1"/>
    <s v="Edição e edição integrada à impressão"/>
    <x v="12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3-9"/>
    <s v="Edição e edição integrada à impressão"/>
    <x v="13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1-1"/>
    <s v="Serviços audiovisuais"/>
    <x v="1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2-0"/>
    <s v="Serviços audiovisuais"/>
    <x v="15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3-8"/>
    <s v="Serviços audiovisuais"/>
    <x v="16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4-6"/>
    <s v="Serviços audiovisuais"/>
    <x v="17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20-1"/>
    <s v="Serviços audiovisuais"/>
    <x v="18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10-1"/>
    <s v="Serviços audiovisuais"/>
    <x v="19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1-7"/>
    <s v="Serviços audiovisuais"/>
    <x v="2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2-5"/>
    <s v="Serviços audiovisuais"/>
    <x v="21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1-8"/>
    <s v="Telecomunicações"/>
    <x v="22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2-6"/>
    <s v="Telecomunicações"/>
    <x v="23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3-4"/>
    <s v="Telecomunicações"/>
    <x v="2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1.11-1"/>
    <s v="Serviços técnico profissionais"/>
    <x v="25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10-2"/>
    <s v="Serviços técnico profissionais"/>
    <x v="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20-0"/>
    <s v="Serviços técnico profissionais"/>
    <x v="27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7.22-5"/>
    <s v="intangíveis não financeiros"/>
    <x v="28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2-9"/>
    <s v="Atividades de ensino continuado"/>
    <x v="29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3-7"/>
    <s v="Atividades de ensino continuado"/>
    <x v="3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1-9"/>
    <s v="Atividades culturais, recreativas e esportivas"/>
    <x v="31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2-7"/>
    <s v="Atividades culturais, recreativas e esportivas"/>
    <x v="32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3-5"/>
    <s v="Atividades culturais, recreativas e esportivas"/>
    <x v="33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1-5"/>
    <s v="null"/>
    <x v="34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2-3"/>
    <s v="null"/>
    <x v="35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3-1"/>
    <s v="null"/>
    <x v="36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1-2"/>
    <s v="Atividades culturais, recreativas e esportivas"/>
    <x v="37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9-8"/>
    <s v="Atividades culturais, recreativas e esportivas"/>
    <x v="38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4.93-6"/>
    <s v="null"/>
    <x v="39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PAS"/>
    <n v="7111"/>
    <m/>
    <n v="1"/>
    <m/>
    <m/>
    <s v="Serviços arquitetura"/>
    <x v="0"/>
    <s v="Serviços técnico profissionais"/>
    <s v="69.11-7, 69.20-6, 70.20-4, 71.11-1, 71.12-0, 71.19-7, 71.20-1, 73.11-4, 73.12-2, 73.19-0, 73.20-3, 74.10-2, 74.20-0 , 74.90-0"/>
    <x v="0"/>
    <n v="1672.6084788206203"/>
    <n v="2000.3550635993488"/>
    <n v="16063.678430097585"/>
    <n v="180.76129604196251"/>
    <n v="19061.308746763098"/>
    <n v="1486.5511059789987"/>
    <n v="5710.1770088002077"/>
    <n v="19546.144345968762"/>
    <n v="10170.628856234051"/>
    <n v="31004.049302694173"/>
    <n v="14247.867472230715"/>
    <n v="2976.5756362285542"/>
    <n v="47484.371061447302"/>
    <n v="8351.3387447370551"/>
    <n v="6803.3073130057765"/>
    <n v="60485.274207481962"/>
    <n v="96293.273384327491"/>
    <n v="16853.65256101733"/>
    <n v="274725.8497232435"/>
    <n v="790227.4638661074"/>
    <n v="49203.998246170515"/>
    <n v="58852.849308536715"/>
    <n v="82661.232576493116"/>
    <n v="14700.150998579747"/>
    <n v="9475.4691815126153"/>
    <n v="27248.883056944502"/>
    <n v="22553.174393263384"/>
    <n v="1690040.9943663266"/>
    <n v="627.74420867550123"/>
    <n v="1338.8464609902069"/>
    <n v="18100.455404036617"/>
    <n v="115.64985876683917"/>
    <n v="12258.774363071023"/>
    <n v="1267.3348325417737"/>
    <n v="1221.0660943690164"/>
    <n v="13094.553465981235"/>
    <n v="11135.683780230826"/>
    <n v="27466.298386494807"/>
    <n v="15874.826640066954"/>
    <n v="993.21608459965069"/>
    <n v="33757.010158565652"/>
    <n v="5076.6440332236652"/>
    <n v="9811.5515284565936"/>
    <n v="67138.728463655309"/>
    <n v="100271.40454530848"/>
    <n v="17484.455006113585"/>
    <n v="290555.21514915553"/>
    <n v="705142.04629215912"/>
    <n v="55237.458741939758"/>
    <n v="40291.567972201541"/>
    <n v="72314.986747852046"/>
    <n v="11387.541029693222"/>
    <n v="6378.4085176361223"/>
    <n v="23513.150956525733"/>
    <n v="25955.501546138319"/>
    <n v="1567810.1202684494"/>
    <n v="356.55143461463052"/>
    <n v="3780.1516731414863"/>
    <n v="19696.373229014796"/>
    <n v="166.34724047120349"/>
    <n v="9013.6780887956975"/>
    <n v="2082.0842162653935"/>
    <n v="2633.4430071162355"/>
    <n v="4470.0592148580754"/>
    <n v="8272.5760471451085"/>
    <n v="21087.856136795701"/>
    <n v="16048.462908543688"/>
    <n v="1338.9040099841011"/>
    <n v="409897.16732270841"/>
    <n v="3433.9573532356185"/>
    <n v="7996.5948435785094"/>
    <n v="57942.02376589804"/>
    <n v="122249.91105852366"/>
    <n v="16899.013124901241"/>
    <n v="303617.96634027152"/>
    <n v="855113.97955392965"/>
    <n v="47440.598514922196"/>
    <n v="41260.778149566439"/>
    <n v="60579.752448616367"/>
    <n v="7414.1490302571874"/>
    <n v="8507.7802271125565"/>
    <n v="17564.392679780151"/>
    <n v="24462.031176621986"/>
    <n v="2073326.5827966698"/>
    <n v="786.1092425901636"/>
    <n v="3767.190739524402"/>
    <n v="15260.893714861677"/>
    <n v="0"/>
    <n v="7615.2426719276655"/>
    <n v="829.21194083066666"/>
    <n v="2385.6288893220913"/>
    <n v="4288.0301690499382"/>
    <n v="4375.717881433703"/>
    <n v="17600.497064138446"/>
    <n v="15291.119357041058"/>
    <n v="1114.3901824049644"/>
    <n v="373428.59649889322"/>
    <n v="5138.7025042932055"/>
    <n v="5949.4195019291528"/>
    <n v="59926.618279356378"/>
    <n v="116561.01293867103"/>
    <n v="16218.119079807104"/>
    <n v="256067.35011684682"/>
    <n v="592289.41102807852"/>
    <n v="36180.187103523524"/>
    <n v="40558.053482635951"/>
    <n v="67143.872651683807"/>
    <n v="5908.89385372385"/>
    <n v="6866.4084710263223"/>
    <n v="15418.149487026074"/>
    <n v="17023.511539721883"/>
    <n v="1687992.3383903413"/>
    <n v="809.92536621360773"/>
    <n v="2533.4500679243365"/>
    <n v="42453.644629750313"/>
    <n v="95.963055527995735"/>
    <n v="11888.67760895307"/>
    <n v="51.820049985100198"/>
    <n v="3073.0813760291621"/>
    <n v="2883.2024768245005"/>
    <n v="3609.5524890013789"/>
    <n v="45179.290822425944"/>
    <n v="19575.32023837294"/>
    <n v="1562.2616093388185"/>
    <n v="398847.31320571981"/>
    <n v="2856.6668103424045"/>
    <n v="4221.0215523111192"/>
    <n v="89008.965699234584"/>
    <n v="462360.8378326458"/>
    <n v="17316.110944418804"/>
    <n v="256431.17395415116"/>
    <n v="930789.94934475794"/>
    <n v="38286.890185340329"/>
    <n v="39819.856719941861"/>
    <n v="41560.719687832141"/>
    <n v="5912.1878880244767"/>
    <n v="4422.7754092312134"/>
    <n v="13943.746200183448"/>
    <n v="38426.35555188993"/>
    <n v="2477920.7607763722"/>
    <n v="998.00077678042908"/>
    <n v="5923.1043287195962"/>
    <n v="16424.719300177636"/>
    <n v="374.87843665639519"/>
    <n v="8990.8860624002355"/>
    <n v="0"/>
    <n v="7808.705256602555"/>
    <n v="4651.7616445285939"/>
    <n v="3594.5274819518027"/>
    <n v="14330.781621447695"/>
    <n v="5635.7544320645329"/>
    <n v="1200.5625479445596"/>
    <n v="406961.18279297685"/>
    <n v="1610.9572700982128"/>
    <n v="1799.1003107325607"/>
    <n v="46855.290706478612"/>
    <n v="93246.674802748996"/>
    <n v="23564.165487881164"/>
    <n v="274360.6934072827"/>
    <n v="398633.71129328216"/>
    <n v="39033.406430672469"/>
    <n v="41609.27841132402"/>
    <n v="39638.087128877945"/>
    <n v="4313.0230927683342"/>
    <n v="3097.9851234401458"/>
    <n v="10294.66340281028"/>
    <n v="15237.744373444104"/>
    <n v="1470189.6459240923"/>
    <n v="963.99653933475554"/>
    <n v="6743.3742594432051"/>
    <n v="17388.313370558484"/>
    <n v="290.9572049935822"/>
    <n v="6194.4303661755603"/>
    <n v="583.73481632964058"/>
    <n v="9524.733912348609"/>
    <n v="3507.4348547222617"/>
    <n v="3564.1391896677965"/>
    <n v="30075.739981176488"/>
    <n v="6697.4348505091002"/>
    <n v="1271.268865636119"/>
    <n v="442969.29635333118"/>
    <n v="3049.5257071595215"/>
    <n v="3802.2637297440201"/>
    <n v="53777.02174940017"/>
    <n v="403640.87581505126"/>
    <n v="21660.407865357382"/>
    <n v="889085.24202193646"/>
    <n v="724363.60022287013"/>
    <n v="33570.103741218772"/>
    <n v="29932.798404694295"/>
    <n v="34957.140350222428"/>
    <n v="4050.0109329364109"/>
    <n v="3871.1542062223593"/>
    <n v="9183.7275567590532"/>
    <n v="27616.35177447915"/>
    <n v="2772335.0786422784"/>
    <n v="3341.0523860716603"/>
    <n v="2127.5734036381282"/>
    <n v="2671.9671385538377"/>
    <n v="411.55510028501669"/>
    <n v="4172.9470340800381"/>
    <n v="912.58790050614436"/>
    <n v="18434.484146411709"/>
    <n v="1906.0983892933455"/>
    <n v="2254.6304958397477"/>
    <n v="25133.369709249528"/>
    <n v="4715.9698224899721"/>
    <n v="2330.609060768129"/>
    <n v="421448.53321391199"/>
    <n v="1179.7146732829558"/>
    <n v="2129.1863564133178"/>
    <n v="47213.517378135133"/>
    <n v="230023.48793272965"/>
    <n v="16219.056132001246"/>
    <n v="569328.64681435644"/>
    <n v="532108.14477702579"/>
    <n v="31927.974453066949"/>
    <n v="20303.939492302412"/>
    <n v="37049.183138931352"/>
    <n v="2868.6814905820693"/>
    <n v="1898.9611049401794"/>
    <n v="7094.7900797144357"/>
    <n v="26514.310694363681"/>
    <n v="2015720.972318945"/>
  </r>
  <r>
    <s v="PAS"/>
    <n v="7420"/>
    <m/>
    <n v="1"/>
    <m/>
    <m/>
    <s v="Atividades fotográficas e similares"/>
    <x v="1"/>
    <s v="Serviços técnico profissionais"/>
    <s v="69.11-7, 69.20-6, 70.20-4, 71.11-1, 71.12-0, 71.19-7, 71.20-1, 73.11-4, 73.12-2, 73.19-0, 73.20-3, 74.10-2, 74.20-0 , 74.90-0"/>
    <x v="0"/>
    <n v="6864.9050906305947"/>
    <n v="1122.2698272375355"/>
    <n v="1471.9004172583113"/>
    <n v="3123.1885165893405"/>
    <n v="19931.503222585972"/>
    <n v="1057.3253874239183"/>
    <n v="6222.1626109109347"/>
    <n v="6366.3333517333722"/>
    <n v="5044.0616065066342"/>
    <n v="23554.465927424189"/>
    <n v="9398.8919931582695"/>
    <n v="6126.3254640206287"/>
    <n v="20450.45214514562"/>
    <n v="10668.310395881195"/>
    <n v="9740.1305036742742"/>
    <n v="41443.984559404744"/>
    <n v="142708.1069283222"/>
    <n v="31277.084083942824"/>
    <n v="156690.04975459498"/>
    <n v="854673.90416068374"/>
    <n v="142358.59593868512"/>
    <n v="131383.55926230637"/>
    <n v="156419.98206545954"/>
    <n v="11787.870236018398"/>
    <n v="18999.632190443375"/>
    <n v="33764.315831113548"/>
    <n v="44722.135781834681"/>
    <n v="1897371.4472529902"/>
    <n v="6145.1966931221277"/>
    <n v="1342.6860656172082"/>
    <n v="1777.9106367766108"/>
    <n v="1666.4103946150758"/>
    <n v="20967.127377552388"/>
    <n v="549.33463047601867"/>
    <n v="5869.6026399467437"/>
    <n v="4612.0372156270632"/>
    <n v="6408.4921386919686"/>
    <n v="22999.916964474007"/>
    <n v="9197.3811539655781"/>
    <n v="6038.8134808330315"/>
    <n v="37890.233506448967"/>
    <n v="10833.160459562372"/>
    <n v="7748.1806889585805"/>
    <n v="38065.188730060909"/>
    <n v="149965.89234632789"/>
    <n v="31993.266263043508"/>
    <n v="149012.15771636463"/>
    <n v="812618.7807635027"/>
    <n v="126460.21172573807"/>
    <n v="119361.69082040046"/>
    <n v="142432.81526445542"/>
    <n v="10740.790814761152"/>
    <n v="15053.033254866166"/>
    <n v="35728.37120168253"/>
    <n v="45247.705292325627"/>
    <n v="1820726.388240197"/>
    <n v="6663.8720211110858"/>
    <n v="1190.1690383707439"/>
    <n v="2024.0727719233894"/>
    <n v="2318.8272257957187"/>
    <n v="18464.811792003595"/>
    <n v="855.17140854784088"/>
    <n v="4897.6116026484469"/>
    <n v="4778.6819488014207"/>
    <n v="5420.136349206452"/>
    <n v="24725.125564514034"/>
    <n v="8043.5444316035382"/>
    <n v="4419.8563702441998"/>
    <n v="15017.744990594883"/>
    <n v="10895.157096843819"/>
    <n v="8636.4955199929482"/>
    <n v="33361.03236265247"/>
    <n v="147251.11268059118"/>
    <n v="28527.940285356555"/>
    <n v="143036.3423895672"/>
    <n v="885688.87358791323"/>
    <n v="134231.50064011515"/>
    <n v="115730.69293582193"/>
    <n v="137102.08253497357"/>
    <n v="10133.783739021879"/>
    <n v="17443.877161335335"/>
    <n v="35006.763152161344"/>
    <n v="41214.048058371445"/>
    <n v="1847079.3276600835"/>
    <n v="8109.0431516680237"/>
    <n v="1246.5973559896986"/>
    <n v="2440.841674200793"/>
    <n v="2048.2123276174098"/>
    <n v="16692.258593395876"/>
    <n v="220.65611950915647"/>
    <n v="2723.068394557672"/>
    <n v="3058.9600309479329"/>
    <n v="6783.9944928330833"/>
    <n v="15582.667705762458"/>
    <n v="7590.951209827439"/>
    <n v="5150.0169420963121"/>
    <n v="14218.8510369819"/>
    <n v="6173.2401897163536"/>
    <n v="7435.74888357292"/>
    <n v="32418.92972467087"/>
    <n v="131200.23696614846"/>
    <n v="25981.707837201637"/>
    <n v="130839.97274589239"/>
    <n v="841490.9188874464"/>
    <n v="125160.29786473657"/>
    <n v="102157.55744208743"/>
    <n v="136373.55879856503"/>
    <n v="8217.4767313965858"/>
    <n v="13132.180735546637"/>
    <n v="27848.024680549748"/>
    <n v="49978.968332368342"/>
    <n v="1724274.9388552872"/>
    <n v="7290.3274406757337"/>
    <n v="1129.3045272243819"/>
    <n v="3754.0577975983069"/>
    <n v="2143.2934493900602"/>
    <n v="11882.634758896864"/>
    <n v="242.93141588335914"/>
    <n v="3272.3270221049038"/>
    <n v="3093.2345585042176"/>
    <n v="2443.9240636308659"/>
    <n v="16472.032138580722"/>
    <n v="8908.9334758239002"/>
    <n v="4822.7343716432988"/>
    <n v="16626.555237524117"/>
    <n v="6909.5893137972489"/>
    <n v="6310.9303775858025"/>
    <n v="43340.171093816563"/>
    <n v="116473.42754884729"/>
    <n v="23557.167986996119"/>
    <n v="132093.26541769932"/>
    <n v="928343.91879798053"/>
    <n v="132782.83805925332"/>
    <n v="102780.95872793677"/>
    <n v="121740.46240025583"/>
    <n v="7035.2077759261583"/>
    <n v="11898.743380825603"/>
    <n v="22177.718820880098"/>
    <n v="47380.08495836168"/>
    <n v="1784906.7749176431"/>
    <n v="6766.2599195675266"/>
    <n v="1548.4379540212994"/>
    <n v="3917.3230679451322"/>
    <n v="1945.0461021542249"/>
    <n v="10647.382133206893"/>
    <n v="477.12413640290987"/>
    <n v="3220.7828623848814"/>
    <n v="3123.4489438391051"/>
    <n v="2665.347263203018"/>
    <n v="21193.949743332876"/>
    <n v="7776.0534637136298"/>
    <n v="5000.8756922932635"/>
    <n v="13147.693761980054"/>
    <n v="4760.8134557263238"/>
    <n v="6101.7051219462082"/>
    <n v="40783.307636847574"/>
    <n v="122572.29760051734"/>
    <n v="23555.750639727172"/>
    <n v="122621.3940197567"/>
    <n v="778482.36672545446"/>
    <n v="124622.87961125416"/>
    <n v="106384.42306351203"/>
    <n v="118304.13408784363"/>
    <n v="4896.2511159370642"/>
    <n v="13251.092532313622"/>
    <n v="22499.888823684163"/>
    <n v="25434.557222185307"/>
    <n v="1595700.5867007505"/>
    <n v="6881.6818557137958"/>
    <n v="1093.4245445629142"/>
    <n v="3603.5701048546821"/>
    <n v="1799.6147529237842"/>
    <n v="13669.551463311562"/>
    <n v="933.22157213927824"/>
    <n v="3203.2009477254978"/>
    <n v="3024.7794832936988"/>
    <n v="1861.5734971935881"/>
    <n v="29332.803776627228"/>
    <n v="9876.5340511194445"/>
    <n v="4659.4671049309245"/>
    <n v="11858.966177053584"/>
    <n v="5030.0376290455897"/>
    <n v="5111.0144493509688"/>
    <n v="47346.192261313554"/>
    <n v="121084.4517103547"/>
    <n v="23035.914833399085"/>
    <n v="125358.77421899108"/>
    <n v="776000.23051873792"/>
    <n v="110837.70664733734"/>
    <n v="93867.287151501732"/>
    <n v="121342.15102932932"/>
    <n v="12591.326229564858"/>
    <n v="12515.36935409435"/>
    <n v="21766.979791219223"/>
    <n v="27298.514117575098"/>
    <n v="1594984.3392732646"/>
    <n v="7227.6920667717341"/>
    <n v="1191.0496894064863"/>
    <n v="26088.002081027415"/>
    <n v="3370.8406969439907"/>
    <n v="9926.0682977764009"/>
    <n v="627.66289706909595"/>
    <n v="3031.6429368966897"/>
    <n v="2704.9433435202918"/>
    <n v="2947.9353759526907"/>
    <n v="14637.064954797577"/>
    <n v="8409.7444445875572"/>
    <n v="2807.906240930874"/>
    <n v="10011.331794311363"/>
    <n v="3760.7318015127589"/>
    <n v="3158.0741071257389"/>
    <n v="44167.821606024139"/>
    <n v="125807.66325134694"/>
    <n v="18489.92132061916"/>
    <n v="130810.42950795361"/>
    <n v="633528.72356636776"/>
    <n v="105821.25625633348"/>
    <n v="85319.493744541498"/>
    <n v="110551.74011969892"/>
    <n v="8611.4078881620644"/>
    <n v="11713.005841289236"/>
    <n v="21963.133203310852"/>
    <n v="18474.379703384857"/>
    <n v="1415159.6667376631"/>
  </r>
  <r>
    <s v="PAS"/>
    <n v="74102"/>
    <m/>
    <n v="1"/>
    <m/>
    <m/>
    <s v="Desenho e decoração"/>
    <x v="0"/>
    <s v="Serviços técnico-profissionais"/>
    <s v="69.11-7, 69.20-6, 70.20-4, 71.11-1, 71.12-0, 71.19-7, 71.20-1, 73.11-4, 73.12-2, 73.19-0, 73.20-3, 74.10-2, 74.20-0 , 74.90-0"/>
    <x v="0"/>
    <n v="990.03907186521042"/>
    <n v="859.24781809742058"/>
    <n v="241.33638297471484"/>
    <n v="159.84913342538047"/>
    <n v="6371.093017238165"/>
    <n v="321.85895159781853"/>
    <n v="702.57919543178423"/>
    <n v="3943.6593126020634"/>
    <n v="442.92676591874442"/>
    <n v="10859.487667713816"/>
    <n v="961.29559081659204"/>
    <n v="609.39617438619825"/>
    <n v="14438.412365996533"/>
    <n v="984.78023590312353"/>
    <n v="150.53892404128572"/>
    <n v="11798.203136094982"/>
    <n v="18371.727319800779"/>
    <n v="5052.3677456167861"/>
    <n v="52409.248380612211"/>
    <n v="362732.16732540564"/>
    <n v="45579.521558051521"/>
    <n v="22214.37587377481"/>
    <n v="28449.232597097092"/>
    <n v="1363.3849136969689"/>
    <n v="5940.9498849738684"/>
    <n v="14538.736317637722"/>
    <n v="17068.417606413328"/>
    <n v="627554.83326718456"/>
    <n v="905.48416037027766"/>
    <n v="1085.2134218712731"/>
    <n v="591.80700446387073"/>
    <n v="0"/>
    <n v="4389.9506436862011"/>
    <n v="49.689863272444207"/>
    <n v="573.878344799459"/>
    <n v="3509.6881198152068"/>
    <n v="346.81472475425261"/>
    <n v="11882.197022570854"/>
    <n v="2116.6342687499182"/>
    <n v="746.0559197049771"/>
    <n v="2973.773416866969"/>
    <n v="340.18427942927099"/>
    <n v="113.23645582060513"/>
    <n v="14819.778922801168"/>
    <n v="19735.218925701916"/>
    <n v="4755.3015929523217"/>
    <n v="58633.067583774784"/>
    <n v="272092.35061165073"/>
    <n v="45060.274102017735"/>
    <n v="32737.059022012567"/>
    <n v="14087.455141266728"/>
    <n v="972.85276821280945"/>
    <n v="3858.324806222945"/>
    <n v="10377.439919136166"/>
    <n v="7447.518905940381"/>
    <n v="514201.2499478659"/>
    <n v="390.93953262483126"/>
    <n v="1252.1424004948312"/>
    <n v="509.88329698247759"/>
    <n v="0"/>
    <n v="3141.8188312266675"/>
    <n v="117.72242128205806"/>
    <n v="499.74724693870047"/>
    <n v="3082.8047567217786"/>
    <n v="281.03041457458653"/>
    <n v="1970.2011945794216"/>
    <n v="716.87978254043855"/>
    <n v="759.85099052185467"/>
    <n v="4085.7876823624929"/>
    <n v="243.3279144310159"/>
    <n v="111.47303296420895"/>
    <n v="11714.149156464726"/>
    <n v="16257.26553944588"/>
    <n v="3369.3884410960582"/>
    <n v="30397.542947065038"/>
    <n v="239348.30363667768"/>
    <n v="24033.569444820019"/>
    <n v="44813.49975010912"/>
    <n v="14887.628837588643"/>
    <n v="1462.6100716358844"/>
    <n v="4520.2785217334049"/>
    <n v="10146.139058800389"/>
    <n v="4170.4538810416261"/>
    <n v="422284.43878472381"/>
    <n v="49.164706559391647"/>
    <n v="455.04639979578303"/>
    <n v="372.48902454121327"/>
    <n v="0"/>
    <n v="2985.8816111181427"/>
    <n v="89.315883582894813"/>
    <n v="321.19876383494659"/>
    <n v="2226.0025588887579"/>
    <n v="285.65104216885368"/>
    <n v="1430.5225232290386"/>
    <n v="1319.3422752270947"/>
    <n v="1015.9059004604698"/>
    <n v="1484.7577498580179"/>
    <n v="45.067647679442338"/>
    <n v="186.02941667944739"/>
    <n v="16361.090865893017"/>
    <n v="21615.451703544681"/>
    <n v="3744.9453486298698"/>
    <n v="24287.19296386627"/>
    <n v="186488.28153810452"/>
    <n v="22343.675240043511"/>
    <n v="29428.598707609024"/>
    <n v="13885.125105914074"/>
    <n v="1021.9212023079457"/>
    <n v="3944.2852901982214"/>
    <n v="9501.4843320194468"/>
    <n v="10565.706847851799"/>
    <n v="355454.1346496059"/>
    <n v="56.448856192938663"/>
    <n v="422.40679089165468"/>
    <n v="2605.7083671081141"/>
    <n v="0"/>
    <n v="2331.0978531295659"/>
    <n v="124.2815650514533"/>
    <n v="55.978449057997508"/>
    <n v="5836.6310940099565"/>
    <n v="201.24017232782634"/>
    <n v="952.35806097378588"/>
    <n v="771.86848818244414"/>
    <n v="1235.7595434904156"/>
    <n v="1439.1344233966427"/>
    <n v="635.99044644044227"/>
    <n v="127.48033356905314"/>
    <n v="11664.918106260495"/>
    <n v="15607.361730817252"/>
    <n v="3437.2734023433491"/>
    <n v="32934.299565855465"/>
    <n v="144597.51215854898"/>
    <n v="23417.694153113287"/>
    <n v="28859.665891493489"/>
    <n v="12057.169918173609"/>
    <n v="1057.580610545954"/>
    <n v="2726.7403596717418"/>
    <n v="5262.2065925762299"/>
    <n v="8066.0824326073734"/>
    <n v="306484.88936582953"/>
    <n v="0"/>
    <n v="322.30355216214281"/>
    <n v="261.07529007238361"/>
    <n v="0"/>
    <n v="1513.0981589199805"/>
    <n v="229.81188829819013"/>
    <n v="26.112021490053483"/>
    <n v="4811.6362719263252"/>
    <n v="0"/>
    <n v="952.72082865197842"/>
    <n v="699.91598549757703"/>
    <n v="698.36607892950929"/>
    <n v="1538.3544693993808"/>
    <n v="50.807841257454172"/>
    <n v="358.00809408147188"/>
    <n v="8883.7735062797419"/>
    <n v="16987.148197594048"/>
    <n v="3511.3748341309101"/>
    <n v="44645.874826860781"/>
    <n v="181215.35297204307"/>
    <n v="10820.232548442256"/>
    <n v="6328.8225901995665"/>
    <n v="14150.856615431423"/>
    <n v="366.88609581698489"/>
    <n v="2331.2915899484769"/>
    <n v="3079.0910243247172"/>
    <n v="4604.9842021311806"/>
    <n v="308387.89948388957"/>
    <n v="138.2739295749472"/>
    <n v="0"/>
    <n v="1103.625553419595"/>
    <n v="0"/>
    <n v="1848.6298550033287"/>
    <n v="105.95991342428019"/>
    <n v="29.843121148256866"/>
    <n v="3321.4407884778493"/>
    <n v="0"/>
    <n v="992.44609974922969"/>
    <n v="723.29048511255405"/>
    <n v="825.23324028727654"/>
    <n v="762.44365005829604"/>
    <n v="207.41209674439062"/>
    <n v="129.61677920155921"/>
    <n v="12724.049963844509"/>
    <n v="13920.070157005952"/>
    <n v="2679.1607903661038"/>
    <n v="21456.384081080232"/>
    <n v="147522.71080724173"/>
    <n v="5992.9484174374302"/>
    <n v="3567.7102641967826"/>
    <n v="15225.53596899848"/>
    <n v="413.8466569257983"/>
    <n v="2454.2299879356474"/>
    <n v="2197.0092169943173"/>
    <n v="6842.4950240728576"/>
    <n v="245184.36684830143"/>
    <n v="435.3578739153686"/>
    <n v="0"/>
    <n v="0"/>
    <n v="0"/>
    <n v="2401.3243061146491"/>
    <n v="0"/>
    <n v="146.66086701310803"/>
    <n v="4598.1659856808174"/>
    <n v="3755.6002549793784"/>
    <n v="786.99551640187235"/>
    <n v="218.69257577937316"/>
    <n v="545.16029927482657"/>
    <n v="761.03115798432088"/>
    <n v="0"/>
    <n v="466.27385797687907"/>
    <n v="6925.3603506691798"/>
    <n v="9347.4287752696055"/>
    <n v="1876.5229425736454"/>
    <n v="22188.869301851802"/>
    <n v="60100.589390371781"/>
    <n v="4072.1710624278066"/>
    <n v="6507.0721545109"/>
    <n v="9410.3009902334979"/>
    <n v="263.90086722667263"/>
    <n v="1828.3560928154036"/>
    <n v="1465.1655018585109"/>
    <n v="3637.0095810342418"/>
    <n v="141738.00970596366"/>
  </r>
  <r>
    <s v="PAS"/>
    <n v="7311"/>
    <m/>
    <n v="1"/>
    <m/>
    <m/>
    <s v="Agências de Publicidade"/>
    <x v="2"/>
    <s v="Serviços técnico-profissionais"/>
    <s v="69.11-7, 69.20-6, 70.20-4, 71.11-1, 71.12-0, 71.19-7, 71.20-1, 73.11-4, 73.12-2, 73.19-0, 73.20-3, 74.10-2, 74.20-0 , 74.90-0"/>
    <x v="0"/>
    <n v="9622.2589558512045"/>
    <n v="2649.5094129053546"/>
    <n v="38715.278208459255"/>
    <n v="2978.394707908044"/>
    <n v="62165.410348676669"/>
    <n v="4764.099313307247"/>
    <n v="4872.2137616948776"/>
    <n v="31504.370644787039"/>
    <n v="14322.536783830992"/>
    <n v="63830.20254863127"/>
    <n v="29086.709079156852"/>
    <n v="18393.296210263561"/>
    <n v="155392.65990202932"/>
    <n v="15614.948539053248"/>
    <n v="25917.109168785835"/>
    <n v="205046.70077876761"/>
    <n v="259242.36348921133"/>
    <n v="88206.603839623858"/>
    <n v="849837.42584727786"/>
    <n v="6539478.1545468587"/>
    <n v="219109.00933244388"/>
    <n v="192676.05297316739"/>
    <n v="277357.38899969729"/>
    <n v="40375.849302716175"/>
    <n v="35097.489831529449"/>
    <n v="55588.982095810119"/>
    <n v="345823.79938000615"/>
    <n v="9587668.8180024512"/>
    <n v="7032.5015458454936"/>
    <n v="2573.7311744157678"/>
    <n v="49827.099639069915"/>
    <n v="2067.568093879499"/>
    <n v="58902.115473838559"/>
    <n v="8734.7406771237602"/>
    <n v="4773.2221908390011"/>
    <n v="38264.362998231118"/>
    <n v="17037.559180196204"/>
    <n v="65570.549358773467"/>
    <n v="31371.34632197037"/>
    <n v="18676.116867380184"/>
    <n v="150304.82045429185"/>
    <n v="13615.910065033388"/>
    <n v="23245.064616617241"/>
    <n v="161234.58006014244"/>
    <n v="254906.16523939083"/>
    <n v="78256.703450871166"/>
    <n v="822757.08271899598"/>
    <n v="6237488.1320882887"/>
    <n v="225894.24973091585"/>
    <n v="175950.27557582725"/>
    <n v="255688.4661766185"/>
    <n v="33940.334239820833"/>
    <n v="32577.197644044394"/>
    <n v="65148.76523603098"/>
    <n v="314015.30422086112"/>
    <n v="9149853.965039311"/>
    <n v="8057.1595064034309"/>
    <n v="3663.22649570255"/>
    <n v="57947.312071665023"/>
    <n v="4284.1414802376257"/>
    <n v="59724.548899462847"/>
    <n v="7832.5029330355846"/>
    <n v="9743.2048083326426"/>
    <n v="42780.168915462018"/>
    <n v="16385.931445539907"/>
    <n v="71781.922113372697"/>
    <n v="34347.228484299339"/>
    <n v="17145.37715084197"/>
    <n v="161144.17080854849"/>
    <n v="16437.011493557362"/>
    <n v="24193.321589471307"/>
    <n v="171133.09604676132"/>
    <n v="264184.61218477605"/>
    <n v="71098.091498179681"/>
    <n v="830517.78485953924"/>
    <n v="6266633.6247988641"/>
    <n v="217868.68015063688"/>
    <n v="158650.83262803996"/>
    <n v="263865.69896908809"/>
    <n v="32768.00131470363"/>
    <n v="37242.840073035106"/>
    <n v="65856.513468447913"/>
    <n v="340758.71765374835"/>
    <n v="9256045.7218417544"/>
    <n v="7854.6461134585888"/>
    <n v="3347.6543684528633"/>
    <n v="63877.584233767484"/>
    <n v="3736.7840073408879"/>
    <n v="54596.49053183911"/>
    <n v="7046.4471682122403"/>
    <n v="13259.959807894578"/>
    <n v="43710.47562075223"/>
    <n v="11512.769048540686"/>
    <n v="70687.309075777172"/>
    <n v="30397.002488003891"/>
    <n v="14236.441349577568"/>
    <n v="135232.25667519963"/>
    <n v="12408.773701467158"/>
    <n v="16474.953868049568"/>
    <n v="155444.14204470889"/>
    <n v="263392.07034360152"/>
    <n v="62975.199640750274"/>
    <n v="766165.92926308641"/>
    <n v="5711134.8860547021"/>
    <n v="199461.17681851101"/>
    <n v="137448.24356395256"/>
    <n v="272754.57916076056"/>
    <n v="32688.743176032996"/>
    <n v="33048.948398641362"/>
    <n v="80365.217679640031"/>
    <n v="282501.65431263129"/>
    <n v="8485760.3385153543"/>
    <n v="5023.9133910435467"/>
    <n v="5499.5392227398061"/>
    <n v="62237.142604875502"/>
    <n v="3591.0372641702074"/>
    <n v="57412.488031308902"/>
    <n v="6654.8393890553525"/>
    <n v="11374.254478395282"/>
    <n v="28262.275172917783"/>
    <n v="13167.035340954559"/>
    <n v="73585.614068203329"/>
    <n v="34272.595634176228"/>
    <n v="16827.344759815918"/>
    <n v="141931.56627617904"/>
    <n v="7416.0428066745535"/>
    <n v="14720.438243127883"/>
    <n v="182398.86879711351"/>
    <n v="248206.57937009516"/>
    <n v="77834.889213856048"/>
    <n v="665735.3009581134"/>
    <n v="5526568.3096145848"/>
    <n v="204145.29201387914"/>
    <n v="140887.00183105786"/>
    <n v="270331.11113784951"/>
    <n v="35746.529836602349"/>
    <n v="33893.767360266356"/>
    <n v="61175.116646904549"/>
    <n v="271221.29266535718"/>
    <n v="8200120.1861293167"/>
    <n v="5391.1558575025983"/>
    <n v="4342.2178131750406"/>
    <n v="43493.745522118574"/>
    <n v="3244.7299350177168"/>
    <n v="59659.315951636687"/>
    <n v="9896.0667962159678"/>
    <n v="14452.242311939344"/>
    <n v="15367.296881179698"/>
    <n v="13381.650500486408"/>
    <n v="70453.239665054862"/>
    <n v="31494.86304543756"/>
    <n v="13868.052683521197"/>
    <n v="142346.85916734644"/>
    <n v="5970.6369360836625"/>
    <n v="15971.11652018017"/>
    <n v="165527.57092460498"/>
    <n v="246310.84908565661"/>
    <n v="63609.498322391773"/>
    <n v="631975.54228488787"/>
    <n v="5194490.2250741785"/>
    <n v="220566.08485608298"/>
    <n v="129538.29865382772"/>
    <n v="304576.11553345196"/>
    <n v="32275.240467627067"/>
    <n v="36266.435997482004"/>
    <n v="56667.710681765369"/>
    <n v="271532.49792091246"/>
    <n v="7802669.2593897656"/>
    <n v="6673.5230797496024"/>
    <n v="2733.4988375440671"/>
    <n v="39666.649391456594"/>
    <n v="2097.759797491301"/>
    <n v="66739.840730069976"/>
    <n v="11055.661979614888"/>
    <n v="10843.714497980136"/>
    <n v="13766.203737702936"/>
    <n v="12404.988282069899"/>
    <n v="63142.010796865667"/>
    <n v="31365.246576932797"/>
    <n v="16810.496678414202"/>
    <n v="126976.26176617212"/>
    <n v="6592.6388428582159"/>
    <n v="17276.42571389267"/>
    <n v="177968.29146665509"/>
    <n v="258022.99900685644"/>
    <n v="67362.209282324504"/>
    <n v="715881.14272734663"/>
    <n v="5897732.2296270253"/>
    <n v="292572.35030065011"/>
    <n v="129742.82009670253"/>
    <n v="365418.59982047533"/>
    <n v="27703.084397398972"/>
    <n v="29102.702731613161"/>
    <n v="52551.878661905641"/>
    <n v="240914.12402177058"/>
    <n v="8683117.3528495394"/>
    <n v="5932.6341649203187"/>
    <n v="1629.9337593728801"/>
    <n v="31066.543636841623"/>
    <n v="6114.0552412261159"/>
    <n v="66016.223565206732"/>
    <n v="9898.6265607762944"/>
    <n v="10221.905123128972"/>
    <n v="14672.671552506199"/>
    <n v="8989.6256746502786"/>
    <n v="46620.342274925446"/>
    <n v="27979.683992181839"/>
    <n v="16091.784908598775"/>
    <n v="101044.02337051151"/>
    <n v="4888.7711676656809"/>
    <n v="11001.988889815568"/>
    <n v="134859.0917520095"/>
    <n v="197844.14245532197"/>
    <n v="45194.561709482703"/>
    <n v="672980.51199746854"/>
    <n v="4717205.2543549696"/>
    <n v="864897.18857881369"/>
    <n v="109912.18723925327"/>
    <n v="218417.26260606528"/>
    <n v="25828.97554948743"/>
    <n v="25530.542541702594"/>
    <n v="48880.6706879919"/>
    <n v="231810.06816855891"/>
    <n v="7655529.2715234533"/>
  </r>
  <r>
    <s v="PAS"/>
    <n v="7312"/>
    <m/>
    <n v="1"/>
    <m/>
    <m/>
    <s v="Agenciamento de Espaços para Publicidade, Exceto em Veículos de Comunicação"/>
    <x v="2"/>
    <s v="Serviços técnico-profissionais"/>
    <s v="69.11-7, 69.20-6, 70.20-4, 71.11-1, 71.12-0, 71.19-7, 71.20-1, 73.11-4, 73.12-2, 73.19-0, 73.20-3, 74.10-2, 74.20-0 , 74.90-0"/>
    <x v="0"/>
    <n v="2725.6361303589356"/>
    <n v="128.91059147208102"/>
    <n v="6393.9703502052453"/>
    <n v="3231.6051886973287"/>
    <n v="3670.4447726964659"/>
    <n v="235.28546304498943"/>
    <n v="930.73303808841945"/>
    <n v="4303.9622672568512"/>
    <n v="3182.2689568308974"/>
    <n v="24838.902414054115"/>
    <n v="5940.8639445798108"/>
    <n v="2624.2042637990626"/>
    <n v="10943.333981087855"/>
    <n v="1606.6878993617147"/>
    <n v="12334.720423761708"/>
    <n v="40096.579545861496"/>
    <n v="45547.515206700802"/>
    <n v="17532.585973124773"/>
    <n v="95020.807678453712"/>
    <n v="423692.39685142855"/>
    <n v="113442.82731700876"/>
    <n v="49589.904992803204"/>
    <n v="58321.67608105109"/>
    <n v="12049.28945680468"/>
    <n v="15054.705257025229"/>
    <n v="33199.668820048784"/>
    <n v="47870.58647733042"/>
    <n v="1034510.0733429369"/>
    <n v="2910.4034505292511"/>
    <n v="0"/>
    <n v="3443.5690874428306"/>
    <n v="1654.6101514209452"/>
    <n v="4454.3085441788917"/>
    <n v="139.45262247420075"/>
    <n v="1097.4790494777653"/>
    <n v="2635.2813777665401"/>
    <n v="2811.3073519647182"/>
    <n v="23412.164737647166"/>
    <n v="5876.3562105968313"/>
    <n v="2425.9148245125284"/>
    <n v="13671.800900771508"/>
    <n v="1509.1148604707389"/>
    <n v="7485.352093578289"/>
    <n v="39610.218075189121"/>
    <n v="45661.118358752079"/>
    <n v="15994.803474535734"/>
    <n v="93727.648243858828"/>
    <n v="428582.10499190411"/>
    <n v="84425.64720815311"/>
    <n v="43140.134659844909"/>
    <n v="56980.137213570146"/>
    <n v="15660.403153822737"/>
    <n v="11219.321787406263"/>
    <n v="30303.015727392405"/>
    <n v="37411.369802277186"/>
    <n v="976243.03795953887"/>
    <n v="2484.330187388377"/>
    <n v="245.67574659500633"/>
    <n v="2807.3526972992076"/>
    <n v="0"/>
    <n v="4663.70010222564"/>
    <n v="288.24637286174146"/>
    <n v="802.4882497548208"/>
    <n v="2880.2209413647761"/>
    <n v="2480.9373935299991"/>
    <n v="25475.362593880116"/>
    <n v="6803.39753287027"/>
    <n v="1498.1756133559188"/>
    <n v="11914.044135654898"/>
    <n v="399.94125440773416"/>
    <n v="9223.5405758196321"/>
    <n v="34902.991322262431"/>
    <n v="47910.206495345519"/>
    <n v="15298.874178742106"/>
    <n v="74375.314788183547"/>
    <n v="341080.74458874279"/>
    <n v="66902.543642044009"/>
    <n v="43373.472766613821"/>
    <n v="51160.12202793808"/>
    <n v="11284.85020104099"/>
    <n v="7846.3516151753256"/>
    <n v="24324.055469266241"/>
    <n v="35441.576965439293"/>
    <n v="825868.51745780231"/>
    <n v="1889.3800071946664"/>
    <n v="146.67470790218508"/>
    <n v="2319.7080313558104"/>
    <n v="0"/>
    <n v="3521.4204684932924"/>
    <n v="130.99690239216534"/>
    <n v="445.82883672765513"/>
    <n v="2296.4269039763781"/>
    <n v="1933.7921254535049"/>
    <n v="26697.557436471161"/>
    <n v="5548.5337622901889"/>
    <n v="1406.1253570106182"/>
    <n v="8390.7249631938776"/>
    <n v="563.62911246759472"/>
    <n v="8337.7377006998195"/>
    <n v="48743.895183594432"/>
    <n v="53418.758180326397"/>
    <n v="11439.286658704425"/>
    <n v="86234.733881044871"/>
    <n v="328127.71718741709"/>
    <n v="57876.319729361305"/>
    <n v="39651.077725440169"/>
    <n v="47437.592207956943"/>
    <n v="9550.7440903440347"/>
    <n v="4085.4732168483051"/>
    <n v="17711.515888019963"/>
    <n v="31490.524710709091"/>
    <n v="799396.17497539602"/>
    <n v="1052.1163612665621"/>
    <n v="0"/>
    <n v="3637.842774096674"/>
    <n v="169.34656857881598"/>
    <n v="2482.7411195917521"/>
    <n v="137.54704625679389"/>
    <n v="603.02901849497539"/>
    <n v="3024.6369676442132"/>
    <n v="2152.992303698089"/>
    <n v="16407.603295751487"/>
    <n v="2239.0862175352077"/>
    <n v="1220.8448148698585"/>
    <n v="7193.6804131737981"/>
    <n v="428.88053388276376"/>
    <n v="6533.1309510322517"/>
    <n v="27687.469641704865"/>
    <n v="46422.940034386513"/>
    <n v="12063.45455749652"/>
    <n v="100435.88601963864"/>
    <n v="408183.15526873176"/>
    <n v="47696.135518488307"/>
    <n v="36182.841862402318"/>
    <n v="50565.189089505671"/>
    <n v="4790.0109697082626"/>
    <n v="2626.0572389516615"/>
    <n v="20919.063621318011"/>
    <n v="24400.127223853327"/>
    <n v="829255.80943205906"/>
    <n v="496.03534973839618"/>
    <n v="418.06189280906324"/>
    <n v="2832.0258627739809"/>
    <n v="0"/>
    <n v="2450.6215600225778"/>
    <n v="94.502584738864769"/>
    <n v="799.98283108315752"/>
    <n v="5435.4078827793983"/>
    <n v="4557.4205752436419"/>
    <n v="15914.547604543393"/>
    <n v="979.0810063350533"/>
    <n v="765.15218403364804"/>
    <n v="8113.9502097678005"/>
    <n v="525.66862203737389"/>
    <n v="7000.5760566978215"/>
    <n v="20838.078787500406"/>
    <n v="51264.550268419131"/>
    <n v="7696.2402281106715"/>
    <n v="100227.56415801453"/>
    <n v="415207.91795882082"/>
    <n v="37195.156271563865"/>
    <n v="27761.501800200098"/>
    <n v="47119.621976946393"/>
    <n v="5193.4844747649431"/>
    <n v="3604.3253730243223"/>
    <n v="18202.360518042042"/>
    <n v="21098.117597608114"/>
    <n v="805791.95363561937"/>
    <n v="376.34556484311719"/>
    <n v="123.84534561930055"/>
    <n v="3235.6652616259789"/>
    <n v="99.797705693222753"/>
    <n v="2477.3854604209246"/>
    <n v="146.8877941964839"/>
    <n v="2035.6399340345215"/>
    <n v="6040.580780221273"/>
    <n v="555.44036319258134"/>
    <n v="7984.6448966531188"/>
    <n v="1512.3741106811319"/>
    <n v="402.10058720391277"/>
    <n v="8669.8739796718037"/>
    <n v="409.32690300182298"/>
    <n v="4050.0866830019377"/>
    <n v="17327.180662719802"/>
    <n v="43854.610813210129"/>
    <n v="6829.6187152737903"/>
    <n v="135448.45452658826"/>
    <n v="477331.41031790001"/>
    <n v="30818.319078275254"/>
    <n v="28727.478989172352"/>
    <n v="51641.516776283454"/>
    <n v="4425.3753540705811"/>
    <n v="2922.7225018300228"/>
    <n v="16652.090064694348"/>
    <n v="18275.251652513201"/>
    <n v="872374.02482259227"/>
    <n v="0"/>
    <n v="57.777412836265448"/>
    <n v="3091.3424623491019"/>
    <n v="50.68194108444338"/>
    <n v="2535.6757966865948"/>
    <n v="0"/>
    <n v="302.06563591178178"/>
    <n v="2654.6567215770801"/>
    <n v="335.76785968443738"/>
    <n v="2461.6852308975299"/>
    <n v="513.03681796688807"/>
    <n v="152.04582325333016"/>
    <n v="6985.4209849502977"/>
    <n v="550.25636845112967"/>
    <n v="4630.568217666163"/>
    <n v="10132.057445022274"/>
    <n v="38014.392831820791"/>
    <n v="5744.2645944919204"/>
    <n v="107771.09189373243"/>
    <n v="347995.68888211547"/>
    <n v="24114.869222360623"/>
    <n v="18395.489460941211"/>
    <n v="53430.483567780269"/>
    <n v="6393.0048438098174"/>
    <n v="1972.7451418193887"/>
    <n v="12684.763640962987"/>
    <n v="15094.264211222273"/>
    <n v="666064.09700939455"/>
  </r>
  <r>
    <s v="PAS"/>
    <n v="7319"/>
    <m/>
    <n v="1"/>
    <m/>
    <m/>
    <s v="Atividades de Publicidade Não Especificadas Anteriormente"/>
    <x v="2"/>
    <s v="Serviços técnico-profissionais"/>
    <s v="69.11-7, 69.20-6, 70.20-4, 71.11-1, 71.12-0, 71.19-7, 71.20-1, 73.11-4, 73.12-2, 73.19-0, 73.20-3, 74.10-2, 74.20-0 , 74.90-0"/>
    <x v="0"/>
    <n v="11612.006826282783"/>
    <n v="579.74244132779995"/>
    <n v="22976.954355498245"/>
    <n v="1466.255565691582"/>
    <n v="36425.70435502215"/>
    <n v="1740.9669007987195"/>
    <n v="2775.4815590615381"/>
    <n v="10292.749440385745"/>
    <n v="14121.382548387739"/>
    <n v="84507.860327417453"/>
    <n v="45685.685875660653"/>
    <n v="35054.172291945215"/>
    <n v="149389.07952235939"/>
    <n v="15049.310348772266"/>
    <n v="17165.986452244055"/>
    <n v="137874.11873784792"/>
    <n v="329677.7005309161"/>
    <n v="31421.844232637617"/>
    <n v="451395.50711998326"/>
    <n v="4090073.0941354861"/>
    <n v="271473.99053212046"/>
    <n v="149909.38272230365"/>
    <n v="320935.90234715817"/>
    <n v="64613.547094300586"/>
    <n v="28866.498277443119"/>
    <n v="87423.207729717018"/>
    <n v="77568.236509459588"/>
    <n v="6490076.3687802283"/>
    <n v="4637.9822134104443"/>
    <n v="778.59178681594813"/>
    <n v="17599.160904056309"/>
    <n v="84.258764022195805"/>
    <n v="20798.80333216038"/>
    <n v="815.25381808935913"/>
    <n v="3583.9429511874932"/>
    <n v="8753.0504389844573"/>
    <n v="52746.010463240527"/>
    <n v="61932.967006361461"/>
    <n v="30317.633928169875"/>
    <n v="30954.777436202978"/>
    <n v="131135.75962235933"/>
    <n v="10735.727285773552"/>
    <n v="19303.486569858029"/>
    <n v="84107.851949861099"/>
    <n v="290541.63838341623"/>
    <n v="25091.954018015353"/>
    <n v="454997.00984488724"/>
    <n v="3701221.2339875563"/>
    <n v="230110.41191002578"/>
    <n v="124383.48765159451"/>
    <n v="293647.05109484831"/>
    <n v="46152.728465613494"/>
    <n v="24098.111313457284"/>
    <n v="64989.891792214759"/>
    <n v="60246.80599043137"/>
    <n v="5793765.5829226151"/>
    <n v="2691.9592941672654"/>
    <n v="628.48997692266948"/>
    <n v="12266.936244545657"/>
    <n v="0"/>
    <n v="17645.159674057242"/>
    <n v="1741.6430650575462"/>
    <n v="1431.659450767635"/>
    <n v="9493.6698371147868"/>
    <n v="31595.214857436855"/>
    <n v="45871.18050187621"/>
    <n v="27322.264579861458"/>
    <n v="20972.516823955251"/>
    <n v="97169.219443377209"/>
    <n v="12809.561413313544"/>
    <n v="13147.946349573329"/>
    <n v="97104.188020061469"/>
    <n v="237211.07084186698"/>
    <n v="21444.823047552403"/>
    <n v="381740.62586467969"/>
    <n v="3510721.230959977"/>
    <n v="319264.61208043864"/>
    <n v="107461.12164349685"/>
    <n v="253168.02238629642"/>
    <n v="33580.008671626383"/>
    <n v="18376.790427492906"/>
    <n v="61155.284895708246"/>
    <n v="39637.270630183397"/>
    <n v="5375652.4709814079"/>
    <n v="2141.3286430170665"/>
    <n v="401.31756964403695"/>
    <n v="10979.054201779063"/>
    <n v="0"/>
    <n v="15263.765753136273"/>
    <n v="2746.1856395819796"/>
    <n v="1233.8964734623887"/>
    <n v="12130.326927632304"/>
    <n v="8125.6706554268267"/>
    <n v="44108.292663289314"/>
    <n v="22710.750410981123"/>
    <n v="14700.299703610372"/>
    <n v="86326.771031143217"/>
    <n v="9123.1766644575509"/>
    <n v="11061.858219979233"/>
    <n v="63864.249126523217"/>
    <n v="188532.1583580102"/>
    <n v="15366.051286308228"/>
    <n v="363035.5011998777"/>
    <n v="2605068.2044686759"/>
    <n v="284144.88629996579"/>
    <n v="81914.676183325122"/>
    <n v="227605.09846607698"/>
    <n v="23822.394744524849"/>
    <n v="12242.031599171225"/>
    <n v="53956.496338910016"/>
    <n v="531850.98897285596"/>
    <n v="4692455.431601366"/>
    <n v="2565.1856148762513"/>
    <n v="1298.4582288780223"/>
    <n v="5060.9494855917037"/>
    <n v="121.36504081481813"/>
    <n v="18874.717490319887"/>
    <n v="391.2799507728966"/>
    <n v="1414.7870909063579"/>
    <n v="17130.579547955866"/>
    <n v="3103.576929773099"/>
    <n v="36720.482407513955"/>
    <n v="19459.251041083477"/>
    <n v="8547.8273203141198"/>
    <n v="64995.81326005546"/>
    <n v="8800.1094892270266"/>
    <n v="5603.2884571652803"/>
    <n v="41668.745863929129"/>
    <n v="151122.97359165599"/>
    <n v="6762.1806523637842"/>
    <n v="311896.91874926025"/>
    <n v="2308833.1202785112"/>
    <n v="238116.98890175464"/>
    <n v="85503.419286952907"/>
    <n v="219875.00758130796"/>
    <n v="22764.968502440366"/>
    <n v="9233.9499959401965"/>
    <n v="40445.332626101146"/>
    <n v="48370.561050291923"/>
    <n v="3678681.8384357579"/>
    <n v="1307.0461564711852"/>
    <n v="648.14119079803163"/>
    <n v="3452.7350978484865"/>
    <n v="2038.381711002452"/>
    <n v="18524.900460368615"/>
    <n v="133.5978815380216"/>
    <n v="956.17576185746486"/>
    <n v="12196.255430204799"/>
    <n v="1845.3429337483155"/>
    <n v="25433.574224162036"/>
    <n v="21453.22590100587"/>
    <n v="15485.168933618717"/>
    <n v="63986.097807818209"/>
    <n v="7063.4162644035268"/>
    <n v="927.29337597038659"/>
    <n v="41162.02714630332"/>
    <n v="160740.59731364332"/>
    <n v="5425.3864372062535"/>
    <n v="345267.09730043687"/>
    <n v="2183513.1917818193"/>
    <n v="161241.48989300698"/>
    <n v="60777.46069358872"/>
    <n v="185940.91862160497"/>
    <n v="10315.258227558845"/>
    <n v="9136.3526556551733"/>
    <n v="34333.661860859473"/>
    <n v="43315.127614671714"/>
    <n v="3416619.9226771714"/>
    <n v="2417.54771799224"/>
    <n v="0"/>
    <n v="3443.7158232101929"/>
    <n v="4500.0492879507938"/>
    <n v="16754.963463533277"/>
    <n v="907.44971643046335"/>
    <n v="457.31156371027049"/>
    <n v="26391.776211286277"/>
    <n v="2079.9525201262568"/>
    <n v="21104.384346897077"/>
    <n v="18285.572899569474"/>
    <n v="5226.5513353757497"/>
    <n v="60842.592300482065"/>
    <n v="6345.5108663943547"/>
    <n v="3025.1738645886307"/>
    <n v="56780.170380580872"/>
    <n v="118152.92416516524"/>
    <n v="6020.9194298178563"/>
    <n v="303374.32050048414"/>
    <n v="2225291.7160496414"/>
    <n v="117520.32694926824"/>
    <n v="60111.641439670042"/>
    <n v="172567.05687247682"/>
    <n v="11837.264384402599"/>
    <n v="15457.43337271503"/>
    <n v="20318.32230728506"/>
    <n v="39509.909279187588"/>
    <n v="3318724.5570482421"/>
    <n v="2436.7611193209682"/>
    <n v="0"/>
    <n v="3516.6057606484569"/>
    <n v="548.86388211956978"/>
    <n v="11089.747204900208"/>
    <n v="478.94434324798993"/>
    <n v="738.3940689989364"/>
    <n v="9632.8504617292674"/>
    <n v="1701.2685914489298"/>
    <n v="13357.434635812533"/>
    <n v="11984.781415112371"/>
    <n v="3816.8899263311991"/>
    <n v="46988.84433330856"/>
    <n v="3886.3748675581355"/>
    <n v="3572.1747079024112"/>
    <n v="48353.611443974893"/>
    <n v="106461.68340026309"/>
    <n v="4409.4923236064315"/>
    <n v="320032.56394713564"/>
    <n v="1770973.5569196604"/>
    <n v="54130.673589591664"/>
    <n v="39098.94582547235"/>
    <n v="36733.459986945185"/>
    <n v="9127.7517027843751"/>
    <n v="10178.863484663338"/>
    <n v="11186.336848219651"/>
    <n v="79049.207618771252"/>
    <n v="2603486.0824095285"/>
  </r>
  <r>
    <s v="PAS"/>
    <n v="9001"/>
    <m/>
    <n v="2"/>
    <m/>
    <m/>
    <s v="Artes cênicas, espetáculos, etc."/>
    <x v="3"/>
    <s v="Atividades culturais, recreativas e esportivas"/>
    <s v="90.01-9, 90.02-7, 90.03-5, 92.00-3, 93.11-5, 93.13-1, 93.19-1,_x000a_93.21-2, 93.29-8"/>
    <x v="0"/>
    <n v="2767.300652168989"/>
    <n v="333.50548231782682"/>
    <n v="11160.378427172011"/>
    <n v="117.90688363577367"/>
    <n v="10788.948473812634"/>
    <n v="798.29159943723459"/>
    <n v="1030.6367967593999"/>
    <n v="4330.552125008875"/>
    <n v="3254.1731994575471"/>
    <n v="18889.570882530053"/>
    <n v="17383.686501267348"/>
    <n v="17152.250506307642"/>
    <n v="34089.916040814234"/>
    <n v="2447.0925364156915"/>
    <n v="4341.1866663620212"/>
    <n v="98985.958647082967"/>
    <n v="91054.197774657237"/>
    <n v="8057.051600846663"/>
    <n v="229100.2885757784"/>
    <n v="279899.94784779858"/>
    <n v="86688.830708691792"/>
    <n v="26842.86060977033"/>
    <n v="42880.612729258064"/>
    <n v="9494.5031145953453"/>
    <n v="6084.4392576456412"/>
    <n v="32152.318463256168"/>
    <n v="13644.542956697147"/>
    <n v="1053770.9490595453"/>
    <n v="1962.7059911150077"/>
    <n v="189.39720915823554"/>
    <n v="9303.3896294678834"/>
    <n v="67.455481488314391"/>
    <n v="8728.5203177663134"/>
    <n v="821.72652639078376"/>
    <n v="573.18056827840087"/>
    <n v="2657.5068759893466"/>
    <n v="2229.9723377184228"/>
    <n v="15507.300423692264"/>
    <n v="13985.098520338774"/>
    <n v="13644.294074074118"/>
    <n v="26775.628641626361"/>
    <n v="2277.1559860600596"/>
    <n v="6789.9088465389059"/>
    <n v="92394.465143707595"/>
    <n v="95704.987894046833"/>
    <n v="5393.2828467034278"/>
    <n v="203936.05937155799"/>
    <n v="300739.03807774384"/>
    <n v="94562.412684602095"/>
    <n v="25265.993188637018"/>
    <n v="36801.385732332274"/>
    <n v="19564.057685343192"/>
    <n v="3790.3879127169653"/>
    <n v="25431.367826232166"/>
    <n v="11477.911801968508"/>
    <n v="1020574.591595295"/>
    <n v="2355.2124445388217"/>
    <n v="217.93385834481236"/>
    <n v="9010.9605677849013"/>
    <n v="120.97936645017379"/>
    <n v="7991.9957995461727"/>
    <n v="860.92714949349181"/>
    <n v="533.12852269712494"/>
    <n v="3307.6526938854199"/>
    <n v="2088.2449868471181"/>
    <n v="13150.839610106908"/>
    <n v="10144.533816564055"/>
    <n v="11441.364813743809"/>
    <n v="22711.325778192673"/>
    <n v="2093.0030873856549"/>
    <n v="6679.8590087583516"/>
    <n v="85628.993751427624"/>
    <n v="118513.24751338587"/>
    <n v="4697.4602561539996"/>
    <n v="177367.74830552569"/>
    <n v="241942.39241727581"/>
    <n v="89049.980428931303"/>
    <n v="23793.770469307154"/>
    <n v="31223.051895553352"/>
    <n v="16975.783939405981"/>
    <n v="2559.4437023474588"/>
    <n v="18618.472347087019"/>
    <n v="14105.5944814414"/>
    <n v="917183.90101218212"/>
    <n v="1289.1139193548909"/>
    <n v="261.37314600171953"/>
    <n v="8020.7685505357094"/>
    <n v="183.74340249896218"/>
    <n v="7863.4836023470352"/>
    <n v="554.14851216127556"/>
    <n v="758.15441380257869"/>
    <n v="1372.5938383592475"/>
    <n v="872.89742081809459"/>
    <n v="10092.277426459634"/>
    <n v="10693.631803885401"/>
    <n v="9560.8954765881517"/>
    <n v="18279.272295183007"/>
    <n v="1725.009887085886"/>
    <n v="5311.7031757140912"/>
    <n v="46916.932912138793"/>
    <n v="72448.374337295347"/>
    <n v="3694.1149790985219"/>
    <n v="179237.9259444515"/>
    <n v="219607.5375986876"/>
    <n v="80781.162028190258"/>
    <n v="21845.770600040891"/>
    <n v="43827.490974980574"/>
    <n v="12894.211773994542"/>
    <n v="1742.4982615889076"/>
    <n v="13935.057155006551"/>
    <n v="13121.010739287638"/>
    <n v="786891.15417555661"/>
    <n v="1018.9974708347139"/>
    <n v="264.11545370573646"/>
    <n v="6698.6314386268614"/>
    <n v="449.15689389678931"/>
    <n v="4869.3147096212097"/>
    <n v="463.94679817729212"/>
    <n v="922.08768567055381"/>
    <n v="1358.1510322774175"/>
    <n v="752.76797124535074"/>
    <n v="9391.9792013945698"/>
    <n v="10670.428108647919"/>
    <n v="10972.233759949895"/>
    <n v="17323.133057778021"/>
    <n v="1339.706087154271"/>
    <n v="5313.7486678981986"/>
    <n v="50093.112960063496"/>
    <n v="61456.58899726731"/>
    <n v="5199.35416614935"/>
    <n v="176319.68016854272"/>
    <n v="197062.2659599366"/>
    <n v="68839.216334208788"/>
    <n v="21691.99334672833"/>
    <n v="41676.039274516334"/>
    <n v="12664.258148822119"/>
    <n v="1271.4285073699364"/>
    <n v="10862.899922119588"/>
    <n v="13458.59861493095"/>
    <n v="732403.83473753429"/>
    <n v="546.66107485657426"/>
    <n v="214.01233542321708"/>
    <n v="5000.6822024893218"/>
    <n v="431.30314742335844"/>
    <n v="3859.793716311417"/>
    <n v="138.79515867326089"/>
    <n v="895.84312170727571"/>
    <n v="1973.0485355411445"/>
    <n v="543.02460173054942"/>
    <n v="6136.4481336212157"/>
    <n v="9541.7509318094035"/>
    <n v="9686.8739120627215"/>
    <n v="11005.861718935081"/>
    <n v="1109.5181341069233"/>
    <n v="4194.2348504012334"/>
    <n v="40703.686302027854"/>
    <n v="44999.355805033389"/>
    <n v="4517.4726564925759"/>
    <n v="128495.61311961491"/>
    <n v="192770.65980567332"/>
    <n v="59135.320898026126"/>
    <n v="15179.909216295959"/>
    <n v="31010.852212577884"/>
    <n v="11941.50378903799"/>
    <n v="1563.0697850571494"/>
    <n v="8710.7913251578029"/>
    <n v="10622.229309279952"/>
    <n v="604928.3157993675"/>
    <n v="249.28236230507628"/>
    <n v="1021.0283780660999"/>
    <n v="6780.3037144576356"/>
    <n v="602.93559775196638"/>
    <n v="4581.826962504937"/>
    <n v="33.980264397717548"/>
    <n v="828.36499295609713"/>
    <n v="1377.8553309242293"/>
    <n v="681.11416882778428"/>
    <n v="4799.3344384971706"/>
    <n v="8984.4557598167539"/>
    <n v="8669.1739031652614"/>
    <n v="8193.904712185984"/>
    <n v="574.11483384674955"/>
    <n v="5357.3119858556838"/>
    <n v="34277.806199340594"/>
    <n v="77407.611516531717"/>
    <n v="4177.4449242489136"/>
    <n v="124805.41778767218"/>
    <n v="217632.70564069867"/>
    <n v="59929.763921877937"/>
    <n v="15757.65936677394"/>
    <n v="31264.384105440298"/>
    <n v="13445.640998646173"/>
    <n v="1357.508027170036"/>
    <n v="8518.4292007535005"/>
    <n v="6508.1685440469728"/>
    <n v="647817.52763876005"/>
    <n v="704.58910767257908"/>
    <n v="1416.464871422568"/>
    <n v="5431.2348715868284"/>
    <n v="480.71500231616648"/>
    <n v="4898.0032232530675"/>
    <n v="80.401450834999807"/>
    <n v="744.02140610919605"/>
    <n v="994.1617428137771"/>
    <n v="434.17925766591793"/>
    <n v="4389.890218346527"/>
    <n v="9485.2051922314404"/>
    <n v="1791.4664645126179"/>
    <n v="7325.4811907502408"/>
    <n v="724.86828672288709"/>
    <n v="4811.8726198558352"/>
    <n v="30988.064008864658"/>
    <n v="43938.798437813406"/>
    <n v="3762.524727116162"/>
    <n v="127959.83867313742"/>
    <n v="157511.1731301473"/>
    <n v="58533.459593528372"/>
    <n v="12649.924043483958"/>
    <n v="25789.894051104089"/>
    <n v="15686.493965909674"/>
    <n v="2243.7668032699503"/>
    <n v="10197.584892943129"/>
    <n v="3830.3716891114987"/>
    <n v="536804.44892252435"/>
  </r>
  <r>
    <s v="PAS"/>
    <n v="9003"/>
    <m/>
    <n v="2"/>
    <m/>
    <m/>
    <s v="Gestão espaço para espetáculos"/>
    <x v="3"/>
    <s v="Atividades culturais, recreativas e esportivas"/>
    <s v="90.01-9, 90.02-7, 90.03-5, 92.00-3, 93.11-5, 93.13-1, 93.19-1, 93.21-2, 93.29-8"/>
    <x v="0"/>
    <n v="0"/>
    <n v="0"/>
    <n v="63458.477321363673"/>
    <n v="0"/>
    <n v="984.91174975618424"/>
    <n v="0"/>
    <n v="87.06490884233115"/>
    <n v="310.48728893291803"/>
    <n v="5266.1506852938928"/>
    <n v="531.3532021181054"/>
    <n v="2638.1700666268425"/>
    <n v="1464.6798845392625"/>
    <n v="1351.5542901803799"/>
    <n v="228.87050371293901"/>
    <n v="0"/>
    <n v="1555.2716992499543"/>
    <n v="44661.41012466087"/>
    <n v="49.698335456260828"/>
    <n v="19886.818906527129"/>
    <n v="67842.189261225954"/>
    <n v="1958.4605649162679"/>
    <n v="333.41588350298315"/>
    <n v="1540.5307604123761"/>
    <n v="5596.5575956466164"/>
    <n v="962.09080268344974"/>
    <n v="450.03003028066962"/>
    <n v="1928.0897896456149"/>
    <n v="223086.28365557463"/>
    <n v="0"/>
    <n v="0"/>
    <n v="55344.932467988066"/>
    <n v="0"/>
    <n v="464.91247828821906"/>
    <n v="0"/>
    <n v="42.603461992619614"/>
    <n v="501.8511879230648"/>
    <n v="0"/>
    <n v="425.37483179799182"/>
    <n v="1997.1123710766333"/>
    <n v="191.58362134111218"/>
    <n v="950.04400667293817"/>
    <n v="0"/>
    <n v="0"/>
    <n v="1233.5307731308833"/>
    <n v="3225.0968395276691"/>
    <n v="133.35826158159023"/>
    <n v="18707.641070096211"/>
    <n v="25690.099342120175"/>
    <n v="2286.2698594044691"/>
    <n v="241.52989683105713"/>
    <n v="1299.9814915552295"/>
    <n v="154.94370147303636"/>
    <n v="209.21693034461339"/>
    <n v="618.84010604370951"/>
    <n v="2519.5800528972445"/>
    <n v="116238.50275208651"/>
    <n v="0"/>
    <n v="0"/>
    <n v="56291.43567680219"/>
    <n v="0"/>
    <n v="533.05785942057491"/>
    <n v="0"/>
    <n v="39.776070626167474"/>
    <n v="323.58664787053704"/>
    <n v="0"/>
    <n v="448.24817854360271"/>
    <n v="1026.6926448545944"/>
    <n v="560.69647312578002"/>
    <n v="198.71984197768185"/>
    <n v="0"/>
    <n v="0"/>
    <n v="961.70097550085393"/>
    <n v="3868.6666721411611"/>
    <n v="0"/>
    <n v="11072.106028186414"/>
    <n v="21042.7272892644"/>
    <n v="1381.3641000733535"/>
    <n v="139.37931629143802"/>
    <n v="295.76450149223825"/>
    <n v="163.06909983396633"/>
    <n v="601.56126980080387"/>
    <n v="367.79915724209786"/>
    <n v="754.54278722173024"/>
    <n v="100070.89459026959"/>
    <n v="115.91159085080631"/>
    <n v="18.569882437015835"/>
    <n v="1325.0680638042122"/>
    <n v="0"/>
    <n v="196.22365070568219"/>
    <n v="0"/>
    <n v="51.583006769521113"/>
    <n v="78.084368045605345"/>
    <n v="0"/>
    <n v="34.388671179680742"/>
    <n v="350.95247950087378"/>
    <n v="544.91846661967497"/>
    <n v="185.19403653644582"/>
    <n v="0"/>
    <n v="0"/>
    <n v="1328.6041025803124"/>
    <n v="700.85815523145243"/>
    <n v="0"/>
    <n v="7556.4110672721581"/>
    <n v="11968.928733750579"/>
    <n v="1277.5400808027191"/>
    <n v="47.388850855171704"/>
    <n v="1046.9255504702487"/>
    <n v="140.55186248208966"/>
    <n v="103.41493703961866"/>
    <n v="373.44424791431203"/>
    <n v="780.07987336496092"/>
    <n v="28225.04167821314"/>
    <n v="0"/>
    <n v="0"/>
    <n v="41.533917384663617"/>
    <n v="0"/>
    <n v="0"/>
    <n v="0"/>
    <n v="59.619741242829896"/>
    <n v="17.885922372848967"/>
    <n v="0"/>
    <n v="0"/>
    <n v="75.752141814419161"/>
    <n v="492.95004877012758"/>
    <n v="104.25388517213364"/>
    <n v="0"/>
    <n v="0"/>
    <n v="397.91723334215152"/>
    <n v="32487.828424741405"/>
    <n v="0"/>
    <n v="7139.7522928129365"/>
    <n v="7752.66041730288"/>
    <n v="1146.815532676507"/>
    <n v="0"/>
    <n v="146.89111847408287"/>
    <n v="276.97964034412348"/>
    <n v="194.88360735711888"/>
    <n v="480.18896921360522"/>
    <n v="1252.9218382795011"/>
    <n v="52068.834731301329"/>
    <n v="0"/>
    <n v="0"/>
    <n v="0"/>
    <n v="16.021982221110751"/>
    <n v="0"/>
    <n v="0"/>
    <n v="47.549108527167391"/>
    <n v="0"/>
    <n v="0"/>
    <n v="96.131893326664525"/>
    <n v="22.878701494231265"/>
    <n v="19.191922789588578"/>
    <n v="73.605330882531291"/>
    <n v="0"/>
    <n v="0"/>
    <n v="20.820652036007381"/>
    <n v="24954.656981946391"/>
    <n v="0"/>
    <n v="4180.8883669318075"/>
    <n v="6682.4211246391724"/>
    <n v="5792.7955657102557"/>
    <n v="98.054531193223639"/>
    <n v="222.9991169347976"/>
    <n v="112.53289018096284"/>
    <n v="552.47274741840044"/>
    <n v="398.40467726275006"/>
    <n v="469.97125397742627"/>
    <n v="43761.39684747249"/>
    <n v="0"/>
    <n v="0"/>
    <n v="31.42683412505669"/>
    <n v="16.94456328937159"/>
    <n v="0"/>
    <n v="0"/>
    <n v="0"/>
    <n v="0"/>
    <n v="0"/>
    <n v="0"/>
    <n v="24.591497702856863"/>
    <n v="173.9082433395325"/>
    <n v="0"/>
    <n v="0"/>
    <n v="0"/>
    <n v="504.89566034455879"/>
    <n v="452.36767128155344"/>
    <n v="0"/>
    <n v="2350.4690996789768"/>
    <n v="11387.431635445566"/>
    <n v="6303.1956608457931"/>
    <n v="0"/>
    <n v="790.95566812003904"/>
    <n v="79.84733596780535"/>
    <n v="322.10540801050291"/>
    <n v="294.34372841527352"/>
    <n v="25.540980928857195"/>
    <n v="22758.023987495744"/>
    <n v="0"/>
    <n v="0"/>
    <n v="0"/>
    <n v="21.658305575747832"/>
    <n v="0"/>
    <n v="0"/>
    <n v="0"/>
    <n v="33.390766466994457"/>
    <n v="0"/>
    <n v="0"/>
    <n v="190.78121967456988"/>
    <n v="0"/>
    <n v="0"/>
    <n v="0"/>
    <n v="0"/>
    <n v="714.93585175544365"/>
    <n v="30046.042387239922"/>
    <n v="0"/>
    <n v="1881.2586290644849"/>
    <n v="16092.525246796666"/>
    <n v="6404.1332864438527"/>
    <n v="8.4355620548196537"/>
    <n v="595.76552429134676"/>
    <n v="169.13301919911777"/>
    <n v="95.075374640682469"/>
    <n v="2942.436518881751"/>
    <n v="70.812149928317098"/>
    <n v="59266.383842013718"/>
  </r>
  <r>
    <s v="PAS"/>
    <n v="9002"/>
    <m/>
    <n v="2"/>
    <m/>
    <m/>
    <s v="Criação artística"/>
    <x v="1"/>
    <s v="Atividades culturais, recreativas e esportivas"/>
    <s v="90.01-9, 90.02-7, 90.03-5, 92.00-3, 93.11-5, 93.13-1, 93.19-1,_x000a_93.21-2, 93.29-8"/>
    <x v="0"/>
    <n v="0"/>
    <n v="0"/>
    <n v="450.79838846301584"/>
    <n v="0"/>
    <n v="156.38989693114473"/>
    <n v="0"/>
    <n v="0"/>
    <n v="0"/>
    <n v="0"/>
    <n v="341.79691797253315"/>
    <n v="0"/>
    <n v="23.334367620189909"/>
    <n v="501.22834014165784"/>
    <n v="0"/>
    <n v="0"/>
    <n v="2377.0913673423584"/>
    <n v="4359.1679882392273"/>
    <n v="60.252302335965879"/>
    <n v="3779.4575322072119"/>
    <n v="8226.9564154219261"/>
    <n v="1223.7103178365649"/>
    <n v="277.74859102563903"/>
    <n v="729.4958244924668"/>
    <n v="297.7736038568313"/>
    <n v="0"/>
    <n v="624.22172916116813"/>
    <n v="7343.0602389052183"/>
    <n v="30772.483821953119"/>
    <n v="0"/>
    <n v="0"/>
    <n v="374.34933144126853"/>
    <n v="0"/>
    <n v="276.42734767105821"/>
    <n v="0"/>
    <n v="0"/>
    <n v="0"/>
    <n v="0"/>
    <n v="360.08722558806295"/>
    <n v="0"/>
    <n v="42.603461992619614"/>
    <n v="545.34316459492106"/>
    <n v="0"/>
    <n v="25.26391579859855"/>
    <n v="1041.8736325412335"/>
    <n v="3023.0772551075224"/>
    <n v="70.314563377199619"/>
    <n v="1520.4917953611807"/>
    <n v="38423.983510752441"/>
    <n v="594.6378207619631"/>
    <n v="158.73968250396635"/>
    <n v="1148.5943622783586"/>
    <n v="0"/>
    <n v="42.99305117309472"/>
    <n v="423.45799019315319"/>
    <n v="4293.5825549430492"/>
    <n v="52365.820666079693"/>
    <n v="0"/>
    <n v="85.916312552493281"/>
    <n v="423.22186786910646"/>
    <n v="0"/>
    <n v="0"/>
    <n v="0"/>
    <n v="0"/>
    <n v="0"/>
    <n v="67.849535264250292"/>
    <n v="69.46423909593959"/>
    <n v="0"/>
    <n v="39.776070626167474"/>
    <n v="949.02219311708689"/>
    <n v="166.96996849666121"/>
    <n v="0"/>
    <n v="1274.6670288221983"/>
    <n v="3008.8691758430264"/>
    <n v="23.916801308981729"/>
    <n v="1369.0459881694653"/>
    <n v="29572.853676209488"/>
    <n v="394.57350471823406"/>
    <n v="122.83899367495179"/>
    <n v="637.47452122081802"/>
    <n v="128.88054395210978"/>
    <n v="1786.7494058539285"/>
    <n v="183.19118726679162"/>
    <n v="4589.9535947827571"/>
    <n v="44895.234608844446"/>
    <n v="0"/>
    <n v="0"/>
    <n v="382.89482264094329"/>
    <n v="0"/>
    <n v="81.712530601259743"/>
    <n v="0"/>
    <n v="0"/>
    <n v="0"/>
    <n v="0"/>
    <n v="134.5575069553563"/>
    <n v="0"/>
    <n v="41.329503894845672"/>
    <n v="420.83688467835765"/>
    <n v="313.85183568391199"/>
    <n v="0"/>
    <n v="341.93570681905697"/>
    <n v="2213.1450857702744"/>
    <n v="85.714236153943745"/>
    <n v="1591.7033074811268"/>
    <n v="26276.968255801679"/>
    <n v="282.57707445417714"/>
    <n v="49.469207715357257"/>
    <n v="541.24045626541408"/>
    <n v="113.75267638403265"/>
    <n v="1414.7048169195023"/>
    <n v="141.34059347244929"/>
    <n v="6176.8240244586159"/>
    <n v="40604.558526150315"/>
    <n v="0"/>
    <n v="0"/>
    <n v="396.14687773158573"/>
    <n v="0"/>
    <n v="0"/>
    <n v="0"/>
    <n v="0"/>
    <n v="0"/>
    <n v="0"/>
    <n v="80.486650677820364"/>
    <n v="18.306767605151293"/>
    <n v="0"/>
    <n v="924.89191773525806"/>
    <n v="17.885922372848967"/>
    <n v="0"/>
    <n v="374.39093274323733"/>
    <n v="1819.5534703210853"/>
    <n v="76.839325331200172"/>
    <n v="1722.1860159668736"/>
    <n v="36089.152581836512"/>
    <n v="207.6990460894751"/>
    <n v="476.28808461457203"/>
    <n v="252.84732261088087"/>
    <n v="17.885922372848967"/>
    <n v="1453.643270417208"/>
    <n v="98.372573050669317"/>
    <n v="3158.2940683718107"/>
    <n v="47184.870749849048"/>
    <n v="80.282190484275375"/>
    <n v="0"/>
    <n v="287.46537133489676"/>
    <n v="0"/>
    <n v="0"/>
    <n v="0"/>
    <n v="0"/>
    <n v="0"/>
    <n v="0"/>
    <n v="56.076937773887629"/>
    <n v="46.756623385047938"/>
    <n v="0"/>
    <n v="1185.7396996346781"/>
    <n v="16.021982221110751"/>
    <n v="0"/>
    <n v="473.77897280594186"/>
    <n v="1159.8147541658363"/>
    <n v="1756.6597783681257"/>
    <n v="718.65791539715042"/>
    <n v="20452.720824386204"/>
    <n v="151.37603258381424"/>
    <n v="365.6843439796055"/>
    <n v="216.26747249059321"/>
    <n v="0"/>
    <n v="163.22919839861163"/>
    <n v="114.68672697373297"/>
    <n v="3148.5410577287753"/>
    <n v="30393.759882112292"/>
    <n v="0"/>
    <n v="0"/>
    <n v="0"/>
    <n v="0"/>
    <n v="0"/>
    <n v="0"/>
    <n v="0"/>
    <n v="0"/>
    <n v="32.605340404746315"/>
    <n v="0"/>
    <n v="16.302670202373157"/>
    <n v="0"/>
    <n v="396.37094540227753"/>
    <n v="61.919112770354474"/>
    <n v="0"/>
    <n v="588.99779681754694"/>
    <n v="1472.7576917796923"/>
    <n v="280.64398574929959"/>
    <n v="1444.1156679935264"/>
    <n v="18254.485197150138"/>
    <n v="164.68839587808654"/>
    <n v="539.38268244263327"/>
    <n v="85.627909269697483"/>
    <n v="0"/>
    <n v="0"/>
    <n v="137.3784770234052"/>
    <n v="3138.7943417825841"/>
    <n v="26614.070214666361"/>
    <n v="0"/>
    <n v="0"/>
    <n v="214.62354498851039"/>
    <n v="0"/>
    <n v="0"/>
    <n v="0"/>
    <n v="0"/>
    <n v="0"/>
    <n v="202.63318436166358"/>
    <n v="0"/>
    <n v="16.695383233497228"/>
    <n v="0"/>
    <n v="1311.8942172436577"/>
    <n v="81.147910206382093"/>
    <n v="0"/>
    <n v="66.781532933988913"/>
    <n v="377.12849704395575"/>
    <n v="176.50227348796471"/>
    <n v="1949.4930996918688"/>
    <n v="15835.410633422427"/>
    <n v="224.18736346814904"/>
    <n v="422.10322336182082"/>
    <n v="120.18127685413637"/>
    <n v="0"/>
    <n v="16.695383233497228"/>
    <n v="50.086149700491688"/>
    <n v="40.947624141103731"/>
    <n v="21106.511297373116"/>
  </r>
  <r>
    <s v="PAS"/>
    <n v="93212"/>
    <m/>
    <n v="2"/>
    <m/>
    <m/>
    <s v="Parques de Diversão e Parques Temáticas"/>
    <x v="4"/>
    <s v="Atividades culturais, recreativas e esportivas"/>
    <s v="90.01-9, 90.02-7, 90.03-5, 92.00-3, 93.11-5, 93.13-1, 93.19-1,_x000a_93.21-2, 93.29-8"/>
    <x v="0"/>
    <n v="228.08828672104468"/>
    <n v="75.603351089408221"/>
    <n v="2428.0750268052948"/>
    <n v="1017.1550757989132"/>
    <n v="4408.9897637894228"/>
    <n v="897.49102403791574"/>
    <n v="89.479242376076897"/>
    <n v="4857.5414136242598"/>
    <n v="1345.3059008841146"/>
    <n v="101765.07409550292"/>
    <n v="6527.7142463387145"/>
    <n v="4335.7901104033963"/>
    <n v="27369.173717401038"/>
    <n v="13723.00283403389"/>
    <n v="6586.9970766051802"/>
    <n v="9435.030128570037"/>
    <n v="14013.79482088288"/>
    <n v="7042.8826150479745"/>
    <n v="45286.664818579731"/>
    <n v="147665.20072800611"/>
    <n v="15128.891070298774"/>
    <n v="62061.692389155629"/>
    <n v="45836.129228625068"/>
    <n v="3400.2921070612947"/>
    <n v="960.22727625295522"/>
    <n v="26736.121025907363"/>
    <n v="9125.2064510027794"/>
    <n v="562347.6138248021"/>
    <n v="263.41255556498731"/>
    <n v="0"/>
    <n v="2246.9599969106794"/>
    <n v="507.33811167104335"/>
    <n v="3671.4573323904247"/>
    <n v="702.14307000191423"/>
    <n v="65.978812820428601"/>
    <n v="5362.5065581862618"/>
    <n v="1126.1361169486183"/>
    <n v="81105.829275554977"/>
    <n v="6331.5967630107134"/>
    <n v="2953.6436659737988"/>
    <n v="21893.43747267338"/>
    <n v="7880.4691876152192"/>
    <n v="5828.1476310782864"/>
    <n v="7927.0973571895092"/>
    <n v="13645.66077805444"/>
    <n v="3550.6375587232701"/>
    <n v="44408.365200372697"/>
    <n v="122889.25379939456"/>
    <n v="13773.034761313216"/>
    <n v="73244.524419588284"/>
    <n v="38255.433721337489"/>
    <n v="2168.1649567924414"/>
    <n v="1587.1850644690708"/>
    <n v="11986.686680834053"/>
    <n v="8960.8015559644482"/>
    <n v="482335.90240443422"/>
    <n v="188.84233093437811"/>
    <n v="0"/>
    <n v="1789.7866477744444"/>
    <n v="413.30055198916972"/>
    <n v="3210.4510403944846"/>
    <n v="178.68088781139701"/>
    <n v="59.664105939251215"/>
    <n v="3297.0269834429696"/>
    <n v="1463.4438123731534"/>
    <n v="70673.016296385496"/>
    <n v="6712.3430129317185"/>
    <n v="2795.8328261298338"/>
    <n v="19942.303430535791"/>
    <n v="5973.7905897941773"/>
    <n v="5383.2978749519771"/>
    <n v="7823.0616477545891"/>
    <n v="12691.835585583873"/>
    <n v="3663.353722636522"/>
    <n v="32534.746481310125"/>
    <n v="128687.42601332703"/>
    <n v="12084.13876096608"/>
    <n v="63239.619773444683"/>
    <n v="22489.123985839367"/>
    <n v="1372.635746569176"/>
    <n v="842.55917398542135"/>
    <n v="12537.662704504661"/>
    <n v="7033.3953751457566"/>
    <n v="427081.33936245559"/>
    <n v="190.64195923304857"/>
    <n v="28.508208407936529"/>
    <n v="1050.5489806399639"/>
    <n v="761.6857201926075"/>
    <n v="1367.9403255161255"/>
    <n v="114.54361582114545"/>
    <n v="0"/>
    <n v="1873.0468066663659"/>
    <n v="1155.8092327046061"/>
    <n v="52635.808365870478"/>
    <n v="2356.0694510714011"/>
    <n v="2363.2109369503773"/>
    <n v="13915.204795979073"/>
    <n v="2194.5446005706194"/>
    <n v="3469.7648657844861"/>
    <n v="4895.6469473141096"/>
    <n v="8213.7656605062657"/>
    <n v="2980.6607899511146"/>
    <n v="31588.332908175722"/>
    <n v="119159.99962617074"/>
    <n v="21742.642445589929"/>
    <n v="54151.222141545572"/>
    <n v="15605.224052393904"/>
    <n v="733.66589401394606"/>
    <n v="249.69424848124621"/>
    <n v="5893.2891150902269"/>
    <n v="4774.5193206774893"/>
    <n v="353465.99101531849"/>
    <n v="176.75499756697803"/>
    <n v="77.267184650681244"/>
    <n v="1877.6441405531643"/>
    <n v="273.94885326292678"/>
    <n v="1452.6560376431373"/>
    <n v="110.83520319659419"/>
    <n v="77.153556438017134"/>
    <n v="2935.1745515619132"/>
    <n v="1275.2245313653455"/>
    <n v="46551.972126119654"/>
    <n v="2335.2652841846134"/>
    <n v="2322.7665314897313"/>
    <n v="14773.444672805306"/>
    <n v="2471.2607195943269"/>
    <n v="3678.2006570881472"/>
    <n v="5238.7824545553149"/>
    <n v="8611.9471224789941"/>
    <n v="3014.0416495041568"/>
    <n v="32216.439362602534"/>
    <n v="110716.85450317062"/>
    <n v="20837.761694200744"/>
    <n v="46783.207292529616"/>
    <n v="12675.519616534275"/>
    <n v="298.31649362189717"/>
    <n v="283.97549092244492"/>
    <n v="7135.6942926606016"/>
    <n v="4649.3203193653389"/>
    <n v="332851.42933966714"/>
    <n v="333.29271975116131"/>
    <n v="34.607481597611972"/>
    <n v="987.04679112612268"/>
    <n v="378.44611123778486"/>
    <n v="1176.7994335552503"/>
    <n v="72.567519905108455"/>
    <n v="0"/>
    <n v="1386.5258025945705"/>
    <n v="1026.7165299881367"/>
    <n v="33145.833716471745"/>
    <n v="1592.7159651062127"/>
    <n v="1879.40263364924"/>
    <n v="12945.275117691772"/>
    <n v="1370.0989638334331"/>
    <n v="2726.6702062910972"/>
    <n v="3022.6372204069175"/>
    <n v="8078.9191467914898"/>
    <n v="1719.1449099749548"/>
    <n v="29523.039917643338"/>
    <n v="93030.997853912049"/>
    <n v="17810.911305348545"/>
    <n v="38114.263496470739"/>
    <n v="11021.412000216907"/>
    <n v="217.03756131349814"/>
    <n v="52.630316523205977"/>
    <n v="6509.1604425762835"/>
    <n v="4322.8924013125079"/>
    <n v="272479.04556528974"/>
    <n v="157.09960110778675"/>
    <n v="53.421689658345279"/>
    <n v="648.19416724629787"/>
    <n v="269.95179110907742"/>
    <n v="837.30789144182438"/>
    <n v="145.88061416053742"/>
    <n v="222.71254539405263"/>
    <n v="645.07741097198868"/>
    <n v="996.92163927963361"/>
    <n v="32281.574088553014"/>
    <n v="3775.4674316387886"/>
    <n v="1638.4230693636528"/>
    <n v="11578.648207679867"/>
    <n v="1465.572731827961"/>
    <n v="3060.7717263712643"/>
    <n v="3918.8048292476951"/>
    <n v="9972.0118096918395"/>
    <n v="1552.4573216270526"/>
    <n v="31760.019456274822"/>
    <n v="93309.325598407668"/>
    <n v="19915.476661770561"/>
    <n v="40457.102745155811"/>
    <n v="6974.6052232956372"/>
    <n v="38.582724255337951"/>
    <n v="16.302670202373157"/>
    <n v="6354.4406494058503"/>
    <n v="4680.6462853987759"/>
    <n v="276726.80058053753"/>
    <n v="0"/>
    <n v="0"/>
    <n v="1149.2978799326149"/>
    <n v="286.03057778257022"/>
    <n v="1010.662053674818"/>
    <n v="0"/>
    <n v="65.902828553278525"/>
    <n v="628.47265875016615"/>
    <n v="939.3108186090152"/>
    <n v="19599.455519117415"/>
    <n v="3348.3460992115374"/>
    <n v="1482.4327240997509"/>
    <n v="10319.724801862441"/>
    <n v="1216.9185755500855"/>
    <n v="2034.926890515241"/>
    <n v="3652.7354476204282"/>
    <n v="8725.2981289759318"/>
    <n v="1436.1333509278079"/>
    <n v="35566.043536014884"/>
    <n v="100215.44334672581"/>
    <n v="17322.227213677557"/>
    <n v="38844.827442278693"/>
    <n v="6960.8250236866679"/>
    <n v="33.390766466994457"/>
    <n v="0"/>
    <n v="4908.302077947711"/>
    <n v="4396.4730322146061"/>
    <n v="264143.18079419603"/>
  </r>
  <r>
    <s v="PAS"/>
    <n v="93298"/>
    <m/>
    <n v="2"/>
    <m/>
    <m/>
    <s v="Atividades de Lazer não especificadas anteriormente"/>
    <x v="4"/>
    <s v="Atividades culturais, recreativas e esportivas"/>
    <s v="90.01-9, 90.02-7, 90.03-5, 92.00-3, 93.11-5, 93.13-1, 93.19-1,_x000a_93.21-2, 93.29-8"/>
    <x v="0"/>
    <n v="3369.4095227330595"/>
    <n v="3864.7581823711239"/>
    <n v="8202.1997471900395"/>
    <n v="6083.2074350898438"/>
    <n v="55687.436095792073"/>
    <n v="1605.8109099152277"/>
    <n v="3934.8573300043668"/>
    <n v="1893.9023626990481"/>
    <n v="3082.5682634849654"/>
    <n v="17343.460178655641"/>
    <n v="11893.555538225357"/>
    <n v="6524.9618223126026"/>
    <n v="28640.759453798088"/>
    <n v="4328.128767134227"/>
    <n v="2480.7671874108801"/>
    <n v="40068.498810830366"/>
    <n v="130851.05425038903"/>
    <n v="47823.750017915438"/>
    <n v="197424.57811644708"/>
    <n v="444375.31209603418"/>
    <n v="98190.260256512935"/>
    <n v="73650.728306276753"/>
    <n v="71680.838091098296"/>
    <n v="21170.981351394341"/>
    <n v="14785.601268475179"/>
    <n v="29339.831323866125"/>
    <n v="32555.542459392898"/>
    <n v="1360852.7591454491"/>
    <n v="3222.635515625147"/>
    <n v="3397.0907229731001"/>
    <n v="5982.7407022894295"/>
    <n v="4415.7539517188679"/>
    <n v="11213.298117824457"/>
    <n v="1794.0053929840651"/>
    <n v="3263.7107826388851"/>
    <n v="2414.7548001969126"/>
    <n v="2404.3552825570773"/>
    <n v="14226.249510273325"/>
    <n v="10965.514057907598"/>
    <n v="5269.4352738974312"/>
    <n v="23455.823929066177"/>
    <n v="2992.8489049213463"/>
    <n v="1271.5169749652798"/>
    <n v="34779.610166840321"/>
    <n v="124662.32160159529"/>
    <n v="38437.245252127774"/>
    <n v="183482.00436872154"/>
    <n v="440918.75046280149"/>
    <n v="93043.877632320218"/>
    <n v="67674.839362189523"/>
    <n v="66372.580030666475"/>
    <n v="20258.701163620502"/>
    <n v="11358.984991859123"/>
    <n v="34461.658582044438"/>
    <n v="36903.66168938086"/>
    <n v="1248643.9692240069"/>
    <n v="3362.2418336432679"/>
    <n v="3349.7449852158006"/>
    <n v="5607.3113330303649"/>
    <n v="3781.9039989859125"/>
    <n v="9928.9865224571731"/>
    <n v="877.35140527998067"/>
    <n v="2828.7033999932783"/>
    <n v="2451.8817253803768"/>
    <n v="1638.9237496780213"/>
    <n v="13275.767167233103"/>
    <n v="9457.5978794167786"/>
    <n v="4248.8878578706308"/>
    <n v="20641.231980874152"/>
    <n v="3285.4541932482139"/>
    <n v="1769.6338649814159"/>
    <n v="32692.088978051204"/>
    <n v="111198.53364053035"/>
    <n v="34641.601809112595"/>
    <n v="151381.34720267385"/>
    <n v="353969.44849947863"/>
    <n v="86151.368346605101"/>
    <n v="64031.472131221111"/>
    <n v="64603.353545879159"/>
    <n v="16787.03401429483"/>
    <n v="10677.743554068296"/>
    <n v="30464.04261371238"/>
    <n v="27892.69071041327"/>
    <n v="1070996.3469433291"/>
    <n v="2128.3353663162061"/>
    <n v="2976.4268819948225"/>
    <n v="6792.3853399768723"/>
    <n v="3112.5508086974273"/>
    <n v="11533.939806659329"/>
    <n v="1019.6909848654029"/>
    <n v="2405.9506918561251"/>
    <n v="3301.3070698786487"/>
    <n v="1316.2910653435281"/>
    <n v="12660.384269100818"/>
    <n v="7052.5684486604496"/>
    <n v="4509.898180458049"/>
    <n v="20278.564961627988"/>
    <n v="2853.7915171975483"/>
    <n v="2427.9269456944603"/>
    <n v="44872.632100462644"/>
    <n v="109809.98589250268"/>
    <n v="27280.825308293061"/>
    <n v="159714.70625232992"/>
    <n v="363379.08737481624"/>
    <n v="81757.666836406468"/>
    <n v="63812.447039540581"/>
    <n v="59143.282303152591"/>
    <n v="13693.374520433543"/>
    <n v="11331.245406908403"/>
    <n v="30097.422164938758"/>
    <n v="29489.325084020929"/>
    <n v="1078752.0126221334"/>
    <n v="2605.5275332124465"/>
    <n v="2285.3288410327878"/>
    <n v="8245.08405882855"/>
    <n v="2403.5909104663233"/>
    <n v="9380.2320081437811"/>
    <n v="1063.9258557221669"/>
    <n v="2737.7935784552028"/>
    <n v="3023.1276980694379"/>
    <n v="2051.2561256434315"/>
    <n v="12075.99963099667"/>
    <n v="10251.402681270831"/>
    <n v="4444.215082724525"/>
    <n v="22124.365880647249"/>
    <n v="2285.0314437352022"/>
    <n v="4322.2657076470232"/>
    <n v="47049.516752712741"/>
    <n v="118297.43761766714"/>
    <n v="22293.078175121696"/>
    <n v="140503.41626068769"/>
    <n v="380498.02342205431"/>
    <n v="77043.402302657647"/>
    <n v="62639.762752379815"/>
    <n v="59991.150136398028"/>
    <n v="15308.261106694012"/>
    <n v="10188.703405040875"/>
    <n v="27110.943152275275"/>
    <n v="25664.309760611872"/>
    <n v="1075887.1518808969"/>
    <n v="2840.6940022152448"/>
    <n v="2149.4922514051414"/>
    <n v="5922.2652416128931"/>
    <n v="1904.9706162454845"/>
    <n v="6712.9945123042125"/>
    <n v="789.06229542297399"/>
    <n v="2689.9733203881865"/>
    <n v="4163.5387998179231"/>
    <n v="1619.8379076983235"/>
    <n v="12204.654682536388"/>
    <n v="6461.0197266623445"/>
    <n v="3267.7763048599754"/>
    <n v="17365.404756826061"/>
    <n v="2442.1198020439979"/>
    <n v="2703.0927396366128"/>
    <n v="38844.006211653912"/>
    <n v="104843.28315038416"/>
    <n v="14969.55954046519"/>
    <n v="141097.25151909824"/>
    <n v="341813.54377374053"/>
    <n v="69528.422079193842"/>
    <n v="59111.182834274128"/>
    <n v="53869.902831753447"/>
    <n v="14882.935746050309"/>
    <n v="9008.2623382499205"/>
    <n v="19002.861332026652"/>
    <n v="21834.879000170797"/>
    <n v="962042.98731673695"/>
    <n v="2876.7251863431693"/>
    <n v="2180.4255712661502"/>
    <n v="8304.8072599657553"/>
    <n v="1626.0966793488228"/>
    <n v="10574.376617568934"/>
    <n v="1539.3900439978581"/>
    <n v="3563.7817766684852"/>
    <n v="2472.5882773930066"/>
    <n v="950.34235708122822"/>
    <n v="13427.156913321154"/>
    <n v="7408.6278729926444"/>
    <n v="2925.9568933416199"/>
    <n v="18656.153528280051"/>
    <n v="2726.1065841026634"/>
    <n v="2729.6668515738015"/>
    <n v="38273.530954959228"/>
    <n v="100081.43083751167"/>
    <n v="11842.479622842151"/>
    <n v="143958.9767832183"/>
    <n v="356859.03219192015"/>
    <n v="71942.565200612546"/>
    <n v="52518.884709054204"/>
    <n v="61743.604115451773"/>
    <n v="14039.931074331125"/>
    <n v="11081.048679713385"/>
    <n v="19143.637151177929"/>
    <n v="25980.44002802555"/>
    <n v="989427.76376206358"/>
    <n v="2825.2107642121659"/>
    <n v="2296.6793056106326"/>
    <n v="7827.3971330117902"/>
    <n v="1754.2849673472476"/>
    <n v="11705.452594047647"/>
    <n v="1668.4992554194232"/>
    <n v="1806.6091771055931"/>
    <n v="3148.8208922444869"/>
    <n v="5526.1301118296751"/>
    <n v="13926.74916889385"/>
    <n v="7750.1875758399401"/>
    <n v="6177.7579490681173"/>
    <n v="24392.397331794877"/>
    <n v="2927.5227087802714"/>
    <n v="19023.839564979869"/>
    <n v="41268.61265461408"/>
    <n v="109681.53100709798"/>
    <n v="11403.89882467471"/>
    <n v="138695.10321598852"/>
    <n v="358977.0158566368"/>
    <n v="75007.284547064963"/>
    <n v="49313.988665293749"/>
    <n v="70106.661027349852"/>
    <n v="12516.998038292215"/>
    <n v="8952.6321328306694"/>
    <n v="23971.796253572076"/>
    <n v="26091.181573047565"/>
    <n v="1038744.2422966488"/>
  </r>
  <r>
    <s v="PAS"/>
    <n v="5911"/>
    <m/>
    <n v="3"/>
    <m/>
    <m/>
    <s v="Produção cine, vídeos, programa TV"/>
    <x v="5"/>
    <s v="Serviços audiovisuais"/>
    <s v="60.10-1, 60.21-7, 60.22-5, 59.11-1, 59.12-0, 59.13-8, 59.14-6, 59.20-1"/>
    <x v="0"/>
    <n v="12577.218829137048"/>
    <n v="3885.2179454957991"/>
    <n v="19301.586791225036"/>
    <n v="2613.918336589355"/>
    <n v="13769.548597116453"/>
    <n v="5898.0415475958971"/>
    <n v="11271.895642568415"/>
    <n v="22548.508999879061"/>
    <n v="14283.317186559583"/>
    <n v="36330.492902763952"/>
    <n v="28280.537024873302"/>
    <n v="38912.564359016789"/>
    <n v="36345.300900856382"/>
    <n v="6843.4118613655"/>
    <n v="7356.936033523315"/>
    <n v="45238.44913874226"/>
    <n v="116628.07999561141"/>
    <n v="16459.198245621406"/>
    <n v="548924.77258758398"/>
    <n v="1678517.9018266352"/>
    <n v="108381.73944176384"/>
    <n v="98762.042380969564"/>
    <n v="110027.56242174954"/>
    <n v="35491.235430463021"/>
    <n v="28806.659063356012"/>
    <n v="42247.4675665697"/>
    <n v="73808.018825096908"/>
    <n v="3163511.6238827286"/>
    <n v="27062.596400730883"/>
    <n v="3916.3548944419822"/>
    <n v="6040.9576725324423"/>
    <n v="3880.2813557118802"/>
    <n v="13713.731017288346"/>
    <n v="5574.6414675538172"/>
    <n v="8503.0270521736693"/>
    <n v="21087.710314328262"/>
    <n v="12376.18861424332"/>
    <n v="33286.14013691424"/>
    <n v="32167.487206347952"/>
    <n v="30411.753014993359"/>
    <n v="41164.212193742729"/>
    <n v="3142.8519115590793"/>
    <n v="5287.9563832323674"/>
    <n v="43088.007377636604"/>
    <n v="114272.85356313059"/>
    <n v="18961.19936727747"/>
    <n v="575837.87478314643"/>
    <n v="1565739.3552171187"/>
    <n v="98969.635103478649"/>
    <n v="89911.870954832775"/>
    <n v="98994.990022135811"/>
    <n v="32387.193582765678"/>
    <n v="43899.090413474965"/>
    <n v="63500.349465886589"/>
    <n v="64235.896694154188"/>
    <n v="3057414.2061808328"/>
    <n v="23825.155052289239"/>
    <n v="1836.6383751631795"/>
    <n v="4196.6037496953677"/>
    <n v="3037.1953356064105"/>
    <n v="13074.755927706061"/>
    <n v="4326.4658785267766"/>
    <n v="7602.4807813718962"/>
    <n v="11163.257669294237"/>
    <n v="8410.5534643983283"/>
    <n v="31027.657918791072"/>
    <n v="19600.69844531568"/>
    <n v="12093.864365810719"/>
    <n v="36448.833128740895"/>
    <n v="4402.3866080425632"/>
    <n v="5520.9198380525295"/>
    <n v="34217.980017711772"/>
    <n v="88719.093610666838"/>
    <n v="15534.49351736222"/>
    <n v="516453.91560181894"/>
    <n v="1288548.5818623682"/>
    <n v="73758.629525199911"/>
    <n v="68461.618470758694"/>
    <n v="86071.162395014893"/>
    <n v="32197.163181740427"/>
    <n v="18276.07137601994"/>
    <n v="48338.178623241874"/>
    <n v="62704.952510145689"/>
    <n v="2519849.3072308539"/>
    <n v="15049.726870935416"/>
    <n v="1740.2021317439344"/>
    <n v="3833.4497975788781"/>
    <n v="2473.9629264639648"/>
    <n v="12107.870129747664"/>
    <n v="3106.5410598700987"/>
    <n v="7268.3957998530777"/>
    <n v="6987.7415445559136"/>
    <n v="3707.761939737728"/>
    <n v="21598.687214940335"/>
    <n v="20470.931814698171"/>
    <n v="9322.1412641023562"/>
    <n v="25807.997958446544"/>
    <n v="4192.4314802465124"/>
    <n v="4068.7440195216291"/>
    <n v="25864.420572801209"/>
    <n v="85031.241283360228"/>
    <n v="14801.11746420467"/>
    <n v="448881.89318708901"/>
    <n v="1160035.6784240652"/>
    <n v="70756.70214384477"/>
    <n v="62498.393835697119"/>
    <n v="240072.23217958663"/>
    <n v="36914.441681698772"/>
    <n v="20531.951227470836"/>
    <n v="35967.679079881156"/>
    <n v="50730.203613919854"/>
    <n v="2393822.5406460613"/>
    <n v="15916.579125737266"/>
    <n v="621.16016379936116"/>
    <n v="2158.0065672858996"/>
    <n v="1413.2688052500275"/>
    <n v="16231.52937595547"/>
    <n v="3354.3172392795955"/>
    <n v="7859.518668823699"/>
    <n v="8735.2044161300382"/>
    <n v="2952.7227667381039"/>
    <n v="8856.2180853329501"/>
    <n v="16675.633006551907"/>
    <n v="9659.5597318058299"/>
    <n v="15692.282600024491"/>
    <n v="4587.8928673452374"/>
    <n v="1965.5664598809951"/>
    <n v="19179.095198647497"/>
    <n v="62765.631356848884"/>
    <n v="11282.467183740451"/>
    <n v="353322.96469916753"/>
    <n v="969802.76985045243"/>
    <n v="55503.258013406783"/>
    <n v="51636.698875232752"/>
    <n v="198560.24963678382"/>
    <n v="34112.742755956227"/>
    <n v="15982.653743837425"/>
    <n v="20336.904760471145"/>
    <n v="50717.691016765697"/>
    <n v="1959882.5869712515"/>
    <n v="7869.1816685507665"/>
    <n v="312.88177299270626"/>
    <n v="2854.3189646855981"/>
    <n v="1331.11726597964"/>
    <n v="14573.682590405286"/>
    <n v="8811.7188834452809"/>
    <n v="4360.564604549043"/>
    <n v="6098.0080228298766"/>
    <n v="2178.7369294037835"/>
    <n v="6466.9828044370333"/>
    <n v="13200.136300014119"/>
    <n v="4342.918473543009"/>
    <n v="11468.563354772918"/>
    <n v="3294.2878704898358"/>
    <n v="1164.3822245322692"/>
    <n v="16223.918659866044"/>
    <n v="40296.200191506046"/>
    <n v="9083.4143173078974"/>
    <n v="275468.84008484759"/>
    <n v="774906.34453769214"/>
    <n v="43549.53220974085"/>
    <n v="39832.218996012314"/>
    <n v="153850.37087263766"/>
    <n v="29149.756135062606"/>
    <n v="6259.6404180078762"/>
    <n v="15189.015910872937"/>
    <n v="42051.28974078982"/>
    <n v="1534188.0238049752"/>
    <n v="10527.681617962866"/>
    <n v="1451.6048315501514"/>
    <n v="949.47668354931784"/>
    <n v="254.5963745918549"/>
    <n v="11171.614676360983"/>
    <n v="3268.6106298050258"/>
    <n v="55188.954726895769"/>
    <n v="5249.058841677328"/>
    <n v="2075.0946156714867"/>
    <n v="3171.2117839863472"/>
    <n v="11018.201379348007"/>
    <n v="3385.7052287627016"/>
    <n v="12419.830587412031"/>
    <n v="1470.9772103529961"/>
    <n v="597.86650420788942"/>
    <n v="14239.154152417083"/>
    <n v="23766.936755541941"/>
    <n v="5822.0691399764746"/>
    <n v="202634.29565264395"/>
    <n v="722074.78956441639"/>
    <n v="22746.466620759991"/>
    <n v="24647.012794470302"/>
    <n v="137402.81707146353"/>
    <n v="6673.5152697025705"/>
    <n v="9122.9735854094215"/>
    <n v="10951.03126560809"/>
    <n v="19686.091014288253"/>
    <n v="1321967.6385788326"/>
    <n v="1747.676334315342"/>
    <n v="1450.3934304961713"/>
    <n v="736.64686432514895"/>
    <n v="158.23255248632302"/>
    <n v="6736.9282897565163"/>
    <n v="0"/>
    <n v="2317.0088336067811"/>
    <n v="4731.1577351330588"/>
    <n v="744.46428838345139"/>
    <n v="1502.2848761276402"/>
    <n v="6670.4926966734847"/>
    <n v="1802.4733711894994"/>
    <n v="9347.7065285508652"/>
    <n v="55.933367390514192"/>
    <n v="349.28916004655315"/>
    <n v="9317.8807963569707"/>
    <n v="25193.311573250125"/>
    <n v="1682.6464350703536"/>
    <n v="148324.02416191105"/>
    <n v="499854.57112936047"/>
    <n v="12919.72470877581"/>
    <n v="12667.909744923201"/>
    <n v="110922.43381833323"/>
    <n v="5114.9430635523959"/>
    <n v="2146.26634192453"/>
    <n v="7996.5756900752231"/>
    <n v="14363.796196827619"/>
    <n v="888854.77198884229"/>
  </r>
  <r>
    <s v="PAS"/>
    <n v="5912"/>
    <m/>
    <n v="3"/>
    <m/>
    <m/>
    <s v="Pós Produção cine, vídeos, programa TV"/>
    <x v="5"/>
    <s v="Serviços audiovisuais"/>
    <s v="60.10-1, 60.21-7, 60.22-5, 59.11-1, 59.12-0, 59.13-8, 59.14-6, 59.20-1"/>
    <x v="0"/>
    <n v="126.13084759717013"/>
    <n v="0"/>
    <n v="6462.7261771696785"/>
    <n v="0"/>
    <n v="400.79707617636217"/>
    <n v="0"/>
    <n v="0"/>
    <n v="2653.5842641920613"/>
    <n v="750.54552737419351"/>
    <n v="1860.9067310537198"/>
    <n v="18920.619796571231"/>
    <n v="109.52661305767801"/>
    <n v="3738.6713372246722"/>
    <n v="0"/>
    <n v="1337.5240108083158"/>
    <n v="2122.0366231705711"/>
    <n v="16160.99532435107"/>
    <n v="345.87351491898318"/>
    <n v="51648.135612400212"/>
    <n v="288571.36766452657"/>
    <n v="12866.367934697832"/>
    <n v="5444.938019758345"/>
    <n v="27406.486982794031"/>
    <n v="747.86961928054893"/>
    <n v="1805.3237042945918"/>
    <n v="1121.8476631101873"/>
    <n v="6383.4093098170988"/>
    <n v="450985.68435434502"/>
    <n v="44.08068037340378"/>
    <n v="0"/>
    <n v="6052.4363469542905"/>
    <n v="0"/>
    <n v="2492.4517797281069"/>
    <n v="0"/>
    <n v="0"/>
    <n v="2572.8408123695358"/>
    <n v="917.60187180746289"/>
    <n v="2008.8953176230937"/>
    <n v="15756.399936829215"/>
    <n v="0"/>
    <n v="1877.0438084924704"/>
    <n v="87.498939397653857"/>
    <n v="0"/>
    <n v="931.29026520800448"/>
    <n v="16129.612574017261"/>
    <n v="160.66189437422318"/>
    <n v="48970.315137058387"/>
    <n v="326776.05405106157"/>
    <n v="22433.877789377999"/>
    <n v="5553.738119234994"/>
    <n v="40228.422159630616"/>
    <n v="543.01619335265798"/>
    <n v="1483.1478061939174"/>
    <n v="1335.0780967569995"/>
    <n v="6281.9332120435402"/>
    <n v="502636.39679188537"/>
    <n v="0"/>
    <n v="0"/>
    <n v="7319.0479890168144"/>
    <n v="0"/>
    <n v="2140.4391650328748"/>
    <n v="0"/>
    <n v="0"/>
    <n v="3466.0430655840096"/>
    <n v="444.20115985905221"/>
    <n v="2166.1828693347629"/>
    <n v="13430.79273755229"/>
    <n v="0"/>
    <n v="2933.0932124966748"/>
    <n v="0"/>
    <n v="0"/>
    <n v="1488.235645773779"/>
    <n v="25239.411091503924"/>
    <n v="91.538743986301441"/>
    <n v="42281.907607518609"/>
    <n v="378779.32363383996"/>
    <n v="42524.690927766678"/>
    <n v="2485.8173540045232"/>
    <n v="43775.095123156047"/>
    <n v="1554.4645540257045"/>
    <n v="2409.7524196177969"/>
    <n v="1254.4745346070858"/>
    <n v="6510.3621218010267"/>
    <n v="580294.87395647797"/>
    <n v="0"/>
    <n v="0"/>
    <n v="4657.06519190568"/>
    <n v="0"/>
    <n v="2647.6682795211095"/>
    <n v="0"/>
    <n v="0"/>
    <n v="1206.2261871933636"/>
    <n v="232.95931913716163"/>
    <n v="2611.8615693578063"/>
    <n v="9102.3312043116221"/>
    <n v="0"/>
    <n v="1887.5903824585005"/>
    <n v="72.343492267665582"/>
    <n v="0"/>
    <n v="3025.6689999356436"/>
    <n v="17441.388123865763"/>
    <n v="0"/>
    <n v="28340.29363294131"/>
    <n v="248166.60216983341"/>
    <n v="55380.110118599776"/>
    <n v="3348.3992922577741"/>
    <n v="4382.5196476442125"/>
    <n v="634.10066525254763"/>
    <n v="1251.0194192405884"/>
    <n v="2423.5109731771686"/>
    <n v="5661.1503876682655"/>
    <n v="392472.80905656936"/>
    <n v="0"/>
    <n v="0"/>
    <n v="3272.2191554466485"/>
    <n v="0"/>
    <n v="3076.1825667600306"/>
    <n v="0"/>
    <n v="0"/>
    <n v="1286.7898806256337"/>
    <n v="232.97869039309043"/>
    <n v="2471.8980878751577"/>
    <n v="1252.1513884422652"/>
    <n v="0"/>
    <n v="1759.6784501661161"/>
    <n v="74.169246005290972"/>
    <n v="103.98237430153537"/>
    <n v="2862.5925898523933"/>
    <n v="15491.643155188651"/>
    <n v="0"/>
    <n v="42345.038963797844"/>
    <n v="406474.50207201834"/>
    <n v="51468.605186398876"/>
    <n v="3778.9827102259205"/>
    <n v="4495.3398284229324"/>
    <n v="3098.3489912226023"/>
    <n v="894.39530318624156"/>
    <n v="1048.9698290571523"/>
    <n v="5765.9549962238079"/>
    <n v="551254.42346561048"/>
    <n v="0"/>
    <n v="0"/>
    <n v="847.86125810464034"/>
    <n v="0"/>
    <n v="468.53261711415439"/>
    <n v="0"/>
    <n v="0"/>
    <n v="1386.3466430338819"/>
    <n v="134.68209202143166"/>
    <n v="1606.4657780288287"/>
    <n v="389.29928122554145"/>
    <n v="0"/>
    <n v="1815.3243793496636"/>
    <n v="0"/>
    <n v="71.749454692860624"/>
    <n v="4352.3559393106962"/>
    <n v="7612.6053408735615"/>
    <n v="0"/>
    <n v="53106.684537595676"/>
    <n v="384898.46194868773"/>
    <n v="29540.979842879133"/>
    <n v="3648.7780790658435"/>
    <n v="3212.0929170516683"/>
    <n v="2374.5063752453107"/>
    <n v="285.88148473028815"/>
    <n v="879.08112242535469"/>
    <n v="5667.6987388217494"/>
    <n v="502299.38783025794"/>
    <n v="0"/>
    <n v="0"/>
    <n v="72.195200508122497"/>
    <n v="0"/>
    <n v="1151.6533263057731"/>
    <n v="0"/>
    <n v="0"/>
    <n v="1370.8590119809235"/>
    <n v="128.74810757281847"/>
    <n v="1934.0567792792588"/>
    <n v="140.63775465647191"/>
    <n v="0"/>
    <n v="3060.1530046044709"/>
    <n v="0"/>
    <n v="87.687087283823786"/>
    <n v="3008.6327046422075"/>
    <n v="8329.092599621812"/>
    <n v="93.628150658971364"/>
    <n v="73197.794810449661"/>
    <n v="269448.98790777021"/>
    <n v="25324.375238837551"/>
    <n v="1714.4570281333915"/>
    <n v="2481.6182693994133"/>
    <n v="3311.8751077761799"/>
    <n v="719.13940039473414"/>
    <n v="740.54226921208021"/>
    <n v="2199.2071897450433"/>
    <n v="398515.34094883292"/>
    <n v="0"/>
    <n v="0"/>
    <n v="284.08262911497997"/>
    <n v="0"/>
    <n v="1635.1531184329094"/>
    <n v="0"/>
    <n v="0"/>
    <n v="1176.4685952850084"/>
    <n v="111.86673478102838"/>
    <n v="817.59275045429365"/>
    <n v="69.154249124742066"/>
    <n v="0"/>
    <n v="2576.9326638015159"/>
    <n v="0"/>
    <n v="111.86673478102838"/>
    <n v="3968.8624779981865"/>
    <n v="6054.502937394429"/>
    <n v="0"/>
    <n v="75178.8542053618"/>
    <n v="267044.50848628668"/>
    <n v="8325.1003234432901"/>
    <n v="1876.5850829817982"/>
    <n v="2575.0544802013883"/>
    <n v="3114.6981368544807"/>
    <n v="352.0549178709478"/>
    <n v="1447.5216936597126"/>
    <n v="4499.2079482880545"/>
    <n v="381220.06816611637"/>
  </r>
  <r>
    <s v="PAS"/>
    <n v="5913"/>
    <m/>
    <n v="3"/>
    <m/>
    <m/>
    <s v="Distribuição cine, vídeos, programas TV"/>
    <x v="5"/>
    <s v="Serviços audiovisuais"/>
    <s v="60.10-1, 60.21-7, 60.22-5, 59.11-1, 59.12-0, 59.13-8, 59.14-6, 59.20-1"/>
    <x v="0"/>
    <n v="4718.3707502618263"/>
    <n v="389.54350491257674"/>
    <n v="0"/>
    <n v="0"/>
    <n v="3382.6464346424013"/>
    <n v="0"/>
    <n v="0"/>
    <n v="5362.2857788092952"/>
    <n v="178.0095690116367"/>
    <n v="8571.5331383943903"/>
    <n v="0"/>
    <n v="365.32082975112667"/>
    <n v="2482.5198353604587"/>
    <n v="3432.9318320651018"/>
    <n v="698.3947187947266"/>
    <n v="2706.3172931886143"/>
    <n v="1729.5831690858936"/>
    <n v="380.34557523924184"/>
    <n v="60376.536224749892"/>
    <n v="605395.0098761142"/>
    <n v="681.71785081700693"/>
    <n v="1295.468097217358"/>
    <n v="1410.379960902221"/>
    <n v="656.74578303989904"/>
    <n v="261.82625079367028"/>
    <n v="852.77882091407923"/>
    <n v="520.847467381554"/>
    <n v="705849.11276144721"/>
    <n v="5475.1027729643738"/>
    <n v="601.08805300454185"/>
    <n v="1576.5751694941778"/>
    <n v="0"/>
    <n v="2857.6486242483211"/>
    <n v="0"/>
    <n v="0"/>
    <n v="7281.1142503715137"/>
    <n v="598.181308577035"/>
    <n v="8823.7119009262551"/>
    <n v="0"/>
    <n v="344.55797039641095"/>
    <n v="2379.8846413661095"/>
    <n v="3351.9113478223744"/>
    <n v="437.70850089380019"/>
    <n v="2629.9363420479817"/>
    <n v="2448.7653389264397"/>
    <n v="83.791357219787159"/>
    <n v="57196.328950953044"/>
    <n v="550844.5331379117"/>
    <n v="988.60577809587801"/>
    <n v="1433.9815589334496"/>
    <n v="1356.2607495995687"/>
    <n v="661.24728142240895"/>
    <n v="234.81477379225572"/>
    <n v="1386.1488053960654"/>
    <n v="1771.9610426850927"/>
    <n v="654763.8596570486"/>
    <n v="5036.3450762747161"/>
    <n v="324.46346690327874"/>
    <n v="472.10041348843203"/>
    <n v="0"/>
    <n v="1657.1860722429492"/>
    <n v="0"/>
    <n v="0"/>
    <n v="4909.2002687885115"/>
    <n v="2563.3669715807814"/>
    <n v="12205.08017788747"/>
    <n v="0"/>
    <n v="284.39708405607081"/>
    <n v="1894.1146747430864"/>
    <n v="1336.9120703213089"/>
    <n v="559.2641070943896"/>
    <n v="2876.8608366710023"/>
    <n v="2880.5600050919529"/>
    <n v="171.79188939894928"/>
    <n v="68294.261821609354"/>
    <n v="530146.33359341545"/>
    <n v="1733.1318808665776"/>
    <n v="2895.5811367934352"/>
    <n v="2506.2831600401337"/>
    <n v="487.10649772530786"/>
    <n v="790.85838333514812"/>
    <n v="1318.2181032618505"/>
    <n v="1732.9325019591697"/>
    <n v="647076.35019354953"/>
    <n v="4943.9316957130222"/>
    <n v="390.65485824514724"/>
    <n v="385.61072483957525"/>
    <n v="0"/>
    <n v="1538.637233443844"/>
    <n v="0"/>
    <n v="0"/>
    <n v="5251.1698614610923"/>
    <n v="290.24474578487565"/>
    <n v="9626.711348759678"/>
    <n v="72.343492267665582"/>
    <n v="167.91654627265498"/>
    <n v="825.40340687877267"/>
    <n v="1415.4541860597681"/>
    <n v="398.22105835412248"/>
    <n v="3130.7993593413839"/>
    <n v="4175.2840814738229"/>
    <n v="162.60693216126668"/>
    <n v="87014.28525350742"/>
    <n v="402259.17917423404"/>
    <n v="2307.6923605656407"/>
    <n v="22388.796289418555"/>
    <n v="2347.7826019140502"/>
    <n v="659.70362449752395"/>
    <n v="1179.0661836101642"/>
    <n v="909.37495405045297"/>
    <n v="1488.6180137073511"/>
    <n v="553329.48798656173"/>
    <n v="4003.6108160989943"/>
    <n v="160.20557137137467"/>
    <n v="0"/>
    <n v="0"/>
    <n v="680.61190451914058"/>
    <n v="0"/>
    <n v="0"/>
    <n v="6269.97138030319"/>
    <n v="309.55625544508183"/>
    <n v="8885.9614072795484"/>
    <n v="299.58558190372429"/>
    <n v="0"/>
    <n v="2929.5165185317896"/>
    <n v="1561.4327813874902"/>
    <n v="397.02361096949869"/>
    <n v="6836.260845047871"/>
    <n v="6807.6082473062306"/>
    <n v="180.62392850700274"/>
    <n v="89828.1960735803"/>
    <n v="434794.3765755443"/>
    <n v="4395.8192432733322"/>
    <n v="23425.662650174705"/>
    <n v="4158.7728787419173"/>
    <n v="698.49978149688729"/>
    <n v="1776.8435405700754"/>
    <n v="1723.6045649277476"/>
    <n v="2909.429741554668"/>
    <n v="603033.17389853497"/>
    <n v="2242.367969745259"/>
    <n v="538.73392198630484"/>
    <n v="0"/>
    <n v="0"/>
    <n v="1508.6421480152651"/>
    <n v="0"/>
    <n v="0"/>
    <n v="2507.2737600000069"/>
    <n v="278.88356984588813"/>
    <n v="6920.397703840662"/>
    <n v="358.22659527349856"/>
    <n v="193.69228697927539"/>
    <n v="1905.9918083088098"/>
    <n v="193.69228697927539"/>
    <n v="212.4367018482375"/>
    <n v="6632.5168148571156"/>
    <n v="5900.3460853242541"/>
    <n v="542.63831417989525"/>
    <n v="72115.563661710999"/>
    <n v="460796.3277931952"/>
    <n v="3782.0119914793618"/>
    <n v="21860.945982062316"/>
    <n v="3888.8371060547211"/>
    <n v="477.63546036466477"/>
    <n v="1123.0126066789862"/>
    <n v="2027.5847448508648"/>
    <n v="3622.6039335330615"/>
    <n v="599630.363247114"/>
    <n v="508.88591958168411"/>
    <n v="389.94432674444107"/>
    <n v="0"/>
    <n v="0"/>
    <n v="293.06739206265979"/>
    <n v="0"/>
    <n v="0"/>
    <n v="2679.7128751935174"/>
    <n v="340.80646839871139"/>
    <n v="9834.0436680804378"/>
    <n v="260.63971450108124"/>
    <n v="62.418767105980912"/>
    <n v="2532.7008859590019"/>
    <n v="844.5890897443137"/>
    <n v="64.700436255361751"/>
    <n v="9115.8428052917097"/>
    <n v="6753.0473074620904"/>
    <n v="3749.2065592542253"/>
    <n v="88821.80933155102"/>
    <n v="537227.12920069438"/>
    <n v="6450.1508396646523"/>
    <n v="24766.157436307214"/>
    <n v="4373.0046770446415"/>
    <n v="993.13522698986014"/>
    <n v="1522.7336487838434"/>
    <n v="2122.5749925390255"/>
    <n v="507.13217783598503"/>
    <n v="704213.43374704593"/>
    <n v="501.92837579382473"/>
    <n v="636.94563695168097"/>
    <n v="61.085124913324712"/>
    <n v="0"/>
    <n v="426.4183298166306"/>
    <n v="0"/>
    <n v="207.1006524169828"/>
    <n v="2789.0364087384055"/>
    <n v="233.32015434663055"/>
    <n v="9300.6695104382252"/>
    <n v="119.22638838504342"/>
    <n v="124.81972512409483"/>
    <n v="1951.1913634964635"/>
    <n v="1100.3256190984457"/>
    <n v="167.80010217154259"/>
    <n v="8322.8497413701534"/>
    <n v="6777.4122723023493"/>
    <n v="2598.8011385206628"/>
    <n v="76030.082044713825"/>
    <n v="517234.19882039278"/>
    <n v="7472.8862905044434"/>
    <n v="23174.345159712666"/>
    <n v="5520.2568506937851"/>
    <n v="2774.0933680608719"/>
    <n v="1571.6113411465642"/>
    <n v="4652.8230541029252"/>
    <n v="943.72543778147144"/>
    <n v="674692.95291099383"/>
  </r>
  <r>
    <s v="PAS"/>
    <n v="5914"/>
    <m/>
    <n v="3"/>
    <m/>
    <m/>
    <s v="Exibições cinematográficas"/>
    <x v="5"/>
    <s v="Serviços audiovisuais"/>
    <s v="60.10-1, 60.21-7, 60.22-5, 59.11-1, 59.12-0, 59.13-8, 59.14-6, 59.20-1"/>
    <x v="0"/>
    <n v="11646.312945761025"/>
    <n v="4407.4915646705485"/>
    <n v="35730.189065717408"/>
    <n v="2684.8477712054728"/>
    <n v="32740.197844709233"/>
    <n v="5564.111045146894"/>
    <n v="6513.5557489226458"/>
    <n v="16826.883697303707"/>
    <n v="5395.1483743743747"/>
    <n v="48954.450772887059"/>
    <n v="19826.869509979937"/>
    <n v="12818.795338543352"/>
    <n v="57848.560539149948"/>
    <n v="16564.651621584941"/>
    <n v="11165.234015125026"/>
    <n v="61811.265681103643"/>
    <n v="141794.62899146695"/>
    <n v="34302.520040714866"/>
    <n v="395457.04274662526"/>
    <n v="847256.97330650152"/>
    <n v="91871.854585445326"/>
    <n v="76214.52373226262"/>
    <n v="95614.768637787362"/>
    <n v="15220.610200844101"/>
    <n v="26584.445941147475"/>
    <n v="58373.807517642555"/>
    <n v="58057.126880290416"/>
    <n v="2191246.8681169134"/>
    <n v="10391.018114977061"/>
    <n v="4582.0932937422085"/>
    <n v="33500.621294182631"/>
    <n v="2598.2686468057259"/>
    <n v="32927.100350531829"/>
    <n v="2869.7625310839644"/>
    <n v="9868.493728321424"/>
    <n v="18362.076332826789"/>
    <n v="5523.4768334989121"/>
    <n v="27641.343799390761"/>
    <n v="22284.388075966293"/>
    <n v="12834.937643995832"/>
    <n v="55562.217049498853"/>
    <n v="19500.477081933124"/>
    <n v="10533.621612423782"/>
    <n v="66114.982144568494"/>
    <n v="137843.00518529766"/>
    <n v="28960.557152008521"/>
    <n v="394712.61581058754"/>
    <n v="886015.09701834817"/>
    <n v="99076.674236821549"/>
    <n v="71092.248084734747"/>
    <n v="91006.957257212576"/>
    <n v="17289.679197511807"/>
    <n v="26588.004872330992"/>
    <n v="44736.368753261188"/>
    <n v="57711.078537779424"/>
    <n v="2190127.164639642"/>
    <n v="8301.3652981983414"/>
    <n v="3828.828663376793"/>
    <n v="24265.245746357021"/>
    <n v="1882.9143451365217"/>
    <n v="32062.64762442913"/>
    <n v="2179.5638273772634"/>
    <n v="6946.5116340551776"/>
    <n v="14208.744157985226"/>
    <n v="5028.6294887162021"/>
    <n v="23890.463557280458"/>
    <n v="11626.856265190019"/>
    <n v="12905.266300417015"/>
    <n v="52694.83598586663"/>
    <n v="8933.2522321130127"/>
    <n v="8619.2367215783252"/>
    <n v="54774.398124282408"/>
    <n v="125845.29338161826"/>
    <n v="21810.014872398322"/>
    <n v="373360.43563852599"/>
    <n v="800587.86464155547"/>
    <n v="89727.563413613214"/>
    <n v="72162.457160712453"/>
    <n v="74386.60788014585"/>
    <n v="14361.25397524339"/>
    <n v="22015.956983081524"/>
    <n v="34173.494696045345"/>
    <n v="64890.085153442131"/>
    <n v="1965469.7877687414"/>
    <n v="8217.8782514969298"/>
    <n v="5175.4175969333983"/>
    <n v="22714.972521297314"/>
    <n v="1769.9638462420326"/>
    <n v="24547.273892013673"/>
    <n v="2640.5228663309476"/>
    <n v="6165.4349701079273"/>
    <n v="9920.9860916545804"/>
    <n v="3840.879275124822"/>
    <n v="25382.720433984843"/>
    <n v="10163.227943662443"/>
    <n v="9717.674330312333"/>
    <n v="35588.427945344556"/>
    <n v="8342.22543177425"/>
    <n v="6977.85371567726"/>
    <n v="44111.520072210842"/>
    <n v="114524.13400096998"/>
    <n v="18340.767729351232"/>
    <n v="320608.75237731735"/>
    <n v="691959.59659452492"/>
    <n v="70490.966576797335"/>
    <n v="60699.005435453852"/>
    <n v="68045.164516178163"/>
    <n v="15423.598038975375"/>
    <n v="14157.620109379024"/>
    <n v="28819.654886742668"/>
    <n v="53610.636084257552"/>
    <n v="1681956.8755341158"/>
    <n v="7605.6009822734723"/>
    <n v="1352.4049402582709"/>
    <n v="22024.916813109357"/>
    <n v="1176.8477892637516"/>
    <n v="18806.636151096624"/>
    <n v="2134.6737950716652"/>
    <n v="1133.3482536302565"/>
    <n v="11467.187872365506"/>
    <n v="3974.9567640576988"/>
    <n v="24872.687188152966"/>
    <n v="10739.798442399693"/>
    <n v="8676.2994918122804"/>
    <n v="30698.310615637089"/>
    <n v="6524.9899711510179"/>
    <n v="10111.821979461989"/>
    <n v="46191.730924133"/>
    <n v="122094.62779143918"/>
    <n v="17708.476114649548"/>
    <n v="287941.74033895775"/>
    <n v="621154.46149345813"/>
    <n v="68784.010474605966"/>
    <n v="53040.130802444248"/>
    <n v="60538.980425230737"/>
    <n v="9819.1894007960309"/>
    <n v="14560.854020996545"/>
    <n v="22004.81840174145"/>
    <n v="58186.715876866314"/>
    <n v="1543326.2171150607"/>
    <n v="5063.1552589426592"/>
    <n v="927.52085587242516"/>
    <n v="18844.036574326583"/>
    <n v="1012.2650497323754"/>
    <n v="9258.3385853397267"/>
    <n v="1587.5839041175914"/>
    <n v="1516.8397054516804"/>
    <n v="5083.7546766465603"/>
    <n v="3107.8850781816982"/>
    <n v="19957.838036692752"/>
    <n v="7038.4139283305321"/>
    <n v="6035.596063692763"/>
    <n v="25911.643193223023"/>
    <n v="3089.4600126030132"/>
    <n v="6719.7047250269288"/>
    <n v="33741.28525420239"/>
    <n v="99037.789072748157"/>
    <n v="16180.22889999457"/>
    <n v="242718.44152808684"/>
    <n v="471464.41577065818"/>
    <n v="50468.47895702238"/>
    <n v="41299.151349757143"/>
    <n v="45822.62852359526"/>
    <n v="8861.5554229183053"/>
    <n v="12112.903310131318"/>
    <n v="19940.895862601006"/>
    <n v="45101.0546365997"/>
    <n v="1201902.8642364957"/>
    <n v="4356.1892115932742"/>
    <n v="623.47925565496917"/>
    <n v="11645.797265499374"/>
    <n v="863.39894761004166"/>
    <n v="8873.3692081180943"/>
    <n v="1377.0873520920791"/>
    <n v="1416.3795899687282"/>
    <n v="3635.3727768539766"/>
    <n v="2931.7718893008873"/>
    <n v="13147.275443999049"/>
    <n v="6902.7726329828365"/>
    <n v="4843.914417092562"/>
    <n v="23327.474041583911"/>
    <n v="2593.9690420567495"/>
    <n v="5794.3928090482905"/>
    <n v="23551.112211756863"/>
    <n v="62424.878128889846"/>
    <n v="25658.321659122012"/>
    <n v="209946.10072257533"/>
    <n v="400051.42318937002"/>
    <n v="40660.938552844746"/>
    <n v="40509.576802782292"/>
    <n v="43314.709285991063"/>
    <n v="6699.1355414828004"/>
    <n v="10031.768273471653"/>
    <n v="17207.954659245337"/>
    <n v="36925.807049557894"/>
    <n v="1009314.3699605446"/>
    <n v="1337.5110635178714"/>
    <n v="504.5984581212436"/>
    <n v="12244.820922396426"/>
    <n v="716.27092735718634"/>
    <n v="5299.5526145549929"/>
    <n v="1350.1814431624862"/>
    <n v="1426.2522947442458"/>
    <n v="3154.195925816759"/>
    <n v="3515.1766315788122"/>
    <n v="12534.716205928678"/>
    <n v="5215.4170545546594"/>
    <n v="5568.9453750774055"/>
    <n v="20323.910104817613"/>
    <n v="2460.8400159207972"/>
    <n v="5527.7607535089537"/>
    <n v="18787.436693838266"/>
    <n v="62433.704895865339"/>
    <n v="14335.645521791173"/>
    <n v="194456.1493143808"/>
    <n v="354678.72122468281"/>
    <n v="35498.040961715677"/>
    <n v="37806.069545996885"/>
    <n v="38315.506240395611"/>
    <n v="6540.0752190185149"/>
    <n v="11542.252198119309"/>
    <n v="17752.695891866431"/>
    <n v="33001.128339619609"/>
    <n v="906327.57583834848"/>
  </r>
  <r>
    <s v="PAS"/>
    <n v="6010"/>
    <m/>
    <n v="3"/>
    <m/>
    <m/>
    <s v="Atividades de rádio"/>
    <x v="5"/>
    <s v="Serviços audiovisuais"/>
    <s v="60.10-1, 60.21-7, 60.22-5, 59.11-1, 59.12-0, 59.13-8, 59.14-6, 59.20-1"/>
    <x v="0"/>
    <n v="114255.73816842967"/>
    <n v="3484.7874952451079"/>
    <n v="73345.727743788229"/>
    <n v="40899.066986629507"/>
    <n v="136026.62550927646"/>
    <n v="12773.827169956672"/>
    <n v="48807.764662300513"/>
    <n v="103694.47194379682"/>
    <n v="22195.181910713341"/>
    <n v="139420.779155756"/>
    <n v="86522.127473964327"/>
    <n v="163124.13330498111"/>
    <n v="356199.73357327178"/>
    <n v="64028.226137529615"/>
    <n v="68107.052547562358"/>
    <n v="289761.80435146851"/>
    <n v="782960.32626314845"/>
    <n v="179085.75099456732"/>
    <n v="793687.1183287336"/>
    <n v="1884072.1734893289"/>
    <n v="662754.6136388703"/>
    <n v="545953.73292937386"/>
    <n v="929485.65524277918"/>
    <n v="90940.888750662009"/>
    <n v="125199.85409255369"/>
    <n v="249780.68567343373"/>
    <n v="2175574.7373359348"/>
    <n v="10142142.584874056"/>
    <n v="109989.08592588708"/>
    <n v="3348.01097137132"/>
    <n v="74791.184180964978"/>
    <n v="32639.325237052766"/>
    <n v="132589.18080359828"/>
    <n v="8853.3527845782155"/>
    <n v="37906.411640203485"/>
    <n v="104996.83393854764"/>
    <n v="21863.738160674406"/>
    <n v="155014.43970027941"/>
    <n v="81023.051439139657"/>
    <n v="143957.96125466455"/>
    <n v="348475.66125629365"/>
    <n v="43000.84953580179"/>
    <n v="69959.28512282249"/>
    <n v="272672.12670510198"/>
    <n v="761907.00303144823"/>
    <n v="174301.29949158963"/>
    <n v="802507.34882553434"/>
    <n v="1886823.6947140379"/>
    <n v="657281.69848779286"/>
    <n v="552201.27710903529"/>
    <n v="908325.58523699571"/>
    <n v="142033.89047382583"/>
    <n v="105656.69458424713"/>
    <n v="249035.05322462128"/>
    <n v="2036349.8561301406"/>
    <n v="9917503.8999662492"/>
    <n v="101196.84889755814"/>
    <n v="3836.4288870384989"/>
    <n v="75622.096276083656"/>
    <n v="29840.234887175317"/>
    <n v="132293.4405063921"/>
    <n v="13431.242907540089"/>
    <n v="47056.830570520702"/>
    <n v="98313.801044959575"/>
    <n v="44746.821525053623"/>
    <n v="132980.52154106926"/>
    <n v="92477.233046447232"/>
    <n v="133637.17660198559"/>
    <n v="313116.35303977871"/>
    <n v="59838.098237542166"/>
    <n v="59138.088922724957"/>
    <n v="272786.76620860409"/>
    <n v="753869.12050937011"/>
    <n v="164412.40828353036"/>
    <n v="752409.29573102633"/>
    <n v="1998611.8615161148"/>
    <n v="585859.15933402139"/>
    <n v="496734.37604165403"/>
    <n v="839978.34295860538"/>
    <n v="130195.51544514509"/>
    <n v="95781.14971083148"/>
    <n v="223708.52693517163"/>
    <n v="1668669.9136413359"/>
    <n v="9320541.6532072797"/>
    <n v="98932.42428740293"/>
    <n v="3163.6964009720318"/>
    <n v="69646.621121576158"/>
    <n v="25780.207438187797"/>
    <n v="129366.10230874625"/>
    <n v="12109.32629141779"/>
    <n v="14026.533701388953"/>
    <n v="89487.555275332867"/>
    <n v="15830.500316400688"/>
    <n v="126635.69298512067"/>
    <n v="78835.222935971964"/>
    <n v="105457.31349583747"/>
    <n v="311904.77231689089"/>
    <n v="58845.839936087454"/>
    <n v="60904.264497772303"/>
    <n v="273314.26200488303"/>
    <n v="759142.84083278116"/>
    <n v="168716.40645344343"/>
    <n v="732094.99488317897"/>
    <n v="1698770.4150633046"/>
    <n v="620964.13570552925"/>
    <n v="455109.92054313951"/>
    <n v="868293.17810697318"/>
    <n v="124602.87801969962"/>
    <n v="92981.110125568754"/>
    <n v="234346.25273101812"/>
    <n v="1573805.8302015343"/>
    <n v="8803068.2979801595"/>
    <n v="76887.833913976356"/>
    <n v="4020.0429398364176"/>
    <n v="61130.391449889117"/>
    <n v="16813.100613976854"/>
    <n v="121549.37039798242"/>
    <n v="10489.368164710282"/>
    <n v="11245.090246650332"/>
    <n v="75603.945359732868"/>
    <n v="15560.342782875638"/>
    <n v="135952.02578014464"/>
    <n v="76488.058769411393"/>
    <n v="104017.50289246315"/>
    <n v="262627.83921220643"/>
    <n v="49733.009926706145"/>
    <n v="52676.458629096"/>
    <n v="268212.29479195911"/>
    <n v="739405.56478764524"/>
    <n v="153012.85458438197"/>
    <n v="702749.95124688663"/>
    <n v="1773557.2292577424"/>
    <n v="595152.68278466538"/>
    <n v="449509.60297484888"/>
    <n v="853376.59503701678"/>
    <n v="121179.53054282218"/>
    <n v="63933.074194856221"/>
    <n v="219589.23781183147"/>
    <n v="1473365.7864150663"/>
    <n v="8487838.7855093814"/>
    <n v="44981.320868315946"/>
    <n v="1769.6074457220052"/>
    <n v="50698.882527639646"/>
    <n v="13367.69331876672"/>
    <n v="106076.81948405683"/>
    <n v="12693.106820183837"/>
    <n v="12656.141445587458"/>
    <n v="70818.725070860368"/>
    <n v="16307.542354259318"/>
    <n v="108595.2676922666"/>
    <n v="66545.756588180593"/>
    <n v="85585.609816508149"/>
    <n v="212005.44423569253"/>
    <n v="46955.02444550769"/>
    <n v="47666.002878439169"/>
    <n v="228485.68096684015"/>
    <n v="630381.52555665444"/>
    <n v="139984.48710701047"/>
    <n v="616731.38584073912"/>
    <n v="1424363.6528947558"/>
    <n v="500274.1843203514"/>
    <n v="369349.25197324151"/>
    <n v="748860.07479142433"/>
    <n v="112435.5428790591"/>
    <n v="52963.628551789407"/>
    <n v="197972.00067435959"/>
    <n v="1309792.383881829"/>
    <n v="7228316.7444300409"/>
    <n v="31162.956022797174"/>
    <n v="1924.3645736108479"/>
    <n v="66091.610695963769"/>
    <n v="8531.1654617773402"/>
    <n v="97273.298365160183"/>
    <n v="12455.231804795803"/>
    <n v="12735.618410702577"/>
    <n v="66349.540082312611"/>
    <n v="13719.028342556676"/>
    <n v="96466.156023477117"/>
    <n v="61221.548079687258"/>
    <n v="75670.933151919395"/>
    <n v="207365.07718240516"/>
    <n v="41758.246941970043"/>
    <n v="41108.759365329308"/>
    <n v="232034.68406649932"/>
    <n v="607185.22154288227"/>
    <n v="162215.8953718358"/>
    <n v="645120.73412200634"/>
    <n v="1493652.7557177176"/>
    <n v="497700.56826429348"/>
    <n v="338024.77378647769"/>
    <n v="785870.49662396568"/>
    <n v="93528.220468935469"/>
    <n v="48218.33815830262"/>
    <n v="153805.02967510381"/>
    <n v="128900.76733242639"/>
    <n v="6020091.0196349118"/>
    <n v="35277.800383752903"/>
    <n v="1965.4205177745989"/>
    <n v="33952.425389028831"/>
    <n v="4780.8589478517815"/>
    <n v="91359.514840030897"/>
    <n v="10674.011783492522"/>
    <n v="10691.945787394961"/>
    <n v="55001.907551427466"/>
    <n v="11458.456654114949"/>
    <n v="91244.395138359396"/>
    <n v="55630.997494121752"/>
    <n v="69226.559193359019"/>
    <n v="162192.61723439841"/>
    <n v="37608.823469753763"/>
    <n v="34958.66666838315"/>
    <n v="185528.23595547053"/>
    <n v="541069.47620007407"/>
    <n v="123746.77005674715"/>
    <n v="575650.08040667698"/>
    <n v="1343828.4635854745"/>
    <n v="422102.32425357989"/>
    <n v="296212.2405479271"/>
    <n v="672756.07018602022"/>
    <n v="79109.405270555639"/>
    <n v="39268.051487056211"/>
    <n v="159694.65218183884"/>
    <n v="735439.62501821422"/>
    <n v="5880429.7962028803"/>
  </r>
  <r>
    <s v="PAS"/>
    <n v="6021"/>
    <m/>
    <n v="3"/>
    <m/>
    <m/>
    <s v="TV aberta"/>
    <x v="5"/>
    <s v="Serviços audiovisuais"/>
    <s v="60.10-1, 60.21-7, 60.22-5, 59.11-1, 59.12-0, 59.13-8, 59.14-6, 59.20-1"/>
    <x v="0"/>
    <n v="136823.24484757186"/>
    <n v="71477.2371594586"/>
    <n v="373443.62543840101"/>
    <n v="41147.480262513236"/>
    <n v="290395.53801664681"/>
    <n v="54749.055387108026"/>
    <n v="66200.406349986079"/>
    <n v="234533.61614869721"/>
    <n v="158209.15075516154"/>
    <n v="374406.16145469516"/>
    <n v="122900.36129799404"/>
    <n v="216123.61288093383"/>
    <n v="463656.21870489814"/>
    <n v="145639.95042700766"/>
    <n v="156068.24096718765"/>
    <n v="773581.90249598061"/>
    <n v="1229434.9887335708"/>
    <n v="369267.87604619551"/>
    <n v="13419964.749430809"/>
    <n v="10900339.820137821"/>
    <n v="1196157.9098782747"/>
    <n v="535002.99468035356"/>
    <n v="1130207.4017544524"/>
    <n v="221411.54161860258"/>
    <n v="263003.84865573607"/>
    <n v="482912.70474268647"/>
    <n v="839011.96667149581"/>
    <n v="34266071.604944244"/>
    <n v="120305.80285815735"/>
    <n v="69043.022924046876"/>
    <n v="363970.65687581408"/>
    <n v="45134.199736109396"/>
    <n v="279111.49745089171"/>
    <n v="53756.901361681499"/>
    <n v="68561.574840340749"/>
    <n v="241223.58170230492"/>
    <n v="160170.96105944828"/>
    <n v="376129.91238510876"/>
    <n v="127437.70299206188"/>
    <n v="206186.73609133813"/>
    <n v="369756.44514839875"/>
    <n v="146763.0413070661"/>
    <n v="136831.11331941452"/>
    <n v="720715.12980294856"/>
    <n v="1270343.1372559499"/>
    <n v="373881.27862456127"/>
    <n v="13159699.044854511"/>
    <n v="10294004.936383948"/>
    <n v="1229674.0689544594"/>
    <n v="533190.39861229772"/>
    <n v="942509.58684232458"/>
    <n v="218652.21069959973"/>
    <n v="259712.75395220492"/>
    <n v="486315.52117604873"/>
    <n v="890667.1622746553"/>
    <n v="33143748.379485693"/>
    <n v="106420.65027405093"/>
    <n v="59234.306174299483"/>
    <n v="353113.27051990404"/>
    <n v="35183.948256426876"/>
    <n v="280486.86240182153"/>
    <n v="43726.208418045011"/>
    <n v="61635.496586464571"/>
    <n v="225507.42376078578"/>
    <n v="109247.61873338913"/>
    <n v="338464.57360294729"/>
    <n v="105883.55484442302"/>
    <n v="181116.35565165713"/>
    <n v="365814.17970926559"/>
    <n v="131404.92909255077"/>
    <n v="118829.21606400773"/>
    <n v="638084.89060584642"/>
    <n v="1198751.8276978519"/>
    <n v="323912.76354974171"/>
    <n v="12675182.146358801"/>
    <n v="9636533.1617043428"/>
    <n v="1094740.7981781266"/>
    <n v="465586.44749886385"/>
    <n v="866467.38957082969"/>
    <n v="196175.4571226197"/>
    <n v="229801.79465092451"/>
    <n v="422170.63818398432"/>
    <n v="798945.04889814754"/>
    <n v="31062420.95811012"/>
    <n v="110913.96011379718"/>
    <n v="45672.55856759195"/>
    <n v="334103.68485905702"/>
    <n v="34764.046639182059"/>
    <n v="275746.19004384242"/>
    <n v="44403.114787383594"/>
    <n v="63267.645418542015"/>
    <n v="194340.49265310969"/>
    <n v="114081.82190703353"/>
    <n v="298790.11439779412"/>
    <n v="110947.06688518124"/>
    <n v="179824.55058061963"/>
    <n v="368754.05929712328"/>
    <n v="127932.41889003351"/>
    <n v="119924.76419006223"/>
    <n v="632346.58113468543"/>
    <n v="1151298.7668095708"/>
    <n v="337595.8061134881"/>
    <n v="11915533.677933769"/>
    <n v="9825351.4660372715"/>
    <n v="971533.66399592848"/>
    <n v="435788.18302305054"/>
    <n v="963967.73998714192"/>
    <n v="198222.88647356874"/>
    <n v="218454.99184553494"/>
    <n v="465463.5446118199"/>
    <n v="741893.65941234585"/>
    <n v="30280917.45660853"/>
    <n v="112323.74292997111"/>
    <n v="52763.063585346441"/>
    <n v="251707.20305934982"/>
    <n v="34187.649331527216"/>
    <n v="283797.89438455109"/>
    <n v="44080.853822637393"/>
    <n v="36291.141502994789"/>
    <n v="178196.33854496884"/>
    <n v="108959.47683163916"/>
    <n v="300888.78791079042"/>
    <n v="91719.193355245603"/>
    <n v="175570.17424260452"/>
    <n v="339262.1699148179"/>
    <n v="131708.78576459523"/>
    <n v="114350.69825675948"/>
    <n v="585672.69261463848"/>
    <n v="1108580.0912697832"/>
    <n v="318534.18526316062"/>
    <n v="10998521.292623919"/>
    <n v="10134928.086097257"/>
    <n v="835994.66138944682"/>
    <n v="396172.36180730088"/>
    <n v="933260.60617009015"/>
    <n v="172779.72942322947"/>
    <n v="208091.11409236884"/>
    <n v="432857.37254685845"/>
    <n v="714221.56018805923"/>
    <n v="29095420.926923916"/>
    <n v="109954.10447664963"/>
    <n v="36155.53950829721"/>
    <n v="224223.5523098617"/>
    <n v="26654.389938166671"/>
    <n v="199788.26505139773"/>
    <n v="38392.559071663403"/>
    <n v="20460.193909080943"/>
    <n v="153972.04711768482"/>
    <n v="91991.841278116524"/>
    <n v="263298.37892477371"/>
    <n v="84584.472006830358"/>
    <n v="136501.96088002747"/>
    <n v="310278.10434364725"/>
    <n v="101194.55199402287"/>
    <n v="104354.40075565332"/>
    <n v="526534.80408722593"/>
    <n v="979348.89778611646"/>
    <n v="257479.5460515735"/>
    <n v="9440213.5003963783"/>
    <n v="8892467.7913615052"/>
    <n v="696809.01877177297"/>
    <n v="346603.99587123416"/>
    <n v="753885.68012773432"/>
    <n v="156334.73895767893"/>
    <n v="175261.19125299595"/>
    <n v="335567.27190012939"/>
    <n v="587115.86987349717"/>
    <n v="25049426.668003712"/>
    <n v="88813.345948345639"/>
    <n v="38073.443013771495"/>
    <n v="208174.85765704088"/>
    <n v="23360.474768549509"/>
    <n v="193753.52643647435"/>
    <n v="40407.050593658583"/>
    <n v="46922.963740651758"/>
    <n v="162565.34871956045"/>
    <n v="95336.895241864171"/>
    <n v="234576.17020593517"/>
    <n v="81788.456637774696"/>
    <n v="94682.674367392538"/>
    <n v="345140.11315483245"/>
    <n v="105809.07228723631"/>
    <n v="111938.83737177386"/>
    <n v="496403.1197386937"/>
    <n v="934724.04404136864"/>
    <n v="303399.90298044245"/>
    <n v="9297430.4462550003"/>
    <n v="8566783.4106556438"/>
    <n v="612023.61453119491"/>
    <n v="340494.30838418903"/>
    <n v="814748.26999759919"/>
    <n v="153265.86238111058"/>
    <n v="179676.52420846315"/>
    <n v="398784.11164777924"/>
    <n v="537149.65472617466"/>
    <n v="24506226.499692526"/>
    <n v="72688.107501054881"/>
    <n v="42181.903205124727"/>
    <n v="203013.8235232865"/>
    <n v="21346.034988581738"/>
    <n v="157307.99894617716"/>
    <n v="35665.531958434527"/>
    <n v="32742.672024353229"/>
    <n v="100337.33106617206"/>
    <n v="86948.981886088484"/>
    <n v="210967.60577152309"/>
    <n v="78347.196857333969"/>
    <n v="122335.18407970859"/>
    <n v="260448.42924719292"/>
    <n v="81439.056517126912"/>
    <n v="108243.55523281023"/>
    <n v="481264.35548894043"/>
    <n v="841121.24656128651"/>
    <n v="110131.55513853279"/>
    <n v="9611540.5986403264"/>
    <n v="7689830.5752928089"/>
    <n v="496021.71799382026"/>
    <n v="313597.46010375151"/>
    <n v="645040.29032951244"/>
    <n v="147747.64700218677"/>
    <n v="145957.43922969291"/>
    <n v="300834.46216235915"/>
    <n v="448382.8789256931"/>
    <n v="22845483.639673881"/>
  </r>
  <r>
    <s v="PAS"/>
    <n v="6022"/>
    <m/>
    <n v="3"/>
    <m/>
    <m/>
    <s v="TV por assinatura"/>
    <x v="5"/>
    <s v="Serviços audiovisuais"/>
    <s v="60.10-1, 60.21-7, 60.22-5, 59.11-1, 59.12-0, 59.13-8, 59.14-6, 59.20-1"/>
    <x v="0"/>
    <n v="0"/>
    <n v="0"/>
    <n v="1492.0983433604933"/>
    <n v="0"/>
    <n v="0"/>
    <n v="0"/>
    <n v="0"/>
    <n v="23419.988048832958"/>
    <n v="747.56640349904205"/>
    <n v="305.29102250182251"/>
    <n v="12155.105568236422"/>
    <n v="198.30081522021703"/>
    <n v="9232.4916608464373"/>
    <n v="0"/>
    <n v="12470.422311023452"/>
    <n v="2890.9664807748059"/>
    <n v="11234.786873152261"/>
    <n v="784.99914110697262"/>
    <n v="1467554.4865943233"/>
    <n v="489991.45009651652"/>
    <n v="47732.157982314493"/>
    <n v="18113.074313938159"/>
    <n v="18920.045646536233"/>
    <n v="5906.3321357482637"/>
    <n v="36924.19862606794"/>
    <n v="2976.9817651995577"/>
    <n v="11766.803749242326"/>
    <n v="2174817.5475784414"/>
    <n v="0"/>
    <n v="0"/>
    <n v="1184.1881531429387"/>
    <n v="0"/>
    <n v="0"/>
    <n v="0"/>
    <n v="0"/>
    <n v="26259.170757949669"/>
    <n v="703.94626950428869"/>
    <n v="115535.79199758911"/>
    <n v="2454.8791419378899"/>
    <n v="292.89899205146838"/>
    <n v="9641.4636412415912"/>
    <n v="0"/>
    <n v="12263.39160578448"/>
    <n v="3012.8912693386983"/>
    <n v="7213.8265772863724"/>
    <n v="920.8781385920588"/>
    <n v="1404065.3564089686"/>
    <n v="492134.1598626122"/>
    <n v="49784.214699490578"/>
    <n v="21436.198321832966"/>
    <n v="18816.660511932831"/>
    <n v="5647.6140999781201"/>
    <n v="18247.791348054157"/>
    <n v="3469.4342876962196"/>
    <n v="9435.4370071985286"/>
    <n v="2202520.1930921823"/>
    <n v="0"/>
    <n v="0"/>
    <n v="999.43003848546653"/>
    <n v="0"/>
    <n v="136.42533138002463"/>
    <n v="0"/>
    <n v="0"/>
    <n v="23341.930800475344"/>
    <n v="575.81631833574818"/>
    <n v="115118.05857508758"/>
    <n v="0"/>
    <n v="0"/>
    <n v="20041.759700860668"/>
    <n v="0"/>
    <n v="21026.404351259021"/>
    <n v="9057.6960196749133"/>
    <n v="10117.450090446911"/>
    <n v="1579.1900465451447"/>
    <n v="1144948.2832225317"/>
    <n v="414539.282571694"/>
    <n v="51282.692861493131"/>
    <n v="19818.851573655575"/>
    <n v="16177.979538700993"/>
    <n v="176.80771098723977"/>
    <n v="21488.57469195858"/>
    <n v="1531.9786258453607"/>
    <n v="136445.26676281443"/>
    <n v="2008403.8788322322"/>
    <n v="0"/>
    <n v="0"/>
    <n v="760.46948110358926"/>
    <n v="0"/>
    <n v="0"/>
    <n v="0"/>
    <n v="0"/>
    <n v="28273.300904296517"/>
    <n v="0"/>
    <n v="116462.58384959886"/>
    <n v="0"/>
    <n v="0"/>
    <n v="22551.216057681198"/>
    <n v="0"/>
    <n v="24723.652635776492"/>
    <n v="8115.7093293615108"/>
    <n v="11463.68385249084"/>
    <n v="1346.3030992765482"/>
    <n v="1147091.9449476684"/>
    <n v="312634.00533817842"/>
    <n v="57213.742875052041"/>
    <n v="30237.94175193019"/>
    <n v="21528.808711024947"/>
    <n v="161.94323039734314"/>
    <n v="18740.466187831847"/>
    <n v="2278.8107146063594"/>
    <n v="155030.61060063983"/>
    <n v="1958615.1935669151"/>
    <n v="0"/>
    <n v="0"/>
    <n v="478.0120647105399"/>
    <n v="0"/>
    <n v="0"/>
    <n v="0"/>
    <n v="0"/>
    <n v="15254.448452166967"/>
    <n v="0"/>
    <n v="146610.87648917289"/>
    <n v="7521.0814907036147"/>
    <n v="0"/>
    <n v="33323.724499753262"/>
    <n v="0"/>
    <n v="11141.278025324273"/>
    <n v="8841.4918542537198"/>
    <n v="12789.186330358589"/>
    <n v="11336.471120624845"/>
    <n v="1064231.9503904295"/>
    <n v="734618.3122585282"/>
    <n v="22911.413818744953"/>
    <n v="36603.713974442115"/>
    <n v="18095.501420397166"/>
    <n v="456.64986756198749"/>
    <n v="17136.949719416021"/>
    <n v="1852.4874457016501"/>
    <n v="129733.94378606915"/>
    <n v="2272937.4930083603"/>
    <n v="0"/>
    <n v="0"/>
    <n v="418.45864838586766"/>
    <n v="0"/>
    <n v="478.82538359009158"/>
    <n v="0"/>
    <n v="0"/>
    <n v="97.193262283507366"/>
    <n v="0"/>
    <n v="94072.339423432975"/>
    <n v="507.34882911990843"/>
    <n v="0"/>
    <n v="14719.314197660682"/>
    <n v="0"/>
    <n v="18004.728323304826"/>
    <n v="10179.668230403675"/>
    <n v="10924.998927651764"/>
    <n v="14950.313424127393"/>
    <n v="925788.40263370157"/>
    <n v="572632.19796329946"/>
    <n v="14001.454481761619"/>
    <n v="36680.674704415003"/>
    <n v="12791.12344824707"/>
    <n v="396.86091703119274"/>
    <n v="7960.3725526514008"/>
    <n v="2073.4238642941459"/>
    <n v="1585.3887248651595"/>
    <n v="1738263.0879402275"/>
    <n v="0"/>
    <n v="0"/>
    <n v="1468.5331020024605"/>
    <n v="62.418767105980912"/>
    <n v="0"/>
    <n v="0"/>
    <n v="0"/>
    <n v="104.90865073836549"/>
    <n v="0"/>
    <n v="90452.354479753485"/>
    <n v="13539.701480761343"/>
    <n v="22351.9694841827"/>
    <n v="29912.944256131806"/>
    <n v="19531.191699398343"/>
    <n v="20598.314974373505"/>
    <n v="19447.851364811177"/>
    <n v="32936.619131614156"/>
    <n v="9838.1678189095855"/>
    <n v="877797.95246490068"/>
    <n v="527073.87294949905"/>
    <n v="16291.574962930536"/>
    <n v="32866.191209451812"/>
    <n v="6962.526193935958"/>
    <n v="5503.0866790647842"/>
    <n v="11861.420264350207"/>
    <n v="1194.6365438080559"/>
    <n v="2609.6158477003887"/>
    <n v="1742405.8523254239"/>
    <n v="95.675496852195337"/>
    <n v="0"/>
    <n v="3606.6100240934766"/>
    <n v="0"/>
    <n v="0"/>
    <n v="0"/>
    <n v="0"/>
    <n v="18560.9094997721"/>
    <n v="0"/>
    <n v="66182.657980313335"/>
    <n v="11191.686874138306"/>
    <n v="14385.061179952123"/>
    <n v="39039.372330271377"/>
    <n v="17411.271257661574"/>
    <n v="50138.14504958738"/>
    <n v="18329.343886840819"/>
    <n v="33922.065345983014"/>
    <n v="8964.433432023945"/>
    <n v="707076.76380982599"/>
    <n v="447013.32687423006"/>
    <n v="23101.519915370664"/>
    <n v="29374.433820841372"/>
    <n v="6770.9033946543404"/>
    <n v="26171.235849397635"/>
    <n v="9107.2710611014772"/>
    <n v="1062.1864221918752"/>
    <n v="2804.0059441688982"/>
    <n v="1534308.8794492721"/>
  </r>
  <r>
    <s v="PAS"/>
    <n v="5920"/>
    <m/>
    <n v="3"/>
    <m/>
    <m/>
    <s v="Gravação de som e edição música"/>
    <x v="6"/>
    <s v="Serviços audiovisuais"/>
    <s v="60.10-1, 60.21-7, 60.22-5, 59.11-1, 59.12-0, 59.13-8, 59.14-6, 59.20-1"/>
    <x v="0"/>
    <n v="4852.3886669106623"/>
    <n v="1779.4074018222429"/>
    <n v="2430.7264294125962"/>
    <n v="2572.6902136108392"/>
    <n v="12012.107622227972"/>
    <n v="0"/>
    <n v="83.47080826711462"/>
    <n v="2671.7564586658123"/>
    <n v="822.80772793463746"/>
    <n v="26095.014165125296"/>
    <n v="1136.2521420946796"/>
    <n v="1217.7318718278425"/>
    <n v="13337.83504035385"/>
    <n v="1879.9724321078861"/>
    <n v="0"/>
    <n v="19094.963106324612"/>
    <n v="18811.639663666436"/>
    <n v="4441.6869261790443"/>
    <n v="342573.05610186252"/>
    <n v="221077.45432016029"/>
    <n v="49228.113968275167"/>
    <n v="7970.549083429205"/>
    <n v="41489.484605714759"/>
    <n v="4415.7994464987514"/>
    <n v="24451.595006076375"/>
    <n v="14069.599635868866"/>
    <n v="5874.4875612297774"/>
    <n v="824390.59040564718"/>
    <n v="5996.797897072438"/>
    <n v="1762.8700511855814"/>
    <n v="19497.724820096548"/>
    <n v="2352.2285500399466"/>
    <n v="8208.6895182368808"/>
    <n v="0"/>
    <n v="0"/>
    <n v="3567.0623416040271"/>
    <n v="692.15739403932434"/>
    <n v="29035.15123370834"/>
    <n v="591.73011558752353"/>
    <n v="2099.4369461280626"/>
    <n v="14913.982888146331"/>
    <n v="2647.2124391361149"/>
    <n v="0"/>
    <n v="18686.589878109044"/>
    <n v="19332.922792289999"/>
    <n v="12165.222244879642"/>
    <n v="304485.69306020316"/>
    <n v="244709.74336493586"/>
    <n v="51505.079080460862"/>
    <n v="8141.0545682873371"/>
    <n v="37064.302320840383"/>
    <n v="4231.5562291535871"/>
    <n v="28500.051964163438"/>
    <n v="10017.942658328942"/>
    <n v="8845.1985755084206"/>
    <n v="839050.4009321417"/>
    <n v="2637.1008028842498"/>
    <n v="1671.9451272667447"/>
    <n v="2207.2511625444899"/>
    <n v="1924.159446056671"/>
    <n v="3203.6742159880632"/>
    <n v="0"/>
    <n v="178.31245746372693"/>
    <n v="7498.0614075463127"/>
    <n v="404.47334496895979"/>
    <n v="27132.556458726202"/>
    <n v="862.16330303436109"/>
    <n v="2921.6822183836025"/>
    <n v="12650.472595374786"/>
    <n v="1768.868355728139"/>
    <n v="0"/>
    <n v="16143.636208284966"/>
    <n v="18769.265827198218"/>
    <n v="9351.3523103823663"/>
    <n v="307733.43475503975"/>
    <n v="241388.20709270393"/>
    <n v="51959.54036617565"/>
    <n v="13870.089677854223"/>
    <n v="35024.309702735351"/>
    <n v="4046.0413251687701"/>
    <n v="25080.862225050951"/>
    <n v="9658.1375140983619"/>
    <n v="10231.66912570043"/>
    <n v="808317.26702635933"/>
    <n v="3214.6753334586006"/>
    <n v="1394.448025231336"/>
    <n v="2280.9544713041246"/>
    <n v="2208.0813450288215"/>
    <n v="2666.9395239387259"/>
    <n v="0"/>
    <n v="72.343492267665582"/>
    <n v="3716.2294468416253"/>
    <n v="217.03047680299673"/>
    <n v="20108.465697770935"/>
    <n v="464.59123474647629"/>
    <n v="3595.6149252838677"/>
    <n v="9515.9209407106937"/>
    <n v="1595.5390404721838"/>
    <n v="0"/>
    <n v="13037.959215850387"/>
    <n v="16153.000967912432"/>
    <n v="9713.2700054066063"/>
    <n v="310252.7296904567"/>
    <n v="212798.04799964666"/>
    <n v="48036.047008046742"/>
    <n v="28296.511882383125"/>
    <n v="33424.600906531152"/>
    <n v="2674.8442119469614"/>
    <n v="23449.154102936081"/>
    <n v="6889.0066153482958"/>
    <n v="11145.993711364727"/>
    <n v="766922.00027168775"/>
    <n v="5222.3918610337132"/>
    <n v="1663.5914648166599"/>
    <n v="22172.932450753524"/>
    <n v="1343.072703952291"/>
    <n v="1745.0365684254814"/>
    <n v="299.58558190372429"/>
    <n v="74.169246005290972"/>
    <n v="5143.2910873189185"/>
    <n v="1058.7296292519964"/>
    <n v="29080.749166611458"/>
    <n v="855.12777747276641"/>
    <n v="2245.7967771750468"/>
    <n v="17108.001898990278"/>
    <n v="1549.5947880054257"/>
    <n v="0"/>
    <n v="14141.562184638411"/>
    <n v="23206.547791590438"/>
    <n v="11247.374950287112"/>
    <n v="334631.68935729971"/>
    <n v="243303.6006163272"/>
    <n v="58309.310369019229"/>
    <n v="25136.281779858178"/>
    <n v="32654.739715273001"/>
    <n v="2179.2916865902585"/>
    <n v="17798.345972024028"/>
    <n v="26452.967683819898"/>
    <n v="8463.2926887811573"/>
    <n v="887087.07579722535"/>
    <n v="7242.5058943745171"/>
    <n v="1612.0988218161763"/>
    <n v="22054.963172232652"/>
    <n v="1099.4376866743337"/>
    <n v="477.87566657008512"/>
    <n v="0"/>
    <n v="2518.555120800771"/>
    <n v="3929.4194584839174"/>
    <n v="916.39361581592652"/>
    <n v="15072.153509253187"/>
    <n v="491.52021211945151"/>
    <n v="2027.9332521197578"/>
    <n v="13502.803061140716"/>
    <n v="2276.7799384945724"/>
    <n v="474.86684086457421"/>
    <n v="13690.58183234739"/>
    <n v="28152.211699137046"/>
    <n v="8902.965306551936"/>
    <n v="308459.9974600735"/>
    <n v="207530.22212808841"/>
    <n v="51045.793050234242"/>
    <n v="27129.106823712205"/>
    <n v="26243.148583743743"/>
    <n v="3700.4376864448423"/>
    <n v="12090.08372062245"/>
    <n v="19329.223951169985"/>
    <n v="7012.4938737557086"/>
    <n v="786983.57236664207"/>
    <n v="5312.3349267892218"/>
    <n v="1425.7469172346273"/>
    <n v="27816.992747845437"/>
    <n v="631.81328911364801"/>
    <n v="795.98216693562415"/>
    <n v="0"/>
    <n v="2601.5194567767985"/>
    <n v="5201.7454162110089"/>
    <n v="998.70027369569459"/>
    <n v="14538.989844527725"/>
    <n v="419.63460295346198"/>
    <n v="4469.2634403222328"/>
    <n v="31151.479994050191"/>
    <n v="1511.7389213733229"/>
    <n v="506.879494633972"/>
    <n v="10504.898015935363"/>
    <n v="20722.117710713017"/>
    <n v="12627.27898387385"/>
    <n v="354401.0277033202"/>
    <n v="239915.30910497508"/>
    <n v="42402.757561971535"/>
    <n v="38275.726445259308"/>
    <n v="25202.177341645369"/>
    <n v="3725.4453138869148"/>
    <n v="16779.775453499911"/>
    <n v="15989.853171207416"/>
    <n v="5882.6213603354736"/>
    <n v="883811.8096590864"/>
    <n v="4342.4178879074707"/>
    <n v="1143.8609140277072"/>
    <n v="20624.952319698132"/>
    <n v="724.92587999547993"/>
    <n v="907.29809630297234"/>
    <n v="335.60020434308518"/>
    <n v="2647.4940786952088"/>
    <n v="2691.5769318524344"/>
    <n v="1490.8141200201869"/>
    <n v="11953.689217059429"/>
    <n v="475.43656668074595"/>
    <n v="1762.061513249809"/>
    <n v="26260.640921379068"/>
    <n v="1370.6324485972466"/>
    <n v="488.01274275934725"/>
    <n v="13377.584950720737"/>
    <n v="17811.85131560552"/>
    <n v="10041.529040486088"/>
    <n v="315863.73001350078"/>
    <n v="264546.14454048709"/>
    <n v="61379.163681836675"/>
    <n v="34417.696802152655"/>
    <n v="23073.539984298324"/>
    <n v="2876.3940250873134"/>
    <n v="13428.32829038986"/>
    <n v="15193.474970429679"/>
    <n v="6952.0671558399954"/>
    <n v="856180.9186134031"/>
  </r>
  <r>
    <s v="PAS"/>
    <n v="6141"/>
    <m/>
    <n v="4"/>
    <m/>
    <m/>
    <s v="Operadoras de televisão por assinatura por cabo"/>
    <x v="5"/>
    <s v="Telecomunicações"/>
    <s v=" 61.10-8, 61.20-5, 61.30-2, 61.41-8, 61.42-6, 61.43-4, 61.90-6"/>
    <x v="0"/>
    <n v="11200.190071574325"/>
    <n v="12820.60838856929"/>
    <n v="255463.72448647689"/>
    <n v="0"/>
    <n v="110732.88408025059"/>
    <n v="0"/>
    <n v="12223.475702824066"/>
    <n v="36346.380485224843"/>
    <n v="18628.03867456545"/>
    <n v="345494.03635592689"/>
    <n v="333331.21237322991"/>
    <n v="109576.44519827893"/>
    <n v="181213.21287462188"/>
    <n v="100733.22888020049"/>
    <n v="39741.932592302626"/>
    <n v="160691.67892880965"/>
    <n v="934736.77339368127"/>
    <n v="240781.74252655459"/>
    <n v="355068.18529499421"/>
    <n v="7084206.7864314094"/>
    <n v="554347.53783777507"/>
    <n v="640264.7389005319"/>
    <n v="1130474.5536822428"/>
    <n v="98634.564600027079"/>
    <n v="48664.375352636089"/>
    <n v="166753.38374113402"/>
    <n v="0"/>
    <n v="12982129.690853842"/>
    <n v="2287.3323577206188"/>
    <n v="14426.349797674893"/>
    <n v="217834.93894319207"/>
    <n v="0"/>
    <n v="116448.15670192102"/>
    <n v="0"/>
    <n v="6248.2423654889226"/>
    <n v="27394.507751415385"/>
    <n v="16448.864400295395"/>
    <n v="49977.967493798598"/>
    <n v="308595.75244145544"/>
    <n v="73292.381528353653"/>
    <n v="188831.22930230352"/>
    <n v="93969.61802657615"/>
    <n v="9988.6211172901003"/>
    <n v="151974.88900446493"/>
    <n v="947855.17303294898"/>
    <n v="247506.21917799779"/>
    <n v="337924.47775823175"/>
    <n v="7137401.5616387408"/>
    <n v="599821.40934125276"/>
    <n v="617341.1386167102"/>
    <n v="1056773.9716584461"/>
    <n v="107190.62611071175"/>
    <n v="50712.041193120793"/>
    <n v="197276.49142504786"/>
    <n v="0"/>
    <n v="12577521.961185161"/>
    <n v="1931.2786584938901"/>
    <n v="0"/>
    <n v="222708.73493255093"/>
    <n v="0"/>
    <n v="99974.131525377859"/>
    <n v="0"/>
    <n v="0"/>
    <n v="23672.363437262124"/>
    <n v="12866.594674396309"/>
    <n v="18352.973974740387"/>
    <n v="310671.96136555931"/>
    <n v="94156.146546394128"/>
    <n v="160239.43744575934"/>
    <n v="75380.432676262717"/>
    <n v="9232.1455881615275"/>
    <n v="144594.59656382041"/>
    <n v="703240.18322722625"/>
    <n v="245380.49070605121"/>
    <n v="1795423.3224278293"/>
    <n v="7922352.7468410544"/>
    <n v="560566.21842646727"/>
    <n v="545708.51796255028"/>
    <n v="912279.43528645625"/>
    <n v="104152.11364602213"/>
    <n v="47325.325865076265"/>
    <n v="147406.21106397407"/>
    <n v="0"/>
    <n v="14157615.362841489"/>
    <n v="961.39212556347695"/>
    <n v="0"/>
    <n v="189571.55267446741"/>
    <n v="0"/>
    <n v="65647.777615545303"/>
    <n v="0"/>
    <n v="0"/>
    <n v="0"/>
    <n v="0"/>
    <n v="0"/>
    <n v="268996.24239717901"/>
    <n v="73904.272519609833"/>
    <n v="159983.82215355305"/>
    <n v="88384.538437305295"/>
    <n v="3944.6115284883899"/>
    <n v="242982.23328044641"/>
    <n v="824518.77878479473"/>
    <n v="246454.50922268417"/>
    <n v="1620185.1562348853"/>
    <n v="8481606.9969359413"/>
    <n v="654384.50252723251"/>
    <n v="526834.98810682038"/>
    <n v="988853.77562875743"/>
    <n v="115130.35038229967"/>
    <n v="15805.073458654628"/>
    <n v="212197.02431475167"/>
    <n v="708.47622144900197"/>
    <n v="14781056.074550429"/>
    <n v="1864.5065387929262"/>
    <n v="0"/>
    <n v="175059.81906009253"/>
    <n v="0"/>
    <n v="62434.553650936599"/>
    <n v="0"/>
    <n v="0"/>
    <n v="0"/>
    <n v="0"/>
    <n v="0"/>
    <n v="23052.270239371424"/>
    <n v="91069.489411537274"/>
    <n v="68761.282380858349"/>
    <n v="89664.486003476879"/>
    <n v="1218.3758653494824"/>
    <n v="32030.002381635"/>
    <n v="816197.90355041425"/>
    <n v="211393.53650052857"/>
    <n v="1597962.637298309"/>
    <n v="8760712.4894673601"/>
    <n v="616162.88526251749"/>
    <n v="571142.27531121101"/>
    <n v="1103757.4116911748"/>
    <n v="107535.87895801829"/>
    <n v="18751.002142722111"/>
    <n v="216497.98307010427"/>
    <n v="4382.700834927331"/>
    <n v="14569651.489619337"/>
    <n v="1468.8650447575731"/>
    <n v="0"/>
    <n v="145912.04535762695"/>
    <n v="0"/>
    <n v="55886.955802160919"/>
    <n v="0"/>
    <n v="0"/>
    <n v="0"/>
    <n v="0"/>
    <n v="401.74026103456288"/>
    <n v="47433.058343262608"/>
    <n v="73144.347798797287"/>
    <n v="49311.941556459358"/>
    <n v="95481.441136777881"/>
    <n v="0"/>
    <n v="3347.0284399153702"/>
    <n v="791749.33126909321"/>
    <n v="293625.78435054689"/>
    <n v="1392057.5811500046"/>
    <n v="10333585.341409635"/>
    <n v="578566.11341472389"/>
    <n v="455524.96099970129"/>
    <n v="942406.36803493346"/>
    <n v="98383.731094392191"/>
    <n v="18746.940903568051"/>
    <n v="177381.89545268699"/>
    <n v="356939.37547814089"/>
    <n v="15911354.847298218"/>
    <n v="714.97065032113039"/>
    <n v="0"/>
    <n v="124160.94525915808"/>
    <n v="0"/>
    <n v="50084.725959871779"/>
    <n v="0"/>
    <n v="0"/>
    <n v="52097.933378181217"/>
    <n v="0"/>
    <n v="322.40055850005581"/>
    <n v="0"/>
    <n v="1323.4040918637743"/>
    <n v="49615.577368603947"/>
    <n v="0"/>
    <n v="34482.251332812899"/>
    <n v="1904.8518257590235"/>
    <n v="614221.7977432973"/>
    <n v="255259.7106890688"/>
    <n v="1393474.9583420996"/>
    <n v="5231906.3682075217"/>
    <n v="610182.73231039627"/>
    <n v="420657.17667017283"/>
    <n v="926581.65938946756"/>
    <n v="96851.107915263128"/>
    <n v="13519.136720471875"/>
    <n v="148868.50251031882"/>
    <n v="318529.13577968482"/>
    <n v="10344759.346702835"/>
    <n v="1295.4577739987972"/>
    <n v="0"/>
    <n v="85609.399953358516"/>
    <n v="0"/>
    <n v="41952.47296960235"/>
    <n v="0"/>
    <n v="0"/>
    <n v="0"/>
    <n v="0"/>
    <n v="0"/>
    <n v="0"/>
    <n v="578.62380509511684"/>
    <n v="49444.023072967364"/>
    <n v="0"/>
    <n v="33226.37980887622"/>
    <n v="974.20344690318097"/>
    <n v="616608.1690974707"/>
    <n v="193888.29090622204"/>
    <n v="1035633.0585020051"/>
    <n v="6806653.8188017691"/>
    <n v="406639.77906128071"/>
    <n v="284790.32889727119"/>
    <n v="715916.93600646558"/>
    <n v="81104.771058801969"/>
    <n v="10354.337776144894"/>
    <n v="107410.29221564315"/>
    <n v="205781.36730605751"/>
    <n v="10677861.710459933"/>
  </r>
  <r>
    <s v="PAS"/>
    <n v="6142"/>
    <m/>
    <n v="4"/>
    <m/>
    <m/>
    <s v="Operadoras de televisão por assinatura por micro-ondas"/>
    <x v="5"/>
    <s v="Telecomunicações"/>
    <s v=" 61.10-8, 61.20-5, 61.30-2, 61.41-8, 61.42-6, 61.43-4, 61.90-6"/>
    <x v="0"/>
    <n v="0"/>
    <n v="0"/>
    <n v="0"/>
    <n v="0"/>
    <n v="0"/>
    <n v="0"/>
    <n v="0"/>
    <n v="0"/>
    <n v="0"/>
    <n v="2320.8899724514085"/>
    <n v="0"/>
    <n v="0"/>
    <n v="0"/>
    <n v="0"/>
    <n v="1861.6711069424366"/>
    <n v="0"/>
    <n v="12541.729490218053"/>
    <n v="17359.671759647405"/>
    <n v="6340.0918661244532"/>
    <n v="0"/>
    <n v="288.42736207556817"/>
    <n v="10751.998239531769"/>
    <n v="82657.48002676903"/>
    <n v="0"/>
    <n v="0"/>
    <n v="0"/>
    <n v="1996.5124167523265"/>
    <n v="136118.47224051243"/>
    <n v="0"/>
    <n v="0"/>
    <n v="2340.4286494697835"/>
    <n v="0"/>
    <n v="0"/>
    <n v="0"/>
    <n v="0"/>
    <n v="2536.1513617533169"/>
    <n v="2055.420330797655"/>
    <n v="9602.6879261717877"/>
    <n v="8838.282970191025"/>
    <n v="873.29427219021784"/>
    <n v="152301.30544435093"/>
    <n v="3002.4031736756747"/>
    <n v="3637.9727722676566"/>
    <n v="0"/>
    <n v="16192.734176618625"/>
    <n v="18263.814420302602"/>
    <n v="26012.516072504019"/>
    <n v="584.30023845976041"/>
    <n v="0"/>
    <n v="12423.585618314275"/>
    <n v="106574.41919274158"/>
    <n v="1500.633945560912"/>
    <n v="513.59833418311121"/>
    <n v="0"/>
    <n v="24481.467034027723"/>
    <n v="391735.01593358064"/>
    <n v="0"/>
    <n v="0"/>
    <n v="5784.1795821921578"/>
    <n v="0"/>
    <n v="0"/>
    <n v="0"/>
    <n v="0"/>
    <n v="5112.2983236435048"/>
    <n v="5726.5099011533803"/>
    <n v="28800.152893496488"/>
    <n v="106540.60327828844"/>
    <n v="8701.1321799356847"/>
    <n v="133460.52646952716"/>
    <n v="5778.9543826635754"/>
    <n v="8339.7793561876206"/>
    <n v="0"/>
    <n v="23226.196361793565"/>
    <n v="17091.968512623556"/>
    <n v="111078.10158309975"/>
    <n v="72004.737235045191"/>
    <n v="0"/>
    <n v="15935.302625701597"/>
    <n v="105961.37206568808"/>
    <n v="2485.2139703972302"/>
    <n v="3050.0047044948874"/>
    <n v="0"/>
    <n v="43861.608068058151"/>
    <n v="702938.64149398997"/>
    <n v="0"/>
    <n v="0"/>
    <n v="7843.489036088391"/>
    <n v="0"/>
    <n v="0"/>
    <n v="0"/>
    <n v="0"/>
    <n v="8255.454544913071"/>
    <n v="7214.0633970634217"/>
    <n v="35444.171193395734"/>
    <n v="149203.22794700542"/>
    <n v="13571.175863531056"/>
    <n v="92845.978662659152"/>
    <n v="8346.0911350055158"/>
    <n v="12172.18528394677"/>
    <n v="0"/>
    <n v="21917.200148149288"/>
    <n v="16127.004030872402"/>
    <n v="126025.39245111443"/>
    <n v="102761.14447392964"/>
    <n v="0"/>
    <n v="16933.746142807311"/>
    <n v="3632.7753646831984"/>
    <n v="7194.0166373133488"/>
    <n v="5103.8139486751052"/>
    <n v="0"/>
    <n v="34938.619321152823"/>
    <n v="669529.54958230606"/>
    <n v="0"/>
    <n v="0"/>
    <n v="9565.4845882601985"/>
    <n v="0"/>
    <n v="0"/>
    <n v="0"/>
    <n v="0"/>
    <n v="10087.370513006845"/>
    <n v="7296.2121844332096"/>
    <n v="50032.440477656099"/>
    <n v="135049.82106771358"/>
    <n v="11211.145249406212"/>
    <n v="0"/>
    <n v="11611.223560449109"/>
    <n v="13976.674351960221"/>
    <n v="0"/>
    <n v="22929.322675428975"/>
    <n v="17215.056778324793"/>
    <n v="160891.55445103167"/>
    <n v="125555.78482599217"/>
    <n v="0"/>
    <n v="21757.797782113012"/>
    <n v="12720.375486909594"/>
    <n v="8052.1072904128887"/>
    <n v="9857.2479724560562"/>
    <n v="0"/>
    <n v="11261.936911482422"/>
    <n v="639071.55616703699"/>
    <n v="0"/>
    <n v="0"/>
    <n v="13067.156713555301"/>
    <n v="0"/>
    <n v="0"/>
    <n v="0"/>
    <n v="0"/>
    <n v="13180.129972884457"/>
    <n v="11146.349552990545"/>
    <n v="77196.154439315447"/>
    <n v="68970.01395049553"/>
    <n v="20881.010516505019"/>
    <n v="70419.831083158875"/>
    <n v="19588.195512972452"/>
    <n v="25670.679721399621"/>
    <n v="0"/>
    <n v="18835.260395198693"/>
    <n v="11406.465615638392"/>
    <n v="229515.75819249352"/>
    <n v="153018.65612851642"/>
    <n v="0"/>
    <n v="17929.200349974286"/>
    <n v="8138.3063290572363"/>
    <n v="11197.287585301827"/>
    <n v="33590.368588148754"/>
    <n v="0"/>
    <n v="23095.274402342355"/>
    <n v="826846.09904994874"/>
    <n v="0"/>
    <n v="0"/>
    <n v="16255.832187943757"/>
    <n v="0"/>
    <n v="0"/>
    <n v="0"/>
    <n v="0"/>
    <n v="14671.780073617248"/>
    <n v="9727.3770585162438"/>
    <n v="68349.96704049602"/>
    <n v="36681.168166257128"/>
    <n v="21608.529294418142"/>
    <n v="0"/>
    <n v="23769.762076424478"/>
    <n v="0"/>
    <n v="560.35782884922276"/>
    <n v="4541.0286000663718"/>
    <n v="12100.412505006114"/>
    <n v="209400.70781421231"/>
    <n v="135555.65752437097"/>
    <n v="0"/>
    <n v="18368.844332775294"/>
    <n v="13659.793725375705"/>
    <n v="0"/>
    <n v="0"/>
    <n v="0"/>
    <n v="74313.713606897451"/>
    <n v="659564.93183522648"/>
    <n v="0"/>
    <n v="0"/>
    <n v="19873.174291139898"/>
    <n v="0"/>
    <n v="0"/>
    <n v="0"/>
    <n v="0"/>
    <n v="14939.436259440687"/>
    <n v="0"/>
    <n v="77633.010227431165"/>
    <n v="41642.055125791761"/>
    <n v="21400.482405052386"/>
    <n v="0"/>
    <n v="26104.524192905144"/>
    <n v="0"/>
    <n v="288.01284461297945"/>
    <n v="3606.580843989625"/>
    <n v="2409.6294631171363"/>
    <n v="244373.19239963999"/>
    <n v="151293.23727921807"/>
    <n v="0"/>
    <n v="19170.746964734357"/>
    <n v="0"/>
    <n v="0"/>
    <n v="0"/>
    <n v="0"/>
    <n v="97632.940171544455"/>
    <n v="720367.02246861765"/>
  </r>
  <r>
    <s v="PAS"/>
    <n v="6143"/>
    <m/>
    <n v="4"/>
    <m/>
    <m/>
    <s v="Operadoras de televisão por assinatura por satélite"/>
    <x v="5"/>
    <s v="Telecomunicações"/>
    <s v=" 61.10-8, 61.20-5, 61.30-2, 61.41-8, 61.42-6, 61.43-4, 61.90-6"/>
    <x v="0"/>
    <n v="6378.4071641167047"/>
    <n v="0"/>
    <n v="0"/>
    <n v="0"/>
    <n v="0"/>
    <n v="0"/>
    <n v="242.96513765739959"/>
    <n v="6080.0336121664095"/>
    <n v="879.24804270615311"/>
    <n v="34254.325745763461"/>
    <n v="1657.4554263607636"/>
    <n v="1974.6648030942058"/>
    <n v="26789.552368277375"/>
    <n v="0"/>
    <n v="0"/>
    <n v="59677.473220707325"/>
    <n v="0"/>
    <n v="0"/>
    <n v="145594.63177840662"/>
    <n v="3400815.763743083"/>
    <n v="46173.203937770049"/>
    <n v="0"/>
    <n v="0"/>
    <n v="0"/>
    <n v="0"/>
    <n v="16262.688383270748"/>
    <n v="1533.2191352438099"/>
    <n v="3748313.6324986238"/>
    <n v="258.84442227718057"/>
    <n v="0"/>
    <n v="0"/>
    <n v="965.84599915667502"/>
    <n v="0"/>
    <n v="0"/>
    <n v="0"/>
    <n v="0"/>
    <n v="726.83234321288603"/>
    <n v="17044.608286899133"/>
    <n v="1830.4247945106965"/>
    <n v="1921.2473988184793"/>
    <n v="44599.24327606849"/>
    <n v="0"/>
    <n v="0"/>
    <n v="36876.272366305675"/>
    <n v="277.7355239732255"/>
    <n v="0"/>
    <n v="185964.69674467569"/>
    <n v="3829584.3784073503"/>
    <n v="24882.22876188856"/>
    <n v="0"/>
    <n v="314.38593798847842"/>
    <n v="0"/>
    <n v="0"/>
    <n v="20403.570525557694"/>
    <n v="0"/>
    <n v="4165650.3147886829"/>
    <n v="2412.4942710763562"/>
    <n v="0"/>
    <n v="0"/>
    <n v="0"/>
    <n v="0"/>
    <n v="569.43847488836855"/>
    <n v="0"/>
    <n v="0"/>
    <n v="0"/>
    <n v="498.86018504304968"/>
    <n v="3254.8862616813462"/>
    <n v="1727.5640491683746"/>
    <n v="0"/>
    <n v="0"/>
    <n v="0"/>
    <n v="71081.140109813103"/>
    <n v="85081.362473685556"/>
    <n v="0"/>
    <n v="228107.31243426504"/>
    <n v="4179176.4977967427"/>
    <n v="23944.258278631925"/>
    <n v="0"/>
    <n v="0"/>
    <n v="2524.6134986781049"/>
    <n v="0"/>
    <n v="0"/>
    <n v="25668.746558000938"/>
    <n v="4624047.1743916748"/>
    <n v="0"/>
    <n v="0"/>
    <n v="7354.9631217482247"/>
    <n v="0"/>
    <n v="0"/>
    <n v="1351.6312586692081"/>
    <n v="0"/>
    <n v="0"/>
    <n v="0"/>
    <n v="236.06542848473032"/>
    <n v="1710.9520878672047"/>
    <n v="8543.3123105924333"/>
    <n v="0"/>
    <n v="0"/>
    <n v="0"/>
    <n v="82034.771157096184"/>
    <n v="97339.929066758312"/>
    <n v="0"/>
    <n v="221163.31991354888"/>
    <n v="3496645.0515981531"/>
    <n v="39821.145954977248"/>
    <n v="0"/>
    <n v="0"/>
    <n v="1086.3187859474315"/>
    <n v="0"/>
    <n v="455.41826026257701"/>
    <n v="29718.431383460938"/>
    <n v="3987461.3103275658"/>
    <n v="0"/>
    <n v="0"/>
    <n v="1867.154957662299"/>
    <n v="0"/>
    <n v="0"/>
    <n v="0"/>
    <n v="0"/>
    <n v="0"/>
    <n v="0"/>
    <n v="0"/>
    <n v="0"/>
    <n v="5940.5165377108597"/>
    <n v="0"/>
    <n v="0"/>
    <n v="0"/>
    <n v="90509.356190896942"/>
    <n v="93193.55574033875"/>
    <n v="0"/>
    <n v="162520.01267348882"/>
    <n v="1596999.9100144221"/>
    <n v="0"/>
    <n v="0"/>
    <n v="50259.890031454699"/>
    <n v="26925.113589980974"/>
    <n v="0"/>
    <n v="1856.2566403078163"/>
    <n v="6336.1136650617955"/>
    <n v="2036407.8800413248"/>
    <n v="0"/>
    <n v="0"/>
    <n v="0"/>
    <n v="0"/>
    <n v="1521.2318068025224"/>
    <n v="0"/>
    <n v="0"/>
    <n v="0"/>
    <n v="0"/>
    <n v="0"/>
    <n v="0"/>
    <n v="0"/>
    <n v="0"/>
    <n v="0"/>
    <n v="0"/>
    <n v="92325.802496664226"/>
    <n v="72679.138127839353"/>
    <n v="0"/>
    <n v="314125.04591596423"/>
    <n v="1225979.053738957"/>
    <n v="0"/>
    <n v="0"/>
    <n v="30948.745463049614"/>
    <n v="24822.526855826789"/>
    <n v="4445.4653081593633"/>
    <n v="5011.0241569955451"/>
    <n v="32617.414544186959"/>
    <n v="1804475.4484144456"/>
    <n v="0"/>
    <n v="0"/>
    <n v="0"/>
    <n v="0"/>
    <n v="19731.126139048334"/>
    <n v="0"/>
    <n v="0"/>
    <n v="0"/>
    <n v="0"/>
    <n v="0"/>
    <n v="0"/>
    <n v="0"/>
    <n v="0"/>
    <n v="0"/>
    <n v="0"/>
    <n v="43142.688923677932"/>
    <n v="66124.388015548015"/>
    <n v="0"/>
    <n v="71434.397726282506"/>
    <n v="1109425.073004232"/>
    <n v="0"/>
    <n v="0"/>
    <n v="31533.474307644254"/>
    <n v="1263.3862716308417"/>
    <n v="0"/>
    <n v="0"/>
    <n v="0"/>
    <n v="1342654.5343880639"/>
    <n v="0"/>
    <n v="0"/>
    <n v="0"/>
    <n v="0"/>
    <n v="19633.055582482015"/>
    <n v="0"/>
    <n v="0"/>
    <n v="0"/>
    <n v="0"/>
    <n v="0"/>
    <n v="0"/>
    <n v="0"/>
    <n v="0"/>
    <n v="0"/>
    <n v="0"/>
    <n v="42254.42443585422"/>
    <n v="56094.005644650155"/>
    <n v="0"/>
    <n v="70073.771105308144"/>
    <n v="852160.11009257927"/>
    <n v="0"/>
    <n v="0"/>
    <n v="42571.238564921776"/>
    <n v="999.04455475127259"/>
    <n v="0"/>
    <n v="0"/>
    <n v="0"/>
    <n v="1083785.6499805469"/>
  </r>
  <r>
    <s v="PAS"/>
    <n v="7722"/>
    <m/>
    <n v="5"/>
    <m/>
    <m/>
    <s v="Aluguel de fitas vídeo, DVD, etc."/>
    <x v="5"/>
    <s v="Aluguéis não imobiliários e gestão de ativos intangíveis não financeiros"/>
    <s v="77.11-0, 77.19-5, 77.21-7, 77.22-5, 77.23-3, 77.29-2, 77.31-4, 77.32-2, 77.33-1, 77.39-0, 77.40-3"/>
    <x v="0"/>
    <n v="2007.0864921190441"/>
    <n v="1057.1198300027577"/>
    <n v="635.12500418002708"/>
    <n v="1799.4868672960185"/>
    <n v="7172.8012236472769"/>
    <n v="1202.5739106925053"/>
    <n v="970.2083312309494"/>
    <n v="4301.851940092226"/>
    <n v="1634.4314698616422"/>
    <n v="18928.519418043172"/>
    <n v="2817.4458827403637"/>
    <n v="2785.7353719862258"/>
    <n v="8652.7718607028382"/>
    <n v="1575.7895679841083"/>
    <n v="760.68372877196998"/>
    <n v="7406.2397200401247"/>
    <n v="59396.547998424299"/>
    <n v="7695.560068909429"/>
    <n v="193510.55406961413"/>
    <n v="262089.28067707992"/>
    <n v="40807.645340846087"/>
    <n v="51362.842672659346"/>
    <n v="48680.939784124355"/>
    <n v="3565.7603560292746"/>
    <n v="5572.5345130123887"/>
    <n v="15528.448277610436"/>
    <n v="12850.016360291613"/>
    <n v="764768.00073799246"/>
    <n v="3667.0566413225101"/>
    <n v="930.06113015372557"/>
    <n v="1203.2270174593596"/>
    <n v="2493.5586790234925"/>
    <n v="7838.9745482400949"/>
    <n v="1315.5967542370299"/>
    <n v="2618.9037989902508"/>
    <n v="6778.9655008735253"/>
    <n v="2449.9192310770077"/>
    <n v="22291.565233421134"/>
    <n v="3295.9994991905737"/>
    <n v="3389.4636252401569"/>
    <n v="10565.26136615332"/>
    <n v="2401.9546554005242"/>
    <n v="1201.977504633413"/>
    <n v="9878.3721487587518"/>
    <n v="72959.808995601546"/>
    <n v="9186.2808779670995"/>
    <n v="209799.68903579935"/>
    <n v="292643.73382368317"/>
    <n v="46651.04586008755"/>
    <n v="64293.448704475966"/>
    <n v="52106.213439207946"/>
    <n v="3719.1324258658838"/>
    <n v="7850.9299209583787"/>
    <n v="18786.793674577202"/>
    <n v="14097.833877033609"/>
    <n v="874415.76796943252"/>
    <n v="2931.8476490830662"/>
    <n v="1042.3481636504016"/>
    <n v="946.65522604741466"/>
    <n v="2618.086065753364"/>
    <n v="15933.498515020918"/>
    <n v="2526.390215280147"/>
    <n v="1513.2044270838871"/>
    <n v="9238.9239272054419"/>
    <n v="2344.6781014520775"/>
    <n v="27560.013319127949"/>
    <n v="3842.1898714061685"/>
    <n v="2343.7354913440668"/>
    <n v="15313.034417371715"/>
    <n v="8152.9560305234227"/>
    <n v="1632.4686212685292"/>
    <n v="15331.139135716237"/>
    <n v="89607.553315672179"/>
    <n v="12532.717347008322"/>
    <n v="204401.52112997981"/>
    <n v="336915.37920787837"/>
    <n v="57449.426350716305"/>
    <n v="70187.35652247112"/>
    <n v="59137.588519836761"/>
    <n v="5295.3989662929762"/>
    <n v="7772.2045877638311"/>
    <n v="20388.637119730123"/>
    <n v="18317.114819368595"/>
    <n v="995276.06706405315"/>
    <n v="3821.6018254210885"/>
    <n v="1009.510960459068"/>
    <n v="1086.6969897532144"/>
    <n v="3229.0575928124849"/>
    <n v="14738.14243796992"/>
    <n v="2514.2258964329835"/>
    <n v="1703.2045142846093"/>
    <n v="7846.21378863673"/>
    <n v="4084.2926427052671"/>
    <n v="31697.905100625532"/>
    <n v="3935.5324236462234"/>
    <n v="2116.1218079580544"/>
    <n v="18156.254283236158"/>
    <n v="2397.7778225080442"/>
    <n v="2833.2514420551288"/>
    <n v="20909.887151051047"/>
    <n v="93714.582501875891"/>
    <n v="15811.625484616683"/>
    <n v="198693.25667747218"/>
    <n v="367288.15558649821"/>
    <n v="62205.358278894848"/>
    <n v="79134.770216054123"/>
    <n v="76988.905017607365"/>
    <n v="6657.3483086372098"/>
    <n v="7736.1980173588645"/>
    <n v="21130.936260169397"/>
    <n v="21876.599422150579"/>
    <n v="1073317.4124508908"/>
    <n v="3283.8089251560355"/>
    <n v="1011.8772870517653"/>
    <n v="861.46793091756331"/>
    <n v="4667.0881147065047"/>
    <n v="15040.615473290118"/>
    <n v="1902.8118038731525"/>
    <n v="3028.6435620806751"/>
    <n v="6134.2953723102983"/>
    <n v="5281.5568233084887"/>
    <n v="37816.238850056056"/>
    <n v="5155.5654264317436"/>
    <n v="3451.3072576143381"/>
    <n v="20236.790758205589"/>
    <n v="1727.5479337863369"/>
    <n v="2489.7022396236002"/>
    <n v="22171.445375106105"/>
    <n v="114446.20807604837"/>
    <n v="18459.314663176901"/>
    <n v="198930.75668041006"/>
    <n v="343567.48674286378"/>
    <n v="63836.271662788262"/>
    <n v="89360.12154543474"/>
    <n v="79555.09796604779"/>
    <n v="6692.8799440507764"/>
    <n v="6435.4684642709226"/>
    <n v="23209.283114671809"/>
    <n v="20954.421621119403"/>
    <n v="1099708.073614401"/>
    <n v="4321.9769781680143"/>
    <n v="896.73782536024407"/>
    <n v="634.34095781865869"/>
    <n v="3532.6203760935446"/>
    <n v="14828.599112631367"/>
    <n v="1328.0773798434327"/>
    <n v="2442.8433395094808"/>
    <n v="4023.5539008142296"/>
    <n v="4458.3611624443174"/>
    <n v="42444.779394928177"/>
    <n v="6657.6657074723453"/>
    <n v="3196.809653751659"/>
    <n v="20116.576711189315"/>
    <n v="754.49859147913025"/>
    <n v="3532.6801035720719"/>
    <n v="24478.181114797189"/>
    <n v="116176.1770920136"/>
    <n v="21192.544403354546"/>
    <n v="190964.48414547704"/>
    <n v="357940.59993231017"/>
    <n v="68550.641462973203"/>
    <n v="94878.524622944795"/>
    <n v="85085.612482063181"/>
    <n v="6862.4712320038543"/>
    <n v="7543.3662461038675"/>
    <n v="23510.768115205421"/>
    <n v="26205.931945258959"/>
    <n v="1136559.4239895816"/>
    <n v="3352.2095375133727"/>
    <n v="1091.3404858643189"/>
    <n v="686.53448066514511"/>
    <n v="2674.4650891165702"/>
    <n v="16396.118747351949"/>
    <n v="1425.3173093438857"/>
    <n v="2497.1445042226592"/>
    <n v="7407.8402545590989"/>
    <n v="4779.7264896709248"/>
    <n v="33303.949897801154"/>
    <n v="8017.8756667500675"/>
    <n v="3274.6294334009099"/>
    <n v="15906.344707285802"/>
    <n v="1557.6664701601858"/>
    <n v="3506.7310295794646"/>
    <n v="30482.39394230262"/>
    <n v="109370.94396937234"/>
    <n v="26502.070251277324"/>
    <n v="79357.509434670748"/>
    <n v="255179.38955756408"/>
    <n v="73836.008055596205"/>
    <n v="89887.042466381157"/>
    <n v="87962.122743998669"/>
    <n v="8003.7265668187756"/>
    <n v="8362.714080521082"/>
    <n v="24240.639334341158"/>
    <n v="17140.267474881592"/>
    <n v="916202.72198101121"/>
    <n v="4244.7468288179125"/>
    <n v="2570.1060034787229"/>
    <n v="5027.9907682360954"/>
    <n v="3630.832369500537"/>
    <n v="19885.973157535394"/>
    <n v="2470.2729133945991"/>
    <n v="3308.5451300870086"/>
    <n v="9847.2226453925341"/>
    <n v="6103.7817454322849"/>
    <n v="34221.69263966068"/>
    <n v="8798.7461095304025"/>
    <n v="5048.9944290380472"/>
    <n v="19360.0378947844"/>
    <n v="1958.0830493403737"/>
    <n v="4694.1124404122975"/>
    <n v="34487.739586140349"/>
    <n v="113507.37579405363"/>
    <n v="38035.928394340837"/>
    <n v="111674.76835153652"/>
    <n v="405734.16480264388"/>
    <n v="77328.976373901227"/>
    <n v="88846.259774050341"/>
    <n v="80635.763130345207"/>
    <n v="9127.6864677091253"/>
    <n v="12185.906275260046"/>
    <n v="27854.199801035924"/>
    <n v="30386.00887606894"/>
    <n v="1160975.9157517273"/>
  </r>
  <r>
    <s v="PAS"/>
    <n v="6319"/>
    <m/>
    <n v="6"/>
    <m/>
    <m/>
    <s v="Portais, Provedores de Conteúdo e Outros Serviços de Informação na Internet"/>
    <x v="7"/>
    <s v="Tecnologia da Informação"/>
    <s v="62.01-5, 62.02-3, 62.03-1, 62.04-0, 62.09-1, 63.11-9, 63.19-4"/>
    <x v="0"/>
    <n v="1313.8416250906691"/>
    <n v="53.459781571371259"/>
    <n v="2722.7040024410467"/>
    <n v="0"/>
    <n v="5312.6974383665902"/>
    <n v="489.02335192411857"/>
    <n v="1519.7199216529141"/>
    <n v="1891.8040108732489"/>
    <n v="8694.2284286898594"/>
    <n v="13582.977102497833"/>
    <n v="11425.346332502584"/>
    <n v="17786.553808066576"/>
    <n v="14179.745302943173"/>
    <n v="6167.5440708422075"/>
    <n v="12877.837905841428"/>
    <n v="22098.207481046607"/>
    <n v="65591.523405396307"/>
    <n v="8310.5328749124619"/>
    <n v="252268.41895966913"/>
    <n v="3463705.695872128"/>
    <n v="97086.499029912549"/>
    <n v="56539.119786158219"/>
    <n v="146375.67588425087"/>
    <n v="5227.6816842288526"/>
    <n v="8803.065861496676"/>
    <n v="23619.273252701194"/>
    <n v="19942.137736674642"/>
    <n v="4267585.3149118796"/>
    <n v="1122.3938290358265"/>
    <n v="0"/>
    <n v="3341.1390149507697"/>
    <n v="121.91343423566472"/>
    <n v="5476.695908038836"/>
    <n v="0"/>
    <n v="483.10034361578465"/>
    <n v="1240.1100628096442"/>
    <n v="8239.8675670825232"/>
    <n v="7911.6501630612074"/>
    <n v="9294.555375019876"/>
    <n v="8648.6058567410346"/>
    <n v="35020.235472761211"/>
    <n v="9185.8254833033898"/>
    <n v="12896.80358937221"/>
    <n v="18633.686267455087"/>
    <n v="55726.741686280053"/>
    <n v="11134.998033572427"/>
    <n v="261335.84528891763"/>
    <n v="2603912.3789447099"/>
    <n v="140163.35904469393"/>
    <n v="51833.495651848483"/>
    <n v="41555.333141976975"/>
    <n v="6291.6078987298652"/>
    <n v="9173.9367202092562"/>
    <n v="17725.686025541738"/>
    <n v="8950.4495659613949"/>
    <n v="3329420.4143699249"/>
    <n v="1132.4686073635376"/>
    <n v="481.98777414386137"/>
    <n v="3314.713985790383"/>
    <n v="241.74795046698324"/>
    <n v="5481.6793084534638"/>
    <n v="0"/>
    <n v="0"/>
    <n v="483.69155827607409"/>
    <n v="5895.1846650859488"/>
    <n v="4198.9943856243517"/>
    <n v="6848.7089808054961"/>
    <n v="8740.4313813476292"/>
    <n v="12305.405194602266"/>
    <n v="3943.6318146870976"/>
    <n v="16326.690277722291"/>
    <n v="15491.911185359191"/>
    <n v="47768.944061264781"/>
    <n v="5222.0553206118484"/>
    <n v="251589.4771924004"/>
    <n v="1835265.4463971888"/>
    <n v="106030.04516322784"/>
    <n v="38234.578231594227"/>
    <n v="25424.394313046698"/>
    <n v="8130.6496231064975"/>
    <n v="33118.429882197735"/>
    <n v="13562.558399587255"/>
    <n v="6051.7387131667565"/>
    <n v="2455285.5643671211"/>
    <n v="601.80243452813068"/>
    <n v="351.14257686018578"/>
    <n v="584.59170121649515"/>
    <n v="440.12101643837423"/>
    <n v="5837.5297320325581"/>
    <n v="0"/>
    <n v="0"/>
    <n v="498.57768675389372"/>
    <n v="4994.326204060113"/>
    <n v="3624.1765012409978"/>
    <n v="3130.4182680556664"/>
    <n v="7684.4381252324329"/>
    <n v="8293.9537542757444"/>
    <n v="4180.3126521555396"/>
    <n v="10875.750805455666"/>
    <n v="11994.451918714538"/>
    <n v="54826.36066968552"/>
    <n v="3241.3131102404154"/>
    <n v="171572.86252451441"/>
    <n v="1715388.2809682295"/>
    <n v="72371.715426429932"/>
    <n v="29689.280420249012"/>
    <n v="29157.227745142802"/>
    <n v="3539.7451225773657"/>
    <n v="13124.672827624276"/>
    <n v="6741.6819783018773"/>
    <n v="3135.6471726069663"/>
    <n v="2165880.3813426229"/>
    <n v="384.69032443435503"/>
    <n v="0"/>
    <n v="0"/>
    <n v="410.25832076064654"/>
    <n v="5493.2224218691163"/>
    <n v="0"/>
    <n v="709.42268059652258"/>
    <n v="100.29768932571527"/>
    <n v="2260.9439933097374"/>
    <n v="2717.1157278545061"/>
    <n v="1817.793210818435"/>
    <n v="6596.2715624902639"/>
    <n v="6610.4485041729586"/>
    <n v="3224.4762180637395"/>
    <n v="9571.6200240644012"/>
    <n v="8665.6014011330153"/>
    <n v="36877.267342417974"/>
    <n v="854.53151641766488"/>
    <n v="95037.007887993561"/>
    <n v="1326663.2207862078"/>
    <n v="71114.038525140422"/>
    <n v="17740.885526530587"/>
    <n v="21385.874316921483"/>
    <n v="2465.1675485372834"/>
    <n v="8949.2438421426905"/>
    <n v="3044.7606022829546"/>
    <n v="2153.1971260059336"/>
    <n v="1634847.3570994919"/>
    <n v="149.07358948715034"/>
    <n v="0"/>
    <n v="208.14392633200407"/>
    <n v="220.16736906303882"/>
    <n v="4089.4261461233204"/>
    <n v="0"/>
    <n v="158.49130995783398"/>
    <n v="373.3408784894898"/>
    <n v="745.89347125308245"/>
    <n v="1074.069539934681"/>
    <n v="1446.6982502352428"/>
    <n v="2702.5583653971703"/>
    <n v="3493.1495141767514"/>
    <n v="1392.0948658367156"/>
    <n v="8802.2257246665886"/>
    <n v="3885.543759158686"/>
    <n v="23663.227007929858"/>
    <n v="1088.5527260880542"/>
    <n v="45092.622229895867"/>
    <n v="941177.8475036053"/>
    <n v="49691.564570942654"/>
    <n v="8919.9910242024398"/>
    <n v="13008.041841129867"/>
    <n v="410.66558198455556"/>
    <n v="9776.5614796920818"/>
    <n v="2799.2599612975214"/>
    <n v="1079.3602301104372"/>
    <n v="1125448.5708669901"/>
    <n v="251.7901075273974"/>
    <n v="0"/>
    <n v="822.7332738555375"/>
    <n v="248.73270055568642"/>
    <n v="3475.1706004916477"/>
    <n v="0"/>
    <n v="560.85487272276839"/>
    <n v="0"/>
    <n v="449.76065714485247"/>
    <n v="8012.9039143404043"/>
    <n v="558.83882316337144"/>
    <n v="776.63769145293361"/>
    <n v="2481.6351712249048"/>
    <n v="1503.5867726109416"/>
    <n v="9059.104902797515"/>
    <n v="2903.7584785080385"/>
    <n v="16649.884360454427"/>
    <n v="1131.7129833683193"/>
    <n v="28889.414337663253"/>
    <n v="217342.40317573649"/>
    <n v="32438.76153925273"/>
    <n v="10525.428091189451"/>
    <n v="9593.2925201999988"/>
    <n v="361.94641179380022"/>
    <n v="8413.5690521680281"/>
    <n v="5977.1961475354719"/>
    <n v="1222.136369255406"/>
    <n v="363651.25295501348"/>
    <n v="0"/>
    <n v="0"/>
    <n v="280.04202237125031"/>
    <n v="464.69048166072184"/>
    <n v="4355.3947084001993"/>
    <n v="0"/>
    <n v="0"/>
    <n v="182.44381978838572"/>
    <n v="62.706812155921277"/>
    <n v="902.55960958297555"/>
    <n v="908.25866870050186"/>
    <n v="441.49292159330673"/>
    <n v="2868.1488614148698"/>
    <n v="250.82724862368511"/>
    <n v="8966.2332069422519"/>
    <n v="1438.9114361754921"/>
    <n v="16091.815534734391"/>
    <n v="0"/>
    <n v="20048.674788227305"/>
    <n v="11597.970785812007"/>
    <n v="12156.09573772795"/>
    <n v="4057.448901050795"/>
    <n v="2486.101997745543"/>
    <n v="4594.9122883976652"/>
    <n v="5101.7958737074223"/>
    <n v="2873.7132659043118"/>
    <n v="2900.4144865916669"/>
    <n v="103030.65345730862"/>
  </r>
  <r>
    <s v="PAS"/>
    <n v="5811"/>
    <m/>
    <n v="7"/>
    <m/>
    <m/>
    <s v="Edição de livros"/>
    <x v="8"/>
    <s v="Edição e edição integrada à impressão"/>
    <s v="58.11-5, 58.12-3, 58.13-1, 58.19-1, 58.21-2, 58.22-1, 58.23-9, 58.29-8"/>
    <x v="0"/>
    <n v="902.71610600329097"/>
    <n v="0"/>
    <n v="1121.3820058401518"/>
    <n v="0"/>
    <n v="2980.2745802862041"/>
    <n v="0"/>
    <n v="339.19160622282016"/>
    <n v="3477.3608016451135"/>
    <n v="2135.018497912713"/>
    <n v="16245.666613710251"/>
    <n v="1119.3111562409531"/>
    <n v="1205.3014507360981"/>
    <n v="45496.945006823538"/>
    <n v="3820.8498646563994"/>
    <n v="2492.9276469107708"/>
    <n v="8568.9327254100317"/>
    <n v="114241.08782474564"/>
    <n v="5286.3883507398841"/>
    <n v="399147.19730814005"/>
    <n v="2754191.9616618003"/>
    <n v="579183.43885596108"/>
    <n v="31552.612907396277"/>
    <n v="83494.995782176717"/>
    <n v="3375.8585039733516"/>
    <n v="4163.0694629668287"/>
    <n v="16510.454514564728"/>
    <n v="35781.884994812463"/>
    <n v="4116834.8282296751"/>
    <n v="3168.4863843838089"/>
    <n v="0"/>
    <n v="2096.2081360654875"/>
    <n v="0"/>
    <n v="7203.2135735586071"/>
    <n v="0"/>
    <n v="2490.6585018984611"/>
    <n v="4234.4330188648091"/>
    <n v="2126.118347741553"/>
    <n v="15133.001901687294"/>
    <n v="1568.0685187749507"/>
    <n v="2188.9022635056499"/>
    <n v="38125.742372061359"/>
    <n v="3486.2503758012363"/>
    <n v="1945.7429482064892"/>
    <n v="8119.8066575576395"/>
    <n v="128564.44409163193"/>
    <n v="5983.321766912215"/>
    <n v="372582.70026867668"/>
    <n v="2576989.1022444102"/>
    <n v="615877.86517116183"/>
    <n v="32357.428927358131"/>
    <n v="70715.753454984268"/>
    <n v="4220.1504012048326"/>
    <n v="4614.1323412240445"/>
    <n v="13666.524979017311"/>
    <n v="24244.449401241538"/>
    <n v="3941702.5060479306"/>
    <n v="1157.1807663547224"/>
    <n v="0"/>
    <n v="1783.5964778074213"/>
    <n v="0"/>
    <n v="5869.9474579588205"/>
    <n v="0"/>
    <n v="2442.6655769477388"/>
    <n v="3311.1996778020484"/>
    <n v="1237.1349099930026"/>
    <n v="13452.89129685712"/>
    <n v="1456.1165858122811"/>
    <n v="1122.3140602753224"/>
    <n v="25344.470911601205"/>
    <n v="1286.3514953039344"/>
    <n v="1178.8647418340447"/>
    <n v="7954.7872784755436"/>
    <n v="100701.37177374051"/>
    <n v="4603.2927114061304"/>
    <n v="434726.12459184346"/>
    <n v="2914946.5254457518"/>
    <n v="577355.59843063296"/>
    <n v="38811.656556403832"/>
    <n v="82324.093971347305"/>
    <n v="1683.2841681383945"/>
    <n v="5884.0494296656061"/>
    <n v="11158.135282929836"/>
    <n v="60160.722851190934"/>
    <n v="4299952.376450073"/>
    <n v="1110.4862805639648"/>
    <n v="0"/>
    <n v="5127.3042894163791"/>
    <n v="0"/>
    <n v="10885.559444884475"/>
    <n v="0"/>
    <n v="2832.7330680300729"/>
    <n v="4126.4598261016699"/>
    <n v="1358.4595622663383"/>
    <n v="15262.418882148449"/>
    <n v="123.83705007833196"/>
    <n v="325.16650412208986"/>
    <n v="50129.927194757212"/>
    <n v="1267.7407038107467"/>
    <n v="964.94267782275483"/>
    <n v="5658.1915312956853"/>
    <n v="91328.683597644529"/>
    <n v="4109.2968876837176"/>
    <n v="501354.74656240043"/>
    <n v="3062202.7130535748"/>
    <n v="537863.11770659452"/>
    <n v="38887.136217004008"/>
    <n v="88118.855753098876"/>
    <n v="1613.5397755594581"/>
    <n v="4373.6977568254233"/>
    <n v="10401.856310890365"/>
    <n v="56987.506857737055"/>
    <n v="4496414.37749431"/>
    <n v="1454.1665625383541"/>
    <n v="0"/>
    <n v="4766.2159062409601"/>
    <n v="0"/>
    <n v="12921.86543494654"/>
    <n v="0"/>
    <n v="4121.0674739928818"/>
    <n v="2129.7357167552304"/>
    <n v="1688.4914295289395"/>
    <n v="16937.051636584612"/>
    <n v="945.76141438462366"/>
    <n v="526.36281452067988"/>
    <n v="45373.638928309883"/>
    <n v="2316.2918882374138"/>
    <n v="967.3956760081868"/>
    <n v="11059.832809054782"/>
    <n v="95370.853913256666"/>
    <n v="4322.3238804045905"/>
    <n v="504112.01946352964"/>
    <n v="3489994.5443478711"/>
    <n v="557220.68378890969"/>
    <n v="37676.239937372215"/>
    <n v="105585.31934483112"/>
    <n v="5397.0181187501576"/>
    <n v="5039.6029076557497"/>
    <n v="17596.992495217666"/>
    <n v="51401.786231928825"/>
    <n v="4978925.2621208299"/>
    <n v="129.39833230278975"/>
    <n v="187.47570586216389"/>
    <n v="3323.4558317953183"/>
    <n v="0"/>
    <n v="7754.0170646009256"/>
    <n v="0"/>
    <n v="4691.8109981889702"/>
    <n v="0"/>
    <n v="696.538465203751"/>
    <n v="14314.250070662069"/>
    <n v="3455.0071579452219"/>
    <n v="458.30094783673513"/>
    <n v="30859.010273185591"/>
    <n v="1914.5607146426175"/>
    <n v="179.53805980643594"/>
    <n v="11268.224263324488"/>
    <n v="77099.171409447532"/>
    <n v="3783.5817213692981"/>
    <n v="404893.85290705087"/>
    <n v="2988051.9597338499"/>
    <n v="429270.16589790978"/>
    <n v="30915.760858210568"/>
    <n v="77267.705143474508"/>
    <n v="3859.1843676533254"/>
    <n v="5089.1841641329538"/>
    <n v="16686.677975353563"/>
    <n v="53693.496571844866"/>
    <n v="4169842.3286356549"/>
    <n v="69.317175344712908"/>
    <n v="0"/>
    <n v="3316.2267210959121"/>
    <n v="0"/>
    <n v="5315.2667615111204"/>
    <n v="0"/>
    <n v="6401.8926887401994"/>
    <n v="254.30369932905887"/>
    <n v="463.52674385988985"/>
    <n v="9149.8408382213474"/>
    <n v="4224.0821586071961"/>
    <n v="51.988194690423356"/>
    <n v="16945.138659239881"/>
    <n v="1532.7673176943613"/>
    <n v="53.917395168080425"/>
    <n v="7782.1967959572376"/>
    <n v="62384.925401011809"/>
    <n v="2589.9566521807164"/>
    <n v="396374.2892947435"/>
    <n v="3036109.9423042177"/>
    <n v="363307.88330388378"/>
    <n v="44199.748036555611"/>
    <n v="46544.738820810599"/>
    <n v="3076.0525361736013"/>
    <n v="4227.5522140118583"/>
    <n v="12776.966985386618"/>
    <n v="26469.13289737724"/>
    <n v="4053621.6535958131"/>
    <n v="223.4844017759668"/>
    <n v="0"/>
    <n v="3200.2558464747963"/>
    <n v="0"/>
    <n v="8038.9125506288774"/>
    <n v="0"/>
    <n v="5967.5089064477243"/>
    <n v="106.88995931386707"/>
    <n v="0"/>
    <n v="10653.376258892024"/>
    <n v="1354.0524692046677"/>
    <n v="0"/>
    <n v="15524.437498081232"/>
    <n v="1431.505496302191"/>
    <n v="187.05602235243288"/>
    <n v="7888.2891270403188"/>
    <n v="59323.571588147162"/>
    <n v="4391.8848031602829"/>
    <n v="217005.16281508829"/>
    <n v="2884820.7861480028"/>
    <n v="179744.60708422717"/>
    <n v="35383.303633300035"/>
    <n v="31778.427097417243"/>
    <n v="2538.1667804621093"/>
    <n v="3208.3837027223617"/>
    <n v="10669.239572722372"/>
    <n v="38915.475306593595"/>
    <n v="3522354.7770683584"/>
  </r>
  <r>
    <s v="PAS"/>
    <n v="5812"/>
    <m/>
    <n v="7"/>
    <m/>
    <m/>
    <s v="Edição de jornais"/>
    <x v="8"/>
    <s v="Edição e edição integrada à impressão"/>
    <s v="58.11-5, 58.12-3, 58.13-1, 58.19-1, 58.21-2, 58.22-1, 58.23-9, 58.29-8"/>
    <x v="0"/>
    <n v="2318.4331465780056"/>
    <n v="3057.3100239803548"/>
    <n v="1901.7033143926944"/>
    <n v="0"/>
    <n v="84783.731650291491"/>
    <n v="0"/>
    <n v="952.05736619935544"/>
    <n v="58.429271630167889"/>
    <n v="1503.9307141219685"/>
    <n v="104810.52348726007"/>
    <n v="12759.438120951036"/>
    <n v="78.282311438208367"/>
    <n v="2615.8639642681796"/>
    <n v="1542.2833974876078"/>
    <n v="9168.47677286213"/>
    <n v="10771.065796352103"/>
    <n v="31207.613076476737"/>
    <n v="13170.386360567329"/>
    <n v="1102175.5448362881"/>
    <n v="1059352.1473658138"/>
    <n v="36005.249447407121"/>
    <n v="53445.065107091446"/>
    <n v="174309.3989823079"/>
    <n v="9480.3139569594859"/>
    <n v="8762.8307475349065"/>
    <n v="4350.6556710946379"/>
    <n v="135774.9327909165"/>
    <n v="2864355.6676802714"/>
    <n v="3932.292251819541"/>
    <n v="59.252369660693951"/>
    <n v="1474.8447905086525"/>
    <n v="0"/>
    <n v="88225.286628390197"/>
    <n v="0"/>
    <n v="1635.3470501314243"/>
    <n v="0"/>
    <n v="1669.0903133318291"/>
    <n v="141650.32905727005"/>
    <n v="12565.969891867384"/>
    <n v="1025.3806094821862"/>
    <n v="2172.3194653595383"/>
    <n v="2838.8256008101002"/>
    <n v="9338.6681022006851"/>
    <n v="7536.1900428331655"/>
    <n v="49145.896593067897"/>
    <n v="6096.0507110847066"/>
    <n v="1196985.0651354848"/>
    <n v="1166345.6551707238"/>
    <n v="40857.863893543683"/>
    <n v="53040.28917652565"/>
    <n v="186285.58045669083"/>
    <n v="18875.575581640041"/>
    <n v="11054.278517146049"/>
    <n v="5965.1283180682267"/>
    <n v="131651.05995621631"/>
    <n v="3140426.2396838577"/>
    <n v="4073.0125636257408"/>
    <n v="61.679392455580796"/>
    <n v="2018.6118207749685"/>
    <n v="0"/>
    <n v="109586.46476711846"/>
    <n v="0"/>
    <n v="2566.3605244643318"/>
    <n v="753.57243966134786"/>
    <n v="1176.0138052851994"/>
    <n v="124493.06695515754"/>
    <n v="13779.926938565019"/>
    <n v="629.38762687390886"/>
    <n v="2361.1922559905156"/>
    <n v="2864.8044953906001"/>
    <n v="1832.301381985156"/>
    <n v="7898.0709946897741"/>
    <n v="28641.920646384118"/>
    <n v="6765.9308717159838"/>
    <n v="1381647.7730050047"/>
    <n v="1934696.2189932084"/>
    <n v="42193.396833268889"/>
    <n v="48517.204465060095"/>
    <n v="218000.95860489228"/>
    <n v="18472.524865489217"/>
    <n v="9546.1522941438034"/>
    <n v="7059.4543740672088"/>
    <n v="157179.43130187967"/>
    <n v="4126815.4322171523"/>
    <n v="5547.4538109489495"/>
    <n v="59.726718843089301"/>
    <n v="1160.0134292735786"/>
    <n v="0"/>
    <n v="104194.23747143097"/>
    <n v="0"/>
    <n v="1413.7149964694531"/>
    <n v="616.99344419558304"/>
    <n v="1195.3760304410469"/>
    <n v="121552.67952297928"/>
    <n v="14869.995708995481"/>
    <n v="297.5376911174082"/>
    <n v="2330.0467005728942"/>
    <n v="3561.9984969108714"/>
    <n v="9125.3089297842853"/>
    <n v="5664.2946156488133"/>
    <n v="23143.112855297026"/>
    <n v="6277.1192444594481"/>
    <n v="1473118.1554023731"/>
    <n v="2148246.5652190638"/>
    <n v="29512.674813784888"/>
    <n v="50833.000539592671"/>
    <n v="219644.41894960185"/>
    <n v="17116.358153100889"/>
    <n v="8841.7933188060724"/>
    <n v="9279.8345543164833"/>
    <n v="159878.10731937017"/>
    <n v="4417480.517937378"/>
    <n v="8318.8886371926019"/>
    <n v="1553.5895161121534"/>
    <n v="507.91346038955879"/>
    <n v="0"/>
    <n v="111232.76387563559"/>
    <n v="0"/>
    <n v="1928.3158241620331"/>
    <n v="188.07056979574659"/>
    <n v="1247.6577015861621"/>
    <n v="121199.96444747433"/>
    <n v="18430.542157282638"/>
    <n v="583.14168830785741"/>
    <n v="543.70955884067757"/>
    <n v="2894.8977569208473"/>
    <n v="10745.339481334875"/>
    <n v="4544.6454198526244"/>
    <n v="23546.982341065483"/>
    <n v="5143.9120083861299"/>
    <n v="1625305.2704618545"/>
    <n v="2308514.4437076021"/>
    <n v="28859.99929296301"/>
    <n v="36110.849914918232"/>
    <n v="237803.10434036248"/>
    <n v="26720.868652255456"/>
    <n v="7648.8915345640635"/>
    <n v="11098.586409406193"/>
    <n v="154657.70160507452"/>
    <n v="4749330.0503633395"/>
    <n v="7536.6934767533512"/>
    <n v="56.49786339980961"/>
    <n v="900.64398303062615"/>
    <n v="0"/>
    <n v="92681.449806191551"/>
    <n v="0"/>
    <n v="1026.8116095529913"/>
    <n v="444.69286030817887"/>
    <n v="6683.2817075242801"/>
    <n v="117440.23024710508"/>
    <n v="14195.071169092997"/>
    <n v="112.99572679961922"/>
    <n v="392.89343212915782"/>
    <n v="725.07170873258519"/>
    <n v="10446.294561593853"/>
    <n v="19923.016531799378"/>
    <n v="12545.677405030579"/>
    <n v="3673.4704231228134"/>
    <n v="1445716.790427471"/>
    <n v="1631446.0452712781"/>
    <n v="30371.8613947948"/>
    <n v="30285.920247013495"/>
    <n v="204295.23279201039"/>
    <n v="26862.440111853561"/>
    <n v="4418.3443292251241"/>
    <n v="9009.7725967427359"/>
    <n v="148037.24717011701"/>
    <n v="3819228.4468526738"/>
    <n v="4673.9153372584378"/>
    <n v="1250.9462042787975"/>
    <n v="1463.6869078624254"/>
    <n v="0"/>
    <n v="96622.889743754189"/>
    <n v="469.14647979671201"/>
    <n v="1784.5104418435681"/>
    <n v="378.32373003633387"/>
    <n v="7079.3051291945058"/>
    <n v="107185.10827351004"/>
    <n v="1425.6703839042557"/>
    <n v="330.99067104399222"/>
    <n v="703.48921781983279"/>
    <n v="2899.0508978025732"/>
    <n v="10239.880448115238"/>
    <n v="16212.642534241111"/>
    <n v="16801.168941776399"/>
    <n v="2207.1782228593961"/>
    <n v="308165.33433970594"/>
    <n v="1491731.0813697674"/>
    <n v="30000.412857170784"/>
    <n v="23579.124187266851"/>
    <n v="227846.68156013745"/>
    <n v="12786.396265903493"/>
    <n v="2701.3980452280498"/>
    <n v="9067.7408306209891"/>
    <n v="112817.40029896428"/>
    <n v="2490423.473319863"/>
    <n v="5279.7732824351124"/>
    <n v="1427.4760261254389"/>
    <n v="1058.041823587288"/>
    <n v="0"/>
    <n v="97011.767323727443"/>
    <n v="565.3916268970338"/>
    <n v="2940.6454513433118"/>
    <n v="427.55983725546827"/>
    <n v="6882.1705076371954"/>
    <n v="112762.64698127279"/>
    <n v="460.96998177519038"/>
    <n v="334.40383126665205"/>
    <n v="580.39419526545828"/>
    <n v="41606.601618833971"/>
    <n v="56.257873323087935"/>
    <n v="12423.926861009759"/>
    <n v="10374.462380978004"/>
    <n v="30021.746873968012"/>
    <n v="337516.11245721509"/>
    <n v="602593.15124140284"/>
    <n v="14393.292787451905"/>
    <n v="14709.521106294507"/>
    <n v="213133.49878588144"/>
    <n v="2389.3239185644525"/>
    <n v="1512.395879459807"/>
    <n v="2460.8276755582801"/>
    <n v="5925.1762632195523"/>
    <n v="1518847.5365917492"/>
  </r>
  <r>
    <s v="PAS"/>
    <n v="5813"/>
    <m/>
    <n v="7"/>
    <m/>
    <m/>
    <s v="Edição de revistas"/>
    <x v="8"/>
    <s v="Edição e edição integrada à impressão"/>
    <s v="58.11-5, 58.12-3, 58.13-1, 58.19-1, 58.21-2, 58.22-1, 58.23-9, 58.29-8"/>
    <x v="0"/>
    <n v="353.84734617856947"/>
    <n v="0"/>
    <n v="305.13153743994945"/>
    <n v="0"/>
    <n v="1532.0679593619102"/>
    <n v="0"/>
    <n v="0"/>
    <n v="724.90308129337541"/>
    <n v="4381.1187887217175"/>
    <n v="536.48643503708092"/>
    <n v="775.66472157331009"/>
    <n v="1340.4530368147446"/>
    <n v="8194.2187045457504"/>
    <n v="447.83615602116788"/>
    <n v="2332.5457525589386"/>
    <n v="1678.6269729887704"/>
    <n v="53133.541052239452"/>
    <n v="4850.7319539371138"/>
    <n v="41511.021958365658"/>
    <n v="863328.4594613536"/>
    <n v="96480.656870635139"/>
    <n v="32511.458237732993"/>
    <n v="16761.891649666413"/>
    <n v="5512.2538021261125"/>
    <n v="925.63668257197173"/>
    <n v="3826.5862633131378"/>
    <n v="5074.4119568770757"/>
    <n v="1146519.5503813541"/>
    <n v="191.17803288888209"/>
    <n v="0"/>
    <n v="263.69751499524807"/>
    <n v="0"/>
    <n v="1642.5386098649426"/>
    <n v="0"/>
    <n v="0"/>
    <n v="837.55234551536046"/>
    <n v="3817.5620107955219"/>
    <n v="615.97994441955336"/>
    <n v="505.30560675240781"/>
    <n v="1034.8015614725464"/>
    <n v="8581.0566417893824"/>
    <n v="604.70014596509384"/>
    <n v="3178.6300754553936"/>
    <n v="1595.4443370584495"/>
    <n v="50606.247275156689"/>
    <n v="6885.109623855019"/>
    <n v="44458.540383159656"/>
    <n v="871193.30748920201"/>
    <n v="51383.744984415149"/>
    <n v="33689.125061551902"/>
    <n v="16217.431255430271"/>
    <n v="3489.3668057461678"/>
    <n v="173.63566096846171"/>
    <n v="3946.2209283335756"/>
    <n v="6081.5365023039722"/>
    <n v="1110992.7127970955"/>
    <n v="308.39597064782203"/>
    <n v="0"/>
    <n v="0"/>
    <n v="0"/>
    <n v="439.53905187371527"/>
    <n v="0"/>
    <n v="0"/>
    <n v="1588.2473306210804"/>
    <n v="3175.8590263460796"/>
    <n v="660.12816009132052"/>
    <n v="468.54522403958083"/>
    <n v="1276.5303907561124"/>
    <n v="7656.9591098442324"/>
    <n v="504.27960645969978"/>
    <n v="3571.9974034680804"/>
    <n v="2187.6460798967146"/>
    <n v="51603.364598739892"/>
    <n v="3623.8953565797428"/>
    <n v="33519.478411898053"/>
    <n v="726824.22114153032"/>
    <n v="53799.645793582633"/>
    <n v="33038.526903626909"/>
    <n v="15704.308117098173"/>
    <n v="1559.2966897414515"/>
    <n v="497.1835014369442"/>
    <n v="3131.7840431234345"/>
    <n v="4390.0188584651341"/>
    <n v="949529.85076986719"/>
    <n v="163.72792284692738"/>
    <n v="493.15639411725112"/>
    <n v="0"/>
    <n v="0"/>
    <n v="2929.3807622459094"/>
    <n v="0"/>
    <n v="0"/>
    <n v="1592.5861083250418"/>
    <n v="3532.8924065291731"/>
    <n v="288.55128571349383"/>
    <n v="1425.2000609369716"/>
    <n v="1747.3133790278896"/>
    <n v="4391.5861830946478"/>
    <n v="515.46788529019716"/>
    <n v="3583.0398363929012"/>
    <n v="436.16943301925767"/>
    <n v="43755.733949776943"/>
    <n v="3038.128322567713"/>
    <n v="32072.054580267053"/>
    <n v="669080.16993426206"/>
    <n v="50416.125576521314"/>
    <n v="25686.214077157645"/>
    <n v="13919.52991109902"/>
    <n v="2382.6160762826398"/>
    <n v="236.71506917628054"/>
    <n v="2660.5908011967904"/>
    <n v="3383.2325917522785"/>
    <n v="867730.18254759943"/>
    <n v="71.048881922837595"/>
    <n v="0"/>
    <n v="122.92194104297162"/>
    <n v="0"/>
    <n v="5956.6300891016281"/>
    <n v="0"/>
    <n v="0"/>
    <n v="2745.3140468656056"/>
    <n v="1784.6495763491412"/>
    <n v="928.58676078224596"/>
    <n v="1312.3121841358827"/>
    <n v="2880.4114061688711"/>
    <n v="3300.5524545556887"/>
    <n v="0"/>
    <n v="87.09019522894539"/>
    <n v="546.17045610041816"/>
    <n v="40781.72510525016"/>
    <n v="1457.5985431323847"/>
    <n v="28204.756510917727"/>
    <n v="636135.11945961532"/>
    <n v="25954.901473375907"/>
    <n v="17040.695729612831"/>
    <n v="14242.90507689838"/>
    <n v="889.31197139940446"/>
    <n v="505.20917768661337"/>
    <n v="2891.9722147237044"/>
    <n v="2053.474944532134"/>
    <n v="789893.35819939873"/>
    <n v="112.99572679961922"/>
    <n v="0"/>
    <n v="0"/>
    <n v="0"/>
    <n v="968.8909720021021"/>
    <n v="0"/>
    <n v="0"/>
    <n v="986.32268912447398"/>
    <n v="1398.1495880355631"/>
    <n v="0"/>
    <n v="865.51567708189668"/>
    <n v="2910.9959138117542"/>
    <n v="1603.5004888729684"/>
    <n v="0"/>
    <n v="78.975507978228478"/>
    <n v="1260.7467842472381"/>
    <n v="29628.631394270036"/>
    <n v="570.44373915024414"/>
    <n v="14021.943490517537"/>
    <n v="440011.96737022157"/>
    <n v="16665.197852189718"/>
    <n v="9745.1815919653727"/>
    <n v="12628.019699663337"/>
    <n v="2510.1903507911416"/>
    <n v="0"/>
    <n v="2140.1439256160725"/>
    <n v="3972.3416904929172"/>
    <n v="542080.15445283172"/>
    <n v="0"/>
    <n v="0"/>
    <n v="0"/>
    <n v="0"/>
    <n v="780.57455690609152"/>
    <n v="0"/>
    <n v="0"/>
    <n v="51.988194690423356"/>
    <n v="862.8787591027376"/>
    <n v="285.93507079732848"/>
    <n v="0"/>
    <n v="0"/>
    <n v="0"/>
    <n v="0"/>
    <n v="237.391876959885"/>
    <n v="304.62952451702796"/>
    <n v="7406.9798303271145"/>
    <n v="1198.517049479249"/>
    <n v="15729.240014549348"/>
    <n v="2371822.15585978"/>
    <n v="10024.536576613948"/>
    <n v="6052.6635568175243"/>
    <n v="6996.4910668718194"/>
    <n v="2153.0253149060691"/>
    <n v="0"/>
    <n v="103.97638938084671"/>
    <n v="3700.915559980519"/>
    <n v="2427711.8992016795"/>
    <n v="0"/>
    <n v="0"/>
    <n v="0"/>
    <n v="0"/>
    <n v="844.73025175511054"/>
    <n v="0"/>
    <n v="168.77361996926379"/>
    <n v="151.84421943949809"/>
    <n v="0"/>
    <n v="0"/>
    <n v="0"/>
    <n v="199.11208460569716"/>
    <n v="0"/>
    <n v="0"/>
    <n v="258.78621728620442"/>
    <n v="878.69172343332298"/>
    <n v="12485.420935894164"/>
    <n v="597.79194259051792"/>
    <n v="109851.79148031116"/>
    <n v="2272965.1712754634"/>
    <n v="11671.016490752969"/>
    <n v="3065.4563562041076"/>
    <n v="10853.946828864693"/>
    <n v="1952.8007956416568"/>
    <n v="0"/>
    <n v="1955.2423873439209"/>
    <n v="24234.870747187855"/>
    <n v="2452135.4473567433"/>
  </r>
  <r>
    <s v="PAS"/>
    <n v="5821"/>
    <m/>
    <n v="7"/>
    <m/>
    <m/>
    <s v="Edição integrada impressão livros"/>
    <x v="8"/>
    <s v="Edição e edição integrada à impressão"/>
    <s v="58.11-5, 58.12-3, 58.13-1, 58.19-1, 58.21-2, 58.22-1, 58.23-9, 58.29-8"/>
    <x v="0"/>
    <n v="12531.961022389783"/>
    <n v="0"/>
    <n v="3319.077196053699"/>
    <n v="0"/>
    <n v="3544.3389859054623"/>
    <n v="0"/>
    <n v="0"/>
    <n v="0"/>
    <n v="242.11024156146917"/>
    <n v="23708.53080605912"/>
    <n v="1138.4055839585096"/>
    <n v="1702.6620637028857"/>
    <n v="84435.976604823882"/>
    <n v="0"/>
    <n v="0"/>
    <n v="12680.389127078713"/>
    <n v="51560.543549507245"/>
    <n v="938.84621735169446"/>
    <n v="589620.15605794021"/>
    <n v="2358958.6281309193"/>
    <n v="386002.04286992055"/>
    <n v="23923.869304143584"/>
    <n v="76635.094233892014"/>
    <n v="3148.9318026940905"/>
    <n v="1283.1398933981832"/>
    <n v="12578.589033811058"/>
    <n v="65684.544852162493"/>
    <n v="3713637.8375772736"/>
    <n v="0"/>
    <n v="0"/>
    <n v="2946.5783946459323"/>
    <n v="0"/>
    <n v="4524.0600000528666"/>
    <n v="0"/>
    <n v="0"/>
    <n v="1128.3093165843275"/>
    <n v="487.56660086191465"/>
    <n v="26874.850859092447"/>
    <n v="964.78850703844739"/>
    <n v="951.91116681805488"/>
    <n v="77895.785194360506"/>
    <n v="118.5047393213879"/>
    <n v="434.70527219434041"/>
    <n v="14973.218885433316"/>
    <n v="58519.676530904711"/>
    <n v="2941.6415711027012"/>
    <n v="635238.240495226"/>
    <n v="2574288.7934774887"/>
    <n v="458894.45696281397"/>
    <n v="18492.645344670738"/>
    <n v="80265.317170668583"/>
    <n v="5329.4893462809841"/>
    <n v="1174.7350338924014"/>
    <n v="11516.624408036156"/>
    <n v="80216.913752585577"/>
    <n v="4058178.8130300744"/>
    <n v="0"/>
    <n v="0"/>
    <n v="4519.12215656843"/>
    <n v="0"/>
    <n v="7786.7674569506635"/>
    <n v="0"/>
    <n v="0"/>
    <n v="4644.125064190639"/>
    <n v="208.69748001308503"/>
    <n v="27926.854195280583"/>
    <n v="1069.5176902895685"/>
    <n v="1391.3363660221071"/>
    <n v="70491.666083923948"/>
    <n v="123.35878491116159"/>
    <n v="328.77496091073652"/>
    <n v="16512.524333629899"/>
    <n v="65982.549475100881"/>
    <n v="2580.0103128423516"/>
    <n v="685718.84284139471"/>
    <n v="2952418.8506852868"/>
    <n v="451075.92936683231"/>
    <n v="28391.834509098633"/>
    <n v="98260.541704110234"/>
    <n v="6743.6380353530139"/>
    <n v="1569.982495740024"/>
    <n v="9828.1728872921067"/>
    <n v="33754.06338739855"/>
    <n v="4471327.1602731403"/>
    <n v="310.25016705465288"/>
    <n v="0"/>
    <n v="4913.0464665242662"/>
    <n v="0"/>
    <n v="17115.201975331252"/>
    <n v="0"/>
    <n v="0"/>
    <n v="4321.7596213000161"/>
    <n v="137.20706787439966"/>
    <n v="28264.951875964001"/>
    <n v="1067.040298145288"/>
    <n v="1449.7734961042415"/>
    <n v="62495.113632038563"/>
    <n v="0"/>
    <n v="312.54498814199007"/>
    <n v="20188.165769676572"/>
    <n v="67267.996284133362"/>
    <n v="1469.3967369776719"/>
    <n v="726720.70681777888"/>
    <n v="3019005.462281622"/>
    <n v="190957.02821052854"/>
    <n v="34459.361121808215"/>
    <n v="105913.64367806897"/>
    <n v="4946.4441134388262"/>
    <n v="3640.5736531369475"/>
    <n v="10054.314753216639"/>
    <n v="36042.180541721158"/>
    <n v="4341052.1635505874"/>
    <n v="79.899261677931563"/>
    <n v="0"/>
    <n v="157.34008453500368"/>
    <n v="0"/>
    <n v="2094.2727367643702"/>
    <n v="0"/>
    <n v="0"/>
    <n v="5284.3687643189805"/>
    <n v="254.32549601790828"/>
    <n v="16533.512425555895"/>
    <n v="820.87272228496465"/>
    <n v="1684.8357310024073"/>
    <n v="57056.227479614128"/>
    <n v="0"/>
    <n v="204.66503183654774"/>
    <n v="12191.072369498346"/>
    <n v="49906.986592559682"/>
    <n v="1203.0874349831806"/>
    <n v="690969.48245688085"/>
    <n v="2251355.1166791599"/>
    <n v="442805.15740876109"/>
    <n v="33652.832716318662"/>
    <n v="93049.557872795878"/>
    <n v="2163.8686813437234"/>
    <n v="1718.5483025530493"/>
    <n v="7306.6067851938878"/>
    <n v="40631.926281797394"/>
    <n v="3711124.5633154539"/>
    <n v="1293.9432277702197"/>
    <n v="0"/>
    <n v="11521.533952642041"/>
    <n v="0"/>
    <n v="7974.1728356626345"/>
    <n v="0"/>
    <n v="0"/>
    <n v="4758.2682806491057"/>
    <n v="2560.5463496858997"/>
    <n v="16647.458738090481"/>
    <n v="784.2875446145614"/>
    <n v="1198.7084852109585"/>
    <n v="63447.37032972381"/>
    <n v="709.56213397331828"/>
    <n v="359.64352826249041"/>
    <n v="17045.653249315979"/>
    <n v="56952.108651561168"/>
    <n v="2617.4949809850928"/>
    <n v="693856.9636111689"/>
    <n v="2119141.464551155"/>
    <n v="424336.74330563139"/>
    <n v="30982.379736710591"/>
    <n v="92568.710446043566"/>
    <n v="753.46644137020485"/>
    <n v="10929.250448012775"/>
    <n v="7248.824105148632"/>
    <n v="35484.854852076409"/>
    <n v="3603173.4097854653"/>
    <n v="0"/>
    <n v="0"/>
    <n v="5438.7130429832587"/>
    <n v="0"/>
    <n v="4407.3762476265501"/>
    <n v="0"/>
    <n v="0"/>
    <n v="4172.2781148712593"/>
    <n v="2162.2015444505614"/>
    <n v="11699.374476757141"/>
    <n v="805.00399750023121"/>
    <n v="720.47870929910266"/>
    <n v="63167.599529342959"/>
    <n v="901.22349768787547"/>
    <n v="103.97638938084671"/>
    <n v="11790.58933025089"/>
    <n v="50022.077583613856"/>
    <n v="3503.071040084897"/>
    <n v="684098.78247874801"/>
    <n v="2284374.6425532019"/>
    <n v="426398.64052328141"/>
    <n v="19711.107295001926"/>
    <n v="100576.7447827334"/>
    <n v="1488.9469068440189"/>
    <n v="1060.4664698434156"/>
    <n v="4675.8558122838631"/>
    <n v="61199.732362097384"/>
    <n v="3742478.8826878848"/>
    <n v="0"/>
    <n v="0"/>
    <n v="2915.8033809300223"/>
    <n v="0"/>
    <n v="4087.7392690602096"/>
    <n v="0"/>
    <n v="0"/>
    <n v="2189.2062244731173"/>
    <n v="827.44923951694477"/>
    <n v="20828.328530811385"/>
    <n v="243.99320949594068"/>
    <n v="851.34617765791143"/>
    <n v="52920.788483564938"/>
    <n v="1222.1361949429674"/>
    <n v="1229.3090737916611"/>
    <n v="13453.305298138863"/>
    <n v="61164.436093236938"/>
    <n v="5453.8674907734567"/>
    <n v="782176.75110510667"/>
    <n v="2214828.8475621035"/>
    <n v="240918.85736347787"/>
    <n v="16232.160138039966"/>
    <n v="71361.504741605429"/>
    <n v="635.46643390830297"/>
    <n v="355.83104876853116"/>
    <n v="4248.010917923817"/>
    <n v="24423.867666165861"/>
    <n v="3522569.005643494"/>
  </r>
  <r>
    <s v="PAS"/>
    <n v="5822"/>
    <m/>
    <n v="7"/>
    <m/>
    <m/>
    <s v="Edição integrada impressão jornais"/>
    <x v="8"/>
    <s v="Edição e edição integrada à impressão"/>
    <s v="58.11-5, 58.12-3, 58.13-1, 58.19-1, 58.21-2, 58.22-1, 58.23-9, 58.29-8"/>
    <x v="0"/>
    <n v="19315.013551868826"/>
    <n v="7443.1354357972286"/>
    <n v="90855.221372788554"/>
    <n v="10111.499391880527"/>
    <n v="90561.045323773636"/>
    <n v="1699.2249053068674"/>
    <n v="20183.333862885065"/>
    <n v="29012.94991352121"/>
    <n v="23330.388504174643"/>
    <n v="129250.34262871832"/>
    <n v="42971.058085691548"/>
    <n v="71095.536852792167"/>
    <n v="405458.51094448654"/>
    <n v="36855.086255548093"/>
    <n v="46893.736289812419"/>
    <n v="209334.93803875489"/>
    <n v="908772.45092318195"/>
    <n v="325557.12923161185"/>
    <n v="332784.99638130178"/>
    <n v="2697689.9827844896"/>
    <n v="491459.35821827553"/>
    <n v="308768.28667689156"/>
    <n v="941640.93380049791"/>
    <n v="62148.411789380516"/>
    <n v="11636.060319685124"/>
    <n v="163187.77934609435"/>
    <n v="399914.91274345038"/>
    <n v="7877931.3235726617"/>
    <n v="20862.523396766555"/>
    <n v="5085.141487873856"/>
    <n v="88768.699898546998"/>
    <n v="12688.730664231822"/>
    <n v="71730.401345414546"/>
    <n v="2151.8765238978081"/>
    <n v="20062.389184870786"/>
    <n v="33000.691179686175"/>
    <n v="24587.071422195295"/>
    <n v="116965.17136720724"/>
    <n v="48539.219620257994"/>
    <n v="71578.636625491083"/>
    <n v="424945.34246596863"/>
    <n v="816.71438825589121"/>
    <n v="56067.16589313608"/>
    <n v="189133.09815291251"/>
    <n v="1043476.1529611775"/>
    <n v="341824.73749850824"/>
    <n v="331631.49379255495"/>
    <n v="2394803.1102212509"/>
    <n v="551797.97860667296"/>
    <n v="365489.7730084174"/>
    <n v="932907.46366746398"/>
    <n v="66693.68774562575"/>
    <n v="15898.606314501165"/>
    <n v="164594.7176713566"/>
    <n v="451806.89300333586"/>
    <n v="7847907.4881075779"/>
    <n v="22099.996040222533"/>
    <n v="6721.5891399953289"/>
    <n v="124503.31148576274"/>
    <n v="8575.2115608417225"/>
    <n v="72722.417332800003"/>
    <n v="0"/>
    <n v="17034.361742706929"/>
    <n v="35761.604649693247"/>
    <n v="25195.2861122672"/>
    <n v="137101.17567540627"/>
    <n v="60532.834030901249"/>
    <n v="81824.06052499167"/>
    <n v="268874.16711724998"/>
    <n v="43971.525462683843"/>
    <n v="53063.483403648548"/>
    <n v="214026.07973959163"/>
    <n v="1121308.1953213848"/>
    <n v="363307.23180447461"/>
    <n v="367177.17934707191"/>
    <n v="2088485.3145684928"/>
    <n v="581842.28436651314"/>
    <n v="365234.59183982399"/>
    <n v="1006310.5984457645"/>
    <n v="70616.921857220208"/>
    <n v="18381.476364249364"/>
    <n v="172930.97968549569"/>
    <n v="444396.16520135192"/>
    <n v="7771998.0428206064"/>
    <n v="22803.146179836735"/>
    <n v="5281.7904614368263"/>
    <n v="133697.08422623342"/>
    <n v="8709.4893213927226"/>
    <n v="77367.089637931873"/>
    <n v="709.36711632927495"/>
    <n v="21919.484442985668"/>
    <n v="34842.45158417643"/>
    <n v="21520.889143587072"/>
    <n v="139690.98046583767"/>
    <n v="82371.28565282964"/>
    <n v="99036.355293773246"/>
    <n v="489064.03112423641"/>
    <n v="44507.077442470996"/>
    <n v="48682.159201321876"/>
    <n v="292667.03199090698"/>
    <n v="1142712.0782939068"/>
    <n v="372983.29001742025"/>
    <n v="390659.54287150456"/>
    <n v="2273897.2001285465"/>
    <n v="611957.87795449491"/>
    <n v="398023.73990635929"/>
    <n v="1166791.6611686361"/>
    <n v="72627.661619716804"/>
    <n v="23374.104022594227"/>
    <n v="205211.1932285128"/>
    <n v="496324.21599606302"/>
    <n v="8677432.278493043"/>
    <n v="25674.214137881929"/>
    <n v="4354.5109906657335"/>
    <n v="130133.93481014312"/>
    <n v="10271.455731103519"/>
    <n v="89380.065045961441"/>
    <n v="349.8739500099702"/>
    <n v="21642.544103949498"/>
    <n v="41851.449609515315"/>
    <n v="26891.867822880136"/>
    <n v="146352.68839658526"/>
    <n v="86378.303870371077"/>
    <n v="99683.442375929269"/>
    <n v="262122.9227383736"/>
    <n v="49284.039092084"/>
    <n v="44922.869419873605"/>
    <n v="343471.89874612668"/>
    <n v="1284482.059283182"/>
    <n v="384971.41669235879"/>
    <n v="422435.865812962"/>
    <n v="2513930.0897725923"/>
    <n v="772025.73952957778"/>
    <n v="427738.70728658477"/>
    <n v="1267404.3419233521"/>
    <n v="63395.336563585195"/>
    <n v="22200.719116812361"/>
    <n v="241266.53205444329"/>
    <n v="509655.32698433741"/>
    <n v="9292272.2158612423"/>
    <n v="13852.943193491992"/>
    <n v="3776.6658968861566"/>
    <n v="102545.51262281222"/>
    <n v="8514.3956854302214"/>
    <n v="62853.496379866621"/>
    <n v="1139.6773305165896"/>
    <n v="23037.857951763795"/>
    <n v="37635.138017906007"/>
    <n v="7367.45260817915"/>
    <n v="153052.27940730692"/>
    <n v="81321.82293495565"/>
    <n v="87743.60337048542"/>
    <n v="265800.74847153161"/>
    <n v="43460.265780701084"/>
    <n v="20313.415552883642"/>
    <n v="310620.25807503407"/>
    <n v="1147639.3714992208"/>
    <n v="347528.63187832513"/>
    <n v="444441.68174257368"/>
    <n v="2441825.0565087167"/>
    <n v="696838.27810228406"/>
    <n v="366236.08533649199"/>
    <n v="1061701.8420105858"/>
    <n v="53619.535401121662"/>
    <n v="21859.148495190315"/>
    <n v="182859.85593755389"/>
    <n v="487680.16728676064"/>
    <n v="8475265.1874785759"/>
    <n v="13667.348125843753"/>
    <n v="2920.9410595864001"/>
    <n v="86025.054916107547"/>
    <n v="8423.334003793485"/>
    <n v="58945.153432963103"/>
    <n v="980.18918087604209"/>
    <n v="21423.413024420195"/>
    <n v="37578.772084474454"/>
    <n v="26197.234639144444"/>
    <n v="139949.9113296844"/>
    <n v="97699.636661275988"/>
    <n v="89779.812707599704"/>
    <n v="432844.55280654517"/>
    <n v="39894.154652311059"/>
    <n v="40349.032564940273"/>
    <n v="347040.18589783495"/>
    <n v="1164426.2455511603"/>
    <n v="341775.93270894984"/>
    <n v="1443322.6835256869"/>
    <n v="2306307.036289115"/>
    <n v="721801.34534479468"/>
    <n v="348434.94773407979"/>
    <n v="1011750.6088051117"/>
    <n v="62025.230982861678"/>
    <n v="24347.544781163248"/>
    <n v="202486.00837903516"/>
    <n v="551869.20950971881"/>
    <n v="9622265.5206990801"/>
    <n v="11641.8622543499"/>
    <n v="2963.3075291649939"/>
    <n v="105274.61152622495"/>
    <n v="6821.8859770309518"/>
    <n v="50393.914064726465"/>
    <n v="1184.1776013650945"/>
    <n v="22973.562195050341"/>
    <n v="29158.29540841961"/>
    <n v="22454.532681555771"/>
    <n v="126616.31284136967"/>
    <n v="97781.421443530664"/>
    <n v="90362.228748068723"/>
    <n v="416923.80670536839"/>
    <n v="2412.125234622581"/>
    <n v="47403.33131212357"/>
    <n v="318906.83917202154"/>
    <n v="1145245.2782318047"/>
    <n v="314327.27669700154"/>
    <n v="1489812.9128662632"/>
    <n v="3291088.8987700702"/>
    <n v="631135.44544009166"/>
    <n v="379065.93441095186"/>
    <n v="1145662.3459756742"/>
    <n v="65011.677173181648"/>
    <n v="29724.671548097405"/>
    <n v="201741.61698520306"/>
    <n v="653291.19114995119"/>
    <n v="10699379.463943286"/>
  </r>
  <r>
    <s v="PAS"/>
    <n v="5823"/>
    <m/>
    <n v="7"/>
    <m/>
    <m/>
    <s v="Edição integrada impressão revistas"/>
    <x v="8"/>
    <s v="Edição e edição integrada à impressão"/>
    <s v="58.11-5, 58.12-3, 58.13-1, 58.19-1, 58.21-2, 58.22-1, 58.23-9, 58.29-8"/>
    <x v="0"/>
    <n v="5746.112926654997"/>
    <n v="715.0483874275825"/>
    <n v="0"/>
    <n v="0"/>
    <n v="1930.3021831603075"/>
    <n v="0"/>
    <n v="0"/>
    <n v="1994.6534712988353"/>
    <n v="0"/>
    <n v="348.69120506755041"/>
    <n v="310.27880117549222"/>
    <n v="0"/>
    <n v="1452.6566071637901"/>
    <n v="125.57451195654868"/>
    <n v="0"/>
    <n v="2451.8818906242964"/>
    <n v="18286.800409183754"/>
    <n v="3219.2777404139215"/>
    <n v="27465.005978587014"/>
    <n v="1671205.1884481655"/>
    <n v="8783.596542955167"/>
    <n v="26960.787996545478"/>
    <n v="13426.197620698518"/>
    <n v="2251.991640020713"/>
    <n v="833.46531360948006"/>
    <n v="1382.5301827295441"/>
    <n v="0"/>
    <n v="1788890.0418574382"/>
    <n v="5644.1299163246485"/>
    <n v="0"/>
    <n v="5252.2646317521348"/>
    <n v="0"/>
    <n v="1511.2561582011601"/>
    <n v="0"/>
    <n v="0"/>
    <n v="2170.0166630871176"/>
    <n v="118.85431082381089"/>
    <n v="237.0094786427758"/>
    <n v="146.64524526643726"/>
    <n v="134.32110194855466"/>
    <n v="288.39648949895286"/>
    <n v="0"/>
    <n v="0"/>
    <n v="1271.7079165221337"/>
    <n v="12348.243651228067"/>
    <n v="4145.6785622573634"/>
    <n v="25183.160748128346"/>
    <n v="2176418.0557663683"/>
    <n v="7476.8030881428922"/>
    <n v="11186.212045733451"/>
    <n v="15839.214116241947"/>
    <n v="1747.05000194433"/>
    <n v="1219.8620930688692"/>
    <n v="1579.039820378583"/>
    <n v="61.175012924020315"/>
    <n v="2273979.0968184839"/>
    <n v="5396.0712304816643"/>
    <n v="0"/>
    <n v="3574.2315460912887"/>
    <n v="0"/>
    <n v="1402.5358364143226"/>
    <n v="0"/>
    <n v="0"/>
    <n v="2403.7431037444621"/>
    <n v="312.85929774494758"/>
    <n v="440.2341845764484"/>
    <n v="258.48821915420615"/>
    <n v="79.33040830299781"/>
    <n v="1111.9475591701394"/>
    <n v="0"/>
    <n v="123.35878491116159"/>
    <n v="1137.2063611739727"/>
    <n v="13201.015267234199"/>
    <n v="3630.8506501276779"/>
    <n v="87709.687638153264"/>
    <n v="2614112.5375597049"/>
    <n v="35899.928124501654"/>
    <n v="25439.255875070539"/>
    <n v="17576.474020885897"/>
    <n v="810.77858871880289"/>
    <n v="1654.0489294183244"/>
    <n v="843.89804255531453"/>
    <n v="132.57598672579178"/>
    <n v="2817251.0572148622"/>
    <n v="4628.7231749639368"/>
    <n v="0"/>
    <n v="213.15315256845631"/>
    <n v="0"/>
    <n v="1238.0417298539078"/>
    <n v="0"/>
    <n v="0"/>
    <n v="1771.3059855530128"/>
    <n v="319.98178656531553"/>
    <n v="119.4534376861786"/>
    <n v="341.14696309751287"/>
    <n v="0"/>
    <n v="0"/>
    <n v="0"/>
    <n v="119.4534376861786"/>
    <n v="702.31717169958665"/>
    <n v="12798.090079070194"/>
    <n v="3612.7826464738037"/>
    <n v="97761.416698410423"/>
    <n v="2613223.8637967617"/>
    <n v="7942.8196238735454"/>
    <n v="32217.386673706365"/>
    <n v="13385.430577239167"/>
    <n v="448.22436709767936"/>
    <n v="1524.0055883530977"/>
    <n v="1098.2297003155152"/>
    <n v="96.757284525845535"/>
    <n v="2793562.5838755015"/>
    <n v="5474.7896016276518"/>
    <n v="503.29651228414946"/>
    <n v="9245.3291808832673"/>
    <n v="3292.3314351407994"/>
    <n v="15930.024697564269"/>
    <n v="604.62598516303694"/>
    <n v="1862.6251096497008"/>
    <n v="3339.7989718929448"/>
    <n v="2169.261266897352"/>
    <n v="27177.72525521119"/>
    <n v="4946.5436229698198"/>
    <n v="3560.8716244191596"/>
    <n v="15196.83465426445"/>
    <n v="4576.1662931943592"/>
    <n v="7178.8036138728994"/>
    <n v="30417.709152539039"/>
    <n v="27429.160856396287"/>
    <n v="12226.28581794958"/>
    <n v="58010.976946322531"/>
    <n v="3101109.9457683074"/>
    <n v="162426.84644533976"/>
    <n v="55142.780293437383"/>
    <n v="68160.74733111418"/>
    <n v="6306.3491574652217"/>
    <n v="7240.3518589714931"/>
    <n v="57384.756034561797"/>
    <n v="19073.823405245032"/>
    <n v="3709988.7608926846"/>
    <n v="4455.4761830603957"/>
    <n v="0"/>
    <n v="11011.734898561073"/>
    <n v="3100.2746912714883"/>
    <n v="17935.092430280329"/>
    <n v="0"/>
    <n v="2510.5949483933468"/>
    <n v="2507.3156423001515"/>
    <n v="2538.348156904809"/>
    <n v="24422.030089899145"/>
    <n v="6517.368745356338"/>
    <n v="170.86411901472346"/>
    <n v="13549.949404605193"/>
    <n v="4095.0331796566684"/>
    <n v="6516.4769296189234"/>
    <n v="26381.75993507398"/>
    <n v="19068.669206555125"/>
    <n v="8636.6910820460726"/>
    <n v="56349.33233944275"/>
    <n v="3002884.4252177379"/>
    <n v="175828.32261505147"/>
    <n v="50772.485348613751"/>
    <n v="92167.467480208419"/>
    <n v="7893.2861203924131"/>
    <n v="5952.2722555994287"/>
    <n v="49079.249242554775"/>
    <n v="20497.997110134242"/>
    <n v="3614842.5173723334"/>
    <n v="4208.2138583146552"/>
    <n v="0"/>
    <n v="10321.782524756545"/>
    <n v="800.04444899977489"/>
    <n v="15804.575293202559"/>
    <n v="0"/>
    <n v="1427.6947916787135"/>
    <n v="1736.7614772937845"/>
    <n v="1489.0696741470806"/>
    <n v="26916.955448254914"/>
    <n v="2862.2557832381967"/>
    <n v="0"/>
    <n v="9862.3584637296699"/>
    <n v="3826.4263365106203"/>
    <n v="4693.310065696558"/>
    <n v="26896.814094180401"/>
    <n v="18519.381281750433"/>
    <n v="8080.0904042610618"/>
    <n v="53451.409319982893"/>
    <n v="1000954.032504619"/>
    <n v="134089.94232967671"/>
    <n v="43743.465816307216"/>
    <n v="64810.266132433731"/>
    <n v="9613.7634439971571"/>
    <n v="6427.3418495874248"/>
    <n v="34022.359903913981"/>
    <n v="16337.594594268812"/>
    <n v="1500895.9098408015"/>
    <n v="3648.8462832242558"/>
    <n v="0"/>
    <n v="11570.608844891685"/>
    <n v="1161.7363356967032"/>
    <n v="15130.976964293437"/>
    <n v="0"/>
    <n v="1536.9186864410033"/>
    <n v="2594.8184588985714"/>
    <n v="4359.8459443034017"/>
    <n v="26010.02464978816"/>
    <n v="3736.7323329296955"/>
    <n v="0"/>
    <n v="10418.821714094032"/>
    <n v="6260.3058210514428"/>
    <n v="6482.604588148477"/>
    <n v="34001.759347848179"/>
    <n v="15755.356377818109"/>
    <n v="10119.745014380018"/>
    <n v="94933.25127791267"/>
    <n v="1212497.9863823534"/>
    <n v="85144.004391942988"/>
    <n v="28994.444352361759"/>
    <n v="57379.549833635421"/>
    <n v="16502.269658779278"/>
    <n v="6553.7933010511324"/>
    <n v="41411.822796916327"/>
    <n v="23512.591382505085"/>
    <n v="1719718.814741265"/>
  </r>
  <r>
    <s v="PAS"/>
    <n v="6391"/>
    <m/>
    <n v="8"/>
    <m/>
    <m/>
    <s v="Agências de Notícias"/>
    <x v="8"/>
    <s v="Agências de notícias e outros serviços de informação"/>
    <s v="63.91-7, 63.99-2"/>
    <x v="0"/>
    <n v="19062.474944021062"/>
    <n v="0"/>
    <n v="213.34658875078037"/>
    <n v="0"/>
    <n v="2430.4936766521255"/>
    <n v="0"/>
    <n v="0"/>
    <n v="1186.990340176616"/>
    <n v="534.81190947012692"/>
    <n v="2106.0748451173263"/>
    <n v="867.84012866932119"/>
    <n v="591.61519781899131"/>
    <n v="2261.1817419112031"/>
    <n v="1673.3487724614188"/>
    <n v="475.8699757492833"/>
    <n v="1468.0165328990554"/>
    <n v="19626.190184961717"/>
    <n v="3415.3148765326036"/>
    <n v="33729.300088556251"/>
    <n v="89846.875854325976"/>
    <n v="7177.2980850186777"/>
    <n v="5098.3047177408143"/>
    <n v="5764.5189497430147"/>
    <n v="1495.5924708483913"/>
    <n v="4022.1402936915542"/>
    <n v="2225.4324566384739"/>
    <n v="80919.57864580561"/>
    <n v="286192.61127756035"/>
    <n v="173.30428275771598"/>
    <n v="0"/>
    <n v="289.29240226640053"/>
    <n v="0"/>
    <n v="1615.7120940908289"/>
    <n v="0"/>
    <n v="0"/>
    <n v="928.92248723515888"/>
    <n v="568.75104947694899"/>
    <n v="1386.2958822161527"/>
    <n v="710.07311412194906"/>
    <n v="463.00029290684182"/>
    <n v="1555.3021528663398"/>
    <n v="1092.3512813326724"/>
    <n v="131.79032909332017"/>
    <n v="951.73649145395495"/>
    <n v="10054.140335420134"/>
    <n v="2651.6538198132894"/>
    <n v="29993.965509359427"/>
    <n v="76799.607848493644"/>
    <n v="5138.3951060744621"/>
    <n v="4397.5851924495091"/>
    <n v="5358.1472429420874"/>
    <n v="1714.9974367661009"/>
    <n v="3491.483298949574"/>
    <n v="1133.7570571021024"/>
    <n v="79453.205026532145"/>
    <n v="230053.46973372079"/>
    <n v="207.56470092156843"/>
    <n v="0"/>
    <n v="119.74886591628947"/>
    <n v="0"/>
    <n v="483.30587975939329"/>
    <n v="0"/>
    <n v="0"/>
    <n v="1413.9386716276683"/>
    <n v="281.04325674231205"/>
    <n v="757.17615227952786"/>
    <n v="443.95167763409466"/>
    <n v="174.97997550216991"/>
    <n v="923.66237602225499"/>
    <n v="741.32965722946938"/>
    <n v="33.779498684776442"/>
    <n v="960.41577398019456"/>
    <n v="8403.5056468802886"/>
    <n v="1756.7690847103579"/>
    <n v="29598.606874088411"/>
    <n v="176926.38605957929"/>
    <n v="4312.418425606942"/>
    <n v="2357.2116215646361"/>
    <n v="5718.5878125356621"/>
    <n v="1507.1559679498937"/>
    <n v="2802.4645159004763"/>
    <n v="670.87387776983326"/>
    <n v="41946.77158931172"/>
    <n v="282541.64796219725"/>
    <n v="45.84430406184255"/>
    <n v="0"/>
    <n v="0"/>
    <n v="0"/>
    <n v="1797.2636934326295"/>
    <n v="0"/>
    <n v="0"/>
    <n v="894.51784616402176"/>
    <n v="116.92400485497457"/>
    <n v="555.59006505498337"/>
    <n v="160.45506421644893"/>
    <n v="50.470793462578953"/>
    <n v="477.90457857758332"/>
    <n v="268.22955539650815"/>
    <n v="0"/>
    <n v="1033.2090630597133"/>
    <n v="7509.2620963644986"/>
    <n v="1030.0702002964083"/>
    <n v="29549.155216263334"/>
    <n v="130964.18930775934"/>
    <n v="2040.8248073439975"/>
    <n v="1810.4226910579669"/>
    <n v="1862.8054864128869"/>
    <n v="1133.0541719968041"/>
    <n v="1079.975300282118"/>
    <n v="365.97003224636643"/>
    <n v="33909.05031530936"/>
    <n v="216655.18859361438"/>
    <n v="0"/>
    <n v="0"/>
    <n v="0"/>
    <n v="0"/>
    <n v="156.44212364242358"/>
    <n v="0"/>
    <n v="0"/>
    <n v="150.70809714856603"/>
    <n v="22.516677665805005"/>
    <n v="81.722294822362869"/>
    <n v="68.433039964701479"/>
    <n v="269.59858349315414"/>
    <n v="1133.4997082766615"/>
    <n v="110.28381743442971"/>
    <n v="0"/>
    <n v="600.068135283365"/>
    <n v="2990.0907315402883"/>
    <n v="345.41378245615653"/>
    <n v="12492.655861669293"/>
    <n v="63876.228205092928"/>
    <n v="1432.6750516425973"/>
    <n v="676.10982553347174"/>
    <n v="1638.1684330697167"/>
    <n v="555.21292660727704"/>
    <n v="465.08308094592911"/>
    <n v="122.57108013599081"/>
    <n v="15658.926571592045"/>
    <n v="102846.40802801716"/>
    <n v="9.4851043871333722"/>
    <n v="0"/>
    <n v="0"/>
    <n v="0"/>
    <n v="151.89158738151994"/>
    <n v="0"/>
    <n v="12.359378443840455"/>
    <n v="2601.863008418235"/>
    <n v="26.730748727375868"/>
    <n v="73.543092197611884"/>
    <n v="82.031781578420137"/>
    <n v="1967.1384098034837"/>
    <n v="696.80010379907048"/>
    <n v="99.779082550723146"/>
    <n v="3069.4742474837285"/>
    <n v="413.29895648991993"/>
    <n v="2330.5110343100332"/>
    <n v="260.30364787064912"/>
    <n v="9865.247825906612"/>
    <n v="52258.043697664667"/>
    <n v="1098.3764293577749"/>
    <n v="445.33427379806852"/>
    <n v="604.03099243618703"/>
    <n v="348.56493942132494"/>
    <n v="354.29145143360506"/>
    <n v="61.796700600936049"/>
    <n v="12173.432649052464"/>
    <n v="89004.329143113398"/>
    <n v="6.9796248678427091"/>
    <n v="0"/>
    <n v="15.51027748409491"/>
    <n v="0"/>
    <n v="171.3742967439789"/>
    <n v="0"/>
    <n v="0"/>
    <n v="110.36803252133419"/>
    <n v="12.871979284048921"/>
    <n v="69.640370389700308"/>
    <n v="9.3061664904569454"/>
    <n v="1416.2189308343093"/>
    <n v="563.11566902927962"/>
    <n v="0"/>
    <n v="0"/>
    <n v="354.19967625169022"/>
    <n v="1297.9360037128515"/>
    <n v="78.450673309009346"/>
    <n v="6221.7509873230274"/>
    <n v="38049.27405204306"/>
    <n v="474.61914409648898"/>
    <n v="278.65175137382073"/>
    <n v="564.00053035944779"/>
    <n v="314.49801897563543"/>
    <n v="211.54731135273812"/>
    <n v="15.35517470925396"/>
    <n v="9104.3391597978734"/>
    <n v="59340.007830949951"/>
    <n v="17.608202452547754"/>
    <n v="0"/>
    <n v="29.300468123954026"/>
    <n v="0"/>
    <n v="12.647161285361683"/>
    <n v="0"/>
    <n v="85.246059492493103"/>
    <n v="38.849843506414885"/>
    <n v="19.616655513255662"/>
    <n v="105.63733616601816"/>
    <n v="0"/>
    <n v="1140.6235794805873"/>
    <n v="438.50852498222042"/>
    <n v="0"/>
    <n v="0"/>
    <n v="234.49849389050803"/>
    <n v="871.77567503429862"/>
    <n v="56.366651003362058"/>
    <n v="5056.3967105964784"/>
    <n v="32941.503826145847"/>
    <n v="646.11034987866549"/>
    <n v="253.04971340783311"/>
    <n v="541.73633236498506"/>
    <n v="96.116888544720425"/>
    <n v="166.63368668565369"/>
    <n v="49.830094959598419"/>
    <n v="7910.4315682093074"/>
    <n v="50712.487821724113"/>
  </r>
  <r>
    <s v="PAS"/>
    <n v="8592"/>
    <m/>
    <n v="9"/>
    <m/>
    <m/>
    <s v="Ensino de Arte Cultura"/>
    <x v="1"/>
    <s v="Atividades de ensino continuado"/>
    <s v="85.50-3, 85.91-1, 85.92-9, 85.93-7, 85.99-6"/>
    <x v="0"/>
    <n v="294.06290292438246"/>
    <n v="213.41599617625968"/>
    <n v="488.87446658463398"/>
    <n v="21.641229009324729"/>
    <n v="6046.0202974080103"/>
    <n v="185.26132516799498"/>
    <n v="114.5925494443761"/>
    <n v="1365.5132761999832"/>
    <n v="210.62834283730206"/>
    <n v="1592.0113056386203"/>
    <n v="379.25999763636742"/>
    <n v="518.08354968317371"/>
    <n v="1179.0113167640063"/>
    <n v="282.82650182363113"/>
    <n v="692.25987267992514"/>
    <n v="4577.8802181513702"/>
    <n v="10909.291981280157"/>
    <n v="1587.8229506541834"/>
    <n v="15727.157437352887"/>
    <n v="190115.20384103281"/>
    <n v="7983.8813093838316"/>
    <n v="3177.0944288744222"/>
    <n v="7262.4171361979488"/>
    <n v="1474.4103563411643"/>
    <n v="978.99614350138984"/>
    <n v="2472.0820734152817"/>
    <n v="3673.4665052274754"/>
    <n v="263523.16731139092"/>
    <n v="195.76008143093583"/>
    <n v="33.805934969887147"/>
    <n v="340.97300171988309"/>
    <n v="39.620619804100521"/>
    <n v="5683.9272167316603"/>
    <n v="158.79903666672661"/>
    <n v="166.26329821962364"/>
    <n v="1030.3824972487032"/>
    <n v="165.46551804331719"/>
    <n v="1747.5351677501762"/>
    <n v="493.35240103061358"/>
    <n v="303.69878514646825"/>
    <n v="1491.9706588338643"/>
    <n v="290.38598234756432"/>
    <n v="529.6972591000906"/>
    <n v="4118.9950671071665"/>
    <n v="8423.647462364208"/>
    <n v="1716.7507636409257"/>
    <n v="16070.381686184031"/>
    <n v="190719.3574023135"/>
    <n v="6396.6406960743525"/>
    <n v="3447.3709602693907"/>
    <n v="5494.3297717120277"/>
    <n v="1382.9570140436376"/>
    <n v="651.10158114590638"/>
    <n v="2170.6842983032552"/>
    <n v="3907.8887975633543"/>
    <n v="257171.74295976537"/>
    <n v="247.18506105619707"/>
    <n v="48.313902571008484"/>
    <n v="109.40994580216277"/>
    <n v="25.768754093004308"/>
    <n v="5799.1924569946577"/>
    <n v="99.514403334476128"/>
    <n v="67.086512189931241"/>
    <n v="727.20239349218252"/>
    <n v="20.657906911666728"/>
    <n v="1243.0949761733825"/>
    <n v="442.6300854272979"/>
    <n v="197.57481406796956"/>
    <n v="1193.6621441501611"/>
    <n v="197.4442236917312"/>
    <n v="631.23029461884448"/>
    <n v="3687.7837606141611"/>
    <n v="8636.3006233800006"/>
    <n v="1268.6116227906261"/>
    <n v="12614.719099140477"/>
    <n v="174647.86842274878"/>
    <n v="5386.282051621366"/>
    <n v="2822.1136044011155"/>
    <n v="4307.7908979477597"/>
    <n v="1299.2595314619609"/>
    <n v="523.00894807242685"/>
    <n v="1412.164471068005"/>
    <n v="3631.200214366545"/>
    <n v="231287.07112218789"/>
    <n v="65.859712325229296"/>
    <n v="18.802606598881443"/>
    <n v="43.429443332858582"/>
    <n v="18.079429422007291"/>
    <n v="554.89534061718234"/>
    <n v="175.20459906849817"/>
    <n v="82.02089769892298"/>
    <n v="274.88130359544851"/>
    <n v="31.71695866123741"/>
    <n v="1075.2810312594611"/>
    <n v="249.72336288894616"/>
    <n v="223.41132429321678"/>
    <n v="911.97087222105904"/>
    <n v="182.0314911380481"/>
    <n v="561.24138621067175"/>
    <n v="3410.6669444974204"/>
    <n v="6388.3940859424965"/>
    <n v="840.01689938368293"/>
    <n v="9533.6788912759293"/>
    <n v="162786.45734818303"/>
    <n v="4157.4123992258928"/>
    <n v="2433.4661543872094"/>
    <n v="2438.7221264927566"/>
    <n v="1333.9437597326914"/>
    <n v="535.34965288245769"/>
    <n v="1001.8035762273732"/>
    <n v="2646.9813961335412"/>
    <n v="201975.4429936962"/>
    <n v="32.84831533389977"/>
    <n v="0"/>
    <n v="22.559228756273662"/>
    <n v="24.973367916789677"/>
    <n v="507.17336294020112"/>
    <n v="194.69770870441255"/>
    <n v="8.5477018318718923"/>
    <n v="208.39481428298706"/>
    <n v="70.919108885070358"/>
    <n v="678.50634769215173"/>
    <n v="89.353317298447664"/>
    <n v="110.58765227080765"/>
    <n v="718.25534003628786"/>
    <n v="75.851132842053076"/>
    <n v="397.7726680100597"/>
    <n v="4494.9811355405827"/>
    <n v="5389.9312158054072"/>
    <n v="555.37586479412232"/>
    <n v="6510.2597234850909"/>
    <n v="96556.192273335779"/>
    <n v="2589.075923400565"/>
    <n v="1213.6717581117612"/>
    <n v="2016.8195207024341"/>
    <n v="1093.7800161980126"/>
    <n v="408.27494432747631"/>
    <n v="925.4162684195901"/>
    <n v="2056.6600237368129"/>
    <n v="126950.87873465895"/>
    <n v="44.730234605737152"/>
    <n v="0"/>
    <n v="0"/>
    <n v="0"/>
    <n v="307.50164026456855"/>
    <n v="120.32411807473095"/>
    <n v="7.8773505182481598"/>
    <n v="154.3808069000174"/>
    <n v="443.74181381421698"/>
    <n v="413.4756124659865"/>
    <n v="40.785772726934084"/>
    <n v="80.692314720013187"/>
    <n v="482.93064723990256"/>
    <n v="55.683718595818185"/>
    <n v="258.56478474966366"/>
    <n v="3158.4955198536841"/>
    <n v="4412.2450007449497"/>
    <n v="217.56935188969126"/>
    <n v="3024.7040089298353"/>
    <n v="67588.399076582311"/>
    <n v="2677.3650983801904"/>
    <n v="864.38763510171339"/>
    <n v="1923.2729501420943"/>
    <n v="687.09080793325586"/>
    <n v="314.50848191044071"/>
    <n v="527.13186739788182"/>
    <n v="1132.6331829699468"/>
    <n v="88938.491796511837"/>
    <n v="37.389318689858968"/>
    <n v="48.118427531296874"/>
    <n v="9.3912336899657536"/>
    <n v="0"/>
    <n v="567.55695415702871"/>
    <n v="241.63644284281889"/>
    <n v="15.589260100673561"/>
    <n v="241.06958797727566"/>
    <n v="273.37580752014486"/>
    <n v="4097.3699026012082"/>
    <n v="16.329477140119462"/>
    <n v="24.549436164266432"/>
    <n v="306.67299004192859"/>
    <n v="32.775405577980486"/>
    <n v="74.049877645379979"/>
    <n v="2085.8012668272663"/>
    <n v="4136.7482845867353"/>
    <n v="197.46890732488288"/>
    <n v="4139.5718529075666"/>
    <n v="62868.781122871929"/>
    <n v="1716.6160932018938"/>
    <n v="526.042817805803"/>
    <n v="1002.7386468890815"/>
    <n v="858.50789205381784"/>
    <n v="255.00711789658195"/>
    <n v="469.13983028093065"/>
    <n v="813.26092813557023"/>
    <n v="85055.558882462006"/>
    <n v="15.560229115412547"/>
    <n v="0"/>
    <n v="5.1867430384708486"/>
    <n v="0"/>
    <n v="451.3612986667099"/>
    <n v="15.560229115412547"/>
    <n v="0"/>
    <n v="180.23618124238862"/>
    <n v="53.254611161028514"/>
    <n v="236.4824511906854"/>
    <n v="11.474577026712893"/>
    <n v="0"/>
    <n v="191.04166841715755"/>
    <n v="15.560229115412547"/>
    <n v="48.294446897391076"/>
    <n v="2138.5794630351493"/>
    <n v="2297.0470202383026"/>
    <n v="101.84511189131889"/>
    <n v="1280.4505714411191"/>
    <n v="30695.750649181049"/>
    <n v="1016.3749202722591"/>
    <n v="190.66399162798004"/>
    <n v="364.0823356395843"/>
    <n v="546.52779642982034"/>
    <n v="95.23105906461231"/>
    <n v="260.24551442146822"/>
    <n v="882.90719152798727"/>
    <n v="41093.718289757438"/>
  </r>
  <r>
    <s v="PAS"/>
    <n v="8593"/>
    <m/>
    <n v="9"/>
    <m/>
    <m/>
    <s v="Ensino de Idiomas"/>
    <x v="1"/>
    <s v="Atividades de ensino continuado"/>
    <s v="85.50-3, 85.91-1, 85.92-9, 85.93-7, 85.99-6"/>
    <x v="0"/>
    <n v="4730.472703243604"/>
    <n v="1137.1527260710454"/>
    <n v="15943.750419752034"/>
    <n v="1684.3365548837257"/>
    <n v="22348.716057256046"/>
    <n v="2347.2133776794749"/>
    <n v="2937.6185370061221"/>
    <n v="12427.318231979621"/>
    <n v="4495.2927746804826"/>
    <n v="21020.358738663512"/>
    <n v="8605.2788608184019"/>
    <n v="12533.58264465506"/>
    <n v="37045.290519824324"/>
    <n v="6160.7120856375759"/>
    <n v="7628.7532250214545"/>
    <n v="36380.676719380899"/>
    <n v="124978.65709212107"/>
    <n v="24650.231917389749"/>
    <n v="312956.25317089248"/>
    <n v="549878.67401001044"/>
    <n v="78167.67290606047"/>
    <n v="55283.938290141443"/>
    <n v="67582.267174970038"/>
    <n v="12197.421871979604"/>
    <n v="11589.198568160311"/>
    <n v="21435.149210435724"/>
    <n v="75155.272115801825"/>
    <n v="1531301.260504517"/>
    <n v="4502.0363533118434"/>
    <n v="1113.4476646771113"/>
    <n v="15559.056147269672"/>
    <n v="1579.9133040606478"/>
    <n v="17087.702071972832"/>
    <n v="1821.0652923657653"/>
    <n v="2415.9430693598033"/>
    <n v="10454.642360071131"/>
    <n v="4114.6968417360731"/>
    <n v="20350.845675813311"/>
    <n v="9467.6233089512061"/>
    <n v="10108.025186718158"/>
    <n v="29805.051380982019"/>
    <n v="5015.1567437294661"/>
    <n v="7385.7534584790255"/>
    <n v="32442.570815236122"/>
    <n v="122034.41833962881"/>
    <n v="21113.384097478363"/>
    <n v="291589.50130241545"/>
    <n v="522073.65542290307"/>
    <n v="68896.42975639092"/>
    <n v="47755.262625710558"/>
    <n v="63461.047383267469"/>
    <n v="9472.857356323002"/>
    <n v="9963.7022283810638"/>
    <n v="19052.342865438997"/>
    <n v="71560.646356385929"/>
    <n v="1420196.7774090576"/>
    <n v="2901.534426234025"/>
    <n v="981.16065565057215"/>
    <n v="16747.890411203087"/>
    <n v="1126.0847028785363"/>
    <n v="16807.825561077691"/>
    <n v="1446.4180351150899"/>
    <n v="1723.3307153426979"/>
    <n v="9122.3243030089325"/>
    <n v="3606.9185055258167"/>
    <n v="17769.409812001955"/>
    <n v="8866.4616248674338"/>
    <n v="7814.7931835969002"/>
    <n v="27352.482399971195"/>
    <n v="3782.7929579912638"/>
    <n v="6428.9692450804441"/>
    <n v="29669.852534555779"/>
    <n v="105712.04063929878"/>
    <n v="16671.268209182886"/>
    <n v="267490.99936005409"/>
    <n v="473770.11534432002"/>
    <n v="69039.501636090587"/>
    <n v="42736.938155203294"/>
    <n v="56966.732922396885"/>
    <n v="8427.0241987004374"/>
    <n v="8250.7305932532454"/>
    <n v="17960.633332337242"/>
    <n v="68666.795244091059"/>
    <n v="1291841.0287090298"/>
    <n v="3751.1492089513508"/>
    <n v="1060.2084265766455"/>
    <n v="13205.766423631476"/>
    <n v="1085.8896755384396"/>
    <n v="13621.806272700154"/>
    <n v="1126.3076498750727"/>
    <n v="1528.3825495778317"/>
    <n v="6208.8666787123475"/>
    <n v="3079.3073279173946"/>
    <n v="13549.890117383839"/>
    <n v="6907.1146445483073"/>
    <n v="5934.6135108897197"/>
    <n v="17248.593223710912"/>
    <n v="2811.7224839574219"/>
    <n v="5291.2754260697611"/>
    <n v="25345.315415466113"/>
    <n v="87707.430918737417"/>
    <n v="13347.06180882168"/>
    <n v="237659.1261653961"/>
    <n v="419136.34794233413"/>
    <n v="55706.23277583866"/>
    <n v="39283.660319278853"/>
    <n v="45897.552991347242"/>
    <n v="6740.1438157176053"/>
    <n v="7878.0322524030962"/>
    <n v="16223.441142516322"/>
    <n v="65974.533122820067"/>
    <n v="1117309.772290718"/>
    <n v="2192.1278572142423"/>
    <n v="873.32288621237262"/>
    <n v="10830.054201563069"/>
    <n v="1047.9024892424409"/>
    <n v="11092.416020774639"/>
    <n v="424.26166078301719"/>
    <n v="888.4389102949475"/>
    <n v="4348.1775410162209"/>
    <n v="2613.070160452462"/>
    <n v="9401.629647423566"/>
    <n v="6137.6860156793064"/>
    <n v="4098.1348037663756"/>
    <n v="15789.380859020761"/>
    <n v="1809.1735521407716"/>
    <n v="4097.1298621941269"/>
    <n v="19943.809318633714"/>
    <n v="68320.164220894338"/>
    <n v="9786.1344385685734"/>
    <n v="204324.70638792738"/>
    <n v="342591.49237229361"/>
    <n v="42203.481350179631"/>
    <n v="28728.274278750279"/>
    <n v="34850.239059536783"/>
    <n v="4180.2614581708604"/>
    <n v="5560.1317138657678"/>
    <n v="11110.831457764822"/>
    <n v="53400.574706414613"/>
    <n v="900643.00723077869"/>
    <n v="1230.7615052652411"/>
    <n v="687.0428376948837"/>
    <n v="8531.3420293892796"/>
    <n v="1098.5189634041863"/>
    <n v="10275.954187401245"/>
    <n v="280.66883325489118"/>
    <n v="482.29361589166689"/>
    <n v="3839.5611987480474"/>
    <n v="2705.8176557135603"/>
    <n v="7996.4997009389299"/>
    <n v="4677.0346787083654"/>
    <n v="4610.3369262762599"/>
    <n v="12477.620068122273"/>
    <n v="1332.4146337171605"/>
    <n v="3299.806281788683"/>
    <n v="18378.965261394682"/>
    <n v="57060.59929237522"/>
    <n v="8288.2624066092576"/>
    <n v="177312.48525807957"/>
    <n v="278684.05977543263"/>
    <n v="31416.529678646173"/>
    <n v="22396.681048847302"/>
    <n v="26347.56557229488"/>
    <n v="3247.726033831415"/>
    <n v="4898.4502038065229"/>
    <n v="7482.3226492969525"/>
    <n v="44822.367990050938"/>
    <n v="743861.68828698015"/>
    <n v="954.30448608110157"/>
    <n v="613.45529404401407"/>
    <n v="8493.721374851877"/>
    <n v="871.2431562361196"/>
    <n v="8018.5356561463177"/>
    <n v="153.19750476234998"/>
    <n v="666.24078906986153"/>
    <n v="2431.7852097964974"/>
    <n v="2296.4135813503094"/>
    <n v="7463.1065411765449"/>
    <n v="3719.6847233630988"/>
    <n v="3031.0469688908547"/>
    <n v="11024.878233516967"/>
    <n v="931.43194860454605"/>
    <n v="2917.3850553660227"/>
    <n v="18547.60032615707"/>
    <n v="60488.417237494599"/>
    <n v="6733.5032862250564"/>
    <n v="171418.48906242431"/>
    <n v="256169.59785986104"/>
    <n v="27801.930113987539"/>
    <n v="20080.786091627688"/>
    <n v="25784.782334103704"/>
    <n v="2347.753765511457"/>
    <n v="3356.0585966085723"/>
    <n v="7826.7861979632171"/>
    <n v="44342.714332090778"/>
    <n v="698484.8497273114"/>
    <n v="518.43953547796968"/>
    <n v="326.7304151277296"/>
    <n v="4506.6544249085837"/>
    <n v="674.34702551195835"/>
    <n v="5163.0085023266838"/>
    <n v="78.230143823635316"/>
    <n v="330.71124040974235"/>
    <n v="1767.7662363573538"/>
    <n v="1271.1619336186161"/>
    <n v="4616.0750479939989"/>
    <n v="2250.7972420438896"/>
    <n v="3067.9818475991124"/>
    <n v="6149.2749252334543"/>
    <n v="572.73681848296394"/>
    <n v="1736.1183682552814"/>
    <n v="16299.701432488482"/>
    <n v="30774.401874643063"/>
    <n v="3481.6061783301475"/>
    <n v="112929.58769542293"/>
    <n v="155006.07162952368"/>
    <n v="15847.699707549706"/>
    <n v="12004.468890821205"/>
    <n v="13132.593554789415"/>
    <n v="1445.1108268457485"/>
    <n v="2131.1702006047617"/>
    <n v="4327.369601533861"/>
    <n v="27278.885124470376"/>
    <n v="427688.70042419439"/>
  </r>
  <r>
    <s v="PAC"/>
    <n v="4783"/>
    <m/>
    <m/>
    <n v="1"/>
    <m/>
    <s v="Comércio varejista de jóias e relógios"/>
    <x v="0"/>
    <s v="Outros produtos novos"/>
    <s v="47.83-1 e 47.89-0"/>
    <x v="1"/>
    <n v="52080.725667585735"/>
    <n v="13241.32200291317"/>
    <n v="82050.614418432466"/>
    <n v="4399.0655135340166"/>
    <n v="66880.789553225623"/>
    <n v="6224.1403452631102"/>
    <n v="10430.727938656988"/>
    <n v="69732.04851240736"/>
    <n v="43569.427900326686"/>
    <n v="97943.041747604089"/>
    <n v="32549.132425448461"/>
    <n v="51434.551868063259"/>
    <n v="126127.56503185128"/>
    <n v="21770.325317718827"/>
    <n v="49545.62924524847"/>
    <n v="151502.17538963162"/>
    <n v="446135.25467622722"/>
    <n v="122754.48834322725"/>
    <n v="731675.0999851774"/>
    <n v="2438953.8214743724"/>
    <n v="626603.65743052715"/>
    <n v="370594.23544656835"/>
    <n v="473128.94571831462"/>
    <n v="65201.283714556987"/>
    <n v="56354.393228457819"/>
    <n v="155922.9453106462"/>
    <n v="165205.75026725719"/>
    <n v="6532011.158473243"/>
    <n v="55921.448944966476"/>
    <n v="10454.525463804002"/>
    <n v="73476.03993904317"/>
    <n v="2864.893724777558"/>
    <n v="51680.219921895317"/>
    <n v="4300.8531201071482"/>
    <n v="9785.8411339196464"/>
    <n v="62655.461525627601"/>
    <n v="33435.289207035181"/>
    <n v="88235.892457604292"/>
    <n v="28122.613432586717"/>
    <n v="44489.61587888706"/>
    <n v="118370.12185871635"/>
    <n v="17068.750915336685"/>
    <n v="41857.591097444849"/>
    <n v="142434.90664535743"/>
    <n v="414167.17457169021"/>
    <n v="119476.63634995444"/>
    <n v="675735.72450575535"/>
    <n v="2330420.4859102187"/>
    <n v="617942.15008432302"/>
    <n v="343340.97435542988"/>
    <n v="440912.65418815764"/>
    <n v="58996.219628829327"/>
    <n v="52167.845276766304"/>
    <n v="142357.56559519112"/>
    <n v="165045.52858073771"/>
    <n v="6145717.0243141633"/>
    <n v="46438.055296279599"/>
    <n v="10852.239372778267"/>
    <n v="68929.254274956184"/>
    <n v="3255.4335449961391"/>
    <n v="35491.506899146327"/>
    <n v="3225.4421929887658"/>
    <n v="9076.1013000631247"/>
    <n v="52870.849834885688"/>
    <n v="28934.091533040151"/>
    <n v="66337.947686593019"/>
    <n v="23790.230115357059"/>
    <n v="37210.353550119995"/>
    <n v="85074.593981084312"/>
    <n v="14873.398950832687"/>
    <n v="34811.589057284007"/>
    <n v="119943.29943798274"/>
    <n v="350013.00444701914"/>
    <n v="97660.249117246"/>
    <n v="537440.20683409681"/>
    <n v="1734009.492554575"/>
    <n v="531469.10291055299"/>
    <n v="283318.29148772021"/>
    <n v="347924.39184593013"/>
    <n v="48812.979577083213"/>
    <n v="44841.243034713865"/>
    <n v="124088.89298416632"/>
    <n v="130111.39084474876"/>
    <n v="4870803.6326662404"/>
    <n v="42897.894812675011"/>
    <n v="6556.5797468281262"/>
    <n v="56463.012991363583"/>
    <n v="1671.4309753784685"/>
    <n v="31221.473400467366"/>
    <n v="1688.2261858628722"/>
    <n v="5862.9563170627771"/>
    <n v="33788.798143516746"/>
    <n v="26090.174374179627"/>
    <n v="50323.092622637902"/>
    <n v="17853.956624112245"/>
    <n v="26084.852511230187"/>
    <n v="66050.733192774089"/>
    <n v="13278.681631675476"/>
    <n v="29448.339730991131"/>
    <n v="98417.277977471589"/>
    <n v="278357.06464411056"/>
    <n v="79682.394431246372"/>
    <n v="457742.10115838988"/>
    <n v="1490735.4017157808"/>
    <n v="483002.85414698021"/>
    <n v="248066.0522991367"/>
    <n v="305203.65117543197"/>
    <n v="43964.938009965808"/>
    <n v="49881.799539940774"/>
    <n v="100234.00548746042"/>
    <n v="103538.98587083729"/>
    <n v="4148106.729717508"/>
    <n v="29922.540171816541"/>
    <n v="4726.5859540844567"/>
    <n v="42291.032985971447"/>
    <n v="1251.5003812454238"/>
    <n v="25346.163564251612"/>
    <n v="2527.3272338498459"/>
    <n v="4135.4016143857252"/>
    <n v="28980.603851251293"/>
    <n v="19029.613615816867"/>
    <n v="37956.065959215892"/>
    <n v="14875.230854847403"/>
    <n v="18854.73775646992"/>
    <n v="52513.601948727257"/>
    <n v="9847.5540696812441"/>
    <n v="22846.996213183418"/>
    <n v="78395.357839415621"/>
    <n v="223302.52194694345"/>
    <n v="62701.082286521741"/>
    <n v="396779.8598525463"/>
    <n v="1225371.9228853185"/>
    <n v="396373.56511676288"/>
    <n v="209900.5453860558"/>
    <n v="234139.43938274405"/>
    <n v="28742.05284335135"/>
    <n v="38629.798543493518"/>
    <n v="71722.15762071051"/>
    <n v="88521.785638215122"/>
    <n v="3369685.0455168779"/>
    <n v="24968.640247388528"/>
    <n v="3811.8261970707931"/>
    <n v="39945.888752435843"/>
    <n v="679.97724541622563"/>
    <n v="24666.556868025844"/>
    <n v="916.75888567289189"/>
    <n v="3961.4116509974901"/>
    <n v="26343.167186210274"/>
    <n v="17244.387876788158"/>
    <n v="32981.99050234061"/>
    <n v="15317.89392447824"/>
    <n v="18522.149211087846"/>
    <n v="52817.091959363133"/>
    <n v="9887.54447481647"/>
    <n v="20905.254483768938"/>
    <n v="76876.047645568484"/>
    <n v="208614.0009311084"/>
    <n v="66539.833953785841"/>
    <n v="401642.12753577769"/>
    <n v="1141345.2115002638"/>
    <n v="355583.99306766625"/>
    <n v="208886.13584755742"/>
    <n v="225207.34639358451"/>
    <n v="45295.874169400515"/>
    <n v="38989.20561560824"/>
    <n v="73534.320951874353"/>
    <n v="71379.708471405203"/>
    <n v="3206864.3455494619"/>
    <n v="26291.654384390382"/>
    <n v="3194.7877633435878"/>
    <n v="39295.397734154802"/>
    <n v="1584.004446372184"/>
    <n v="27135.374804131276"/>
    <n v="485.28367169001029"/>
    <n v="3798.532666262071"/>
    <n v="27132.878603291087"/>
    <n v="15394.56277677151"/>
    <n v="33902.50155815998"/>
    <n v="18172.089191853054"/>
    <n v="21171.111752353154"/>
    <n v="49970.592851556612"/>
    <n v="9045.3052599866078"/>
    <n v="19232.069519269902"/>
    <n v="80201.903143951349"/>
    <n v="212041.51539228676"/>
    <n v="58026.953467670872"/>
    <n v="433869.06691496511"/>
    <n v="1227451.6710301326"/>
    <n v="364644.29711890157"/>
    <n v="225534.18747939338"/>
    <n v="233650.2799927083"/>
    <n v="28204.093535663091"/>
    <n v="40036.924757659865"/>
    <n v="61567.457675294208"/>
    <n v="65180.465119340945"/>
    <n v="3326214.9626115547"/>
    <n v="17609.223260582796"/>
    <n v="1646.1142524092365"/>
    <n v="27339.155401415952"/>
    <n v="897.40465762609688"/>
    <n v="26119.979253615063"/>
    <n v="424.5079693702429"/>
    <n v="2857.2584869219186"/>
    <n v="19974.111414276074"/>
    <n v="9695.4571556701412"/>
    <n v="25686.178715042093"/>
    <n v="14701.767408946303"/>
    <n v="15483.367563047039"/>
    <n v="38518.416662782103"/>
    <n v="7412.7870269072355"/>
    <n v="14616.264235652126"/>
    <n v="68000.470341095061"/>
    <n v="165971.26825979099"/>
    <n v="41498.485364694621"/>
    <n v="307896.83027284167"/>
    <n v="954433.97820303321"/>
    <n v="275181.05089748692"/>
    <n v="165177.34996229495"/>
    <n v="184973.65120954358"/>
    <n v="20436.486510109247"/>
    <n v="35932.278279120073"/>
    <n v="46654.240561746155"/>
    <n v="51939.888906244654"/>
    <n v="2541077.9722322654"/>
  </r>
  <r>
    <s v="PAC"/>
    <n v="4761"/>
    <m/>
    <m/>
    <n v="2"/>
    <m/>
    <s v="Com. Var. Livros, jornais, papelaria."/>
    <x v="8"/>
    <s v="Artigos culturais, recreativos e esportivos"/>
    <s v="47.61-0, 47.62-8, 47.63-6"/>
    <x v="1"/>
    <n v="128455.76806350246"/>
    <n v="41501.591629747381"/>
    <n v="249705.9868989168"/>
    <n v="37097.158367226439"/>
    <n v="366607.21824910812"/>
    <n v="44195.814722729003"/>
    <n v="59312.189216095801"/>
    <n v="250024.89616524195"/>
    <n v="115026.90011169936"/>
    <n v="369524.76119973406"/>
    <n v="189572.71275751703"/>
    <n v="187957.59804182389"/>
    <n v="528332.93031583074"/>
    <n v="126198.84005339374"/>
    <n v="126079.34218509028"/>
    <n v="706626.11375659821"/>
    <n v="1897631.7403361383"/>
    <n v="382305.98640596034"/>
    <n v="2538976.4676230266"/>
    <n v="9269824.2635825835"/>
    <n v="2006725.2915093536"/>
    <n v="704260.39284653787"/>
    <n v="1376117.9872505192"/>
    <n v="226612.70434604984"/>
    <n v="258335.8000217985"/>
    <n v="470024.14632425841"/>
    <n v="764468.55864344817"/>
    <n v="23421503.16062393"/>
    <n v="114269.50188559109"/>
    <n v="35951.680522641007"/>
    <n v="196622.63246726376"/>
    <n v="33913.150980934588"/>
    <n v="334105.82035989605"/>
    <n v="43216.741525001169"/>
    <n v="63271.602426195161"/>
    <n v="235734.17965032373"/>
    <n v="109379.03119540037"/>
    <n v="367560.8587082572"/>
    <n v="173401.08431742448"/>
    <n v="145270.2072285155"/>
    <n v="543745.75268875028"/>
    <n v="129426.25181555228"/>
    <n v="122070.72967315602"/>
    <n v="645900.21065865248"/>
    <n v="1760047.6721430409"/>
    <n v="350528.08964829077"/>
    <n v="2334833.43026052"/>
    <n v="9050729.0463816244"/>
    <n v="1784624.8580348454"/>
    <n v="657967.30719424435"/>
    <n v="1304271.7326935069"/>
    <n v="169792.50160027121"/>
    <n v="232571.19098320958"/>
    <n v="420958.78951299173"/>
    <n v="737249.47656624252"/>
    <n v="22097413.531122349"/>
    <n v="122314.75553425644"/>
    <n v="36585.977331691793"/>
    <n v="191527.36901164646"/>
    <n v="46288.50459674724"/>
    <n v="300720.19908503135"/>
    <n v="35101.456481683643"/>
    <n v="51071.10623444691"/>
    <n v="225763.97338743851"/>
    <n v="103142.59130023392"/>
    <n v="346079.81141403696"/>
    <n v="146177.60220378253"/>
    <n v="134624.11419615601"/>
    <n v="507156.40722038009"/>
    <n v="115042.36604401223"/>
    <n v="125141.69714303722"/>
    <n v="631287.747187712"/>
    <n v="1803353.3047918053"/>
    <n v="325686.17579836358"/>
    <n v="2289104.0589305484"/>
    <n v="8494149.993458841"/>
    <n v="1809052.3354518311"/>
    <n v="621469.1310452366"/>
    <n v="1212019.7283969112"/>
    <n v="161511.15879118486"/>
    <n v="246450.33200886386"/>
    <n v="388693.94289150502"/>
    <n v="661765.73531725362"/>
    <n v="21131281.575254638"/>
    <n v="101128.09132321527"/>
    <n v="30134.715125195911"/>
    <n v="157843.29918159096"/>
    <n v="24372.155536883889"/>
    <n v="236307.85108305927"/>
    <n v="28581.934919212108"/>
    <n v="50713.201038529798"/>
    <n v="175673.95763267361"/>
    <n v="89919.700811154471"/>
    <n v="313909.79659643921"/>
    <n v="113301.56230194212"/>
    <n v="105548.60447049969"/>
    <n v="360288.66675518005"/>
    <n v="96369.307215402834"/>
    <n v="97300.162056810819"/>
    <n v="504559.6810018667"/>
    <n v="1477078.7894665995"/>
    <n v="279694.78482920432"/>
    <n v="1887923.350744342"/>
    <n v="7103814.0984338569"/>
    <n v="1553385.1016216497"/>
    <n v="526580.19368345116"/>
    <n v="1064008.0526892629"/>
    <n v="140095.93281083493"/>
    <n v="205169.16422200203"/>
    <n v="340313.51428262435"/>
    <n v="597113.0920207866"/>
    <n v="17661128.761854276"/>
    <n v="119139.07189523794"/>
    <n v="33367.972439063386"/>
    <n v="145555.06808853048"/>
    <n v="23921.686171680434"/>
    <n v="231531.9286888137"/>
    <n v="31566.228288491522"/>
    <n v="70543.457521547622"/>
    <n v="186135.50037759938"/>
    <n v="87891.451397006094"/>
    <n v="300295.82295563287"/>
    <n v="114480.66130255906"/>
    <n v="80119.912979830318"/>
    <n v="392059.4388579303"/>
    <n v="84827.863498074003"/>
    <n v="91211.610695344687"/>
    <n v="502063.45966956177"/>
    <n v="1475309.3601206099"/>
    <n v="278451.01000295806"/>
    <n v="1800881.3179796757"/>
    <n v="6979970.3670153311"/>
    <n v="1503957.1804216939"/>
    <n v="518384.07217800873"/>
    <n v="1076108.0439247512"/>
    <n v="132703.41068233782"/>
    <n v="209929.29397702269"/>
    <n v="334003.04090889246"/>
    <n v="640912.72997163213"/>
    <n v="17445320.962009814"/>
    <n v="107002.05365429015"/>
    <n v="40646.536576986771"/>
    <n v="137067.19289730719"/>
    <n v="26778.225802227997"/>
    <n v="204646.25142128408"/>
    <n v="27586.287130446348"/>
    <n v="87616.29742230846"/>
    <n v="151312.5262263644"/>
    <n v="90094.568012536445"/>
    <n v="252999.67346076106"/>
    <n v="115745.81524267144"/>
    <n v="69963.828030189645"/>
    <n v="388005.14005541778"/>
    <n v="86579.992763632923"/>
    <n v="96974.052758197402"/>
    <n v="478017.23579819372"/>
    <n v="1437860.0234891693"/>
    <n v="313359.81583087455"/>
    <n v="1879185.5371875749"/>
    <n v="7047260.5381411659"/>
    <n v="1464270.1456475104"/>
    <n v="493834.6938366401"/>
    <n v="1092017.2409558604"/>
    <n v="135537.72042187932"/>
    <n v="210878.70122479679"/>
    <n v="351824.8123920135"/>
    <n v="610085.13472966116"/>
    <n v="17397150.041109961"/>
    <n v="98387.128526566099"/>
    <n v="31964.100472954746"/>
    <n v="112947.56565614472"/>
    <n v="26380.649820630941"/>
    <n v="191135.46293495916"/>
    <n v="37250.359655084481"/>
    <n v="116126.97958157172"/>
    <n v="133079.19925913576"/>
    <n v="84903.723909757944"/>
    <n v="225159.14432865192"/>
    <n v="104201.7613769381"/>
    <n v="67286.630348778504"/>
    <n v="357864.97619106382"/>
    <n v="82582.419826017183"/>
    <n v="91513.815908821431"/>
    <n v="471106.06633369299"/>
    <n v="1331185.0337032736"/>
    <n v="318995.05761619046"/>
    <n v="1822107.6208342216"/>
    <n v="7380686.2475290475"/>
    <n v="1296952.1559696128"/>
    <n v="466960.30682719167"/>
    <n v="1092803.6249827114"/>
    <n v="128868.29508288564"/>
    <n v="195893.17374569084"/>
    <n v="333034.64044421155"/>
    <n v="597835.70592296124"/>
    <n v="17197211.846788768"/>
    <n v="76752.412812013281"/>
    <n v="33296.264428891038"/>
    <n v="112152.48747576818"/>
    <n v="25151.093644451972"/>
    <n v="150216.01702465236"/>
    <n v="44882.573828333232"/>
    <n v="88669.910554432077"/>
    <n v="118944.20675099657"/>
    <n v="69559.812667300197"/>
    <n v="192318.89973613407"/>
    <n v="95465.258824246106"/>
    <n v="57835.166132223021"/>
    <n v="306571.74224471959"/>
    <n v="80760.178751536252"/>
    <n v="89807.110810183047"/>
    <n v="397696.13506860129"/>
    <n v="1134255.9831042162"/>
    <n v="253829.73148428331"/>
    <n v="1565451.0470646501"/>
    <n v="6015185.6957380213"/>
    <n v="992158.35560672183"/>
    <n v="402868.46928604535"/>
    <n v="943743.48984011461"/>
    <n v="109572.48742089544"/>
    <n v="158323.77079292995"/>
    <n v="290437.43367693352"/>
    <n v="472348.62130660674"/>
    <n v="14278254.356075902"/>
  </r>
  <r>
    <s v="PAC"/>
    <n v="4762"/>
    <m/>
    <m/>
    <n v="2"/>
    <m/>
    <s v="Com. Var. Discos, CDs, DVDs"/>
    <x v="6"/>
    <s v="Artigos culturais, recreativos e esportivos"/>
    <s v="47.61-0, 47.62-8, 47.63-6"/>
    <x v="1"/>
    <n v="4815.5787943692339"/>
    <n v="1945.7730506988694"/>
    <n v="5310.5777338176531"/>
    <n v="2030.4993731997017"/>
    <n v="8141.696882217042"/>
    <n v="207.77465455910905"/>
    <n v="1420.6232646800599"/>
    <n v="11361.226572275687"/>
    <n v="1888.6441680071202"/>
    <n v="13327.999237431244"/>
    <n v="8219.9286133146998"/>
    <n v="3095.3209561560502"/>
    <n v="28893.612589411532"/>
    <n v="2658.4701712896317"/>
    <n v="1164.015032504997"/>
    <n v="16415.068011552601"/>
    <n v="57989.911314482015"/>
    <n v="13160.223164013665"/>
    <n v="50275.779388858144"/>
    <n v="278888.38273649418"/>
    <n v="46833.928204905875"/>
    <n v="26446.146073759224"/>
    <n v="50854.804228076144"/>
    <n v="6510.9742390125812"/>
    <n v="9573.1819263231064"/>
    <n v="15243.01641221948"/>
    <n v="12079.095844332083"/>
    <n v="678752.25263796176"/>
    <n v="5062.3537645240376"/>
    <n v="1180.878435964567"/>
    <n v="4669.7036337742138"/>
    <n v="2581.7626901244985"/>
    <n v="7504.8125164437533"/>
    <n v="782.98067695985276"/>
    <n v="1829.8333587842924"/>
    <n v="14729.971616368366"/>
    <n v="1876.1798801250593"/>
    <n v="11216.428096707848"/>
    <n v="7197.9192594845463"/>
    <n v="2845.410176210657"/>
    <n v="24794.880096555349"/>
    <n v="2407.213289236412"/>
    <n v="670.38384528797224"/>
    <n v="14984.88412630838"/>
    <n v="57688.674639205063"/>
    <n v="12234.014955033286"/>
    <n v="53777.825877553223"/>
    <n v="302528.71685798187"/>
    <n v="44558.653065686703"/>
    <n v="26992.283908571048"/>
    <n v="47986.623046414592"/>
    <n v="6075.5764560598373"/>
    <n v="9328.9864077934199"/>
    <n v="9853.390534629405"/>
    <n v="19200.81006698752"/>
    <n v="694561.15127877588"/>
    <n v="5190.9444888713906"/>
    <n v="1172.8940562714527"/>
    <n v="6111.8618291385883"/>
    <n v="3883.6416359114564"/>
    <n v="6290.1839192008811"/>
    <n v="1046.5362836901195"/>
    <n v="2311.7355596420707"/>
    <n v="6491.8898137730976"/>
    <n v="2064.2679152251726"/>
    <n v="11025.589039573269"/>
    <n v="6094.933786527341"/>
    <n v="3343.6446862842708"/>
    <n v="28455.429472401167"/>
    <n v="1836.336352677044"/>
    <n v="1262.1941506104727"/>
    <n v="17260.55170526509"/>
    <n v="58454.134699387745"/>
    <n v="12188.753795016393"/>
    <n v="51722.247163723216"/>
    <n v="284822.8176158542"/>
    <n v="35351.047914037226"/>
    <n v="28782.058372066916"/>
    <n v="48467.459827715422"/>
    <n v="5380.9287343215346"/>
    <n v="11896.621575890264"/>
    <n v="12503.778649454764"/>
    <n v="10483.231710650263"/>
    <n v="663895.71475318086"/>
    <n v="3908.6975028953916"/>
    <n v="1209.0376462110585"/>
    <n v="5454.6584895388733"/>
    <n v="1548.6536100915121"/>
    <n v="4288.5968406057209"/>
    <n v="1015.6279954764143"/>
    <n v="1837.0534685901821"/>
    <n v="7926.1898151098394"/>
    <n v="1599.4000109942074"/>
    <n v="8419.4632537177895"/>
    <n v="5986.1847132542471"/>
    <n v="3257.3416855256287"/>
    <n v="26984.735584914455"/>
    <n v="1042.3776001392314"/>
    <n v="1259.5014394052682"/>
    <n v="15398.337636747741"/>
    <n v="48770.309674612115"/>
    <n v="11657.392668058421"/>
    <n v="49254.73068841239"/>
    <n v="290369.34377133765"/>
    <n v="29987.237077363068"/>
    <n v="25946.806439449392"/>
    <n v="44723.448402950504"/>
    <n v="5350.2833507774685"/>
    <n v="9594.1954641616667"/>
    <n v="11787.597628059615"/>
    <n v="7015.7847815213927"/>
    <n v="625592.98723992135"/>
    <n v="5059.424056232775"/>
    <n v="1434.2433347587069"/>
    <n v="7311.1832460304249"/>
    <n v="1966.9295549898579"/>
    <n v="6899.4731954454592"/>
    <n v="1261.240855152899"/>
    <n v="2843.0580715763258"/>
    <n v="7501.786980132817"/>
    <n v="1065.3489701664162"/>
    <n v="10549.981299211278"/>
    <n v="4457.3728454718021"/>
    <n v="2982.5082973195867"/>
    <n v="28342.332405860361"/>
    <n v="2828.1280300507042"/>
    <n v="1077.8909091565101"/>
    <n v="18552.502626465506"/>
    <n v="49604.04054356143"/>
    <n v="11663.143661352891"/>
    <n v="52851.516738384002"/>
    <n v="302766.16833896283"/>
    <n v="37495.724058258915"/>
    <n v="27876.72868995395"/>
    <n v="48570.774000020945"/>
    <n v="5328.4537817001274"/>
    <n v="12987.996350928086"/>
    <n v="12246.367294693951"/>
    <n v="6460.9131271651431"/>
    <n v="671985.23126300366"/>
    <n v="6025.1848497251576"/>
    <n v="869.54181443934442"/>
    <n v="4774.3755354487657"/>
    <n v="1736.2045067246261"/>
    <n v="6118.4127690596424"/>
    <n v="1578.7476958505329"/>
    <n v="2861.3429879454552"/>
    <n v="7082.2265616814566"/>
    <n v="1243.4858196250252"/>
    <n v="11167.104292859805"/>
    <n v="6699.0586401192377"/>
    <n v="2961.7553058082908"/>
    <n v="28108.656753671698"/>
    <n v="3018.0289046454886"/>
    <n v="3786.3724243346851"/>
    <n v="23114.832784771035"/>
    <n v="47827.429213632982"/>
    <n v="10481.871544399646"/>
    <n v="70328.584987852752"/>
    <n v="319547.32920748537"/>
    <n v="40438.544301293092"/>
    <n v="32189.579462568872"/>
    <n v="53907.595576527026"/>
    <n v="5504.9921646112252"/>
    <n v="15734.012095831184"/>
    <n v="13799.674379561573"/>
    <n v="7841.8941702004886"/>
    <n v="728746.83875067451"/>
    <n v="5315.5522673577207"/>
    <n v="856.60525527219113"/>
    <n v="9340.8450304687431"/>
    <n v="1833.3848935348883"/>
    <n v="5683.3184667974665"/>
    <n v="704.19992164243467"/>
    <n v="2006.6119917371718"/>
    <n v="10934.505097884734"/>
    <n v="1227.8815621124827"/>
    <n v="14045.346249678923"/>
    <n v="6772.6069411627459"/>
    <n v="3700.2557481767385"/>
    <n v="32006.105887218717"/>
    <n v="2752.3823524255663"/>
    <n v="3412.8886568023827"/>
    <n v="26536.151678668561"/>
    <n v="48445.903364810052"/>
    <n v="13840.995248422372"/>
    <n v="61537.143950848942"/>
    <n v="333374.8516766266"/>
    <n v="33328.259414580039"/>
    <n v="35037.457100462045"/>
    <n v="57213.424316621393"/>
    <n v="5657.0541639347566"/>
    <n v="12016.128025361362"/>
    <n v="25116.693838324809"/>
    <n v="10109.761777390471"/>
    <n v="762806.3148783244"/>
    <n v="3653.2412170014513"/>
    <n v="465.28046693988148"/>
    <n v="7342.6123529902625"/>
    <n v="3209.0515924211481"/>
    <n v="6095.9985129780071"/>
    <n v="400.0669697873588"/>
    <n v="1335.0811222385664"/>
    <n v="6343.0437384374518"/>
    <n v="905.62944860993139"/>
    <n v="11748.96372397372"/>
    <n v="7127.1302605497831"/>
    <n v="2465.2591272197274"/>
    <n v="27050.403410106246"/>
    <n v="3007.7929562054878"/>
    <n v="6408.6375143010318"/>
    <n v="29107.372255500894"/>
    <n v="56142.980930958409"/>
    <n v="17073.932524160475"/>
    <n v="66670.155615666197"/>
    <n v="358333.1432631709"/>
    <n v="28204.521766703096"/>
    <n v="29323.647599008691"/>
    <n v="54695.277085106929"/>
    <n v="5790.1924834270339"/>
    <n v="13814.704790496146"/>
    <n v="26411.297716410925"/>
    <n v="20828.119671411372"/>
    <n v="793953.53811578115"/>
  </r>
  <r>
    <s v="PAC"/>
    <n v="4647"/>
    <m/>
    <m/>
    <n v="3"/>
    <m/>
    <s v="Com. Atac. Livros, jornais, papelaria."/>
    <x v="8"/>
    <s v="Artigos de escritório e de papelaria; papel, pape- lão e seus artefatos; livros, jornais e outras pu- blicações"/>
    <s v="46.47-8"/>
    <x v="1"/>
    <n v="23811.278392211549"/>
    <n v="3406.0930561854807"/>
    <n v="88148.337751520521"/>
    <n v="0"/>
    <n v="49442.010427440066"/>
    <n v="2016.1613574745775"/>
    <n v="20806.641975847291"/>
    <n v="32000.616466428408"/>
    <n v="83719.625186545716"/>
    <n v="655450.46696053585"/>
    <n v="54557.979653440772"/>
    <n v="64026.885122321815"/>
    <n v="1133226.9084955419"/>
    <n v="25804.521421579215"/>
    <n v="55649.018365238953"/>
    <n v="538023.82221917715"/>
    <n v="771870.04839044495"/>
    <n v="243986.4311709342"/>
    <n v="1772006.7900710374"/>
    <n v="8900813.5293789674"/>
    <n v="596763.80537620536"/>
    <n v="341672.44942229916"/>
    <n v="614845.53181146237"/>
    <n v="25041.967052125197"/>
    <n v="41526.710004853434"/>
    <n v="326288.97899420612"/>
    <n v="172311.60774451471"/>
    <n v="16637218.216268539"/>
    <n v="27316.053883026645"/>
    <n v="3992.5316294078857"/>
    <n v="93712.646428106338"/>
    <n v="831.44094365714489"/>
    <n v="48998.324765664038"/>
    <n v="2803.1647489710408"/>
    <n v="24028.359178129558"/>
    <n v="32550.58292171322"/>
    <n v="88340.208203808943"/>
    <n v="569042.03667174652"/>
    <n v="59923.585981722448"/>
    <n v="63221.95482989688"/>
    <n v="1213698.3171222894"/>
    <n v="26971.611074596251"/>
    <n v="59467.337579770887"/>
    <n v="512888.10599481832"/>
    <n v="837584.10082173999"/>
    <n v="210744.85324272394"/>
    <n v="1718821.6774770641"/>
    <n v="9021833.6200498287"/>
    <n v="543842.86056482838"/>
    <n v="367873.34635945311"/>
    <n v="616901.62551443034"/>
    <n v="15470.739560089713"/>
    <n v="59204.762707843925"/>
    <n v="303916.39861931943"/>
    <n v="152052.00742963163"/>
    <n v="16676032.254304279"/>
    <n v="28967.676391483346"/>
    <n v="3956.7885085332687"/>
    <n v="120190.78130653575"/>
    <n v="558.88138734480856"/>
    <n v="69627.211593444124"/>
    <n v="5106.4562452935661"/>
    <n v="13884.493795951779"/>
    <n v="36985.491952432814"/>
    <n v="82711.943258054263"/>
    <n v="581895.91651945747"/>
    <n v="56162.449183626435"/>
    <n v="42584.775537204398"/>
    <n v="1147236.8291446834"/>
    <n v="28264.898810219027"/>
    <n v="47816.64189976146"/>
    <n v="556220.20913263236"/>
    <n v="729362.77209665917"/>
    <n v="185775.80444939775"/>
    <n v="1677104.0755592675"/>
    <n v="8990388.4975401554"/>
    <n v="552189.39033572888"/>
    <n v="368293.66573941516"/>
    <n v="640981.90290089406"/>
    <n v="17837.754186600247"/>
    <n v="74643.043072241082"/>
    <n v="328471.39217685652"/>
    <n v="172007.06215390645"/>
    <n v="16559226.80487778"/>
    <n v="19125.058609613963"/>
    <n v="3650.2053019345362"/>
    <n v="98814.401585139945"/>
    <n v="0"/>
    <n v="52169.033926615011"/>
    <n v="3318.9285636891041"/>
    <n v="13680.889639791032"/>
    <n v="29748.249625704288"/>
    <n v="75098.422111242384"/>
    <n v="532578.09099062544"/>
    <n v="59996.375041748775"/>
    <n v="53323.652911779624"/>
    <n v="780003.57131710171"/>
    <n v="32280.355966847019"/>
    <n v="49980.585899882026"/>
    <n v="560637.05781597761"/>
    <n v="714321.36155856727"/>
    <n v="176305.8904441545"/>
    <n v="1585743.4714381385"/>
    <n v="9373193.572985677"/>
    <n v="593826.33161012246"/>
    <n v="297929.4409573726"/>
    <n v="616415.71496313903"/>
    <n v="16239.742790831953"/>
    <n v="64016.76045607491"/>
    <n v="297250.20107170055"/>
    <n v="210566.37190232708"/>
    <n v="16310213.739485797"/>
    <n v="23097.778631789006"/>
    <n v="3850.9101726505401"/>
    <n v="98671.96808056107"/>
    <n v="0"/>
    <n v="56241.706137751346"/>
    <n v="2856.0787973471538"/>
    <n v="13275.718988237903"/>
    <n v="27975.313032614544"/>
    <n v="72719.298974450066"/>
    <n v="483238.43454499991"/>
    <n v="47192.661046071466"/>
    <n v="51756.957666975271"/>
    <n v="1007810.1177758222"/>
    <n v="38492.982923839605"/>
    <n v="48615.604901712752"/>
    <n v="546466.99362370709"/>
    <n v="688356.11586610531"/>
    <n v="175310.933180947"/>
    <n v="1618756.4082594723"/>
    <n v="8926195.9307060912"/>
    <n v="553912.03890594596"/>
    <n v="259321.39957189362"/>
    <n v="688564.04459849955"/>
    <n v="12166.867671187965"/>
    <n v="54424.767181262767"/>
    <n v="301104.55708408065"/>
    <n v="342684.14652292832"/>
    <n v="16143059.734846944"/>
    <n v="27582.313804362057"/>
    <n v="2884.1753925014273"/>
    <n v="91180.444702545137"/>
    <n v="0"/>
    <n v="74126.636024728708"/>
    <n v="2377.4061599418997"/>
    <n v="9703.8029966628583"/>
    <n v="29873.063561402756"/>
    <n v="45764.039413625927"/>
    <n v="367986.00531191664"/>
    <n v="35076.874178581347"/>
    <n v="39058.380674907297"/>
    <n v="661603.00101846748"/>
    <n v="23575.374190736824"/>
    <n v="34616.851077564337"/>
    <n v="538982.93801877194"/>
    <n v="684230.36255999212"/>
    <n v="150298.02721632118"/>
    <n v="1539349.082613437"/>
    <n v="7712399.1577232284"/>
    <n v="552699.52174426673"/>
    <n v="236828.89260683901"/>
    <n v="595650.9557759309"/>
    <n v="10278.53499833613"/>
    <n v="49563.056667462974"/>
    <n v="283963.80423467263"/>
    <n v="245439.51902295329"/>
    <n v="14045092.221690159"/>
    <n v="35274.07240306725"/>
    <n v="11270.938844663218"/>
    <n v="96566.801488406665"/>
    <n v="1097.0139343644582"/>
    <n v="75808.178235499552"/>
    <n v="4000.1271679235301"/>
    <n v="29239.446380083769"/>
    <n v="24608.771556343403"/>
    <n v="39757.576785632882"/>
    <n v="330844.64026300429"/>
    <n v="37403.10263594448"/>
    <n v="29344.777353471643"/>
    <n v="585700.40440857341"/>
    <n v="28628.459543652232"/>
    <n v="33407.274922531193"/>
    <n v="558698.22957673646"/>
    <n v="713605.74109362776"/>
    <n v="149089.73050176428"/>
    <n v="1658970.7692096489"/>
    <n v="7719199.3643528521"/>
    <n v="515767.65536151867"/>
    <n v="263300.83649693389"/>
    <n v="611228.39858455444"/>
    <n v="9279.0495089401775"/>
    <n v="48295.179890649"/>
    <n v="300109.68204394734"/>
    <n v="205262.52269393671"/>
    <n v="14115758.745238271"/>
    <n v="25315.294486733663"/>
    <n v="9183.4351063974082"/>
    <n v="58822.779839239396"/>
    <n v="1398.0711665135759"/>
    <n v="58367.625679202829"/>
    <n v="1183.4385634040539"/>
    <n v="9082.2438393086304"/>
    <n v="29932.648158024971"/>
    <n v="33102.182563099814"/>
    <n v="224667.18297609565"/>
    <n v="26556.005683460942"/>
    <n v="24175.86358375592"/>
    <n v="516925.55639675906"/>
    <n v="31054.163335193971"/>
    <n v="28983.987151205285"/>
    <n v="345202.39147307008"/>
    <n v="618325.27407673839"/>
    <n v="135677.37626170216"/>
    <n v="1382258.9840773731"/>
    <n v="6287410.4760018894"/>
    <n v="400218.56922354823"/>
    <n v="169604.13090661494"/>
    <n v="496511.7032263999"/>
    <n v="9505.3590835957311"/>
    <n v="36249.371275572179"/>
    <n v="199000.1904347408"/>
    <n v="165287.51998868037"/>
    <n v="11324001.824558321"/>
  </r>
  <r>
    <s v="PAC"/>
    <n v="4756"/>
    <m/>
    <m/>
    <n v="4"/>
    <m/>
    <s v="Comércio varejista especializado de instrumentos musicais e acessórios"/>
    <x v="6"/>
    <s v="Eletrodomésticos, equipamentos de áudio e vídeo, instrumentos musicais e acessórios"/>
    <s v="47.53-9 e 47.56-3"/>
    <x v="1"/>
    <n v="7833.6441244978496"/>
    <n v="3568.3225662717105"/>
    <n v="24626.880745405477"/>
    <n v="2624.8910184116417"/>
    <n v="31175.919580024358"/>
    <n v="375.47883130817536"/>
    <n v="6047.9776677039354"/>
    <n v="9765.200989841107"/>
    <n v="15967.969837534383"/>
    <n v="19462.107275455914"/>
    <n v="14254.016508559662"/>
    <n v="11295.353624009527"/>
    <n v="40286.550524189981"/>
    <n v="6375.8010373245752"/>
    <n v="3882.7939939713556"/>
    <n v="66524.698481227155"/>
    <n v="150040.98219749462"/>
    <n v="58127.734875458416"/>
    <n v="106191.00445284805"/>
    <n v="527283.66985482129"/>
    <n v="112262.51085704243"/>
    <n v="46314.273482770834"/>
    <n v="88013.995297853064"/>
    <n v="16035.479779687388"/>
    <n v="12014.867439855749"/>
    <n v="66307.325664906297"/>
    <n v="38359.793263690859"/>
    <n v="1485019.243972166"/>
    <n v="7353.5073758922199"/>
    <n v="3388.9562910616878"/>
    <n v="24144.922873822143"/>
    <n v="2889.3641097507621"/>
    <n v="28687.93902163309"/>
    <n v="131.44378024602341"/>
    <n v="5437.5679545979656"/>
    <n v="17360.486050729607"/>
    <n v="15055.841743846811"/>
    <n v="17357.751358747802"/>
    <n v="16610.643099018464"/>
    <n v="12055.486175377535"/>
    <n v="45552.134692675631"/>
    <n v="6447.7043121943407"/>
    <n v="3542.2230455901858"/>
    <n v="68162.660584805242"/>
    <n v="140505.36895866916"/>
    <n v="49511.165138732838"/>
    <n v="112904.49314699875"/>
    <n v="556446.42429944884"/>
    <n v="125136.03627901193"/>
    <n v="49791.039534427277"/>
    <n v="87630.129257787747"/>
    <n v="13983.94995686491"/>
    <n v="14353.678990055838"/>
    <n v="60015.226162708481"/>
    <n v="43405.988437434629"/>
    <n v="1527862.1326321298"/>
    <n v="9063.0584222210582"/>
    <n v="5638.5336289677543"/>
    <n v="24963.000259499262"/>
    <n v="3645.0992917721856"/>
    <n v="29470.832588664754"/>
    <n v="0"/>
    <n v="4537.936219958433"/>
    <n v="20226.426758230362"/>
    <n v="16106.036972158783"/>
    <n v="16731.730689185486"/>
    <n v="15036.334207451333"/>
    <n v="11645.5717308604"/>
    <n v="55541.240264496941"/>
    <n v="6153.388474710212"/>
    <n v="3936.1518403358841"/>
    <n v="76310.718423691724"/>
    <n v="156938.8309611321"/>
    <n v="53903.281068922901"/>
    <n v="129332.21405924625"/>
    <n v="509246.26928596775"/>
    <n v="136377.34765066786"/>
    <n v="61099.22945599044"/>
    <n v="96356.790502816031"/>
    <n v="16044.886002651403"/>
    <n v="10062.214541399637"/>
    <n v="47282.098062085868"/>
    <n v="42071.825100683862"/>
    <n v="1557721.0464637687"/>
    <n v="5818.7254216874853"/>
    <n v="4961.5868649207796"/>
    <n v="23597.349856121215"/>
    <n v="3502.4799103346963"/>
    <n v="26105.837332540323"/>
    <n v="1045.6030495741295"/>
    <n v="4670.8402093767345"/>
    <n v="17508.520329319435"/>
    <n v="15705.860539920353"/>
    <n v="15467.856469837134"/>
    <n v="15453.416435589315"/>
    <n v="7815.4523184736136"/>
    <n v="52359.129630203352"/>
    <n v="6544.2311530321022"/>
    <n v="3966.3416329665388"/>
    <n v="67630.932746018545"/>
    <n v="167539.71729324575"/>
    <n v="37212.826776824884"/>
    <n v="119582.5680861689"/>
    <n v="592441.1633836762"/>
    <n v="150180.37956086485"/>
    <n v="55814.772700147812"/>
    <n v="101457.71351755915"/>
    <n v="19201.860241109349"/>
    <n v="10033.453873966771"/>
    <n v="53596.11612842152"/>
    <n v="40528.548628229451"/>
    <n v="1619743.2840901304"/>
    <n v="4771.7459476089134"/>
    <n v="6798.3659203429488"/>
    <n v="28296.788642755644"/>
    <n v="3237.3572398672036"/>
    <n v="34839.547250120479"/>
    <n v="1209.6722911094284"/>
    <n v="5928.2347734645064"/>
    <n v="24625.669281700462"/>
    <n v="21269.684819857863"/>
    <n v="22042.243255420442"/>
    <n v="19639.729214540414"/>
    <n v="8402.6575635561549"/>
    <n v="75928.190869135738"/>
    <n v="10185.884779609536"/>
    <n v="2696.5192930870908"/>
    <n v="92261.434139372388"/>
    <n v="225123.37066339236"/>
    <n v="45095.302297224851"/>
    <n v="183743.53123812066"/>
    <n v="811655.55441606522"/>
    <n v="190504.62299762311"/>
    <n v="75088.656548769795"/>
    <n v="139745.26858365905"/>
    <n v="19132.411878138657"/>
    <n v="11251.167882713069"/>
    <n v="62819.453256933761"/>
    <n v="65009.011294561045"/>
    <n v="2191302.0763387508"/>
    <n v="6502.1787888362569"/>
    <n v="3841.8006357591571"/>
    <n v="20352.622195578089"/>
    <n v="4449.2369102034436"/>
    <n v="27794.223008814355"/>
    <n v="352.16054878011045"/>
    <n v="7543.0957305101047"/>
    <n v="19081.23870313571"/>
    <n v="21556.873143023673"/>
    <n v="13240.45059399984"/>
    <n v="9208.8833584089589"/>
    <n v="7267.0728466976752"/>
    <n v="52974.526097128408"/>
    <n v="8557.8055530066868"/>
    <n v="3590.5522383996504"/>
    <n v="87563.174563683511"/>
    <n v="204651.32081250724"/>
    <n v="39039.834867293663"/>
    <n v="160976.99887054856"/>
    <n v="729316.62224692176"/>
    <n v="135079.88337610604"/>
    <n v="54596.571597584967"/>
    <n v="127828.06650692216"/>
    <n v="14503.536610720001"/>
    <n v="10328.109461625634"/>
    <n v="55178.806717716987"/>
    <n v="47298.497688792711"/>
    <n v="1872674.1436727054"/>
    <n v="6952.7520274307526"/>
    <n v="3458.611117648341"/>
    <n v="12926.595719836034"/>
    <n v="3425.6518392569819"/>
    <n v="24809.090339975759"/>
    <n v="3090.7327996600529"/>
    <n v="8969.4901646589497"/>
    <n v="20473.196904081909"/>
    <n v="17467.01132549025"/>
    <n v="15876.056108432378"/>
    <n v="11055.239035491495"/>
    <n v="2680.5846513033289"/>
    <n v="34600.256562398419"/>
    <n v="6894.8512054186012"/>
    <n v="3978.0363413298433"/>
    <n v="80677.059362414773"/>
    <n v="239594.14583271643"/>
    <n v="29786.909099973516"/>
    <n v="175405.87745121078"/>
    <n v="730159.09281576949"/>
    <n v="112440.99972264716"/>
    <n v="57484.360985025975"/>
    <n v="125392.03422385917"/>
    <n v="10638.702404453938"/>
    <n v="9923.3019692042344"/>
    <n v="48234.684822617586"/>
    <n v="45786.024773583376"/>
    <n v="1842181.3496058895"/>
    <n v="8767.9670586829816"/>
    <n v="3841.6296721533258"/>
    <n v="12066.086227780868"/>
    <n v="0"/>
    <n v="23296.808891917852"/>
    <n v="2110.1438503784088"/>
    <n v="9304.5507314014776"/>
    <n v="21443.549131887645"/>
    <n v="18627.229495245876"/>
    <n v="20207.755637881299"/>
    <n v="15868.376895492007"/>
    <n v="4960.73238212252"/>
    <n v="24528.045375131009"/>
    <n v="7902.7481170716237"/>
    <n v="3340.3497882118295"/>
    <n v="88617.862577253312"/>
    <n v="218314.97287935604"/>
    <n v="33914.430975946329"/>
    <n v="140531.14256764049"/>
    <n v="627325.6676040059"/>
    <n v="109518.60128121062"/>
    <n v="52272.74030653495"/>
    <n v="113798.87802864259"/>
    <n v="11385.930625289049"/>
    <n v="9959.8471442846239"/>
    <n v="43432.861182474669"/>
    <n v="34228.355970492405"/>
    <n v="1659567.2643984894"/>
  </r>
  <r>
    <s v="PIA"/>
    <n v="3211"/>
    <n v="1"/>
    <m/>
    <m/>
    <m/>
    <s v="Lapidação, fab. Ourivesaria e Joalheria"/>
    <x v="0"/>
    <s v="Fabricação de artigos de joalheria, bijuteria e semelhantes"/>
    <s v="32.1"/>
    <x v="0"/>
    <n v="2426.9466002332533"/>
    <n v="72.995339339889156"/>
    <n v="63012.40797081386"/>
    <n v="0"/>
    <n v="11367.29985428798"/>
    <n v="146.81779488933464"/>
    <n v="1191.5243805224873"/>
    <n v="270.35310866628203"/>
    <n v="1073.5520300553221"/>
    <n v="46709.779443930332"/>
    <n v="932.79290807786265"/>
    <n v="177.68341930863727"/>
    <n v="10492.588054666974"/>
    <n v="466.76986993487924"/>
    <n v="807.59869418329458"/>
    <n v="3385.1299221556178"/>
    <n v="157484.40128627492"/>
    <n v="4612.6095857597393"/>
    <n v="75168.188558953596"/>
    <n v="1103786.0420246171"/>
    <n v="88931.211843337325"/>
    <n v="18006.004344917939"/>
    <n v="449167.70554603369"/>
    <n v="1249.7091118893497"/>
    <n v="3746.7785496823881"/>
    <n v="29221.509703964672"/>
    <n v="3899.3777561808856"/>
    <n v="2077807.7777026775"/>
    <n v="4191.0014418493447"/>
    <n v="212.63964466368068"/>
    <n v="50550.975125760335"/>
    <n v="0"/>
    <n v="17140.513998703678"/>
    <n v="584.18984645722117"/>
    <n v="4819.2511534968207"/>
    <n v="196.88855987371835"/>
    <n v="1717.3764352842904"/>
    <n v="44744.646312223907"/>
    <n v="1022.0471591226825"/>
    <n v="827.87380284012966"/>
    <n v="10355.985902082586"/>
    <n v="0"/>
    <n v="4462.1055665497215"/>
    <n v="3707.0505232633941"/>
    <n v="166526.89776858402"/>
    <n v="6712.2465698640717"/>
    <n v="67738.196434152967"/>
    <n v="1041482.3879909631"/>
    <n v="97448.291956300774"/>
    <n v="21508.238894826933"/>
    <n v="445045.22612100438"/>
    <n v="883.4256099325811"/>
    <n v="3740.3715404539576"/>
    <n v="28840.946752774002"/>
    <n v="5158.1772887542384"/>
    <n v="2029616.9523997826"/>
    <n v="3963.1418727011414"/>
    <n v="0"/>
    <n v="39989.448962545124"/>
    <n v="0"/>
    <n v="8534.409920573602"/>
    <n v="281.568712526735"/>
    <n v="4690.0825752913688"/>
    <n v="140.7843562633675"/>
    <n v="2103.6136581131386"/>
    <n v="41779.498286588183"/>
    <n v="1018.840768720831"/>
    <n v="927.81643947121313"/>
    <n v="11859.919752054608"/>
    <n v="0"/>
    <n v="510.16561344877812"/>
    <n v="3959.7954149724587"/>
    <n v="188918.20966012898"/>
    <n v="6061.468195505131"/>
    <n v="144343.66884817343"/>
    <n v="1280212.8302393742"/>
    <n v="104263.83949768673"/>
    <n v="22332.621302349242"/>
    <n v="464694.93946778553"/>
    <n v="1298.3576963768512"/>
    <n v="2909.8078049890605"/>
    <n v="35362.394547648444"/>
    <n v="3476.8213266680509"/>
    <n v="2373634.044919956"/>
    <n v="3188.1674137954051"/>
    <n v="72.994541023505562"/>
    <n v="25063.511513656958"/>
    <n v="0"/>
    <n v="7764.1339277293719"/>
    <n v="223.84496525231236"/>
    <n v="4079.4759007272814"/>
    <n v="67.587537984770194"/>
    <n v="1528.8425105986184"/>
    <n v="38097.060095044435"/>
    <n v="1066.8079002431798"/>
    <n v="173.94179959158473"/>
    <n v="6774.157556445989"/>
    <n v="0"/>
    <n v="0"/>
    <n v="7303.9781269156611"/>
    <n v="224816.69918903385"/>
    <n v="5198.3076031441751"/>
    <n v="72051.018993284786"/>
    <n v="1126798.543152224"/>
    <n v="102694.69653845875"/>
    <n v="12007.928154751602"/>
    <n v="440998.89197838103"/>
    <n v="1510.534348703784"/>
    <n v="2854.6843006868671"/>
    <n v="31027.298210082714"/>
    <n v="1673.7563927294373"/>
    <n v="2117036.8626504904"/>
    <n v="3294.6876828755499"/>
    <n v="0"/>
    <n v="15124.589434650774"/>
    <n v="0"/>
    <n v="6001.4355802065747"/>
    <n v="171.02921540119357"/>
    <n v="2358.1340628073162"/>
    <n v="0"/>
    <n v="1545.0641808416872"/>
    <n v="26430.934446604129"/>
    <n v="470.33034235328233"/>
    <n v="123.75983426016018"/>
    <n v="5585.542376061765"/>
    <n v="0"/>
    <n v="0"/>
    <n v="5194.0724017091152"/>
    <n v="175084.36214482356"/>
    <n v="4245.720773829501"/>
    <n v="99838.091778232047"/>
    <n v="913579.92196285957"/>
    <n v="85272.041648360086"/>
    <n v="13108.329022338057"/>
    <n v="339830.26068011683"/>
    <n v="734.63064117858892"/>
    <n v="0"/>
    <n v="26270.674055669515"/>
    <n v="1519.6246593548981"/>
    <n v="1725783.2369245342"/>
    <n v="2252.5795382246506"/>
    <n v="0"/>
    <n v="13916.97827355082"/>
    <n v="0"/>
    <n v="6603.9593871016341"/>
    <n v="248.50612620799305"/>
    <n v="1689.9883374397264"/>
    <n v="0"/>
    <n v="1795.0021774755401"/>
    <n v="20108.149589420984"/>
    <n v="366.39500803105318"/>
    <n v="64.2479253123104"/>
    <n v="4365.9423078726995"/>
    <n v="0"/>
    <n v="0"/>
    <n v="6199.1671520091613"/>
    <n v="167940.28613879203"/>
    <n v="4124.0294734717681"/>
    <n v="97586.587125597813"/>
    <n v="857710.64905239549"/>
    <n v="66399.190721218096"/>
    <n v="17563.66869422709"/>
    <n v="339828.78184841905"/>
    <n v="254.99395443947591"/>
    <n v="63.035700306417752"/>
    <n v="27676.265469436919"/>
    <n v="1639.2373253434491"/>
    <n v="1638397.641326294"/>
    <n v="665.96138852030481"/>
    <n v="0"/>
    <n v="17911.955478054795"/>
    <n v="0"/>
    <n v="7800.3720951628829"/>
    <n v="142.30543354697039"/>
    <n v="0"/>
    <n v="58.183994997037161"/>
    <n v="1198.0294873486325"/>
    <n v="19673.668704885651"/>
    <n v="378.19596748074156"/>
    <n v="68.699174815778804"/>
    <n v="3712.7753996959427"/>
    <n v="0"/>
    <n v="0"/>
    <n v="6401.6723181777388"/>
    <n v="188527.92219381998"/>
    <n v="3556.0150989579879"/>
    <n v="105453.11697422909"/>
    <n v="924978.17614518304"/>
    <n v="69689.553336115307"/>
    <n v="16372.465855438915"/>
    <n v="341248.65396946837"/>
    <n v="344.75348958530952"/>
    <n v="120.29505915034898"/>
    <n v="30976.778987928643"/>
    <n v="1334.2992076795401"/>
    <n v="1740613.8497602427"/>
    <n v="339.03291679669951"/>
    <n v="0"/>
    <n v="17357.276524556935"/>
    <n v="0"/>
    <n v="4347.0088621093137"/>
    <n v="128.36172182247608"/>
    <n v="0"/>
    <n v="0"/>
    <n v="610.1086911864586"/>
    <n v="19257.726922199108"/>
    <n v="277.95516471649529"/>
    <n v="0"/>
    <n v="1240.964129589142"/>
    <n v="0"/>
    <n v="0"/>
    <n v="5245.4902459564"/>
    <n v="179686.12127214199"/>
    <n v="2809.2190179492213"/>
    <n v="114270.03050426455"/>
    <n v="782903.45992595609"/>
    <n v="66958.426337126046"/>
    <n v="12175.417743758811"/>
    <n v="307145.76132278872"/>
    <n v="2301.8987257477702"/>
    <n v="272.32512494788591"/>
    <n v="30135.0433778232"/>
    <n v="1065.8596142335239"/>
    <n v="1548527.4881456706"/>
  </r>
  <r>
    <s v="PIA"/>
    <n v="3212"/>
    <n v="1"/>
    <m/>
    <m/>
    <m/>
    <s v="Fabricação de Bijuterias e Artefatos semelhantes"/>
    <x v="0"/>
    <s v="Fabricação de artigos de joalheria, bijuteria e semelhantes"/>
    <s v="32.1"/>
    <x v="0"/>
    <n v="0"/>
    <n v="0"/>
    <n v="0"/>
    <n v="0"/>
    <n v="284.28152158515661"/>
    <n v="0"/>
    <n v="135.17655433314101"/>
    <n v="0"/>
    <n v="852.69893255582588"/>
    <n v="8789.4138812151632"/>
    <n v="1616.0002325426699"/>
    <n v="744.91150065095349"/>
    <n v="1983.1716811706124"/>
    <n v="1265.8481469123396"/>
    <n v="31269.607206964465"/>
    <n v="9892.9922834645986"/>
    <n v="71030.179374465399"/>
    <n v="149.73977427510926"/>
    <n v="102855.1913819678"/>
    <n v="646165.55889464798"/>
    <n v="44644.0707137391"/>
    <n v="26066.814731200982"/>
    <n v="41875.354281197884"/>
    <n v="106.93977782123788"/>
    <n v="441.81355206893443"/>
    <n v="68793.95400955122"/>
    <n v="1218.8500222482057"/>
    <n v="1060182.5684545788"/>
    <n v="0"/>
    <n v="0"/>
    <n v="0"/>
    <n v="0"/>
    <n v="337.24667777779479"/>
    <n v="0"/>
    <n v="328.14759978953055"/>
    <n v="0"/>
    <n v="798.23210431285372"/>
    <n v="7034.2610038943931"/>
    <n v="1390.3226608275559"/>
    <n v="218.57050113534933"/>
    <n v="1511.7430806715606"/>
    <n v="1235.9722905488959"/>
    <n v="36113.470985741515"/>
    <n v="11018.623352616192"/>
    <n v="78495.615265325643"/>
    <n v="483.38077423037231"/>
    <n v="123861.14006803914"/>
    <n v="608306.68840461073"/>
    <n v="41338.652336020074"/>
    <n v="23746.144542209073"/>
    <n v="42318.137105871399"/>
    <n v="92.855122883195165"/>
    <n v="0"/>
    <n v="52382.384303950428"/>
    <n v="259.27822727552547"/>
    <n v="1031270.8664077312"/>
    <n v="90.536563513419594"/>
    <n v="0"/>
    <n v="0"/>
    <n v="0"/>
    <n v="268.44091081728914"/>
    <n v="0"/>
    <n v="376.86184074577028"/>
    <n v="0"/>
    <n v="79.445834483025706"/>
    <n v="9341.9836183350508"/>
    <n v="823.33498176277396"/>
    <n v="82.161931388428286"/>
    <n v="3210.9890005869697"/>
    <n v="1315.0130289422793"/>
    <n v="20575.070077787022"/>
    <n v="9729.2594272986862"/>
    <n v="95999.429980236979"/>
    <n v="688.9832483371232"/>
    <n v="148150.23905134751"/>
    <n v="600288.87415467401"/>
    <n v="35862.087344117586"/>
    <n v="25147.387218083863"/>
    <n v="34862.725517037397"/>
    <n v="84.99233070524123"/>
    <n v="68.120842094507097"/>
    <n v="44858.091143517857"/>
    <n v="81.482907162077638"/>
    <n v="1031985.5109529749"/>
    <n v="99.211064931772782"/>
    <n v="0"/>
    <n v="0"/>
    <n v="0"/>
    <n v="233.82807866107194"/>
    <n v="0"/>
    <n v="0"/>
    <n v="76.268506166300313"/>
    <n v="389.03138836371392"/>
    <n v="7013.5550962646812"/>
    <n v="1059.5121665557508"/>
    <n v="0"/>
    <n v="4854.7446458388777"/>
    <n v="199.66722872844426"/>
    <n v="18496.491779134594"/>
    <n v="6405.1655630595869"/>
    <n v="84072.849098509221"/>
    <n v="3295.7642939907837"/>
    <n v="164996.77868050299"/>
    <n v="511326.93969003321"/>
    <n v="26870.701828168698"/>
    <n v="20830.566016588607"/>
    <n v="36253.632939069459"/>
    <n v="279.03112012061092"/>
    <n v="105.43531911798071"/>
    <n v="31569.237412135208"/>
    <n v="0"/>
    <n v="918428.41191594151"/>
    <n v="0"/>
    <n v="0"/>
    <n v="0"/>
    <n v="0"/>
    <n v="991.14438376518069"/>
    <n v="0"/>
    <n v="0"/>
    <n v="0"/>
    <n v="186.92891633045025"/>
    <n v="8468.975699968596"/>
    <n v="512.33563332179153"/>
    <n v="0"/>
    <n v="3594.0532680743054"/>
    <n v="61.235334659975081"/>
    <n v="13456.704361348655"/>
    <n v="8919.2896080165519"/>
    <n v="66094.702242559899"/>
    <n v="1209.0551565211927"/>
    <n v="118450.49976975199"/>
    <n v="382702.36144542845"/>
    <n v="3982.4872589925885"/>
    <n v="12741.659358523588"/>
    <n v="31313.615502830879"/>
    <n v="281.46767861251709"/>
    <n v="0"/>
    <n v="24421.766590071238"/>
    <n v="64.458247010500088"/>
    <n v="677452.74045578833"/>
    <n v="0"/>
    <n v="0"/>
    <n v="303.05625147316226"/>
    <n v="0"/>
    <n v="700.56543873045359"/>
    <n v="0"/>
    <n v="0"/>
    <n v="65.460150318203048"/>
    <n v="422.89560333057273"/>
    <n v="870.76425400785149"/>
    <n v="438.07266040448451"/>
    <n v="0"/>
    <n v="1849.3377389144966"/>
    <n v="0"/>
    <n v="9649.2043711036222"/>
    <n v="4178.7359757628192"/>
    <n v="51251.920440286936"/>
    <n v="2276.2373214396757"/>
    <n v="119547.72325119915"/>
    <n v="332863.42666921037"/>
    <n v="2942.5295225788136"/>
    <n v="21358.381485923139"/>
    <n v="39039.720861473928"/>
    <n v="254.08357346002148"/>
    <n v="0"/>
    <n v="14678.071319052084"/>
    <n v="64.33278106274544"/>
    <n v="602754.51966973254"/>
    <n v="0"/>
    <n v="0"/>
    <n v="0"/>
    <n v="65.182898684381087"/>
    <n v="0"/>
    <n v="0"/>
    <n v="0"/>
    <n v="0"/>
    <n v="765.88503930183742"/>
    <n v="2850.4367189521708"/>
    <n v="490.7224117809838"/>
    <n v="0"/>
    <n v="790.23398969003995"/>
    <n v="0"/>
    <n v="11883.161250416624"/>
    <n v="1344.9461777521992"/>
    <n v="43326.273041038869"/>
    <n v="2523.4650994530666"/>
    <n v="75930.375649614303"/>
    <n v="259709.71694456387"/>
    <n v="1581.9457126507414"/>
    <n v="13291.098963378539"/>
    <n v="49648.150566656157"/>
    <n v="0"/>
    <n v="0"/>
    <n v="14001.690981121583"/>
    <n v="0"/>
    <n v="478203.28544505528"/>
    <n v="72.384157478253968"/>
    <n v="0"/>
    <n v="0"/>
    <n v="247.93745461025031"/>
    <n v="0"/>
    <n v="0"/>
    <n v="0"/>
    <n v="0"/>
    <n v="408.85177973369258"/>
    <n v="2194.4705022683993"/>
    <n v="0"/>
    <n v="0"/>
    <n v="955.10461487614157"/>
    <n v="0"/>
    <n v="6555.87657329992"/>
    <n v="1192.7171932636502"/>
    <n v="46925.268203426502"/>
    <n v="2190.175226363408"/>
    <n v="56471.92787224488"/>
    <n v="193850.31690554239"/>
    <n v="3940.5529979879143"/>
    <n v="9089.1773167233896"/>
    <n v="49808.61149400357"/>
    <n v="616.23383859220905"/>
    <n v="696.69896341137883"/>
    <n v="9088.3347651302556"/>
    <n v="0"/>
    <n v="384304.63985895616"/>
  </r>
  <r>
    <s v="PIA"/>
    <n v="3240"/>
    <n v="2"/>
    <m/>
    <m/>
    <m/>
    <s v="Fabricação de Brinquedos e Jogos Recreativos"/>
    <x v="4"/>
    <s v="Fabricação de Brinquedos e Jogos Recreativos"/>
    <s v="32.4"/>
    <x v="0"/>
    <n v="437.38925066087648"/>
    <n v="0"/>
    <n v="5319.8508517631071"/>
    <n v="0"/>
    <n v="606.51968010524217"/>
    <n v="0"/>
    <n v="181.71309638669322"/>
    <n v="488.97578725917629"/>
    <n v="374.76418796797088"/>
    <n v="356.24242025767137"/>
    <n v="67.949169069255205"/>
    <n v="15.295635159186588"/>
    <n v="634.85716816010631"/>
    <n v="0"/>
    <n v="1977.1588002660949"/>
    <n v="470.81486132862017"/>
    <n v="13012.554782577936"/>
    <n v="923.1391166347172"/>
    <n v="2198.6786815216669"/>
    <n v="193529.59725275368"/>
    <n v="19005.192174914206"/>
    <n v="10448.862457970681"/>
    <n v="5627.9181479741783"/>
    <n v="4328.7958404038645"/>
    <n v="386.12373226177465"/>
    <n v="1509.3910238255364"/>
    <n v="180.67155658923551"/>
    <n v="262082.45567581145"/>
    <n v="449.5670378418821"/>
    <n v="114.06570438091072"/>
    <n v="7418.1411402459389"/>
    <n v="0"/>
    <n v="442.27753855060547"/>
    <n v="0"/>
    <n v="160.56723976172808"/>
    <n v="398.91308021554403"/>
    <n v="310.49223865281465"/>
    <n v="238.2291133330406"/>
    <n v="74.933674410805352"/>
    <n v="6.4499582635757235"/>
    <n v="418.55624735622115"/>
    <n v="0"/>
    <n v="1621.2053811770695"/>
    <n v="459.08881251149489"/>
    <n v="10300.774086846634"/>
    <n v="1132.7917097484578"/>
    <n v="1974.9340303209021"/>
    <n v="180932.43083208453"/>
    <n v="15304.408264613876"/>
    <n v="9246.9083663834062"/>
    <n v="5133.9601508244114"/>
    <n v="3917.1799004791383"/>
    <n v="381.85027690880935"/>
    <n v="1327.7352292802591"/>
    <n v="194.01988170324276"/>
    <n v="241959.47989589529"/>
    <n v="545.32814594901845"/>
    <n v="105.25924670688583"/>
    <n v="5417.1605171823294"/>
    <n v="0"/>
    <n v="691.46127499085992"/>
    <n v="0"/>
    <n v="34.797148624817929"/>
    <n v="493.96229745554092"/>
    <n v="278.72265709284682"/>
    <n v="480.05507877842149"/>
    <n v="96.943854711947793"/>
    <n v="8.3488122779689053"/>
    <n v="418.48890929313274"/>
    <n v="0"/>
    <n v="1839.2705066393376"/>
    <n v="507.10322784540324"/>
    <n v="15559.470030997314"/>
    <n v="1330.0351398384473"/>
    <n v="2466.4856058532737"/>
    <n v="215488.68105211644"/>
    <n v="15833.769319617862"/>
    <n v="10255.156291296271"/>
    <n v="3831.2213885554638"/>
    <n v="2900.2256798119993"/>
    <n v="337.19964086559639"/>
    <n v="1231.3608154152691"/>
    <n v="187.32243876735015"/>
    <n v="280337.82908068388"/>
    <n v="454.10295539326546"/>
    <n v="13.669783303839578"/>
    <n v="5197.6012529445061"/>
    <n v="0"/>
    <n v="578.71199476159882"/>
    <n v="0"/>
    <n v="185.33169851003902"/>
    <n v="114.03307220928311"/>
    <n v="187.49155214118076"/>
    <n v="510.02098529629438"/>
    <n v="20.246885973998562"/>
    <n v="20.530802217425801"/>
    <n v="568.79849883723716"/>
    <n v="9.2896930369339366"/>
    <n v="2543.8772323907388"/>
    <n v="331.40480588257134"/>
    <n v="11665.021446376597"/>
    <n v="1030.5692829844379"/>
    <n v="2276.0625816479901"/>
    <n v="182369.86022142982"/>
    <n v="11791.763863750772"/>
    <n v="8597.063394399087"/>
    <n v="2976.0928581408293"/>
    <n v="2379.8095251209679"/>
    <n v="281.40907141178678"/>
    <n v="1433.3841914841976"/>
    <n v="125.54474369951687"/>
    <n v="235661.69239334491"/>
    <n v="506.72915745067831"/>
    <n v="0"/>
    <n v="3665.6961073003054"/>
    <n v="0"/>
    <n v="651.38947114364316"/>
    <n v="0"/>
    <n v="215.32502027899554"/>
    <n v="80.4653479875643"/>
    <n v="227.32835165567047"/>
    <n v="773.87340969202489"/>
    <n v="85.722994903666233"/>
    <n v="39.766742330121346"/>
    <n v="575.39709570771754"/>
    <n v="9.9524032254610262"/>
    <n v="1127.5354772364688"/>
    <n v="201.76348652209944"/>
    <n v="11441.422506050869"/>
    <n v="1073.9168244772641"/>
    <n v="2366.4484140056188"/>
    <n v="190514.36811092016"/>
    <n v="13603.090917206186"/>
    <n v="9537.2436085811278"/>
    <n v="2510.8030605222584"/>
    <n v="2835.5390672085755"/>
    <n v="398.62000740478936"/>
    <n v="1588.1850577691746"/>
    <n v="98.389962730630529"/>
    <n v="244128.97260231109"/>
    <n v="385.12817389032546"/>
    <n v="0"/>
    <n v="1931.3959083617467"/>
    <n v="0"/>
    <n v="388.08277630263535"/>
    <n v="0"/>
    <n v="146.14022632609985"/>
    <n v="61.895549407890066"/>
    <n v="0"/>
    <n v="646.57930775739817"/>
    <n v="73.020545556953294"/>
    <n v="0"/>
    <n v="109.06205801764392"/>
    <n v="35.043764518803108"/>
    <n v="102.58362520051513"/>
    <n v="2699.9089954154756"/>
    <n v="7896.6832813776145"/>
    <n v="1130.4879922971938"/>
    <n v="1980.2481153171548"/>
    <n v="164816.58370147488"/>
    <n v="10379.507348283965"/>
    <n v="7507.5414638570201"/>
    <n v="2801.397736155523"/>
    <n v="1915.4648531156624"/>
    <n v="393.98665127715805"/>
    <n v="1094.5630703077431"/>
    <n v="137.57076006182572"/>
    <n v="206632.87590428122"/>
    <n v="434.52104224447436"/>
    <n v="8.1849069656848084"/>
    <n v="2302.8374537083878"/>
    <n v="0"/>
    <n v="368.94463412043041"/>
    <n v="0"/>
    <n v="148.16946062282247"/>
    <n v="15.157235121632244"/>
    <n v="0"/>
    <n v="622.59311133744006"/>
    <n v="75.56411298276204"/>
    <n v="0"/>
    <n v="190.0912684753649"/>
    <n v="64.886845234676031"/>
    <n v="109.40875807103438"/>
    <n v="4516.3880181305076"/>
    <n v="10122.304758928027"/>
    <n v="1782.7233221150927"/>
    <n v="2888.2221094646079"/>
    <n v="188650.9310243261"/>
    <n v="12271.083344391456"/>
    <n v="8834.9932927393766"/>
    <n v="2370.0334945830868"/>
    <n v="2256.6900643684271"/>
    <n v="394.94257946525903"/>
    <n v="1455.664520240811"/>
    <n v="448.853942916297"/>
    <n v="240333.18930055376"/>
    <n v="337.09043072353262"/>
    <n v="60.919119715656016"/>
    <n v="1448.8202586232205"/>
    <n v="0"/>
    <n v="306.39987026447972"/>
    <n v="0"/>
    <n v="75.920141767650762"/>
    <n v="0"/>
    <n v="0"/>
    <n v="555.90369439076335"/>
    <n v="0"/>
    <n v="0"/>
    <n v="176.95094597672806"/>
    <n v="54.629025674902422"/>
    <n v="110.31269244414885"/>
    <n v="1855.1675103743612"/>
    <n v="12356.196928165491"/>
    <n v="1293.2400454516103"/>
    <n v="2734.8357415828145"/>
    <n v="183851.65908243202"/>
    <n v="10985.550936108815"/>
    <n v="7529.8628669496165"/>
    <n v="1983.6815924232308"/>
    <n v="2129.1456239266558"/>
    <n v="339.18625656655939"/>
    <n v="1509.6064969253196"/>
    <n v="229.34397554084455"/>
    <n v="229924.42323602838"/>
  </r>
  <r>
    <s v="PIA"/>
    <n v="3220"/>
    <n v="3"/>
    <m/>
    <m/>
    <m/>
    <s v="Fab. Instrumentos musicais"/>
    <x v="6"/>
    <s v="Fabricação de instrumentos musicais"/>
    <s v="32.2"/>
    <x v="0"/>
    <n v="0"/>
    <n v="0"/>
    <n v="0"/>
    <n v="0"/>
    <n v="0"/>
    <n v="0"/>
    <n v="0"/>
    <n v="0"/>
    <n v="0"/>
    <n v="2034.8521795143809"/>
    <n v="0"/>
    <n v="19392.614543407704"/>
    <n v="0"/>
    <n v="0"/>
    <n v="0"/>
    <n v="7296.8964669684328"/>
    <n v="37161.335404036967"/>
    <n v="46528.280916472009"/>
    <n v="65474.833661957426"/>
    <n v="1983161.1045188166"/>
    <n v="96006.862755732858"/>
    <n v="50618.8116931271"/>
    <n v="59279.222088191003"/>
    <n v="0"/>
    <n v="0"/>
    <n v="2270.8995894930313"/>
    <n v="0"/>
    <n v="2369225.713817718"/>
    <n v="0"/>
    <n v="0"/>
    <n v="0"/>
    <n v="0"/>
    <n v="0"/>
    <n v="0"/>
    <n v="0"/>
    <n v="0"/>
    <n v="0"/>
    <n v="6796.044582087834"/>
    <n v="0"/>
    <n v="28151.388793058752"/>
    <n v="0"/>
    <n v="0"/>
    <n v="0"/>
    <n v="16302.969959718443"/>
    <n v="61785.151118302165"/>
    <n v="36560.41054094326"/>
    <n v="128376.32584338267"/>
    <n v="2764969.6697289958"/>
    <n v="207318.63381753681"/>
    <n v="100607.76053472365"/>
    <n v="106734.61047156513"/>
    <n v="0"/>
    <n v="0"/>
    <n v="25801.993604703192"/>
    <n v="0"/>
    <n v="3483404.9589950182"/>
    <n v="0"/>
    <n v="0"/>
    <n v="0"/>
    <n v="0"/>
    <n v="0"/>
    <n v="0"/>
    <n v="0"/>
    <n v="2325.5357267517784"/>
    <n v="0"/>
    <n v="8920.8579105113622"/>
    <n v="567.20383579328347"/>
    <n v="21551.08300258603"/>
    <n v="0"/>
    <n v="0"/>
    <n v="0"/>
    <n v="16071.273854598014"/>
    <n v="52704.44363642086"/>
    <n v="37225.988980552298"/>
    <n v="98489.775593949526"/>
    <n v="2286710.7974540424"/>
    <n v="153964.95525402337"/>
    <n v="78803.51654653193"/>
    <n v="66393.370190366535"/>
    <n v="0"/>
    <n v="0"/>
    <n v="11608.264213080574"/>
    <n v="0"/>
    <n v="2835337.0661992081"/>
    <n v="0"/>
    <n v="0"/>
    <n v="0"/>
    <n v="0"/>
    <n v="0"/>
    <n v="0"/>
    <n v="0"/>
    <n v="0"/>
    <n v="0"/>
    <n v="1478.0726655344392"/>
    <n v="1186.526222332692"/>
    <n v="15778.073136788022"/>
    <n v="0"/>
    <n v="0"/>
    <n v="0"/>
    <n v="4485.3471065611957"/>
    <n v="35545.410156659644"/>
    <n v="25993.684222685421"/>
    <n v="427817.80687073147"/>
    <n v="1631136.6093809288"/>
    <n v="102150.37485216639"/>
    <n v="56152.129726948588"/>
    <n v="56036.711236193361"/>
    <n v="0"/>
    <n v="0"/>
    <n v="1108.5544991508293"/>
    <n v="0"/>
    <n v="2358869.3000766807"/>
    <n v="0"/>
    <n v="0"/>
    <n v="0"/>
    <n v="0"/>
    <n v="0"/>
    <n v="0"/>
    <n v="0"/>
    <n v="0"/>
    <n v="0"/>
    <n v="1563.9205890647163"/>
    <n v="1678.9147500253573"/>
    <n v="14568.809575316467"/>
    <n v="0"/>
    <n v="0"/>
    <n v="0"/>
    <n v="7616.8989046594461"/>
    <n v="24435.745563550267"/>
    <n v="32846.916804244822"/>
    <n v="84725.221588209315"/>
    <n v="1812701.5020910858"/>
    <n v="103075.59881415039"/>
    <n v="67048.127508407328"/>
    <n v="49011.822334858261"/>
    <n v="0"/>
    <n v="8964.7531315559409"/>
    <n v="781.96029453235815"/>
    <n v="0"/>
    <n v="2209020.1919496604"/>
    <n v="0"/>
    <n v="0"/>
    <n v="0"/>
    <n v="0"/>
    <n v="0"/>
    <n v="0"/>
    <n v="0"/>
    <n v="0"/>
    <n v="0"/>
    <n v="3096.8299851661232"/>
    <n v="1613.2236523529637"/>
    <n v="10713.100392342199"/>
    <n v="0"/>
    <n v="0"/>
    <n v="0"/>
    <n v="7095.0955651810773"/>
    <n v="25027.822382243641"/>
    <n v="30725.714836156221"/>
    <n v="65464.172100021984"/>
    <n v="1716193.2410352256"/>
    <n v="70049.62827951707"/>
    <n v="87486.004843331946"/>
    <n v="65626.21456148506"/>
    <n v="0"/>
    <n v="5731.0751537032356"/>
    <n v="0"/>
    <n v="0"/>
    <n v="2088822.1227867273"/>
    <n v="0"/>
    <n v="429.01402996596056"/>
    <n v="0"/>
    <n v="0"/>
    <n v="0"/>
    <n v="0"/>
    <n v="0"/>
    <n v="0"/>
    <n v="0"/>
    <n v="1204.1491514880731"/>
    <n v="1711.3180131061256"/>
    <n v="9150.9879511378094"/>
    <n v="0"/>
    <n v="0"/>
    <n v="818.30453863834805"/>
    <n v="10504.229528567375"/>
    <n v="26193.421926567993"/>
    <n v="93118.050376165556"/>
    <n v="41458.051243381968"/>
    <n v="1779267.1733878113"/>
    <n v="50469.154967965027"/>
    <n v="79468.46457194812"/>
    <n v="47986.214732687833"/>
    <n v="0"/>
    <n v="5770.4397136289999"/>
    <n v="365.4563958965997"/>
    <n v="0"/>
    <n v="2147914.4305289574"/>
    <n v="0"/>
    <n v="0"/>
    <n v="0"/>
    <n v="0"/>
    <n v="10939.914352010554"/>
    <n v="0"/>
    <n v="0"/>
    <n v="0"/>
    <n v="0"/>
    <n v="2996.5795709384006"/>
    <n v="2525.9469996086141"/>
    <n v="6380.1811458823322"/>
    <n v="0"/>
    <n v="0"/>
    <n v="2218.6269808789689"/>
    <n v="9326.1042526451165"/>
    <n v="31236.974129442158"/>
    <n v="73930.591634000928"/>
    <n v="50763.298751393995"/>
    <n v="1634986.7141838183"/>
    <n v="47160.516716941216"/>
    <n v="89842.398135198207"/>
    <n v="47087.132571968104"/>
    <n v="0"/>
    <n v="3661.0074987838111"/>
    <n v="0"/>
    <n v="0"/>
    <n v="2013055.9869235107"/>
  </r>
  <r>
    <s v="INDISPONÍVEL"/>
    <n v="9493"/>
    <m/>
    <m/>
    <m/>
    <s v="1G"/>
    <s v="Atividades de organizações associativas ligadas à cultura e à arte"/>
    <x v="3"/>
    <s v="INDISPONÍVEL"/>
    <s v="INDISPONÍVEL"/>
    <x v="0"/>
    <n v="1136.2822473547535"/>
    <n v="10904.855183942278"/>
    <n v="5398.2260796478931"/>
    <n v="169.82479240356369"/>
    <n v="52767.038582099653"/>
    <n v="5965.169938538731"/>
    <n v="825.51136849587533"/>
    <n v="4956.2462503857605"/>
    <n v="51210.506359603911"/>
    <n v="220637.13295842713"/>
    <n v="7710.4755406185832"/>
    <n v="6416.1852186883189"/>
    <n v="30845.278588119632"/>
    <n v="5634.1451373932978"/>
    <n v="4660.7758133911366"/>
    <n v="69750.832420737555"/>
    <n v="212348.24652576176"/>
    <n v="8931.6138332216924"/>
    <n v="263188.9493648099"/>
    <n v="1564030.3012588213"/>
    <n v="122988.85536277603"/>
    <n v="72655.423810236272"/>
    <n v="91478.454115560555"/>
    <n v="13136.172324300074"/>
    <n v="13956.077930785321"/>
    <n v="31324.257064200436"/>
    <n v="100407.77299829366"/>
    <n v="2973434.6110686157"/>
    <n v="167.7960776723699"/>
    <n v="7329.9876878997757"/>
    <n v="6223.4707254296763"/>
    <n v="682.46228599859421"/>
    <n v="46880.325877597017"/>
    <n v="6074.8689021303489"/>
    <n v="874.85773063312797"/>
    <n v="4788.2796897562848"/>
    <n v="61597.521035809637"/>
    <n v="257183.27563000825"/>
    <n v="9384.3462501839404"/>
    <n v="5585.9182264145038"/>
    <n v="33715.142968245797"/>
    <n v="5929.5982516976555"/>
    <n v="7922.5512041427701"/>
    <n v="95315.543925913647"/>
    <n v="182647.14753699748"/>
    <n v="82074.80658408087"/>
    <n v="229803.44681506485"/>
    <n v="1398372.895278068"/>
    <n v="141372.45716235123"/>
    <n v="68411.143105747338"/>
    <n v="72468.973636140348"/>
    <n v="11070.033566060116"/>
    <n v="11877.49403045086"/>
    <n v="17381.537835425966"/>
    <n v="85034.283092947589"/>
    <n v="2850170.1651128684"/>
    <n v="354.59557471180824"/>
    <n v="3349.7704431268871"/>
    <n v="5184.8840484110078"/>
    <n v="867.45418322733769"/>
    <n v="36849.472213284898"/>
    <n v="478.51997971489703"/>
    <n v="1258.7205143334938"/>
    <n v="2559.8917104571287"/>
    <n v="64070.569419858773"/>
    <n v="218644.39822625948"/>
    <n v="10267.451585774967"/>
    <n v="57474.803391261288"/>
    <n v="37652.027343365022"/>
    <n v="3391.6830090423769"/>
    <n v="1749.1307514928981"/>
    <n v="56267.637708074806"/>
    <n v="170919.23872373698"/>
    <n v="48268.036037444705"/>
    <n v="236574.07386309592"/>
    <n v="1439444.0411231159"/>
    <n v="189508.23251008277"/>
    <n v="63753.470179968121"/>
    <n v="78092.761330056659"/>
    <n v="13835.335992988665"/>
    <n v="10574.359051226984"/>
    <n v="36313.898804705903"/>
    <n v="60791.730361419788"/>
    <n v="2848496.1880802396"/>
    <n v="19837.122733576573"/>
    <n v="50.6756382940384"/>
    <n v="115551.23294937302"/>
    <n v="2204.007176561639"/>
    <n v="77512.967244916814"/>
    <n v="2541.0215572663033"/>
    <n v="1088.1231125295299"/>
    <n v="3520.0860470453581"/>
    <n v="96694.652202624842"/>
    <n v="204003.57998732387"/>
    <n v="5398.6208006667666"/>
    <n v="17549.068383703579"/>
    <n v="32814.073240284008"/>
    <n v="1399.6025505030921"/>
    <n v="1973.5678474164822"/>
    <n v="83220.781035947832"/>
    <n v="158319.98952334985"/>
    <n v="49240.313602766371"/>
    <n v="232615.97891568384"/>
    <n v="1230334.3078359601"/>
    <n v="155782.33022494448"/>
    <n v="67848.897073983375"/>
    <n v="79051.613518788305"/>
    <n v="11588.318999436236"/>
    <n v="44727.980891185631"/>
    <n v="16811.166931995554"/>
    <n v="44201.928712907567"/>
    <n v="2755882.0087390351"/>
    <n v="1574.2435398279524"/>
    <n v="0"/>
    <n v="82489.528907279149"/>
    <n v="1453.3619783478925"/>
    <n v="77294.564502235356"/>
    <n v="0"/>
    <n v="806.64931281961174"/>
    <n v="728.20818278916909"/>
    <n v="48047.907597631609"/>
    <n v="168077.79147819616"/>
    <n v="7195.0985816143593"/>
    <n v="5054.7108112337619"/>
    <n v="153473.80913979656"/>
    <n v="4955.4840976039777"/>
    <n v="3172.3719093062009"/>
    <n v="58166.329893174698"/>
    <n v="154961.80013368058"/>
    <n v="24655.170234092369"/>
    <n v="256183.20008565043"/>
    <n v="1030614.484502839"/>
    <n v="181553.09898267486"/>
    <n v="70964.721786862006"/>
    <n v="67126.876256520045"/>
    <n v="13812.710629180803"/>
    <n v="34210.893456478741"/>
    <n v="21170.567976314047"/>
    <n v="48208.38554135801"/>
    <n v="2515951.9695175071"/>
    <n v="594.01158521422269"/>
    <n v="0"/>
    <n v="76818.582354873724"/>
    <n v="1665.7810446252133"/>
    <n v="87484.01167791347"/>
    <n v="243.44737098943554"/>
    <n v="3631.6829611214371"/>
    <n v="1370.5825215338566"/>
    <n v="47059.320236261541"/>
    <n v="73961.35417033454"/>
    <n v="7063.9401184413291"/>
    <n v="5705.1121783557819"/>
    <n v="224948.5057681234"/>
    <n v="67076.878218359736"/>
    <n v="1145.8078256706879"/>
    <n v="62517.068123397454"/>
    <n v="196275.67021129825"/>
    <n v="22350.777480281569"/>
    <n v="187376.11702096972"/>
    <n v="797732.71474582516"/>
    <n v="131050.44746125684"/>
    <n v="125701.54957030283"/>
    <n v="80696.180667417939"/>
    <n v="13444.406716485721"/>
    <n v="35057.62033533831"/>
    <n v="15103.48013161097"/>
    <n v="41261.772399998685"/>
    <n v="2307336.8228960014"/>
    <n v="699.90354825308304"/>
    <n v="0"/>
    <n v="86096.371743478914"/>
    <n v="0"/>
    <n v="111065.38070250487"/>
    <n v="8601.9954812401193"/>
    <n v="3357.8925585549446"/>
    <n v="3657.5182327704788"/>
    <n v="55061.433979517722"/>
    <n v="51826.172092651221"/>
    <n v="5366.5641581125474"/>
    <n v="1966.6761158902743"/>
    <n v="165371.6502027064"/>
    <n v="1541.5064075812847"/>
    <n v="823.35080859700611"/>
    <n v="44930.049136750371"/>
    <n v="159253.16556373314"/>
    <n v="16252.614584527717"/>
    <n v="178071.31696786275"/>
    <n v="551233.77994496131"/>
    <n v="130415.63609953105"/>
    <n v="99765.243346652962"/>
    <n v="114085.61032253622"/>
    <n v="14369.564677350552"/>
    <n v="41926.406620841502"/>
    <n v="20671.891191162573"/>
    <n v="54558.573038249458"/>
    <n v="1920970.2675260184"/>
    <n v="4262.0020540513551"/>
    <n v="104.92065265059324"/>
    <n v="3842.6747950040008"/>
    <n v="0"/>
    <n v="68453.099463430146"/>
    <n v="177.70932436460129"/>
    <n v="1743.8964505346592"/>
    <n v="10711.966995305664"/>
    <n v="50711.50713746874"/>
    <n v="47316.121792880986"/>
    <n v="5679.3739131899902"/>
    <n v="3767.0495232943604"/>
    <n v="29969.829493948044"/>
    <n v="828.07349069320867"/>
    <n v="2021.0669354874733"/>
    <n v="19340.82714668566"/>
    <n v="107472.32655106645"/>
    <n v="16282.889105084654"/>
    <n v="181715.7068872953"/>
    <n v="320730.41532425396"/>
    <n v="121464.47043806668"/>
    <n v="107046.24512751051"/>
    <n v="105842.57746871651"/>
    <n v="24383.070632726485"/>
    <n v="40289.692141236337"/>
    <n v="33212.970304753755"/>
    <n v="64455.30501751876"/>
    <n v="1371825.7881672189"/>
  </r>
  <r>
    <s v="INDISPONÍVEL"/>
    <n v="9101"/>
    <m/>
    <m/>
    <m/>
    <s v="1P"/>
    <s v="Bibliotecas e arquivos"/>
    <x v="9"/>
    <s v="INDISPONÍVEL"/>
    <s v="INDISPONÍVEL"/>
    <x v="0"/>
    <n v="1136.0861769126843"/>
    <n v="0"/>
    <n v="0"/>
    <n v="0"/>
    <n v="185.51660322174484"/>
    <n v="0"/>
    <n v="0"/>
    <n v="67.79868871273564"/>
    <n v="223.54269003348091"/>
    <n v="221.7371437178349"/>
    <n v="8738.7577112447852"/>
    <n v="212.28099050445465"/>
    <n v="2206.5744400357394"/>
    <n v="0"/>
    <n v="880.99390010492459"/>
    <n v="24139.593817753768"/>
    <n v="16959.318226396485"/>
    <n v="55.887795318263692"/>
    <n v="198224.77152517688"/>
    <n v="27826.304797425473"/>
    <n v="93102.093376702658"/>
    <n v="1231.7986579801109"/>
    <n v="15094.553233752389"/>
    <n v="997.52921651415352"/>
    <n v="129.25982494534881"/>
    <n v="2783.2430840843444"/>
    <n v="28877.075630219013"/>
    <n v="423294.71753075725"/>
    <n v="853.58211193510874"/>
    <n v="0"/>
    <n v="0"/>
    <n v="0"/>
    <n v="188.35315957768097"/>
    <n v="0"/>
    <n v="0"/>
    <n v="1265.1692263515399"/>
    <n v="15291.278007142801"/>
    <n v="338.94972681047096"/>
    <n v="8417.4217650752234"/>
    <n v="0"/>
    <n v="2308.0234989977439"/>
    <n v="55.932025890789959"/>
    <n v="726.9802188181153"/>
    <n v="26229.33261600442"/>
    <n v="17205.327205186371"/>
    <n v="0"/>
    <n v="235803.46084751576"/>
    <n v="31923.070134276215"/>
    <n v="102323.59413240477"/>
    <n v="1373.1964071536343"/>
    <n v="14171.767160603895"/>
    <n v="1215.3897233084315"/>
    <n v="0"/>
    <n v="2904.8330644629186"/>
    <n v="29539.16387023708"/>
    <n v="492134.82490175299"/>
    <n v="682.28360287199519"/>
    <n v="0"/>
    <n v="0"/>
    <n v="0"/>
    <n v="187.65958537823155"/>
    <n v="0"/>
    <n v="0"/>
    <n v="164.52323200001806"/>
    <n v="218.05086255140361"/>
    <n v="327.07629382710542"/>
    <n v="8021.3401497081741"/>
    <n v="65.814025415199808"/>
    <n v="1486.1384493081957"/>
    <n v="54.512715637850903"/>
    <n v="723.65191804137442"/>
    <n v="26212.609338043316"/>
    <n v="17282.833186844291"/>
    <n v="0"/>
    <n v="243211.12056586272"/>
    <n v="48922.309569704339"/>
    <n v="63930.806529377718"/>
    <n v="1339.1881186146281"/>
    <n v="10820.114117217952"/>
    <n v="934.9325116489307"/>
    <n v="97.836302006440377"/>
    <n v="54.512715637850903"/>
    <n v="6490.7449156175344"/>
    <n v="431228.05870531523"/>
    <n v="620.61570881890339"/>
    <n v="0"/>
    <n v="2803.254502928728"/>
    <n v="0"/>
    <n v="1065.806305287434"/>
    <n v="0"/>
    <n v="0"/>
    <n v="1980.9181395399335"/>
    <n v="202.7025531761536"/>
    <n v="50.6756382940384"/>
    <n v="7855.6686410540424"/>
    <n v="61.728506411502657"/>
    <n v="6739.9342793649666"/>
    <n v="50.6756382940384"/>
    <n v="777.75295962888276"/>
    <n v="25735.841417259577"/>
    <n v="15317.2863082167"/>
    <n v="0"/>
    <n v="255607.73730879836"/>
    <n v="147724.65082291036"/>
    <n v="105427.7430206339"/>
    <n v="1412.1394244686996"/>
    <n v="14109.431074736702"/>
    <n v="733.24208247041338"/>
    <n v="0"/>
    <n v="102.74601892644482"/>
    <n v="11612.593095093007"/>
    <n v="599993.14344631298"/>
    <n v="107.66116870804964"/>
    <n v="0"/>
    <n v="61.805485739806265"/>
    <n v="0"/>
    <n v="1122.1972202643958"/>
    <n v="0"/>
    <n v="0"/>
    <n v="0"/>
    <n v="203.35998533742708"/>
    <n v="50.839996334356769"/>
    <n v="8014.0172802154211"/>
    <n v="61.849347697468936"/>
    <n v="1685.3209569172359"/>
    <n v="50.839996334356769"/>
    <n v="228.7799835046055"/>
    <n v="5161.1388608156731"/>
    <n v="14923.528662028768"/>
    <n v="55.92399596779245"/>
    <n v="247286.60146593067"/>
    <n v="138244.34930452713"/>
    <n v="113951.48482155785"/>
    <n v="54.39879607778029"/>
    <n v="10688.02364584797"/>
    <n v="739.86350116438803"/>
    <n v="2407.7174303209285"/>
    <n v="1219.8229724411128"/>
    <n v="14858.079643220824"/>
    <n v="561177.60452095408"/>
    <n v="97.378948395774216"/>
    <n v="0"/>
    <n v="68.060555330379827"/>
    <n v="0"/>
    <n v="1130.5235191143447"/>
    <n v="0"/>
    <n v="0"/>
    <n v="1863.42156770615"/>
    <n v="194.75789679154843"/>
    <n v="97.378948395774216"/>
    <n v="7146.9048883037731"/>
    <n v="64.965370691090399"/>
    <n v="1677.2424421430899"/>
    <n v="48.689474197887108"/>
    <n v="218.63144543051243"/>
    <n v="6856.9606400842349"/>
    <n v="12519.648056587041"/>
    <n v="144.70721148705374"/>
    <n v="224045.99139187645"/>
    <n v="168985.63247505116"/>
    <n v="110939.46746674617"/>
    <n v="1550.8320020999643"/>
    <n v="1256.9716542346666"/>
    <n v="763.46666170512253"/>
    <n v="522.34696170773998"/>
    <n v="1686.8243212481618"/>
    <n v="9465.4096944276134"/>
    <n v="551346.21359375573"/>
    <n v="0"/>
    <n v="0"/>
    <n v="0"/>
    <n v="0"/>
    <n v="941.9008902960245"/>
    <n v="0"/>
    <n v="0"/>
    <n v="0"/>
    <n v="170.90706347969711"/>
    <n v="48.830589565627754"/>
    <n v="6465.433626009004"/>
    <n v="65.152949528353375"/>
    <n v="73.422380455305344"/>
    <n v="146.49059205619673"/>
    <n v="48.830589565627754"/>
    <n v="7595.3981780127542"/>
    <n v="28803.719869968249"/>
    <n v="56.478754196388721"/>
    <n v="27203.356717311592"/>
    <n v="164562.63323128334"/>
    <n v="104782.47111372669"/>
    <n v="988.05697552247773"/>
    <n v="937.73440553331079"/>
    <n v="779.70214472906662"/>
    <n v="634.25287970321165"/>
    <n v="646.83822876341162"/>
    <n v="11137.143201166695"/>
    <n v="356088.75438087306"/>
    <n v="0"/>
    <n v="0"/>
    <n v="0"/>
    <n v="0"/>
    <n v="663.48856656943758"/>
    <n v="0"/>
    <n v="0"/>
    <n v="2040.8883457917229"/>
    <n v="212.46543985650527"/>
    <n v="0"/>
    <n v="9470.3773617179195"/>
    <n v="110.21116635176688"/>
    <n v="76.910004252150159"/>
    <n v="47.214542190334512"/>
    <n v="47.214542190334512"/>
    <n v="5009.3299801838357"/>
    <n v="10518.158754541584"/>
    <n v="120.32377579618125"/>
    <n v="36572.333438626447"/>
    <n v="136882.51959145669"/>
    <n v="91061.696017118651"/>
    <n v="1682.6827965850023"/>
    <n v="10345.799583298618"/>
    <n v="0"/>
    <n v="235.45146697548395"/>
    <n v="47.214542190334512"/>
    <n v="12770.945965682395"/>
    <n v="317915.22588137537"/>
  </r>
  <r>
    <s v="INDISPONÍVEL"/>
    <n v="9102"/>
    <m/>
    <m/>
    <m/>
    <s v="2P"/>
    <s v="Museus, restaurações, prédios históricos"/>
    <x v="9"/>
    <s v="INDISPONÍVEL"/>
    <s v="INDISPONÍVEL"/>
    <x v="0"/>
    <n v="0"/>
    <n v="0"/>
    <n v="432.21567563014486"/>
    <n v="0"/>
    <n v="253838.24190890096"/>
    <n v="0"/>
    <n v="0"/>
    <n v="7163.2329015081841"/>
    <n v="20910.162337278391"/>
    <n v="808.79752119975831"/>
    <n v="436.18031260206328"/>
    <n v="0"/>
    <n v="5482.8435982562169"/>
    <n v="337.02501983361782"/>
    <n v="0"/>
    <n v="6120.9648872980406"/>
    <n v="80034.988795473808"/>
    <n v="2605.0243153510678"/>
    <n v="60588.093220502851"/>
    <n v="152298.29796708273"/>
    <n v="18427.439661969012"/>
    <n v="468.84919914431214"/>
    <n v="7354.0935821749135"/>
    <n v="10604.198143402347"/>
    <n v="1707.1560063279626"/>
    <n v="3431.5847379051706"/>
    <n v="141.03949009113109"/>
    <n v="633190.42928193265"/>
    <n v="0"/>
    <n v="0"/>
    <n v="1657.4771159143736"/>
    <n v="0"/>
    <n v="267583.94473860215"/>
    <n v="0"/>
    <n v="0"/>
    <n v="7686.4603079539211"/>
    <n v="20364.025670701634"/>
    <n v="264.18807715932587"/>
    <n v="0"/>
    <n v="0"/>
    <n v="6758.8854054851909"/>
    <n v="360.30289138497199"/>
    <n v="0"/>
    <n v="5013.4209431775816"/>
    <n v="86534.963271322878"/>
    <n v="2594.0357906838976"/>
    <n v="137205.78274458763"/>
    <n v="122780.16750701101"/>
    <n v="16872.52917626785"/>
    <n v="686.74463329055163"/>
    <n v="8595.4382242925767"/>
    <n v="9274.7318537794254"/>
    <n v="1413.9376907913397"/>
    <n v="3662.4859773020958"/>
    <n v="106.41934129663578"/>
    <n v="699415.94136100495"/>
    <n v="0"/>
    <n v="0"/>
    <n v="653.46811127292483"/>
    <n v="0"/>
    <n v="222782.1263108381"/>
    <n v="0"/>
    <n v="0"/>
    <n v="8481.7561235242338"/>
    <n v="18311.604693490488"/>
    <n v="60.849161523070322"/>
    <n v="0"/>
    <n v="0"/>
    <n v="977.52429548471412"/>
    <n v="278.08496257058027"/>
    <n v="0"/>
    <n v="4282.0307800180981"/>
    <n v="87761.429296595015"/>
    <n v="2366.1375684142513"/>
    <n v="122802.29054963363"/>
    <n v="123146.9835652763"/>
    <n v="14260.146925236771"/>
    <n v="590.79776931429524"/>
    <n v="6164.3119068922488"/>
    <n v="676.06284313566221"/>
    <n v="1606.7228549657887"/>
    <n v="2403.8161965605059"/>
    <n v="92.899483241353636"/>
    <n v="617699.04339798808"/>
    <n v="0"/>
    <n v="0"/>
    <n v="4006.0207865304333"/>
    <n v="0"/>
    <n v="241678.16290773448"/>
    <n v="0"/>
    <n v="0"/>
    <n v="10196.391251105917"/>
    <n v="16536.681639806684"/>
    <n v="107.07808862940199"/>
    <n v="0"/>
    <n v="0"/>
    <n v="2733.1677705978345"/>
    <n v="282.85746553394239"/>
    <n v="0"/>
    <n v="4326.3754349178034"/>
    <n v="78931.384869562011"/>
    <n v="1795.848848833356"/>
    <n v="23621.180505063148"/>
    <n v="109816.23377050583"/>
    <n v="12317.399170768378"/>
    <n v="656.99244866005506"/>
    <n v="5789.2100240738837"/>
    <n v="60.531817485172468"/>
    <n v="12610.158377076596"/>
    <n v="5490.0759154505586"/>
    <n v="80.802072802787833"/>
    <n v="531036.55316513835"/>
    <n v="0"/>
    <n v="0"/>
    <n v="0"/>
    <n v="0"/>
    <n v="257475.59266697674"/>
    <n v="0"/>
    <n v="0"/>
    <n v="10183.305096356513"/>
    <n v="5723.9854696446382"/>
    <n v="0"/>
    <n v="0"/>
    <n v="756.67259956037344"/>
    <n v="1026.9788914433523"/>
    <n v="315.00860473836747"/>
    <n v="0"/>
    <n v="6521.9261901511309"/>
    <n v="78306.01027950611"/>
    <n v="1564.8281718792546"/>
    <n v="87634.285326919387"/>
    <n v="192610.84204735808"/>
    <n v="15931.951951673209"/>
    <n v="1569.8742907311675"/>
    <n v="4351.6195803589217"/>
    <n v="55.92399596779245"/>
    <n v="0"/>
    <n v="2402.2237201293265"/>
    <n v="86.627366303051048"/>
    <n v="666517.65624969744"/>
    <n v="0"/>
    <n v="0"/>
    <n v="0"/>
    <n v="0"/>
    <n v="239332.35965943552"/>
    <n v="0"/>
    <n v="0"/>
    <n v="0"/>
    <n v="11887.752919191194"/>
    <n v="0"/>
    <n v="0"/>
    <n v="797.56499992538943"/>
    <n v="3524.4802568777709"/>
    <n v="356.3148076075118"/>
    <n v="0"/>
    <n v="8733.0456594236912"/>
    <n v="68512.286848219883"/>
    <n v="1586.9480740148308"/>
    <n v="20864.943308525326"/>
    <n v="177029.91787955974"/>
    <n v="8220.855426743934"/>
    <n v="399.88403387367975"/>
    <n v="3529.814110244487"/>
    <n v="0"/>
    <n v="0"/>
    <n v="1231.6342801132193"/>
    <n v="146.27783968698557"/>
    <n v="546154.08010344324"/>
    <n v="0"/>
    <n v="0"/>
    <n v="0"/>
    <n v="0"/>
    <n v="803.22907577402088"/>
    <n v="0"/>
    <n v="0"/>
    <n v="0"/>
    <n v="4081.2959751165399"/>
    <n v="0"/>
    <n v="0"/>
    <n v="1622.6299014993278"/>
    <n v="1578.9153457513817"/>
    <n v="401.01915768646296"/>
    <n v="0"/>
    <n v="2670.0860534661947"/>
    <n v="58668.710830512828"/>
    <n v="1908.4476969542745"/>
    <n v="19923.899513633904"/>
    <n v="168326.19738487934"/>
    <n v="952.33298685240004"/>
    <n v="276.99534339335173"/>
    <n v="3858.214309166457"/>
    <n v="0"/>
    <n v="0"/>
    <n v="1304.6003899009584"/>
    <n v="598335.28657054447"/>
    <n v="864711.860535132"/>
    <n v="0"/>
    <n v="0"/>
    <n v="310.67293010037207"/>
    <n v="0"/>
    <n v="0"/>
    <n v="0"/>
    <n v="0"/>
    <n v="0"/>
    <n v="4150.3396617714507"/>
    <n v="0"/>
    <n v="0"/>
    <n v="655.95411962614753"/>
    <n v="1609.8034232506745"/>
    <n v="406.54205801782763"/>
    <n v="0"/>
    <n v="13264.993965211988"/>
    <n v="43412.942804549588"/>
    <n v="1277.3596192487175"/>
    <n v="9109.4333690643853"/>
    <n v="147649.13244939464"/>
    <n v="892.89657214454246"/>
    <n v="72.588631153749745"/>
    <n v="3536.1828368632605"/>
    <n v="58.645431352204966"/>
    <n v="0"/>
    <n v="764.95013276057284"/>
    <n v="535675.73315744754"/>
    <n v="762848.17116195767"/>
  </r>
  <r>
    <s v="INDISPONÍVEL"/>
    <n v="9103"/>
    <m/>
    <m/>
    <m/>
    <s v="3P"/>
    <s v="Jardim botânico, zoo, parques e reservas ecológicas."/>
    <x v="9"/>
    <s v="INDISPONÍVEL"/>
    <s v="INDISPONÍVEL"/>
    <x v="0"/>
    <n v="3027.7112762655893"/>
    <n v="34061.087804450537"/>
    <n v="0"/>
    <n v="1221.0711346166363"/>
    <n v="277.09385059448044"/>
    <n v="515.97866675965884"/>
    <n v="472.73046758155641"/>
    <n v="0"/>
    <n v="0"/>
    <n v="55.887795318263692"/>
    <n v="144.25766990721027"/>
    <n v="0"/>
    <n v="11630.36059184535"/>
    <n v="0"/>
    <n v="167.36387677539784"/>
    <n v="704.32053698226991"/>
    <n v="72103.435340110649"/>
    <n v="102.05543706405244"/>
    <n v="178428.42824680079"/>
    <n v="231607.78830204456"/>
    <n v="84920.762388602656"/>
    <n v="1707.0541114526443"/>
    <n v="88824.70243568685"/>
    <n v="1557.2269602852971"/>
    <n v="247.3258802786961"/>
    <n v="1338.6971893513971"/>
    <n v="34877.874038273847"/>
    <n v="747993.21400104847"/>
    <n v="3066.3619503844584"/>
    <n v="37930.114442881786"/>
    <n v="0"/>
    <n v="1210.8186413697038"/>
    <n v="276.90642587846838"/>
    <n v="588.32571658236145"/>
    <n v="280.42073900962913"/>
    <n v="0"/>
    <n v="0"/>
    <n v="55.932025890789959"/>
    <n v="763.3022124457882"/>
    <n v="0"/>
    <n v="11123.32325745344"/>
    <n v="0"/>
    <n v="55.932025890789959"/>
    <n v="291.44792765382584"/>
    <n v="64017.018382343216"/>
    <n v="633.88061926244814"/>
    <n v="192100.54674037191"/>
    <n v="239713.5879318224"/>
    <n v="65513.921911533645"/>
    <n v="1173.6700416957958"/>
    <n v="86223.567904347728"/>
    <n v="1662.4771750432292"/>
    <n v="262.4812429177988"/>
    <n v="1142.9973476745092"/>
    <n v="34709.107040562158"/>
    <n v="742796.14170301601"/>
    <n v="224.97450328354222"/>
    <n v="31854.444910670944"/>
    <n v="0"/>
    <n v="1306.9712789548951"/>
    <n v="428.97388078973842"/>
    <n v="570.0093189134775"/>
    <n v="0"/>
    <n v="0"/>
    <n v="123.04799478383066"/>
    <n v="6775.3792917579785"/>
    <n v="258.11420290441885"/>
    <n v="0"/>
    <n v="9953.0604534602608"/>
    <n v="0"/>
    <n v="0"/>
    <n v="1366.9939856409057"/>
    <n v="86977.768694437473"/>
    <n v="815.0387172442264"/>
    <n v="197226.39957827952"/>
    <n v="229287.15934225"/>
    <n v="55917.544252655302"/>
    <n v="1401.9610005689074"/>
    <n v="62239.350581590727"/>
    <n v="1600.1322501165475"/>
    <n v="152.68643557867318"/>
    <n v="1362.5909006994934"/>
    <n v="38901.009187343574"/>
    <n v="728743.61076192441"/>
    <n v="854.62557835039559"/>
    <n v="31663.532618626356"/>
    <n v="0"/>
    <n v="1164.8516078760942"/>
    <n v="115.76361408454643"/>
    <n v="485.63812428094411"/>
    <n v="0"/>
    <n v="139.00931972401361"/>
    <n v="185.59371382550574"/>
    <n v="5912.3137021703669"/>
    <n v="3840.9753466624834"/>
    <n v="0"/>
    <n v="3687.0097399299066"/>
    <n v="0"/>
    <n v="0"/>
    <n v="746.13136133339538"/>
    <n v="76213.252421369849"/>
    <n v="639.58978359011041"/>
    <n v="204521.33158902146"/>
    <n v="78735.868028917117"/>
    <n v="8718.9351131039984"/>
    <n v="1321.9191215688113"/>
    <n v="60450.075356036228"/>
    <n v="1245.3756620391553"/>
    <n v="231.51514040217057"/>
    <n v="835.10755406725946"/>
    <n v="43262.635765825828"/>
    <n v="524971.05026280601"/>
    <n v="1047.2171974351691"/>
    <n v="62923.045554916229"/>
    <n v="31256.944127502324"/>
    <n v="1124.1789832585634"/>
    <n v="209.75984369944192"/>
    <n v="0"/>
    <n v="0"/>
    <n v="149.52940098340227"/>
    <n v="173.45410514074661"/>
    <n v="4783.6130103877404"/>
    <n v="293.69867137283836"/>
    <n v="0"/>
    <n v="1488.8203836343541"/>
    <n v="0"/>
    <n v="0"/>
    <n v="1207.2924086385942"/>
    <n v="67577.628648330734"/>
    <n v="580.3874044277303"/>
    <n v="218502.33632171238"/>
    <n v="66918.084366474039"/>
    <n v="8314.1168068127208"/>
    <n v="1505.1489942218111"/>
    <n v="63293.75286465665"/>
    <n v="1438.9423597794178"/>
    <n v="402.54909725010538"/>
    <n v="1746.8702489497646"/>
    <n v="169624.6272756765"/>
    <n v="704561.99807526113"/>
    <n v="1157.8587323063036"/>
    <n v="60273.048789025146"/>
    <n v="33609.369202231625"/>
    <n v="5459.9685289103991"/>
    <n v="24854.109624634384"/>
    <n v="0"/>
    <n v="0"/>
    <n v="83.766837329698248"/>
    <n v="163.34533279291159"/>
    <n v="1262.0468774911599"/>
    <n v="1070.2459500573707"/>
    <n v="0"/>
    <n v="5726.8538609842863"/>
    <n v="0"/>
    <n v="6721.1672671733868"/>
    <n v="18737.992317664401"/>
    <n v="73149.297507551717"/>
    <n v="25055.018101457492"/>
    <n v="203389.12595437575"/>
    <n v="67616.280108147257"/>
    <n v="8020.4914343621476"/>
    <n v="4394.163268316508"/>
    <n v="38138.588695286999"/>
    <n v="1419.7023478587553"/>
    <n v="488.20045755581788"/>
    <n v="747.9457138332516"/>
    <n v="32422.25699615799"/>
    <n v="613960.84390550491"/>
    <n v="529.94956375062543"/>
    <n v="62095.965182419684"/>
    <n v="27996.343135683503"/>
    <n v="747.25627708384422"/>
    <n v="35722.912043676304"/>
    <n v="0"/>
    <n v="0"/>
    <n v="0"/>
    <n v="161.14094556657159"/>
    <n v="1295.9767901193736"/>
    <n v="1920.7153530224271"/>
    <n v="0"/>
    <n v="42687.634329747641"/>
    <n v="0"/>
    <n v="5674.0427324427219"/>
    <n v="17669.920681709111"/>
    <n v="22027.313046712577"/>
    <n v="22167.206214296297"/>
    <n v="189773.57599374803"/>
    <n v="200823.92076284601"/>
    <n v="7685.6853497993043"/>
    <n v="4235.984223016515"/>
    <n v="11676.834173373793"/>
    <n v="1736.3439898703823"/>
    <n v="253.41781679779723"/>
    <n v="548.32045519348026"/>
    <n v="36005.590561709942"/>
    <n v="693436.04962258611"/>
    <n v="47.214542190334512"/>
    <n v="55676.6095164984"/>
    <n v="27337.287022553483"/>
    <n v="655.75283657790715"/>
    <n v="12347.708597051642"/>
    <n v="0"/>
    <n v="0"/>
    <n v="0"/>
    <n v="543.19212550817622"/>
    <n v="858.24109817655744"/>
    <n v="1426.0705172927685"/>
    <n v="0"/>
    <n v="4005.1462471206914"/>
    <n v="0"/>
    <n v="3005.8628865415494"/>
    <n v="17538.820777105728"/>
    <n v="19406.338566461462"/>
    <n v="19281.61265585115"/>
    <n v="141737.99104601066"/>
    <n v="233167.0398086397"/>
    <n v="6109.4698153208974"/>
    <n v="3718.853415622244"/>
    <n v="57184.679268696993"/>
    <n v="2014.8830729484921"/>
    <n v="460.47349007877807"/>
    <n v="1395.3587000858959"/>
    <n v="39345.423662218258"/>
    <n v="647264.02966855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1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31:M160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8000000}" name="Tabela dinâmica3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47:W77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ela dinâmica2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96:E32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ela dinâmica2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56:E48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2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27:M25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ela dinâmica2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24:E45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7000000}" name="Tabela dinâmica3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15:W74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ela dinâmica2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92:E421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B3:M3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2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88:E51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7:M9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5:M6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4000000}" name="Tabela dinâmica3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19:W649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ela dinâmica3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87:W61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1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99:M128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ela dinâmica31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55:W58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ela dinâmica3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23:W55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ela dinâmica2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28:E35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21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9:AP260" firstHeaderRow="1" firstDataRow="2" firstDataCol="0"/>
  <pivotFields count="231">
    <pivotField showAll="0"/>
    <pivotField showAll="0"/>
    <pivotField showAll="0"/>
    <pivotField axis="axisCol" showAll="0">
      <items count="41">
        <item x="28"/>
        <item x="31"/>
        <item x="34"/>
        <item x="17"/>
        <item x="18"/>
        <item x="36"/>
        <item x="35"/>
        <item x="39"/>
        <item x="15"/>
        <item x="14"/>
        <item x="19"/>
        <item x="38"/>
        <item x="20"/>
        <item x="27"/>
        <item x="3"/>
        <item x="6"/>
        <item x="7"/>
        <item x="5"/>
        <item x="4"/>
        <item x="32"/>
        <item x="26"/>
        <item x="16"/>
        <item x="9"/>
        <item x="8"/>
        <item x="10"/>
        <item x="12"/>
        <item x="11"/>
        <item x="13"/>
        <item x="29"/>
        <item x="30"/>
        <item x="1"/>
        <item x="2"/>
        <item x="33"/>
        <item x="0"/>
        <item x="22"/>
        <item x="23"/>
        <item x="24"/>
        <item x="37"/>
        <item x="21"/>
        <item x="2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5000000}" name="Tabela dinâmica3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51:W681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ela dinâmica2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60:E389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1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63:M19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ela dinâmica2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64:E29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1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95:M22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6000000}" name="Tabela dinâmica3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83:W71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51"/>
  <sheetViews>
    <sheetView topLeftCell="E1" zoomScale="70" zoomScaleNormal="70" workbookViewId="0">
      <selection activeCell="G5" sqref="G5"/>
    </sheetView>
  </sheetViews>
  <sheetFormatPr defaultRowHeight="12.75" x14ac:dyDescent="0.2"/>
  <cols>
    <col min="1" max="1" width="10.28515625" style="55" bestFit="1" customWidth="1"/>
    <col min="2" max="2" width="9.140625" style="54"/>
    <col min="3" max="3" width="10.42578125" style="55" customWidth="1"/>
    <col min="4" max="4" width="14.85546875" style="55" customWidth="1"/>
    <col min="5" max="5" width="49.42578125" style="56" customWidth="1"/>
    <col min="6" max="6" width="49.140625" style="56" customWidth="1"/>
    <col min="7" max="14" width="20.7109375" style="36" customWidth="1"/>
    <col min="15" max="16" width="9.140625" style="36"/>
    <col min="17" max="17" width="17.5703125" style="36" customWidth="1"/>
    <col min="18" max="18" width="9.140625" style="36"/>
    <col min="19" max="19" width="12.5703125" style="36" bestFit="1" customWidth="1"/>
    <col min="20" max="33" width="9.140625" style="36"/>
    <col min="34" max="34" width="9.140625" style="38"/>
    <col min="35" max="61" width="9.140625" style="36"/>
    <col min="62" max="62" width="9.140625" style="38"/>
    <col min="63" max="89" width="9.140625" style="36"/>
    <col min="90" max="90" width="9.140625" style="38"/>
    <col min="91" max="117" width="9.140625" style="36"/>
    <col min="118" max="118" width="9.140625" style="38"/>
    <col min="119" max="119" width="9.140625" style="36"/>
    <col min="120" max="120" width="10.5703125" style="36" bestFit="1" customWidth="1"/>
    <col min="121" max="145" width="9.140625" style="36"/>
    <col min="146" max="146" width="9.140625" style="38"/>
    <col min="147" max="173" width="9.140625" style="36"/>
    <col min="174" max="174" width="9.140625" style="38"/>
    <col min="175" max="201" width="9.140625" style="36"/>
    <col min="202" max="202" width="9.140625" style="38"/>
    <col min="203" max="229" width="9.140625" style="36"/>
    <col min="230" max="230" width="9.140625" style="38"/>
    <col min="231" max="16384" width="9.140625" style="36"/>
  </cols>
  <sheetData>
    <row r="1" spans="1:230" s="30" customFormat="1" x14ac:dyDescent="0.2">
      <c r="A1" s="28" t="s">
        <v>27</v>
      </c>
      <c r="B1" s="28" t="s">
        <v>26</v>
      </c>
      <c r="C1" s="28" t="s">
        <v>27</v>
      </c>
      <c r="D1" s="28" t="s">
        <v>859</v>
      </c>
      <c r="E1" s="28" t="s">
        <v>858</v>
      </c>
      <c r="F1" s="28" t="s">
        <v>31</v>
      </c>
      <c r="G1" s="28">
        <v>2007</v>
      </c>
      <c r="H1" s="28">
        <f>1+G1</f>
        <v>2008</v>
      </c>
      <c r="I1" s="28">
        <f t="shared" ref="I1:N1" si="0">1+H1</f>
        <v>2009</v>
      </c>
      <c r="J1" s="28">
        <f t="shared" si="0"/>
        <v>2010</v>
      </c>
      <c r="K1" s="28">
        <f t="shared" si="0"/>
        <v>2011</v>
      </c>
      <c r="L1" s="28">
        <f t="shared" si="0"/>
        <v>2012</v>
      </c>
      <c r="M1" s="28">
        <f>1+L1</f>
        <v>2013</v>
      </c>
      <c r="N1" s="28">
        <f t="shared" si="0"/>
        <v>2014</v>
      </c>
      <c r="O1" s="29"/>
      <c r="P1" s="187" t="s">
        <v>79</v>
      </c>
      <c r="Q1" s="187"/>
      <c r="AH1" s="31"/>
      <c r="BJ1" s="31"/>
      <c r="CL1" s="31"/>
      <c r="DN1" s="31"/>
      <c r="EP1" s="31"/>
      <c r="FR1" s="31"/>
      <c r="GT1" s="31"/>
      <c r="HV1" s="31"/>
    </row>
    <row r="2" spans="1:230" ht="63.75" x14ac:dyDescent="0.2">
      <c r="A2" s="32" t="s">
        <v>28</v>
      </c>
      <c r="B2" s="33">
        <v>1</v>
      </c>
      <c r="C2" s="32" t="s">
        <v>28</v>
      </c>
      <c r="D2" s="34" t="s">
        <v>848</v>
      </c>
      <c r="E2" s="35" t="s">
        <v>847</v>
      </c>
      <c r="F2" s="35" t="s">
        <v>12</v>
      </c>
      <c r="G2" s="40">
        <v>108815118.31870832</v>
      </c>
      <c r="H2" s="40">
        <v>129746349.5074943</v>
      </c>
      <c r="I2" s="40">
        <v>139758127.31882066</v>
      </c>
      <c r="J2" s="40">
        <v>149533496.2792837</v>
      </c>
      <c r="K2" s="40">
        <v>163087822.84890398</v>
      </c>
      <c r="L2" s="40">
        <v>177893103.22599</v>
      </c>
      <c r="M2" s="40">
        <v>183470069.04530075</v>
      </c>
      <c r="N2" s="40">
        <v>190524600.44601291</v>
      </c>
      <c r="P2" s="37">
        <v>2000</v>
      </c>
      <c r="Q2" s="37">
        <v>1</v>
      </c>
    </row>
    <row r="3" spans="1:230" ht="51" x14ac:dyDescent="0.2">
      <c r="A3" s="32" t="s">
        <v>28</v>
      </c>
      <c r="B3" s="33">
        <v>2</v>
      </c>
      <c r="C3" s="32" t="s">
        <v>28</v>
      </c>
      <c r="D3" s="34" t="s">
        <v>850</v>
      </c>
      <c r="E3" s="35" t="s">
        <v>849</v>
      </c>
      <c r="F3" s="35" t="s">
        <v>14</v>
      </c>
      <c r="G3" s="40">
        <v>6919371.1305013141</v>
      </c>
      <c r="H3" s="40">
        <v>7167106.0990680493</v>
      </c>
      <c r="I3" s="40">
        <v>7156377.0411155922</v>
      </c>
      <c r="J3" s="40">
        <v>8429124.2345637679</v>
      </c>
      <c r="K3" s="40">
        <v>8898756.7541344352</v>
      </c>
      <c r="L3" s="40">
        <v>10472381.186952803</v>
      </c>
      <c r="M3" s="40">
        <v>11777948.001056248</v>
      </c>
      <c r="N3" s="40">
        <v>13762103.149000211</v>
      </c>
      <c r="P3" s="37">
        <v>2001</v>
      </c>
      <c r="Q3" s="37">
        <v>1</v>
      </c>
    </row>
    <row r="4" spans="1:230" ht="51" x14ac:dyDescent="0.2">
      <c r="A4" s="32" t="s">
        <v>28</v>
      </c>
      <c r="B4" s="33">
        <v>3</v>
      </c>
      <c r="C4" s="32" t="s">
        <v>28</v>
      </c>
      <c r="D4" s="34" t="s">
        <v>851</v>
      </c>
      <c r="E4" s="35" t="s">
        <v>852</v>
      </c>
      <c r="F4" s="35" t="s">
        <v>10</v>
      </c>
      <c r="G4" s="40">
        <v>33967498.602843732</v>
      </c>
      <c r="H4" s="40">
        <v>36586545.964547195</v>
      </c>
      <c r="I4" s="40">
        <v>38641010.711859465</v>
      </c>
      <c r="J4" s="40">
        <v>45400780.682689331</v>
      </c>
      <c r="K4" s="40">
        <v>46831104.661650598</v>
      </c>
      <c r="L4" s="40">
        <v>48912374.076325618</v>
      </c>
      <c r="M4" s="40">
        <v>52507764.500745669</v>
      </c>
      <c r="N4" s="40">
        <v>53919015.616917819</v>
      </c>
      <c r="P4" s="48">
        <v>2002</v>
      </c>
      <c r="Q4" s="48">
        <v>1</v>
      </c>
    </row>
    <row r="5" spans="1:230" ht="38.25" x14ac:dyDescent="0.2">
      <c r="A5" s="32" t="s">
        <v>28</v>
      </c>
      <c r="B5" s="33">
        <v>4</v>
      </c>
      <c r="C5" s="32" t="s">
        <v>28</v>
      </c>
      <c r="D5" s="34" t="s">
        <v>853</v>
      </c>
      <c r="E5" s="35" t="s">
        <v>854</v>
      </c>
      <c r="F5" s="35" t="s">
        <v>11</v>
      </c>
      <c r="G5" s="40">
        <v>207270831.76823643</v>
      </c>
      <c r="H5" s="40">
        <v>221394007.0788078</v>
      </c>
      <c r="I5" s="40">
        <v>220423610.46066561</v>
      </c>
      <c r="J5" s="40">
        <v>218121681.70548737</v>
      </c>
      <c r="K5" s="40">
        <v>224198760.92507336</v>
      </c>
      <c r="L5" s="40">
        <v>235913115.40135074</v>
      </c>
      <c r="M5" s="40">
        <v>230304939.31721267</v>
      </c>
      <c r="N5" s="40">
        <v>220689913.16005969</v>
      </c>
      <c r="P5" s="37">
        <v>2003</v>
      </c>
      <c r="Q5" s="37">
        <v>1</v>
      </c>
    </row>
    <row r="6" spans="1:230" ht="25.5" x14ac:dyDescent="0.2">
      <c r="A6" s="50" t="s">
        <v>28</v>
      </c>
      <c r="B6" s="33">
        <v>5</v>
      </c>
      <c r="C6" s="129" t="s">
        <v>28</v>
      </c>
      <c r="D6" s="50" t="s">
        <v>8</v>
      </c>
      <c r="E6" s="35" t="s">
        <v>32</v>
      </c>
      <c r="F6" s="35" t="s">
        <v>846</v>
      </c>
      <c r="G6" s="40">
        <v>21959965.738920495</v>
      </c>
      <c r="H6" s="40">
        <v>25867932.160733666</v>
      </c>
      <c r="I6" s="40">
        <v>31310686.519126188</v>
      </c>
      <c r="J6" s="40">
        <v>39479558.129973188</v>
      </c>
      <c r="K6" s="40">
        <v>47377644.279878251</v>
      </c>
      <c r="L6" s="40">
        <v>52780561.46188993</v>
      </c>
      <c r="M6" s="40">
        <v>56363996.50042329</v>
      </c>
      <c r="N6" s="40">
        <v>57749162.905802168</v>
      </c>
      <c r="P6" s="48">
        <v>2004</v>
      </c>
      <c r="Q6" s="48">
        <v>1</v>
      </c>
    </row>
    <row r="7" spans="1:230" ht="31.5" customHeight="1" x14ac:dyDescent="0.2">
      <c r="A7" s="50" t="s">
        <v>28</v>
      </c>
      <c r="B7" s="33">
        <v>6</v>
      </c>
      <c r="C7" s="50" t="s">
        <v>28</v>
      </c>
      <c r="D7" s="34">
        <v>6319</v>
      </c>
      <c r="E7" s="35" t="s">
        <v>817</v>
      </c>
      <c r="F7" s="35" t="s">
        <v>838</v>
      </c>
      <c r="G7" s="40">
        <v>71583024.786115929</v>
      </c>
      <c r="H7" s="40">
        <v>75403394.224746436</v>
      </c>
      <c r="I7" s="40">
        <v>83344071.106661275</v>
      </c>
      <c r="J7" s="40">
        <v>91803062.981908008</v>
      </c>
      <c r="K7" s="40">
        <v>99982165.767481551</v>
      </c>
      <c r="L7" s="40">
        <v>109155708.3386075</v>
      </c>
      <c r="M7" s="40">
        <v>117949935.10958251</v>
      </c>
      <c r="N7" s="40">
        <v>121633955.82797189</v>
      </c>
      <c r="O7" s="41"/>
      <c r="P7" s="37">
        <v>2005</v>
      </c>
      <c r="Q7" s="37">
        <v>1</v>
      </c>
      <c r="R7" s="41"/>
      <c r="AA7" s="41"/>
      <c r="AB7" s="41"/>
      <c r="AC7" s="41"/>
      <c r="AD7" s="41"/>
      <c r="AE7" s="41"/>
      <c r="AF7" s="41"/>
      <c r="AG7" s="41"/>
      <c r="AH7" s="42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2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2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2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2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2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2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2"/>
    </row>
    <row r="8" spans="1:230" ht="51" x14ac:dyDescent="0.2">
      <c r="A8" s="130" t="s">
        <v>28</v>
      </c>
      <c r="B8" s="131">
        <v>7</v>
      </c>
      <c r="C8" s="130" t="s">
        <v>28</v>
      </c>
      <c r="D8" s="127" t="s">
        <v>855</v>
      </c>
      <c r="E8" s="68" t="s">
        <v>856</v>
      </c>
      <c r="F8" s="127" t="s">
        <v>9</v>
      </c>
      <c r="G8" s="40">
        <v>29659806.532387376</v>
      </c>
      <c r="H8" s="40">
        <v>30460468.049871057</v>
      </c>
      <c r="I8" s="40">
        <v>30533441.893033843</v>
      </c>
      <c r="J8" s="40">
        <v>33619329.115754925</v>
      </c>
      <c r="K8" s="40">
        <v>32221897.577437103</v>
      </c>
      <c r="L8" s="40">
        <v>30394626.677326046</v>
      </c>
      <c r="M8" s="40">
        <v>27722973.144816127</v>
      </c>
      <c r="N8" s="40">
        <v>26056524.103171043</v>
      </c>
      <c r="P8" s="37">
        <v>2006</v>
      </c>
      <c r="Q8" s="37">
        <v>1</v>
      </c>
    </row>
    <row r="9" spans="1:230" s="41" customFormat="1" x14ac:dyDescent="0.2">
      <c r="A9" s="50" t="s">
        <v>28</v>
      </c>
      <c r="B9" s="33">
        <v>8</v>
      </c>
      <c r="C9" s="50" t="s">
        <v>28</v>
      </c>
      <c r="D9" s="50">
        <v>6319</v>
      </c>
      <c r="E9" s="35" t="s">
        <v>857</v>
      </c>
      <c r="F9" s="128" t="s">
        <v>839</v>
      </c>
      <c r="G9" s="40">
        <v>774798.09517795302</v>
      </c>
      <c r="H9" s="40">
        <v>775628.10367594694</v>
      </c>
      <c r="I9" s="40">
        <v>957255.00689291779</v>
      </c>
      <c r="J9" s="40">
        <v>1142136.8449007946</v>
      </c>
      <c r="K9" s="40">
        <v>1859346.6661574214</v>
      </c>
      <c r="L9" s="40">
        <v>2018765.2486772926</v>
      </c>
      <c r="M9" s="40">
        <v>2175963.4114074842</v>
      </c>
      <c r="N9" s="40">
        <v>2135725.5178134223</v>
      </c>
      <c r="O9" s="36"/>
      <c r="P9" s="37">
        <v>2007</v>
      </c>
      <c r="Q9" s="37">
        <v>1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8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8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8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8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8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8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8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8"/>
    </row>
    <row r="10" spans="1:230" x14ac:dyDescent="0.2">
      <c r="A10" s="32" t="s">
        <v>28</v>
      </c>
      <c r="B10" s="132">
        <v>9</v>
      </c>
      <c r="C10" s="32" t="s">
        <v>28</v>
      </c>
      <c r="D10" s="35" t="s">
        <v>76</v>
      </c>
      <c r="E10" s="35" t="s">
        <v>77</v>
      </c>
      <c r="F10" s="35" t="s">
        <v>13</v>
      </c>
      <c r="G10" s="40">
        <v>5504501.9422540469</v>
      </c>
      <c r="H10" s="40">
        <v>6356706.1893766029</v>
      </c>
      <c r="I10" s="40">
        <v>6599862.8717784723</v>
      </c>
      <c r="J10" s="40">
        <v>7737374.7050117496</v>
      </c>
      <c r="K10" s="40">
        <v>9247584.3263126034</v>
      </c>
      <c r="L10" s="40">
        <v>10823784.462978076</v>
      </c>
      <c r="M10" s="40">
        <v>12192790.262397816</v>
      </c>
      <c r="N10" s="40">
        <v>14245952.017126206</v>
      </c>
      <c r="P10" s="37">
        <v>2008</v>
      </c>
      <c r="Q10" s="37">
        <v>1</v>
      </c>
    </row>
    <row r="11" spans="1:230" x14ac:dyDescent="0.2">
      <c r="A11" s="45" t="s">
        <v>27</v>
      </c>
      <c r="B11" s="153" t="s">
        <v>26</v>
      </c>
      <c r="C11" s="45"/>
      <c r="D11" s="45"/>
      <c r="E11" s="46"/>
      <c r="F11" s="46" t="s">
        <v>31</v>
      </c>
      <c r="G11" s="28">
        <v>2007</v>
      </c>
      <c r="H11" s="28">
        <f>1+G11</f>
        <v>2008</v>
      </c>
      <c r="I11" s="28">
        <f t="shared" ref="I11:L11" si="1">1+H11</f>
        <v>2009</v>
      </c>
      <c r="J11" s="28">
        <f t="shared" si="1"/>
        <v>2010</v>
      </c>
      <c r="K11" s="28">
        <f t="shared" si="1"/>
        <v>2011</v>
      </c>
      <c r="L11" s="28">
        <f t="shared" si="1"/>
        <v>2012</v>
      </c>
      <c r="M11" s="28">
        <f>1+L11</f>
        <v>2013</v>
      </c>
      <c r="N11" s="28">
        <f t="shared" ref="N11" si="2">1+M11</f>
        <v>2014</v>
      </c>
      <c r="P11" s="37">
        <v>2009</v>
      </c>
      <c r="Q11" s="37">
        <v>1</v>
      </c>
    </row>
    <row r="12" spans="1:230" s="47" customFormat="1" ht="15" customHeight="1" x14ac:dyDescent="0.2">
      <c r="A12" s="50" t="s">
        <v>29</v>
      </c>
      <c r="B12" s="33">
        <v>1</v>
      </c>
      <c r="C12" s="50" t="s">
        <v>29</v>
      </c>
      <c r="D12" s="34">
        <v>4783</v>
      </c>
      <c r="E12" s="35" t="s">
        <v>781</v>
      </c>
      <c r="F12" s="35" t="s">
        <v>20</v>
      </c>
      <c r="G12" s="40">
        <v>34795446.221839055</v>
      </c>
      <c r="H12" s="40">
        <v>47228813.336715221</v>
      </c>
      <c r="I12" s="40">
        <v>41807347.470083743</v>
      </c>
      <c r="J12" s="40">
        <v>41300051.862235561</v>
      </c>
      <c r="K12" s="40">
        <v>49439101.455976233</v>
      </c>
      <c r="L12" s="40">
        <v>56905830.907768577</v>
      </c>
      <c r="M12" s="40">
        <v>62580199.362909168</v>
      </c>
      <c r="N12" s="40">
        <v>63241730.737882584</v>
      </c>
      <c r="P12" s="37">
        <v>2010</v>
      </c>
      <c r="Q12" s="37">
        <v>1</v>
      </c>
      <c r="AH12" s="49"/>
      <c r="BJ12" s="49"/>
      <c r="CL12" s="49"/>
      <c r="DN12" s="49"/>
      <c r="EP12" s="49"/>
      <c r="FR12" s="49"/>
      <c r="GT12" s="49"/>
      <c r="HV12" s="49"/>
    </row>
    <row r="13" spans="1:230" ht="25.5" x14ac:dyDescent="0.2">
      <c r="A13" s="50" t="s">
        <v>29</v>
      </c>
      <c r="B13" s="33">
        <v>2</v>
      </c>
      <c r="C13" s="50" t="s">
        <v>29</v>
      </c>
      <c r="D13" s="50" t="s">
        <v>860</v>
      </c>
      <c r="E13" s="35" t="s">
        <v>861</v>
      </c>
      <c r="F13" s="35" t="s">
        <v>19</v>
      </c>
      <c r="G13" s="40">
        <v>21981352.92500421</v>
      </c>
      <c r="H13" s="40">
        <v>26924292.89638973</v>
      </c>
      <c r="I13" s="40">
        <v>28357592.420524325</v>
      </c>
      <c r="J13" s="40">
        <v>29142540.895572126</v>
      </c>
      <c r="K13" s="40">
        <v>30991685.991103876</v>
      </c>
      <c r="L13" s="40">
        <v>36784758.710783742</v>
      </c>
      <c r="M13" s="40">
        <v>39699157.242575467</v>
      </c>
      <c r="N13" s="40">
        <v>43722955.274319805</v>
      </c>
      <c r="P13" s="37">
        <v>2011</v>
      </c>
      <c r="Q13" s="37">
        <v>1</v>
      </c>
    </row>
    <row r="14" spans="1:230" s="51" customFormat="1" ht="25.5" x14ac:dyDescent="0.2">
      <c r="A14" s="50" t="s">
        <v>29</v>
      </c>
      <c r="B14" s="33">
        <v>3</v>
      </c>
      <c r="C14" s="50" t="s">
        <v>29</v>
      </c>
      <c r="D14" s="50" t="s">
        <v>15</v>
      </c>
      <c r="E14" s="35" t="s">
        <v>819</v>
      </c>
      <c r="F14" s="35" t="s">
        <v>17</v>
      </c>
      <c r="G14" s="40">
        <v>11324001.824558321</v>
      </c>
      <c r="H14" s="40">
        <v>14115758.745238274</v>
      </c>
      <c r="I14" s="40">
        <v>14045092.221690156</v>
      </c>
      <c r="J14" s="40">
        <v>16143059.734846944</v>
      </c>
      <c r="K14" s="40">
        <v>16310213.739485798</v>
      </c>
      <c r="L14" s="40">
        <v>16559226.804877777</v>
      </c>
      <c r="M14" s="40">
        <v>16676032.254304279</v>
      </c>
      <c r="N14" s="40">
        <v>16637218.216268541</v>
      </c>
      <c r="P14" s="37">
        <v>2012</v>
      </c>
      <c r="Q14" s="37">
        <v>1</v>
      </c>
      <c r="AH14" s="52"/>
      <c r="BJ14" s="52"/>
      <c r="CL14" s="52"/>
      <c r="DN14" s="52"/>
      <c r="EP14" s="52"/>
      <c r="FR14" s="52"/>
      <c r="GT14" s="52"/>
      <c r="HV14" s="52"/>
    </row>
    <row r="15" spans="1:230" ht="30" customHeight="1" x14ac:dyDescent="0.2">
      <c r="A15" s="50" t="s">
        <v>29</v>
      </c>
      <c r="B15" s="33">
        <v>4</v>
      </c>
      <c r="C15" s="50" t="s">
        <v>29</v>
      </c>
      <c r="D15" s="50" t="s">
        <v>16</v>
      </c>
      <c r="E15" s="35" t="s">
        <v>794</v>
      </c>
      <c r="F15" s="35" t="s">
        <v>18</v>
      </c>
      <c r="G15" s="40">
        <v>50038575.398481488</v>
      </c>
      <c r="H15" s="40">
        <v>53581547.076681897</v>
      </c>
      <c r="I15" s="40">
        <v>55282871.684440233</v>
      </c>
      <c r="J15" s="40">
        <v>64259278.944206469</v>
      </c>
      <c r="K15" s="40">
        <v>73328668.768894717</v>
      </c>
      <c r="L15" s="40">
        <v>75899911.743919432</v>
      </c>
      <c r="M15" s="40">
        <v>75846279.041592076</v>
      </c>
      <c r="N15" s="40">
        <v>76486348.347295225</v>
      </c>
      <c r="P15" s="37">
        <v>2013</v>
      </c>
      <c r="Q15" s="37">
        <v>1</v>
      </c>
    </row>
    <row r="16" spans="1:230" x14ac:dyDescent="0.2">
      <c r="A16" s="53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P16" s="37">
        <v>2014</v>
      </c>
      <c r="Q16" s="37">
        <v>1</v>
      </c>
    </row>
    <row r="17" spans="1:230" ht="15" customHeight="1" x14ac:dyDescent="0.2">
      <c r="A17" s="45" t="s">
        <v>27</v>
      </c>
      <c r="B17" s="153" t="s">
        <v>26</v>
      </c>
      <c r="C17" s="45"/>
      <c r="D17" s="45"/>
      <c r="E17" s="46"/>
      <c r="F17" s="46" t="s">
        <v>31</v>
      </c>
      <c r="G17" s="28">
        <v>2007</v>
      </c>
      <c r="H17" s="28">
        <f>1+G17</f>
        <v>2008</v>
      </c>
      <c r="I17" s="28">
        <f t="shared" ref="I17:L17" si="3">1+H17</f>
        <v>2009</v>
      </c>
      <c r="J17" s="28">
        <f t="shared" si="3"/>
        <v>2010</v>
      </c>
      <c r="K17" s="28">
        <f t="shared" si="3"/>
        <v>2011</v>
      </c>
      <c r="L17" s="28">
        <f t="shared" si="3"/>
        <v>2012</v>
      </c>
      <c r="M17" s="28">
        <f>1+L17</f>
        <v>2013</v>
      </c>
      <c r="N17" s="28">
        <f t="shared" ref="N17" si="4">1+M17</f>
        <v>2014</v>
      </c>
    </row>
    <row r="18" spans="1:230" ht="38.25" x14ac:dyDescent="0.2">
      <c r="A18" s="32" t="s">
        <v>30</v>
      </c>
      <c r="B18" s="132">
        <v>1</v>
      </c>
      <c r="C18" s="32" t="s">
        <v>30</v>
      </c>
      <c r="D18" s="35" t="s">
        <v>863</v>
      </c>
      <c r="E18" s="35" t="s">
        <v>862</v>
      </c>
      <c r="F18" s="35" t="s">
        <v>21</v>
      </c>
      <c r="G18" s="40">
        <v>1932832.1280046273</v>
      </c>
      <c r="H18" s="40">
        <v>2218817.1352052982</v>
      </c>
      <c r="I18" s="40">
        <v>2241152.1609960264</v>
      </c>
      <c r="J18" s="40">
        <v>2403235.9773803228</v>
      </c>
      <c r="K18" s="40">
        <v>3035465.2745664315</v>
      </c>
      <c r="L18" s="40">
        <v>3405619.5558729311</v>
      </c>
      <c r="M18" s="40">
        <v>3060887.8188075139</v>
      </c>
      <c r="N18" s="40">
        <v>3137990.3461572565</v>
      </c>
    </row>
    <row r="19" spans="1:230" x14ac:dyDescent="0.2">
      <c r="A19" s="32" t="s">
        <v>30</v>
      </c>
      <c r="B19" s="132">
        <v>2</v>
      </c>
      <c r="C19" s="32" t="s">
        <v>30</v>
      </c>
      <c r="D19" s="32">
        <v>3240</v>
      </c>
      <c r="E19" s="35" t="s">
        <v>827</v>
      </c>
      <c r="F19" s="35" t="s">
        <v>64</v>
      </c>
      <c r="G19" s="40">
        <v>229924.42323602844</v>
      </c>
      <c r="H19" s="40">
        <v>240333.18930055376</v>
      </c>
      <c r="I19" s="40">
        <v>206632.87590428122</v>
      </c>
      <c r="J19" s="40">
        <v>244128.97260231109</v>
      </c>
      <c r="K19" s="40">
        <v>235661.69239334494</v>
      </c>
      <c r="L19" s="40">
        <v>280337.82908068376</v>
      </c>
      <c r="M19" s="40">
        <v>241959.47989589532</v>
      </c>
      <c r="N19" s="40">
        <v>262082.45567581148</v>
      </c>
    </row>
    <row r="20" spans="1:230" x14ac:dyDescent="0.2">
      <c r="A20" s="50" t="s">
        <v>30</v>
      </c>
      <c r="B20" s="132">
        <v>3</v>
      </c>
      <c r="C20" s="32" t="s">
        <v>30</v>
      </c>
      <c r="D20" s="32">
        <v>3220</v>
      </c>
      <c r="E20" s="35" t="s">
        <v>64</v>
      </c>
      <c r="F20" s="35" t="s">
        <v>945</v>
      </c>
      <c r="G20" s="40">
        <v>2013055.9869235107</v>
      </c>
      <c r="H20" s="40">
        <v>2147914.4305289574</v>
      </c>
      <c r="I20" s="40">
        <v>2088822.122786727</v>
      </c>
      <c r="J20" s="40">
        <v>2209020.1919496604</v>
      </c>
      <c r="K20" s="40">
        <v>2358869.3000766807</v>
      </c>
      <c r="L20" s="40">
        <v>2835337.0661992081</v>
      </c>
      <c r="M20" s="40">
        <v>3483404.9589950177</v>
      </c>
      <c r="N20" s="40">
        <v>2369225.713817718</v>
      </c>
    </row>
    <row r="21" spans="1:230" x14ac:dyDescent="0.2">
      <c r="A21" s="188" t="s">
        <v>864</v>
      </c>
      <c r="B21" s="189"/>
      <c r="C21" s="189"/>
      <c r="D21" s="189"/>
      <c r="E21" s="189"/>
      <c r="F21" s="190"/>
      <c r="G21" s="28">
        <v>2007</v>
      </c>
      <c r="H21" s="28">
        <f>1+G21</f>
        <v>2008</v>
      </c>
      <c r="I21" s="28">
        <f t="shared" ref="I21:L21" si="5">1+H21</f>
        <v>2009</v>
      </c>
      <c r="J21" s="28">
        <f t="shared" si="5"/>
        <v>2010</v>
      </c>
      <c r="K21" s="28">
        <f t="shared" si="5"/>
        <v>2011</v>
      </c>
      <c r="L21" s="28">
        <f t="shared" si="5"/>
        <v>2012</v>
      </c>
      <c r="M21" s="28">
        <f>1+L21</f>
        <v>2013</v>
      </c>
      <c r="N21" s="28">
        <f t="shared" ref="N21" si="6">1+M21</f>
        <v>2014</v>
      </c>
    </row>
    <row r="22" spans="1:230" x14ac:dyDescent="0.2">
      <c r="A22" s="39"/>
      <c r="B22" s="44"/>
      <c r="C22" s="39"/>
      <c r="D22" s="39"/>
      <c r="E22" s="40"/>
      <c r="F22" s="57" t="s">
        <v>28</v>
      </c>
      <c r="G22" s="40">
        <v>1099688359.6124279</v>
      </c>
      <c r="H22" s="40">
        <v>1223246886.6632848</v>
      </c>
      <c r="I22" s="40">
        <v>1294060637.172462</v>
      </c>
      <c r="J22" s="40">
        <v>1426095437.1592107</v>
      </c>
      <c r="K22" s="40">
        <v>1546745150.5099552</v>
      </c>
      <c r="L22" s="40">
        <v>1650637235.1300914</v>
      </c>
      <c r="M22" s="40">
        <v>1725062562.6796343</v>
      </c>
      <c r="N22" s="40">
        <v>1817166477.4622769</v>
      </c>
    </row>
    <row r="23" spans="1:230" x14ac:dyDescent="0.2">
      <c r="A23" s="39"/>
      <c r="B23" s="44"/>
      <c r="C23" s="39"/>
      <c r="D23" s="39"/>
      <c r="E23" s="40"/>
      <c r="F23" s="57" t="s">
        <v>30</v>
      </c>
      <c r="G23" s="40">
        <v>2894991951.1062117</v>
      </c>
      <c r="H23" s="40">
        <v>3205473709.3449039</v>
      </c>
      <c r="I23" s="40">
        <v>2913063365.4363251</v>
      </c>
      <c r="J23" s="40">
        <v>3233427779.6235948</v>
      </c>
      <c r="K23" s="40">
        <v>3423131050.0062432</v>
      </c>
      <c r="L23" s="40">
        <v>3516825357.625761</v>
      </c>
      <c r="M23" s="40">
        <v>3659018119.0282645</v>
      </c>
      <c r="N23" s="40">
        <v>3625009178.3377995</v>
      </c>
    </row>
    <row r="24" spans="1:230" x14ac:dyDescent="0.2">
      <c r="A24" s="39"/>
      <c r="B24" s="44"/>
      <c r="C24" s="39"/>
      <c r="D24" s="39"/>
      <c r="E24" s="40"/>
      <c r="F24" s="57" t="s">
        <v>29</v>
      </c>
      <c r="G24" s="40">
        <v>2344601859.528595</v>
      </c>
      <c r="H24" s="40">
        <v>2627922563.2282581</v>
      </c>
      <c r="I24" s="40">
        <v>2742476736.1140013</v>
      </c>
      <c r="J24" s="40">
        <v>3023634661.638464</v>
      </c>
      <c r="K24" s="40">
        <v>3261914989.2459154</v>
      </c>
      <c r="L24" s="40">
        <v>3523666040.4577007</v>
      </c>
      <c r="M24" s="40">
        <v>3778461769.0667272</v>
      </c>
      <c r="N24" s="40">
        <v>3926207768.7913499</v>
      </c>
    </row>
    <row r="25" spans="1:230" x14ac:dyDescent="0.2">
      <c r="A25" s="58"/>
      <c r="B25" s="59"/>
      <c r="C25" s="58"/>
      <c r="D25" s="58"/>
      <c r="E25" s="43"/>
      <c r="F25" s="60"/>
      <c r="G25" s="61"/>
      <c r="H25" s="61"/>
      <c r="I25" s="61"/>
      <c r="J25" s="61"/>
      <c r="K25" s="61"/>
      <c r="L25" s="61"/>
      <c r="M25" s="61"/>
      <c r="N25" s="61"/>
    </row>
    <row r="26" spans="1:230" ht="7.5" customHeight="1" x14ac:dyDescent="0.2">
      <c r="A26" s="58"/>
      <c r="B26" s="59"/>
      <c r="C26" s="58"/>
      <c r="D26" s="58"/>
      <c r="E26" s="43"/>
      <c r="F26" s="60"/>
      <c r="G26" s="61"/>
      <c r="H26" s="61"/>
      <c r="I26" s="61"/>
      <c r="J26" s="61"/>
      <c r="K26" s="61"/>
      <c r="L26" s="61"/>
      <c r="M26" s="61"/>
      <c r="N26" s="61"/>
    </row>
    <row r="27" spans="1:230" hidden="1" x14ac:dyDescent="0.2">
      <c r="A27" s="58"/>
      <c r="B27" s="59"/>
      <c r="C27" s="58"/>
      <c r="D27" s="58"/>
      <c r="E27" s="43"/>
      <c r="F27" s="60"/>
      <c r="G27" s="61"/>
      <c r="H27" s="61"/>
      <c r="I27" s="61"/>
      <c r="J27" s="61"/>
      <c r="K27" s="61"/>
      <c r="L27" s="61"/>
      <c r="M27" s="61"/>
      <c r="N27" s="61"/>
    </row>
    <row r="28" spans="1:230" ht="27.75" customHeight="1" x14ac:dyDescent="0.2">
      <c r="G28" s="186">
        <v>2014</v>
      </c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>
        <v>2013</v>
      </c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6"/>
      <c r="BI28" s="186"/>
      <c r="BJ28" s="186"/>
      <c r="BK28" s="186">
        <v>2012</v>
      </c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/>
      <c r="BY28" s="186"/>
      <c r="BZ28" s="186"/>
      <c r="CA28" s="186"/>
      <c r="CB28" s="186"/>
      <c r="CC28" s="186"/>
      <c r="CD28" s="186"/>
      <c r="CE28" s="186"/>
      <c r="CF28" s="186"/>
      <c r="CG28" s="186"/>
      <c r="CH28" s="186"/>
      <c r="CI28" s="186"/>
      <c r="CJ28" s="186"/>
      <c r="CK28" s="186"/>
      <c r="CL28" s="186"/>
      <c r="CM28" s="186">
        <v>2011</v>
      </c>
      <c r="CN28" s="186"/>
      <c r="CO28" s="186"/>
      <c r="CP28" s="186"/>
      <c r="CQ28" s="186"/>
      <c r="CR28" s="186"/>
      <c r="CS28" s="186"/>
      <c r="CT28" s="186"/>
      <c r="CU28" s="186"/>
      <c r="CV28" s="186"/>
      <c r="CW28" s="186"/>
      <c r="CX28" s="186"/>
      <c r="CY28" s="186"/>
      <c r="CZ28" s="186"/>
      <c r="DA28" s="186"/>
      <c r="DB28" s="186"/>
      <c r="DC28" s="186"/>
      <c r="DD28" s="186"/>
      <c r="DE28" s="186"/>
      <c r="DF28" s="186"/>
      <c r="DG28" s="186"/>
      <c r="DH28" s="186"/>
      <c r="DI28" s="186"/>
      <c r="DJ28" s="186"/>
      <c r="DK28" s="186"/>
      <c r="DL28" s="186"/>
      <c r="DM28" s="186"/>
      <c r="DN28" s="186"/>
      <c r="DO28" s="186">
        <v>2010</v>
      </c>
      <c r="DP28" s="186"/>
      <c r="DQ28" s="186"/>
      <c r="DR28" s="186"/>
      <c r="DS28" s="186"/>
      <c r="DT28" s="186"/>
      <c r="DU28" s="186"/>
      <c r="DV28" s="186"/>
      <c r="DW28" s="186"/>
      <c r="DX28" s="186"/>
      <c r="DY28" s="186"/>
      <c r="DZ28" s="186"/>
      <c r="EA28" s="186"/>
      <c r="EB28" s="186"/>
      <c r="EC28" s="186"/>
      <c r="ED28" s="186"/>
      <c r="EE28" s="186"/>
      <c r="EF28" s="186"/>
      <c r="EG28" s="186"/>
      <c r="EH28" s="186"/>
      <c r="EI28" s="186"/>
      <c r="EJ28" s="186"/>
      <c r="EK28" s="186"/>
      <c r="EL28" s="186"/>
      <c r="EM28" s="186"/>
      <c r="EN28" s="186"/>
      <c r="EO28" s="186"/>
      <c r="EP28" s="186"/>
      <c r="EQ28" s="186">
        <v>2009</v>
      </c>
      <c r="ER28" s="186"/>
      <c r="ES28" s="186"/>
      <c r="ET28" s="186"/>
      <c r="EU28" s="186"/>
      <c r="EV28" s="186"/>
      <c r="EW28" s="186"/>
      <c r="EX28" s="186"/>
      <c r="EY28" s="186"/>
      <c r="EZ28" s="186"/>
      <c r="FA28" s="186"/>
      <c r="FB28" s="186"/>
      <c r="FC28" s="186"/>
      <c r="FD28" s="186"/>
      <c r="FE28" s="186"/>
      <c r="FF28" s="186"/>
      <c r="FG28" s="186"/>
      <c r="FH28" s="186"/>
      <c r="FI28" s="186"/>
      <c r="FJ28" s="186"/>
      <c r="FK28" s="186"/>
      <c r="FL28" s="186"/>
      <c r="FM28" s="186"/>
      <c r="FN28" s="186"/>
      <c r="FO28" s="186"/>
      <c r="FP28" s="186"/>
      <c r="FQ28" s="186"/>
      <c r="FR28" s="186"/>
      <c r="FS28" s="186">
        <v>2008</v>
      </c>
      <c r="FT28" s="186"/>
      <c r="FU28" s="186"/>
      <c r="FV28" s="186"/>
      <c r="FW28" s="186"/>
      <c r="FX28" s="186"/>
      <c r="FY28" s="186"/>
      <c r="FZ28" s="186"/>
      <c r="GA28" s="186"/>
      <c r="GB28" s="186"/>
      <c r="GC28" s="186"/>
      <c r="GD28" s="186"/>
      <c r="GE28" s="186"/>
      <c r="GF28" s="186"/>
      <c r="GG28" s="186"/>
      <c r="GH28" s="186"/>
      <c r="GI28" s="186"/>
      <c r="GJ28" s="186"/>
      <c r="GK28" s="186"/>
      <c r="GL28" s="186"/>
      <c r="GM28" s="186"/>
      <c r="GN28" s="186"/>
      <c r="GO28" s="186"/>
      <c r="GP28" s="186"/>
      <c r="GQ28" s="186"/>
      <c r="GR28" s="186"/>
      <c r="GS28" s="186"/>
      <c r="GT28" s="186"/>
      <c r="GU28" s="186">
        <v>2007</v>
      </c>
      <c r="GV28" s="186"/>
      <c r="GW28" s="186"/>
      <c r="GX28" s="186"/>
      <c r="GY28" s="186"/>
      <c r="GZ28" s="186"/>
      <c r="HA28" s="186"/>
      <c r="HB28" s="186"/>
      <c r="HC28" s="186"/>
      <c r="HD28" s="186"/>
      <c r="HE28" s="186"/>
      <c r="HF28" s="186"/>
      <c r="HG28" s="186"/>
      <c r="HH28" s="186"/>
      <c r="HI28" s="186"/>
      <c r="HJ28" s="186"/>
      <c r="HK28" s="186"/>
      <c r="HL28" s="186"/>
      <c r="HM28" s="186"/>
      <c r="HN28" s="186"/>
      <c r="HO28" s="186"/>
      <c r="HP28" s="186"/>
      <c r="HQ28" s="186"/>
      <c r="HR28" s="186"/>
      <c r="HS28" s="186"/>
      <c r="HT28" s="186"/>
      <c r="HU28" s="186"/>
      <c r="HV28" s="186"/>
    </row>
    <row r="29" spans="1:230" s="62" customFormat="1" ht="72.75" customHeight="1" x14ac:dyDescent="0.25">
      <c r="B29" s="63" t="s">
        <v>26</v>
      </c>
      <c r="C29" s="63" t="s">
        <v>27</v>
      </c>
      <c r="D29" s="63" t="s">
        <v>859</v>
      </c>
      <c r="E29" s="63" t="s">
        <v>858</v>
      </c>
      <c r="F29" s="63" t="s">
        <v>31</v>
      </c>
      <c r="G29" s="64" t="s">
        <v>97</v>
      </c>
      <c r="H29" s="64" t="s">
        <v>98</v>
      </c>
      <c r="I29" s="64" t="s">
        <v>99</v>
      </c>
      <c r="J29" s="64" t="s">
        <v>100</v>
      </c>
      <c r="K29" s="64" t="s">
        <v>101</v>
      </c>
      <c r="L29" s="64" t="s">
        <v>102</v>
      </c>
      <c r="M29" s="64" t="s">
        <v>103</v>
      </c>
      <c r="N29" s="64" t="s">
        <v>104</v>
      </c>
      <c r="O29" s="64" t="s">
        <v>105</v>
      </c>
      <c r="P29" s="64" t="s">
        <v>106</v>
      </c>
      <c r="Q29" s="64" t="s">
        <v>107</v>
      </c>
      <c r="R29" s="64" t="s">
        <v>108</v>
      </c>
      <c r="S29" s="64" t="s">
        <v>109</v>
      </c>
      <c r="T29" s="64" t="s">
        <v>110</v>
      </c>
      <c r="U29" s="64" t="s">
        <v>111</v>
      </c>
      <c r="V29" s="64" t="s">
        <v>112</v>
      </c>
      <c r="W29" s="64" t="s">
        <v>113</v>
      </c>
      <c r="X29" s="64" t="s">
        <v>114</v>
      </c>
      <c r="Y29" s="64" t="s">
        <v>115</v>
      </c>
      <c r="Z29" s="64" t="s">
        <v>116</v>
      </c>
      <c r="AA29" s="64" t="s">
        <v>117</v>
      </c>
      <c r="AB29" s="64" t="s">
        <v>118</v>
      </c>
      <c r="AC29" s="64" t="s">
        <v>119</v>
      </c>
      <c r="AD29" s="64" t="s">
        <v>120</v>
      </c>
      <c r="AE29" s="64" t="s">
        <v>121</v>
      </c>
      <c r="AF29" s="64" t="s">
        <v>122</v>
      </c>
      <c r="AG29" s="64" t="s">
        <v>123</v>
      </c>
      <c r="AH29" s="64" t="s">
        <v>0</v>
      </c>
      <c r="AI29" s="64" t="s">
        <v>124</v>
      </c>
      <c r="AJ29" s="64" t="s">
        <v>125</v>
      </c>
      <c r="AK29" s="64" t="s">
        <v>126</v>
      </c>
      <c r="AL29" s="64" t="s">
        <v>127</v>
      </c>
      <c r="AM29" s="64" t="s">
        <v>128</v>
      </c>
      <c r="AN29" s="64" t="s">
        <v>129</v>
      </c>
      <c r="AO29" s="64" t="s">
        <v>130</v>
      </c>
      <c r="AP29" s="64" t="s">
        <v>131</v>
      </c>
      <c r="AQ29" s="64" t="s">
        <v>132</v>
      </c>
      <c r="AR29" s="64" t="s">
        <v>133</v>
      </c>
      <c r="AS29" s="64" t="s">
        <v>134</v>
      </c>
      <c r="AT29" s="64" t="s">
        <v>135</v>
      </c>
      <c r="AU29" s="64" t="s">
        <v>136</v>
      </c>
      <c r="AV29" s="64" t="s">
        <v>137</v>
      </c>
      <c r="AW29" s="64" t="s">
        <v>138</v>
      </c>
      <c r="AX29" s="64" t="s">
        <v>139</v>
      </c>
      <c r="AY29" s="64" t="s">
        <v>140</v>
      </c>
      <c r="AZ29" s="64" t="s">
        <v>141</v>
      </c>
      <c r="BA29" s="64" t="s">
        <v>142</v>
      </c>
      <c r="BB29" s="64" t="s">
        <v>143</v>
      </c>
      <c r="BC29" s="64" t="s">
        <v>144</v>
      </c>
      <c r="BD29" s="64" t="s">
        <v>145</v>
      </c>
      <c r="BE29" s="64" t="s">
        <v>146</v>
      </c>
      <c r="BF29" s="64" t="s">
        <v>147</v>
      </c>
      <c r="BG29" s="64" t="s">
        <v>148</v>
      </c>
      <c r="BH29" s="64" t="s">
        <v>149</v>
      </c>
      <c r="BI29" s="64" t="s">
        <v>150</v>
      </c>
      <c r="BJ29" s="64" t="s">
        <v>1</v>
      </c>
      <c r="BK29" s="64" t="s">
        <v>151</v>
      </c>
      <c r="BL29" s="64" t="s">
        <v>152</v>
      </c>
      <c r="BM29" s="64" t="s">
        <v>153</v>
      </c>
      <c r="BN29" s="64" t="s">
        <v>154</v>
      </c>
      <c r="BO29" s="64" t="s">
        <v>155</v>
      </c>
      <c r="BP29" s="64" t="s">
        <v>156</v>
      </c>
      <c r="BQ29" s="64" t="s">
        <v>157</v>
      </c>
      <c r="BR29" s="64" t="s">
        <v>158</v>
      </c>
      <c r="BS29" s="64" t="s">
        <v>159</v>
      </c>
      <c r="BT29" s="64" t="s">
        <v>160</v>
      </c>
      <c r="BU29" s="64" t="s">
        <v>161</v>
      </c>
      <c r="BV29" s="64" t="s">
        <v>162</v>
      </c>
      <c r="BW29" s="64" t="s">
        <v>163</v>
      </c>
      <c r="BX29" s="64" t="s">
        <v>164</v>
      </c>
      <c r="BY29" s="64" t="s">
        <v>165</v>
      </c>
      <c r="BZ29" s="64" t="s">
        <v>166</v>
      </c>
      <c r="CA29" s="64" t="s">
        <v>167</v>
      </c>
      <c r="CB29" s="64" t="s">
        <v>168</v>
      </c>
      <c r="CC29" s="64" t="s">
        <v>169</v>
      </c>
      <c r="CD29" s="64" t="s">
        <v>170</v>
      </c>
      <c r="CE29" s="64" t="s">
        <v>171</v>
      </c>
      <c r="CF29" s="64" t="s">
        <v>172</v>
      </c>
      <c r="CG29" s="64" t="s">
        <v>173</v>
      </c>
      <c r="CH29" s="64" t="s">
        <v>174</v>
      </c>
      <c r="CI29" s="64" t="s">
        <v>175</v>
      </c>
      <c r="CJ29" s="64" t="s">
        <v>176</v>
      </c>
      <c r="CK29" s="64" t="s">
        <v>177</v>
      </c>
      <c r="CL29" s="64" t="s">
        <v>2</v>
      </c>
      <c r="CM29" s="64" t="s">
        <v>178</v>
      </c>
      <c r="CN29" s="64" t="s">
        <v>179</v>
      </c>
      <c r="CO29" s="64" t="s">
        <v>180</v>
      </c>
      <c r="CP29" s="64" t="s">
        <v>181</v>
      </c>
      <c r="CQ29" s="64" t="s">
        <v>182</v>
      </c>
      <c r="CR29" s="64" t="s">
        <v>183</v>
      </c>
      <c r="CS29" s="64" t="s">
        <v>184</v>
      </c>
      <c r="CT29" s="64" t="s">
        <v>185</v>
      </c>
      <c r="CU29" s="64" t="s">
        <v>186</v>
      </c>
      <c r="CV29" s="64" t="s">
        <v>187</v>
      </c>
      <c r="CW29" s="64" t="s">
        <v>188</v>
      </c>
      <c r="CX29" s="64" t="s">
        <v>189</v>
      </c>
      <c r="CY29" s="64" t="s">
        <v>190</v>
      </c>
      <c r="CZ29" s="64" t="s">
        <v>191</v>
      </c>
      <c r="DA29" s="64" t="s">
        <v>192</v>
      </c>
      <c r="DB29" s="64" t="s">
        <v>193</v>
      </c>
      <c r="DC29" s="64" t="s">
        <v>194</v>
      </c>
      <c r="DD29" s="64" t="s">
        <v>195</v>
      </c>
      <c r="DE29" s="64" t="s">
        <v>196</v>
      </c>
      <c r="DF29" s="64" t="s">
        <v>197</v>
      </c>
      <c r="DG29" s="64" t="s">
        <v>198</v>
      </c>
      <c r="DH29" s="64" t="s">
        <v>199</v>
      </c>
      <c r="DI29" s="64" t="s">
        <v>200</v>
      </c>
      <c r="DJ29" s="64" t="s">
        <v>201</v>
      </c>
      <c r="DK29" s="64" t="s">
        <v>202</v>
      </c>
      <c r="DL29" s="64" t="s">
        <v>203</v>
      </c>
      <c r="DM29" s="64" t="s">
        <v>204</v>
      </c>
      <c r="DN29" s="64" t="s">
        <v>3</v>
      </c>
      <c r="DO29" s="64" t="s">
        <v>205</v>
      </c>
      <c r="DP29" s="64" t="s">
        <v>206</v>
      </c>
      <c r="DQ29" s="64" t="s">
        <v>207</v>
      </c>
      <c r="DR29" s="64" t="s">
        <v>208</v>
      </c>
      <c r="DS29" s="64" t="s">
        <v>209</v>
      </c>
      <c r="DT29" s="64" t="s">
        <v>210</v>
      </c>
      <c r="DU29" s="64" t="s">
        <v>211</v>
      </c>
      <c r="DV29" s="64" t="s">
        <v>212</v>
      </c>
      <c r="DW29" s="64" t="s">
        <v>213</v>
      </c>
      <c r="DX29" s="64" t="s">
        <v>214</v>
      </c>
      <c r="DY29" s="64" t="s">
        <v>215</v>
      </c>
      <c r="DZ29" s="64" t="s">
        <v>216</v>
      </c>
      <c r="EA29" s="64" t="s">
        <v>217</v>
      </c>
      <c r="EB29" s="64" t="s">
        <v>218</v>
      </c>
      <c r="EC29" s="64" t="s">
        <v>219</v>
      </c>
      <c r="ED29" s="64" t="s">
        <v>220</v>
      </c>
      <c r="EE29" s="64" t="s">
        <v>221</v>
      </c>
      <c r="EF29" s="64" t="s">
        <v>222</v>
      </c>
      <c r="EG29" s="64" t="s">
        <v>223</v>
      </c>
      <c r="EH29" s="64" t="s">
        <v>224</v>
      </c>
      <c r="EI29" s="64" t="s">
        <v>225</v>
      </c>
      <c r="EJ29" s="64" t="s">
        <v>226</v>
      </c>
      <c r="EK29" s="64" t="s">
        <v>227</v>
      </c>
      <c r="EL29" s="64" t="s">
        <v>228</v>
      </c>
      <c r="EM29" s="64" t="s">
        <v>229</v>
      </c>
      <c r="EN29" s="64" t="s">
        <v>230</v>
      </c>
      <c r="EO29" s="64" t="s">
        <v>231</v>
      </c>
      <c r="EP29" s="64" t="s">
        <v>4</v>
      </c>
      <c r="EQ29" s="64" t="s">
        <v>232</v>
      </c>
      <c r="ER29" s="64" t="s">
        <v>233</v>
      </c>
      <c r="ES29" s="64" t="s">
        <v>234</v>
      </c>
      <c r="ET29" s="64" t="s">
        <v>235</v>
      </c>
      <c r="EU29" s="64" t="s">
        <v>236</v>
      </c>
      <c r="EV29" s="64" t="s">
        <v>237</v>
      </c>
      <c r="EW29" s="64" t="s">
        <v>238</v>
      </c>
      <c r="EX29" s="64" t="s">
        <v>239</v>
      </c>
      <c r="EY29" s="64" t="s">
        <v>240</v>
      </c>
      <c r="EZ29" s="64" t="s">
        <v>241</v>
      </c>
      <c r="FA29" s="64" t="s">
        <v>242</v>
      </c>
      <c r="FB29" s="64" t="s">
        <v>243</v>
      </c>
      <c r="FC29" s="64" t="s">
        <v>244</v>
      </c>
      <c r="FD29" s="64" t="s">
        <v>245</v>
      </c>
      <c r="FE29" s="64" t="s">
        <v>246</v>
      </c>
      <c r="FF29" s="64" t="s">
        <v>247</v>
      </c>
      <c r="FG29" s="64" t="s">
        <v>248</v>
      </c>
      <c r="FH29" s="64" t="s">
        <v>249</v>
      </c>
      <c r="FI29" s="64" t="s">
        <v>250</v>
      </c>
      <c r="FJ29" s="64" t="s">
        <v>251</v>
      </c>
      <c r="FK29" s="64" t="s">
        <v>252</v>
      </c>
      <c r="FL29" s="64" t="s">
        <v>253</v>
      </c>
      <c r="FM29" s="64" t="s">
        <v>254</v>
      </c>
      <c r="FN29" s="64" t="s">
        <v>255</v>
      </c>
      <c r="FO29" s="64" t="s">
        <v>256</v>
      </c>
      <c r="FP29" s="64" t="s">
        <v>257</v>
      </c>
      <c r="FQ29" s="64" t="s">
        <v>258</v>
      </c>
      <c r="FR29" s="64" t="s">
        <v>5</v>
      </c>
      <c r="FS29" s="64" t="s">
        <v>259</v>
      </c>
      <c r="FT29" s="64" t="s">
        <v>260</v>
      </c>
      <c r="FU29" s="64" t="s">
        <v>261</v>
      </c>
      <c r="FV29" s="64" t="s">
        <v>262</v>
      </c>
      <c r="FW29" s="64" t="s">
        <v>263</v>
      </c>
      <c r="FX29" s="64" t="s">
        <v>264</v>
      </c>
      <c r="FY29" s="64" t="s">
        <v>265</v>
      </c>
      <c r="FZ29" s="64" t="s">
        <v>266</v>
      </c>
      <c r="GA29" s="64" t="s">
        <v>267</v>
      </c>
      <c r="GB29" s="64" t="s">
        <v>268</v>
      </c>
      <c r="GC29" s="64" t="s">
        <v>269</v>
      </c>
      <c r="GD29" s="64" t="s">
        <v>270</v>
      </c>
      <c r="GE29" s="64" t="s">
        <v>271</v>
      </c>
      <c r="GF29" s="64" t="s">
        <v>272</v>
      </c>
      <c r="GG29" s="64" t="s">
        <v>273</v>
      </c>
      <c r="GH29" s="64" t="s">
        <v>274</v>
      </c>
      <c r="GI29" s="64" t="s">
        <v>275</v>
      </c>
      <c r="GJ29" s="64" t="s">
        <v>276</v>
      </c>
      <c r="GK29" s="64" t="s">
        <v>277</v>
      </c>
      <c r="GL29" s="64" t="s">
        <v>278</v>
      </c>
      <c r="GM29" s="64" t="s">
        <v>279</v>
      </c>
      <c r="GN29" s="64" t="s">
        <v>280</v>
      </c>
      <c r="GO29" s="64" t="s">
        <v>281</v>
      </c>
      <c r="GP29" s="64" t="s">
        <v>282</v>
      </c>
      <c r="GQ29" s="64" t="s">
        <v>283</v>
      </c>
      <c r="GR29" s="64" t="s">
        <v>284</v>
      </c>
      <c r="GS29" s="64" t="s">
        <v>285</v>
      </c>
      <c r="GT29" s="64" t="s">
        <v>6</v>
      </c>
      <c r="GU29" s="64" t="s">
        <v>286</v>
      </c>
      <c r="GV29" s="64" t="s">
        <v>287</v>
      </c>
      <c r="GW29" s="64" t="s">
        <v>288</v>
      </c>
      <c r="GX29" s="64" t="s">
        <v>289</v>
      </c>
      <c r="GY29" s="64" t="s">
        <v>290</v>
      </c>
      <c r="GZ29" s="64" t="s">
        <v>291</v>
      </c>
      <c r="HA29" s="64" t="s">
        <v>292</v>
      </c>
      <c r="HB29" s="64" t="s">
        <v>293</v>
      </c>
      <c r="HC29" s="64" t="s">
        <v>294</v>
      </c>
      <c r="HD29" s="64" t="s">
        <v>295</v>
      </c>
      <c r="HE29" s="64" t="s">
        <v>296</v>
      </c>
      <c r="HF29" s="64" t="s">
        <v>297</v>
      </c>
      <c r="HG29" s="64" t="s">
        <v>298</v>
      </c>
      <c r="HH29" s="64" t="s">
        <v>299</v>
      </c>
      <c r="HI29" s="64" t="s">
        <v>300</v>
      </c>
      <c r="HJ29" s="64" t="s">
        <v>301</v>
      </c>
      <c r="HK29" s="64" t="s">
        <v>302</v>
      </c>
      <c r="HL29" s="64" t="s">
        <v>303</v>
      </c>
      <c r="HM29" s="64" t="s">
        <v>304</v>
      </c>
      <c r="HN29" s="64" t="s">
        <v>305</v>
      </c>
      <c r="HO29" s="64" t="s">
        <v>306</v>
      </c>
      <c r="HP29" s="64" t="s">
        <v>307</v>
      </c>
      <c r="HQ29" s="64" t="s">
        <v>308</v>
      </c>
      <c r="HR29" s="64" t="s">
        <v>309</v>
      </c>
      <c r="HS29" s="64" t="s">
        <v>310</v>
      </c>
      <c r="HT29" s="64" t="s">
        <v>311</v>
      </c>
      <c r="HU29" s="64" t="s">
        <v>312</v>
      </c>
      <c r="HV29" s="64" t="s">
        <v>7</v>
      </c>
    </row>
    <row r="30" spans="1:230" s="61" customFormat="1" ht="63.75" x14ac:dyDescent="0.2">
      <c r="A30" s="58"/>
      <c r="B30" s="65">
        <v>1</v>
      </c>
      <c r="C30" s="66" t="s">
        <v>28</v>
      </c>
      <c r="D30" s="67" t="s">
        <v>848</v>
      </c>
      <c r="E30" s="68" t="s">
        <v>847</v>
      </c>
      <c r="F30" s="68" t="s">
        <v>12</v>
      </c>
      <c r="G30" s="61">
        <f>$N$2</f>
        <v>190524600.44601291</v>
      </c>
      <c r="H30" s="61">
        <f t="shared" ref="H30:AG30" si="7">$N$2</f>
        <v>190524600.44601291</v>
      </c>
      <c r="I30" s="61">
        <f t="shared" si="7"/>
        <v>190524600.44601291</v>
      </c>
      <c r="J30" s="61">
        <f t="shared" si="7"/>
        <v>190524600.44601291</v>
      </c>
      <c r="K30" s="61">
        <f t="shared" si="7"/>
        <v>190524600.44601291</v>
      </c>
      <c r="L30" s="61">
        <f t="shared" si="7"/>
        <v>190524600.44601291</v>
      </c>
      <c r="M30" s="61">
        <f t="shared" si="7"/>
        <v>190524600.44601291</v>
      </c>
      <c r="N30" s="61">
        <f t="shared" si="7"/>
        <v>190524600.44601291</v>
      </c>
      <c r="O30" s="61">
        <f t="shared" si="7"/>
        <v>190524600.44601291</v>
      </c>
      <c r="P30" s="61">
        <f t="shared" si="7"/>
        <v>190524600.44601291</v>
      </c>
      <c r="Q30" s="61">
        <f t="shared" si="7"/>
        <v>190524600.44601291</v>
      </c>
      <c r="R30" s="61">
        <f t="shared" si="7"/>
        <v>190524600.44601291</v>
      </c>
      <c r="S30" s="61">
        <f t="shared" si="7"/>
        <v>190524600.44601291</v>
      </c>
      <c r="T30" s="61">
        <f t="shared" si="7"/>
        <v>190524600.44601291</v>
      </c>
      <c r="U30" s="61">
        <f t="shared" si="7"/>
        <v>190524600.44601291</v>
      </c>
      <c r="V30" s="61">
        <f t="shared" si="7"/>
        <v>190524600.44601291</v>
      </c>
      <c r="W30" s="61">
        <f t="shared" si="7"/>
        <v>190524600.44601291</v>
      </c>
      <c r="X30" s="61">
        <f t="shared" si="7"/>
        <v>190524600.44601291</v>
      </c>
      <c r="Y30" s="61">
        <f t="shared" si="7"/>
        <v>190524600.44601291</v>
      </c>
      <c r="Z30" s="61">
        <f t="shared" si="7"/>
        <v>190524600.44601291</v>
      </c>
      <c r="AA30" s="61">
        <f t="shared" si="7"/>
        <v>190524600.44601291</v>
      </c>
      <c r="AB30" s="61">
        <f t="shared" si="7"/>
        <v>190524600.44601291</v>
      </c>
      <c r="AC30" s="61">
        <f t="shared" si="7"/>
        <v>190524600.44601291</v>
      </c>
      <c r="AD30" s="61">
        <f t="shared" si="7"/>
        <v>190524600.44601291</v>
      </c>
      <c r="AE30" s="61">
        <f t="shared" si="7"/>
        <v>190524600.44601291</v>
      </c>
      <c r="AF30" s="61">
        <f t="shared" si="7"/>
        <v>190524600.44601291</v>
      </c>
      <c r="AG30" s="61">
        <f t="shared" si="7"/>
        <v>190524600.44601291</v>
      </c>
      <c r="AH30" s="69"/>
      <c r="AI30" s="70">
        <f>$M$2*$Q$15</f>
        <v>183470069.04530075</v>
      </c>
      <c r="AJ30" s="70">
        <f t="shared" ref="AJ30:AY30" si="8">$M$2*$Q$15</f>
        <v>183470069.04530075</v>
      </c>
      <c r="AK30" s="70">
        <f t="shared" si="8"/>
        <v>183470069.04530075</v>
      </c>
      <c r="AL30" s="70">
        <f t="shared" si="8"/>
        <v>183470069.04530075</v>
      </c>
      <c r="AM30" s="70">
        <f t="shared" si="8"/>
        <v>183470069.04530075</v>
      </c>
      <c r="AN30" s="70">
        <f t="shared" si="8"/>
        <v>183470069.04530075</v>
      </c>
      <c r="AO30" s="70">
        <f t="shared" si="8"/>
        <v>183470069.04530075</v>
      </c>
      <c r="AP30" s="70">
        <f t="shared" si="8"/>
        <v>183470069.04530075</v>
      </c>
      <c r="AQ30" s="70">
        <f t="shared" si="8"/>
        <v>183470069.04530075</v>
      </c>
      <c r="AR30" s="70">
        <f t="shared" si="8"/>
        <v>183470069.04530075</v>
      </c>
      <c r="AS30" s="70">
        <f t="shared" si="8"/>
        <v>183470069.04530075</v>
      </c>
      <c r="AT30" s="70">
        <f t="shared" si="8"/>
        <v>183470069.04530075</v>
      </c>
      <c r="AU30" s="70">
        <f t="shared" si="8"/>
        <v>183470069.04530075</v>
      </c>
      <c r="AV30" s="70">
        <f t="shared" si="8"/>
        <v>183470069.04530075</v>
      </c>
      <c r="AW30" s="70">
        <f t="shared" si="8"/>
        <v>183470069.04530075</v>
      </c>
      <c r="AX30" s="70">
        <f t="shared" si="8"/>
        <v>183470069.04530075</v>
      </c>
      <c r="AY30" s="70">
        <f t="shared" si="8"/>
        <v>183470069.04530075</v>
      </c>
      <c r="AZ30" s="70">
        <f t="shared" ref="AZ30:BI30" si="9">$M$2*$Q$15</f>
        <v>183470069.04530075</v>
      </c>
      <c r="BA30" s="70">
        <f t="shared" si="9"/>
        <v>183470069.04530075</v>
      </c>
      <c r="BB30" s="70">
        <f t="shared" si="9"/>
        <v>183470069.04530075</v>
      </c>
      <c r="BC30" s="70">
        <f t="shared" si="9"/>
        <v>183470069.04530075</v>
      </c>
      <c r="BD30" s="70">
        <f t="shared" si="9"/>
        <v>183470069.04530075</v>
      </c>
      <c r="BE30" s="70">
        <f t="shared" si="9"/>
        <v>183470069.04530075</v>
      </c>
      <c r="BF30" s="70">
        <f t="shared" si="9"/>
        <v>183470069.04530075</v>
      </c>
      <c r="BG30" s="70">
        <f t="shared" si="9"/>
        <v>183470069.04530075</v>
      </c>
      <c r="BH30" s="70">
        <f t="shared" si="9"/>
        <v>183470069.04530075</v>
      </c>
      <c r="BI30" s="70">
        <f t="shared" si="9"/>
        <v>183470069.04530075</v>
      </c>
      <c r="BJ30" s="69"/>
      <c r="BK30" s="71">
        <f>$L$2*$Q$14</f>
        <v>177893103.22599</v>
      </c>
      <c r="BL30" s="71">
        <f t="shared" ref="BL30:CK30" si="10">$L$2*$Q$14</f>
        <v>177893103.22599</v>
      </c>
      <c r="BM30" s="71">
        <f t="shared" si="10"/>
        <v>177893103.22599</v>
      </c>
      <c r="BN30" s="71">
        <f t="shared" si="10"/>
        <v>177893103.22599</v>
      </c>
      <c r="BO30" s="71">
        <f t="shared" si="10"/>
        <v>177893103.22599</v>
      </c>
      <c r="BP30" s="71">
        <f t="shared" si="10"/>
        <v>177893103.22599</v>
      </c>
      <c r="BQ30" s="71">
        <f t="shared" si="10"/>
        <v>177893103.22599</v>
      </c>
      <c r="BR30" s="71">
        <f t="shared" si="10"/>
        <v>177893103.22599</v>
      </c>
      <c r="BS30" s="71">
        <f t="shared" si="10"/>
        <v>177893103.22599</v>
      </c>
      <c r="BT30" s="71">
        <f t="shared" si="10"/>
        <v>177893103.22599</v>
      </c>
      <c r="BU30" s="71">
        <f t="shared" si="10"/>
        <v>177893103.22599</v>
      </c>
      <c r="BV30" s="71">
        <f t="shared" si="10"/>
        <v>177893103.22599</v>
      </c>
      <c r="BW30" s="71">
        <f t="shared" si="10"/>
        <v>177893103.22599</v>
      </c>
      <c r="BX30" s="71">
        <f t="shared" si="10"/>
        <v>177893103.22599</v>
      </c>
      <c r="BY30" s="71">
        <f t="shared" si="10"/>
        <v>177893103.22599</v>
      </c>
      <c r="BZ30" s="71">
        <f t="shared" si="10"/>
        <v>177893103.22599</v>
      </c>
      <c r="CA30" s="71">
        <f t="shared" si="10"/>
        <v>177893103.22599</v>
      </c>
      <c r="CB30" s="71">
        <f t="shared" si="10"/>
        <v>177893103.22599</v>
      </c>
      <c r="CC30" s="71">
        <f t="shared" si="10"/>
        <v>177893103.22599</v>
      </c>
      <c r="CD30" s="71">
        <f t="shared" si="10"/>
        <v>177893103.22599</v>
      </c>
      <c r="CE30" s="71">
        <f t="shared" si="10"/>
        <v>177893103.22599</v>
      </c>
      <c r="CF30" s="71">
        <f t="shared" si="10"/>
        <v>177893103.22599</v>
      </c>
      <c r="CG30" s="71">
        <f t="shared" si="10"/>
        <v>177893103.22599</v>
      </c>
      <c r="CH30" s="71">
        <f t="shared" si="10"/>
        <v>177893103.22599</v>
      </c>
      <c r="CI30" s="71">
        <f t="shared" si="10"/>
        <v>177893103.22599</v>
      </c>
      <c r="CJ30" s="71">
        <f t="shared" si="10"/>
        <v>177893103.22599</v>
      </c>
      <c r="CK30" s="71">
        <f t="shared" si="10"/>
        <v>177893103.22599</v>
      </c>
      <c r="CL30" s="69"/>
      <c r="CM30" s="61">
        <f>$K$2*$Q$13</f>
        <v>163087822.84890398</v>
      </c>
      <c r="CN30" s="61">
        <f t="shared" ref="CN30:DM30" si="11">$K$2*$Q$13</f>
        <v>163087822.84890398</v>
      </c>
      <c r="CO30" s="61">
        <f t="shared" si="11"/>
        <v>163087822.84890398</v>
      </c>
      <c r="CP30" s="61">
        <f t="shared" si="11"/>
        <v>163087822.84890398</v>
      </c>
      <c r="CQ30" s="61">
        <f t="shared" si="11"/>
        <v>163087822.84890398</v>
      </c>
      <c r="CR30" s="61">
        <f t="shared" si="11"/>
        <v>163087822.84890398</v>
      </c>
      <c r="CS30" s="61">
        <f t="shared" si="11"/>
        <v>163087822.84890398</v>
      </c>
      <c r="CT30" s="61">
        <f t="shared" si="11"/>
        <v>163087822.84890398</v>
      </c>
      <c r="CU30" s="61">
        <f t="shared" si="11"/>
        <v>163087822.84890398</v>
      </c>
      <c r="CV30" s="61">
        <f t="shared" si="11"/>
        <v>163087822.84890398</v>
      </c>
      <c r="CW30" s="61">
        <f t="shared" si="11"/>
        <v>163087822.84890398</v>
      </c>
      <c r="CX30" s="61">
        <f t="shared" si="11"/>
        <v>163087822.84890398</v>
      </c>
      <c r="CY30" s="61">
        <f t="shared" si="11"/>
        <v>163087822.84890398</v>
      </c>
      <c r="CZ30" s="61">
        <f t="shared" si="11"/>
        <v>163087822.84890398</v>
      </c>
      <c r="DA30" s="61">
        <f t="shared" si="11"/>
        <v>163087822.84890398</v>
      </c>
      <c r="DB30" s="61">
        <f t="shared" si="11"/>
        <v>163087822.84890398</v>
      </c>
      <c r="DC30" s="61">
        <f t="shared" si="11"/>
        <v>163087822.84890398</v>
      </c>
      <c r="DD30" s="61">
        <f t="shared" si="11"/>
        <v>163087822.84890398</v>
      </c>
      <c r="DE30" s="61">
        <f t="shared" si="11"/>
        <v>163087822.84890398</v>
      </c>
      <c r="DF30" s="61">
        <f t="shared" si="11"/>
        <v>163087822.84890398</v>
      </c>
      <c r="DG30" s="61">
        <f t="shared" si="11"/>
        <v>163087822.84890398</v>
      </c>
      <c r="DH30" s="61">
        <f t="shared" si="11"/>
        <v>163087822.84890398</v>
      </c>
      <c r="DI30" s="61">
        <f t="shared" si="11"/>
        <v>163087822.84890398</v>
      </c>
      <c r="DJ30" s="61">
        <f t="shared" si="11"/>
        <v>163087822.84890398</v>
      </c>
      <c r="DK30" s="61">
        <f t="shared" si="11"/>
        <v>163087822.84890398</v>
      </c>
      <c r="DL30" s="61">
        <f t="shared" si="11"/>
        <v>163087822.84890398</v>
      </c>
      <c r="DM30" s="61">
        <f t="shared" si="11"/>
        <v>163087822.84890398</v>
      </c>
      <c r="DN30" s="69"/>
      <c r="DO30" s="61">
        <f>$J$2*$Q$12</f>
        <v>149533496.2792837</v>
      </c>
      <c r="DP30" s="61">
        <f>$Q$12*$J$2</f>
        <v>149533496.2792837</v>
      </c>
      <c r="DQ30" s="61">
        <f t="shared" ref="DQ30:EO30" si="12">$Q$12*$J$2</f>
        <v>149533496.2792837</v>
      </c>
      <c r="DR30" s="61">
        <f t="shared" si="12"/>
        <v>149533496.2792837</v>
      </c>
      <c r="DS30" s="61">
        <f t="shared" si="12"/>
        <v>149533496.2792837</v>
      </c>
      <c r="DT30" s="61">
        <f t="shared" si="12"/>
        <v>149533496.2792837</v>
      </c>
      <c r="DU30" s="61">
        <f t="shared" si="12"/>
        <v>149533496.2792837</v>
      </c>
      <c r="DV30" s="61">
        <f t="shared" si="12"/>
        <v>149533496.2792837</v>
      </c>
      <c r="DW30" s="61">
        <f t="shared" si="12"/>
        <v>149533496.2792837</v>
      </c>
      <c r="DX30" s="61">
        <f t="shared" si="12"/>
        <v>149533496.2792837</v>
      </c>
      <c r="DY30" s="61">
        <f t="shared" si="12"/>
        <v>149533496.2792837</v>
      </c>
      <c r="DZ30" s="61">
        <f t="shared" si="12"/>
        <v>149533496.2792837</v>
      </c>
      <c r="EA30" s="61">
        <f t="shared" si="12"/>
        <v>149533496.2792837</v>
      </c>
      <c r="EB30" s="61">
        <f t="shared" si="12"/>
        <v>149533496.2792837</v>
      </c>
      <c r="EC30" s="61">
        <f t="shared" si="12"/>
        <v>149533496.2792837</v>
      </c>
      <c r="ED30" s="61">
        <f t="shared" si="12"/>
        <v>149533496.2792837</v>
      </c>
      <c r="EE30" s="61">
        <f t="shared" si="12"/>
        <v>149533496.2792837</v>
      </c>
      <c r="EF30" s="61">
        <f t="shared" si="12"/>
        <v>149533496.2792837</v>
      </c>
      <c r="EG30" s="61">
        <f t="shared" si="12"/>
        <v>149533496.2792837</v>
      </c>
      <c r="EH30" s="61">
        <f t="shared" si="12"/>
        <v>149533496.2792837</v>
      </c>
      <c r="EI30" s="61">
        <f t="shared" si="12"/>
        <v>149533496.2792837</v>
      </c>
      <c r="EJ30" s="61">
        <f t="shared" si="12"/>
        <v>149533496.2792837</v>
      </c>
      <c r="EK30" s="61">
        <f t="shared" si="12"/>
        <v>149533496.2792837</v>
      </c>
      <c r="EL30" s="61">
        <f t="shared" si="12"/>
        <v>149533496.2792837</v>
      </c>
      <c r="EM30" s="61">
        <f t="shared" si="12"/>
        <v>149533496.2792837</v>
      </c>
      <c r="EN30" s="61">
        <f t="shared" si="12"/>
        <v>149533496.2792837</v>
      </c>
      <c r="EO30" s="61">
        <f t="shared" si="12"/>
        <v>149533496.2792837</v>
      </c>
      <c r="EP30" s="69"/>
      <c r="EQ30" s="61">
        <f>$I$2*$Q$11</f>
        <v>139758127.31882066</v>
      </c>
      <c r="ER30" s="61">
        <f t="shared" ref="ER30:FQ30" si="13">$I$2*$Q$11</f>
        <v>139758127.31882066</v>
      </c>
      <c r="ES30" s="61">
        <f t="shared" si="13"/>
        <v>139758127.31882066</v>
      </c>
      <c r="ET30" s="61">
        <f t="shared" si="13"/>
        <v>139758127.31882066</v>
      </c>
      <c r="EU30" s="61">
        <f t="shared" si="13"/>
        <v>139758127.31882066</v>
      </c>
      <c r="EV30" s="61">
        <f t="shared" si="13"/>
        <v>139758127.31882066</v>
      </c>
      <c r="EW30" s="61">
        <f t="shared" si="13"/>
        <v>139758127.31882066</v>
      </c>
      <c r="EX30" s="61">
        <f t="shared" si="13"/>
        <v>139758127.31882066</v>
      </c>
      <c r="EY30" s="61">
        <f t="shared" si="13"/>
        <v>139758127.31882066</v>
      </c>
      <c r="EZ30" s="61">
        <f t="shared" si="13"/>
        <v>139758127.31882066</v>
      </c>
      <c r="FA30" s="61">
        <f t="shared" si="13"/>
        <v>139758127.31882066</v>
      </c>
      <c r="FB30" s="61">
        <f t="shared" si="13"/>
        <v>139758127.31882066</v>
      </c>
      <c r="FC30" s="61">
        <f t="shared" si="13"/>
        <v>139758127.31882066</v>
      </c>
      <c r="FD30" s="61">
        <f t="shared" si="13"/>
        <v>139758127.31882066</v>
      </c>
      <c r="FE30" s="61">
        <f t="shared" si="13"/>
        <v>139758127.31882066</v>
      </c>
      <c r="FF30" s="61">
        <f t="shared" si="13"/>
        <v>139758127.31882066</v>
      </c>
      <c r="FG30" s="61">
        <f t="shared" si="13"/>
        <v>139758127.31882066</v>
      </c>
      <c r="FH30" s="61">
        <f t="shared" si="13"/>
        <v>139758127.31882066</v>
      </c>
      <c r="FI30" s="61">
        <f t="shared" si="13"/>
        <v>139758127.31882066</v>
      </c>
      <c r="FJ30" s="61">
        <f t="shared" si="13"/>
        <v>139758127.31882066</v>
      </c>
      <c r="FK30" s="61">
        <f t="shared" si="13"/>
        <v>139758127.31882066</v>
      </c>
      <c r="FL30" s="61">
        <f t="shared" si="13"/>
        <v>139758127.31882066</v>
      </c>
      <c r="FM30" s="61">
        <f t="shared" si="13"/>
        <v>139758127.31882066</v>
      </c>
      <c r="FN30" s="61">
        <f t="shared" si="13"/>
        <v>139758127.31882066</v>
      </c>
      <c r="FO30" s="61">
        <f t="shared" si="13"/>
        <v>139758127.31882066</v>
      </c>
      <c r="FP30" s="61">
        <f t="shared" si="13"/>
        <v>139758127.31882066</v>
      </c>
      <c r="FQ30" s="61">
        <f t="shared" si="13"/>
        <v>139758127.31882066</v>
      </c>
      <c r="FR30" s="69"/>
      <c r="FS30" s="61">
        <f>$H$2*$Q$10</f>
        <v>129746349.5074943</v>
      </c>
      <c r="FT30" s="61">
        <f t="shared" ref="FT30:GS30" si="14">$H$2*$Q$10</f>
        <v>129746349.5074943</v>
      </c>
      <c r="FU30" s="61">
        <f t="shared" si="14"/>
        <v>129746349.5074943</v>
      </c>
      <c r="FV30" s="61">
        <f t="shared" si="14"/>
        <v>129746349.5074943</v>
      </c>
      <c r="FW30" s="61">
        <f t="shared" si="14"/>
        <v>129746349.5074943</v>
      </c>
      <c r="FX30" s="61">
        <f t="shared" si="14"/>
        <v>129746349.5074943</v>
      </c>
      <c r="FY30" s="61">
        <f t="shared" si="14"/>
        <v>129746349.5074943</v>
      </c>
      <c r="FZ30" s="61">
        <f t="shared" si="14"/>
        <v>129746349.5074943</v>
      </c>
      <c r="GA30" s="61">
        <f t="shared" si="14"/>
        <v>129746349.5074943</v>
      </c>
      <c r="GB30" s="61">
        <f t="shared" si="14"/>
        <v>129746349.5074943</v>
      </c>
      <c r="GC30" s="61">
        <f t="shared" si="14"/>
        <v>129746349.5074943</v>
      </c>
      <c r="GD30" s="61">
        <f t="shared" si="14"/>
        <v>129746349.5074943</v>
      </c>
      <c r="GE30" s="61">
        <f t="shared" si="14"/>
        <v>129746349.5074943</v>
      </c>
      <c r="GF30" s="61">
        <f t="shared" si="14"/>
        <v>129746349.5074943</v>
      </c>
      <c r="GG30" s="61">
        <f t="shared" si="14"/>
        <v>129746349.5074943</v>
      </c>
      <c r="GH30" s="61">
        <f t="shared" si="14"/>
        <v>129746349.5074943</v>
      </c>
      <c r="GI30" s="61">
        <f t="shared" si="14"/>
        <v>129746349.5074943</v>
      </c>
      <c r="GJ30" s="61">
        <f t="shared" si="14"/>
        <v>129746349.5074943</v>
      </c>
      <c r="GK30" s="61">
        <f t="shared" si="14"/>
        <v>129746349.5074943</v>
      </c>
      <c r="GL30" s="61">
        <f t="shared" si="14"/>
        <v>129746349.5074943</v>
      </c>
      <c r="GM30" s="61">
        <f t="shared" si="14"/>
        <v>129746349.5074943</v>
      </c>
      <c r="GN30" s="61">
        <f t="shared" si="14"/>
        <v>129746349.5074943</v>
      </c>
      <c r="GO30" s="61">
        <f t="shared" si="14"/>
        <v>129746349.5074943</v>
      </c>
      <c r="GP30" s="61">
        <f t="shared" si="14"/>
        <v>129746349.5074943</v>
      </c>
      <c r="GQ30" s="61">
        <f t="shared" si="14"/>
        <v>129746349.5074943</v>
      </c>
      <c r="GR30" s="61">
        <f t="shared" si="14"/>
        <v>129746349.5074943</v>
      </c>
      <c r="GS30" s="61">
        <f t="shared" si="14"/>
        <v>129746349.5074943</v>
      </c>
      <c r="GT30" s="69"/>
      <c r="GU30" s="61">
        <f>$G$2*$Q$9</f>
        <v>108815118.31870832</v>
      </c>
      <c r="GV30" s="61">
        <f t="shared" ref="GV30:HU30" si="15">$G$2*$Q$9</f>
        <v>108815118.31870832</v>
      </c>
      <c r="GW30" s="61">
        <f t="shared" si="15"/>
        <v>108815118.31870832</v>
      </c>
      <c r="GX30" s="61">
        <f t="shared" si="15"/>
        <v>108815118.31870832</v>
      </c>
      <c r="GY30" s="61">
        <f t="shared" si="15"/>
        <v>108815118.31870832</v>
      </c>
      <c r="GZ30" s="61">
        <f t="shared" si="15"/>
        <v>108815118.31870832</v>
      </c>
      <c r="HA30" s="61">
        <f t="shared" si="15"/>
        <v>108815118.31870832</v>
      </c>
      <c r="HB30" s="61">
        <f t="shared" si="15"/>
        <v>108815118.31870832</v>
      </c>
      <c r="HC30" s="61">
        <f t="shared" si="15"/>
        <v>108815118.31870832</v>
      </c>
      <c r="HD30" s="61">
        <f t="shared" si="15"/>
        <v>108815118.31870832</v>
      </c>
      <c r="HE30" s="61">
        <f t="shared" si="15"/>
        <v>108815118.31870832</v>
      </c>
      <c r="HF30" s="61">
        <f t="shared" si="15"/>
        <v>108815118.31870832</v>
      </c>
      <c r="HG30" s="61">
        <f t="shared" si="15"/>
        <v>108815118.31870832</v>
      </c>
      <c r="HH30" s="61">
        <f t="shared" si="15"/>
        <v>108815118.31870832</v>
      </c>
      <c r="HI30" s="61">
        <f t="shared" si="15"/>
        <v>108815118.31870832</v>
      </c>
      <c r="HJ30" s="61">
        <f t="shared" si="15"/>
        <v>108815118.31870832</v>
      </c>
      <c r="HK30" s="61">
        <f t="shared" si="15"/>
        <v>108815118.31870832</v>
      </c>
      <c r="HL30" s="61">
        <f t="shared" si="15"/>
        <v>108815118.31870832</v>
      </c>
      <c r="HM30" s="61">
        <f t="shared" si="15"/>
        <v>108815118.31870832</v>
      </c>
      <c r="HN30" s="61">
        <f t="shared" si="15"/>
        <v>108815118.31870832</v>
      </c>
      <c r="HO30" s="61">
        <f t="shared" si="15"/>
        <v>108815118.31870832</v>
      </c>
      <c r="HP30" s="61">
        <f t="shared" si="15"/>
        <v>108815118.31870832</v>
      </c>
      <c r="HQ30" s="61">
        <f t="shared" si="15"/>
        <v>108815118.31870832</v>
      </c>
      <c r="HR30" s="61">
        <f t="shared" si="15"/>
        <v>108815118.31870832</v>
      </c>
      <c r="HS30" s="61">
        <f t="shared" si="15"/>
        <v>108815118.31870832</v>
      </c>
      <c r="HT30" s="61">
        <f t="shared" si="15"/>
        <v>108815118.31870832</v>
      </c>
      <c r="HU30" s="61">
        <f t="shared" si="15"/>
        <v>108815118.31870832</v>
      </c>
      <c r="HV30" s="69"/>
    </row>
    <row r="31" spans="1:230" s="61" customFormat="1" ht="51" x14ac:dyDescent="0.2">
      <c r="A31" s="58"/>
      <c r="B31" s="65">
        <v>2</v>
      </c>
      <c r="C31" s="66" t="s">
        <v>28</v>
      </c>
      <c r="D31" s="67" t="s">
        <v>850</v>
      </c>
      <c r="E31" s="68" t="s">
        <v>849</v>
      </c>
      <c r="F31" s="68" t="s">
        <v>14</v>
      </c>
      <c r="G31" s="61">
        <f>$N$3</f>
        <v>13762103.149000211</v>
      </c>
      <c r="H31" s="61">
        <f t="shared" ref="H31:AG31" si="16">$N$3</f>
        <v>13762103.149000211</v>
      </c>
      <c r="I31" s="61">
        <f t="shared" si="16"/>
        <v>13762103.149000211</v>
      </c>
      <c r="J31" s="61">
        <f t="shared" si="16"/>
        <v>13762103.149000211</v>
      </c>
      <c r="K31" s="61">
        <f t="shared" si="16"/>
        <v>13762103.149000211</v>
      </c>
      <c r="L31" s="61">
        <f t="shared" si="16"/>
        <v>13762103.149000211</v>
      </c>
      <c r="M31" s="61">
        <f t="shared" si="16"/>
        <v>13762103.149000211</v>
      </c>
      <c r="N31" s="61">
        <f t="shared" si="16"/>
        <v>13762103.149000211</v>
      </c>
      <c r="O31" s="61">
        <f t="shared" si="16"/>
        <v>13762103.149000211</v>
      </c>
      <c r="P31" s="61">
        <f t="shared" si="16"/>
        <v>13762103.149000211</v>
      </c>
      <c r="Q31" s="61">
        <f t="shared" si="16"/>
        <v>13762103.149000211</v>
      </c>
      <c r="R31" s="61">
        <f t="shared" si="16"/>
        <v>13762103.149000211</v>
      </c>
      <c r="S31" s="61">
        <f t="shared" si="16"/>
        <v>13762103.149000211</v>
      </c>
      <c r="T31" s="61">
        <f t="shared" si="16"/>
        <v>13762103.149000211</v>
      </c>
      <c r="U31" s="61">
        <f t="shared" si="16"/>
        <v>13762103.149000211</v>
      </c>
      <c r="V31" s="61">
        <f t="shared" si="16"/>
        <v>13762103.149000211</v>
      </c>
      <c r="W31" s="61">
        <f t="shared" si="16"/>
        <v>13762103.149000211</v>
      </c>
      <c r="X31" s="61">
        <f t="shared" si="16"/>
        <v>13762103.149000211</v>
      </c>
      <c r="Y31" s="61">
        <f t="shared" si="16"/>
        <v>13762103.149000211</v>
      </c>
      <c r="Z31" s="61">
        <f t="shared" si="16"/>
        <v>13762103.149000211</v>
      </c>
      <c r="AA31" s="61">
        <f t="shared" si="16"/>
        <v>13762103.149000211</v>
      </c>
      <c r="AB31" s="61">
        <f t="shared" si="16"/>
        <v>13762103.149000211</v>
      </c>
      <c r="AC31" s="61">
        <f t="shared" si="16"/>
        <v>13762103.149000211</v>
      </c>
      <c r="AD31" s="61">
        <f t="shared" si="16"/>
        <v>13762103.149000211</v>
      </c>
      <c r="AE31" s="61">
        <f t="shared" si="16"/>
        <v>13762103.149000211</v>
      </c>
      <c r="AF31" s="61">
        <f t="shared" si="16"/>
        <v>13762103.149000211</v>
      </c>
      <c r="AG31" s="61">
        <f t="shared" si="16"/>
        <v>13762103.149000211</v>
      </c>
      <c r="AH31" s="69"/>
      <c r="AI31" s="70">
        <f t="shared" ref="AI31:BI31" si="17">$M$3*$Q$15</f>
        <v>11777948.001056248</v>
      </c>
      <c r="AJ31" s="70">
        <f t="shared" si="17"/>
        <v>11777948.001056248</v>
      </c>
      <c r="AK31" s="70">
        <f t="shared" si="17"/>
        <v>11777948.001056248</v>
      </c>
      <c r="AL31" s="70">
        <f t="shared" si="17"/>
        <v>11777948.001056248</v>
      </c>
      <c r="AM31" s="70">
        <f t="shared" si="17"/>
        <v>11777948.001056248</v>
      </c>
      <c r="AN31" s="70">
        <f t="shared" si="17"/>
        <v>11777948.001056248</v>
      </c>
      <c r="AO31" s="70">
        <f t="shared" si="17"/>
        <v>11777948.001056248</v>
      </c>
      <c r="AP31" s="70">
        <f t="shared" si="17"/>
        <v>11777948.001056248</v>
      </c>
      <c r="AQ31" s="70">
        <f t="shared" si="17"/>
        <v>11777948.001056248</v>
      </c>
      <c r="AR31" s="70">
        <f t="shared" si="17"/>
        <v>11777948.001056248</v>
      </c>
      <c r="AS31" s="70">
        <f t="shared" si="17"/>
        <v>11777948.001056248</v>
      </c>
      <c r="AT31" s="70">
        <f t="shared" si="17"/>
        <v>11777948.001056248</v>
      </c>
      <c r="AU31" s="70">
        <f t="shared" si="17"/>
        <v>11777948.001056248</v>
      </c>
      <c r="AV31" s="70">
        <f t="shared" si="17"/>
        <v>11777948.001056248</v>
      </c>
      <c r="AW31" s="70">
        <f t="shared" si="17"/>
        <v>11777948.001056248</v>
      </c>
      <c r="AX31" s="70">
        <f t="shared" si="17"/>
        <v>11777948.001056248</v>
      </c>
      <c r="AY31" s="70">
        <f t="shared" si="17"/>
        <v>11777948.001056248</v>
      </c>
      <c r="AZ31" s="70">
        <f t="shared" si="17"/>
        <v>11777948.001056248</v>
      </c>
      <c r="BA31" s="70">
        <f t="shared" si="17"/>
        <v>11777948.001056248</v>
      </c>
      <c r="BB31" s="70">
        <f t="shared" si="17"/>
        <v>11777948.001056248</v>
      </c>
      <c r="BC31" s="70">
        <f t="shared" si="17"/>
        <v>11777948.001056248</v>
      </c>
      <c r="BD31" s="70">
        <f t="shared" si="17"/>
        <v>11777948.001056248</v>
      </c>
      <c r="BE31" s="70">
        <f t="shared" si="17"/>
        <v>11777948.001056248</v>
      </c>
      <c r="BF31" s="70">
        <f t="shared" si="17"/>
        <v>11777948.001056248</v>
      </c>
      <c r="BG31" s="70">
        <f t="shared" si="17"/>
        <v>11777948.001056248</v>
      </c>
      <c r="BH31" s="70">
        <f t="shared" si="17"/>
        <v>11777948.001056248</v>
      </c>
      <c r="BI31" s="70">
        <f t="shared" si="17"/>
        <v>11777948.001056248</v>
      </c>
      <c r="BJ31" s="69"/>
      <c r="BK31" s="61">
        <f>$L$3*$Q$14</f>
        <v>10472381.186952803</v>
      </c>
      <c r="BL31" s="61">
        <f t="shared" ref="BL31:CK31" si="18">$L$3*$Q$14</f>
        <v>10472381.186952803</v>
      </c>
      <c r="BM31" s="61">
        <f t="shared" si="18"/>
        <v>10472381.186952803</v>
      </c>
      <c r="BN31" s="61">
        <f t="shared" si="18"/>
        <v>10472381.186952803</v>
      </c>
      <c r="BO31" s="61">
        <f t="shared" si="18"/>
        <v>10472381.186952803</v>
      </c>
      <c r="BP31" s="61">
        <f t="shared" si="18"/>
        <v>10472381.186952803</v>
      </c>
      <c r="BQ31" s="61">
        <f t="shared" si="18"/>
        <v>10472381.186952803</v>
      </c>
      <c r="BR31" s="61">
        <f t="shared" si="18"/>
        <v>10472381.186952803</v>
      </c>
      <c r="BS31" s="61">
        <f t="shared" si="18"/>
        <v>10472381.186952803</v>
      </c>
      <c r="BT31" s="61">
        <f t="shared" si="18"/>
        <v>10472381.186952803</v>
      </c>
      <c r="BU31" s="61">
        <f t="shared" si="18"/>
        <v>10472381.186952803</v>
      </c>
      <c r="BV31" s="61">
        <f t="shared" si="18"/>
        <v>10472381.186952803</v>
      </c>
      <c r="BW31" s="61">
        <f t="shared" si="18"/>
        <v>10472381.186952803</v>
      </c>
      <c r="BX31" s="61">
        <f t="shared" si="18"/>
        <v>10472381.186952803</v>
      </c>
      <c r="BY31" s="61">
        <f t="shared" si="18"/>
        <v>10472381.186952803</v>
      </c>
      <c r="BZ31" s="61">
        <f t="shared" si="18"/>
        <v>10472381.186952803</v>
      </c>
      <c r="CA31" s="61">
        <f t="shared" si="18"/>
        <v>10472381.186952803</v>
      </c>
      <c r="CB31" s="61">
        <f t="shared" si="18"/>
        <v>10472381.186952803</v>
      </c>
      <c r="CC31" s="61">
        <f t="shared" si="18"/>
        <v>10472381.186952803</v>
      </c>
      <c r="CD31" s="61">
        <f t="shared" si="18"/>
        <v>10472381.186952803</v>
      </c>
      <c r="CE31" s="61">
        <f t="shared" si="18"/>
        <v>10472381.186952803</v>
      </c>
      <c r="CF31" s="61">
        <f t="shared" si="18"/>
        <v>10472381.186952803</v>
      </c>
      <c r="CG31" s="61">
        <f t="shared" si="18"/>
        <v>10472381.186952803</v>
      </c>
      <c r="CH31" s="61">
        <f t="shared" si="18"/>
        <v>10472381.186952803</v>
      </c>
      <c r="CI31" s="61">
        <f t="shared" si="18"/>
        <v>10472381.186952803</v>
      </c>
      <c r="CJ31" s="61">
        <f t="shared" si="18"/>
        <v>10472381.186952803</v>
      </c>
      <c r="CK31" s="61">
        <f t="shared" si="18"/>
        <v>10472381.186952803</v>
      </c>
      <c r="CL31" s="69"/>
      <c r="CM31" s="61">
        <f>$K$3*$Q$13</f>
        <v>8898756.7541344352</v>
      </c>
      <c r="CN31" s="61">
        <f t="shared" ref="CN31:DM31" si="19">$K$3*$Q$13</f>
        <v>8898756.7541344352</v>
      </c>
      <c r="CO31" s="61">
        <f t="shared" si="19"/>
        <v>8898756.7541344352</v>
      </c>
      <c r="CP31" s="61">
        <f t="shared" si="19"/>
        <v>8898756.7541344352</v>
      </c>
      <c r="CQ31" s="61">
        <f t="shared" si="19"/>
        <v>8898756.7541344352</v>
      </c>
      <c r="CR31" s="61">
        <f t="shared" si="19"/>
        <v>8898756.7541344352</v>
      </c>
      <c r="CS31" s="61">
        <f t="shared" si="19"/>
        <v>8898756.7541344352</v>
      </c>
      <c r="CT31" s="61">
        <f t="shared" si="19"/>
        <v>8898756.7541344352</v>
      </c>
      <c r="CU31" s="61">
        <f t="shared" si="19"/>
        <v>8898756.7541344352</v>
      </c>
      <c r="CV31" s="61">
        <f t="shared" si="19"/>
        <v>8898756.7541344352</v>
      </c>
      <c r="CW31" s="61">
        <f t="shared" si="19"/>
        <v>8898756.7541344352</v>
      </c>
      <c r="CX31" s="61">
        <f t="shared" si="19"/>
        <v>8898756.7541344352</v>
      </c>
      <c r="CY31" s="61">
        <f t="shared" si="19"/>
        <v>8898756.7541344352</v>
      </c>
      <c r="CZ31" s="61">
        <f t="shared" si="19"/>
        <v>8898756.7541344352</v>
      </c>
      <c r="DA31" s="61">
        <f t="shared" si="19"/>
        <v>8898756.7541344352</v>
      </c>
      <c r="DB31" s="61">
        <f t="shared" si="19"/>
        <v>8898756.7541344352</v>
      </c>
      <c r="DC31" s="61">
        <f t="shared" si="19"/>
        <v>8898756.7541344352</v>
      </c>
      <c r="DD31" s="61">
        <f t="shared" si="19"/>
        <v>8898756.7541344352</v>
      </c>
      <c r="DE31" s="61">
        <f t="shared" si="19"/>
        <v>8898756.7541344352</v>
      </c>
      <c r="DF31" s="61">
        <f t="shared" si="19"/>
        <v>8898756.7541344352</v>
      </c>
      <c r="DG31" s="61">
        <f t="shared" si="19"/>
        <v>8898756.7541344352</v>
      </c>
      <c r="DH31" s="61">
        <f t="shared" si="19"/>
        <v>8898756.7541344352</v>
      </c>
      <c r="DI31" s="61">
        <f t="shared" si="19"/>
        <v>8898756.7541344352</v>
      </c>
      <c r="DJ31" s="61">
        <f t="shared" si="19"/>
        <v>8898756.7541344352</v>
      </c>
      <c r="DK31" s="61">
        <f t="shared" si="19"/>
        <v>8898756.7541344352</v>
      </c>
      <c r="DL31" s="61">
        <f t="shared" si="19"/>
        <v>8898756.7541344352</v>
      </c>
      <c r="DM31" s="61">
        <f t="shared" si="19"/>
        <v>8898756.7541344352</v>
      </c>
      <c r="DN31" s="69"/>
      <c r="DO31" s="61">
        <f>$J$3*$Q$12</f>
        <v>8429124.2345637679</v>
      </c>
      <c r="DP31" s="61">
        <f t="shared" ref="DP31:EO31" si="20">$J$3*$Q$12</f>
        <v>8429124.2345637679</v>
      </c>
      <c r="DQ31" s="61">
        <f t="shared" si="20"/>
        <v>8429124.2345637679</v>
      </c>
      <c r="DR31" s="61">
        <f t="shared" si="20"/>
        <v>8429124.2345637679</v>
      </c>
      <c r="DS31" s="61">
        <f t="shared" si="20"/>
        <v>8429124.2345637679</v>
      </c>
      <c r="DT31" s="61">
        <f t="shared" si="20"/>
        <v>8429124.2345637679</v>
      </c>
      <c r="DU31" s="61">
        <f t="shared" si="20"/>
        <v>8429124.2345637679</v>
      </c>
      <c r="DV31" s="61">
        <f t="shared" si="20"/>
        <v>8429124.2345637679</v>
      </c>
      <c r="DW31" s="61">
        <f t="shared" si="20"/>
        <v>8429124.2345637679</v>
      </c>
      <c r="DX31" s="61">
        <f t="shared" si="20"/>
        <v>8429124.2345637679</v>
      </c>
      <c r="DY31" s="61">
        <f t="shared" si="20"/>
        <v>8429124.2345637679</v>
      </c>
      <c r="DZ31" s="61">
        <f t="shared" si="20"/>
        <v>8429124.2345637679</v>
      </c>
      <c r="EA31" s="61">
        <f t="shared" si="20"/>
        <v>8429124.2345637679</v>
      </c>
      <c r="EB31" s="61">
        <f t="shared" si="20"/>
        <v>8429124.2345637679</v>
      </c>
      <c r="EC31" s="61">
        <f t="shared" si="20"/>
        <v>8429124.2345637679</v>
      </c>
      <c r="ED31" s="61">
        <f t="shared" si="20"/>
        <v>8429124.2345637679</v>
      </c>
      <c r="EE31" s="61">
        <f t="shared" si="20"/>
        <v>8429124.2345637679</v>
      </c>
      <c r="EF31" s="61">
        <f t="shared" si="20"/>
        <v>8429124.2345637679</v>
      </c>
      <c r="EG31" s="61">
        <f t="shared" si="20"/>
        <v>8429124.2345637679</v>
      </c>
      <c r="EH31" s="61">
        <f t="shared" si="20"/>
        <v>8429124.2345637679</v>
      </c>
      <c r="EI31" s="61">
        <f t="shared" si="20"/>
        <v>8429124.2345637679</v>
      </c>
      <c r="EJ31" s="61">
        <f t="shared" si="20"/>
        <v>8429124.2345637679</v>
      </c>
      <c r="EK31" s="61">
        <f t="shared" si="20"/>
        <v>8429124.2345637679</v>
      </c>
      <c r="EL31" s="61">
        <f t="shared" si="20"/>
        <v>8429124.2345637679</v>
      </c>
      <c r="EM31" s="61">
        <f t="shared" si="20"/>
        <v>8429124.2345637679</v>
      </c>
      <c r="EN31" s="61">
        <f t="shared" si="20"/>
        <v>8429124.2345637679</v>
      </c>
      <c r="EO31" s="61">
        <f t="shared" si="20"/>
        <v>8429124.2345637679</v>
      </c>
      <c r="EP31" s="69"/>
      <c r="EQ31" s="61">
        <f>$I$3*$Q$11</f>
        <v>7156377.0411155922</v>
      </c>
      <c r="ER31" s="61">
        <f t="shared" ref="ER31:FQ31" si="21">$I$3*$Q$11</f>
        <v>7156377.0411155922</v>
      </c>
      <c r="ES31" s="61">
        <f t="shared" si="21"/>
        <v>7156377.0411155922</v>
      </c>
      <c r="ET31" s="61">
        <f t="shared" si="21"/>
        <v>7156377.0411155922</v>
      </c>
      <c r="EU31" s="61">
        <f t="shared" si="21"/>
        <v>7156377.0411155922</v>
      </c>
      <c r="EV31" s="61">
        <f t="shared" si="21"/>
        <v>7156377.0411155922</v>
      </c>
      <c r="EW31" s="61">
        <f t="shared" si="21"/>
        <v>7156377.0411155922</v>
      </c>
      <c r="EX31" s="61">
        <f t="shared" si="21"/>
        <v>7156377.0411155922</v>
      </c>
      <c r="EY31" s="61">
        <f t="shared" si="21"/>
        <v>7156377.0411155922</v>
      </c>
      <c r="EZ31" s="61">
        <f t="shared" si="21"/>
        <v>7156377.0411155922</v>
      </c>
      <c r="FA31" s="61">
        <f t="shared" si="21"/>
        <v>7156377.0411155922</v>
      </c>
      <c r="FB31" s="61">
        <f t="shared" si="21"/>
        <v>7156377.0411155922</v>
      </c>
      <c r="FC31" s="61">
        <f t="shared" si="21"/>
        <v>7156377.0411155922</v>
      </c>
      <c r="FD31" s="61">
        <f t="shared" si="21"/>
        <v>7156377.0411155922</v>
      </c>
      <c r="FE31" s="61">
        <f t="shared" si="21"/>
        <v>7156377.0411155922</v>
      </c>
      <c r="FF31" s="61">
        <f t="shared" si="21"/>
        <v>7156377.0411155922</v>
      </c>
      <c r="FG31" s="61">
        <f t="shared" si="21"/>
        <v>7156377.0411155922</v>
      </c>
      <c r="FH31" s="61">
        <f t="shared" si="21"/>
        <v>7156377.0411155922</v>
      </c>
      <c r="FI31" s="61">
        <f t="shared" si="21"/>
        <v>7156377.0411155922</v>
      </c>
      <c r="FJ31" s="61">
        <f t="shared" si="21"/>
        <v>7156377.0411155922</v>
      </c>
      <c r="FK31" s="61">
        <f t="shared" si="21"/>
        <v>7156377.0411155922</v>
      </c>
      <c r="FL31" s="61">
        <f t="shared" si="21"/>
        <v>7156377.0411155922</v>
      </c>
      <c r="FM31" s="61">
        <f t="shared" si="21"/>
        <v>7156377.0411155922</v>
      </c>
      <c r="FN31" s="61">
        <f t="shared" si="21"/>
        <v>7156377.0411155922</v>
      </c>
      <c r="FO31" s="61">
        <f t="shared" si="21"/>
        <v>7156377.0411155922</v>
      </c>
      <c r="FP31" s="61">
        <f t="shared" si="21"/>
        <v>7156377.0411155922</v>
      </c>
      <c r="FQ31" s="61">
        <f t="shared" si="21"/>
        <v>7156377.0411155922</v>
      </c>
      <c r="FR31" s="69"/>
      <c r="FS31" s="61">
        <f>$H$3*$Q$10</f>
        <v>7167106.0990680493</v>
      </c>
      <c r="FT31" s="61">
        <f t="shared" ref="FT31:GS31" si="22">$H$3*$Q$10</f>
        <v>7167106.0990680493</v>
      </c>
      <c r="FU31" s="61">
        <f t="shared" si="22"/>
        <v>7167106.0990680493</v>
      </c>
      <c r="FV31" s="61">
        <f t="shared" si="22"/>
        <v>7167106.0990680493</v>
      </c>
      <c r="FW31" s="61">
        <f t="shared" si="22"/>
        <v>7167106.0990680493</v>
      </c>
      <c r="FX31" s="61">
        <f t="shared" si="22"/>
        <v>7167106.0990680493</v>
      </c>
      <c r="FY31" s="61">
        <f t="shared" si="22"/>
        <v>7167106.0990680493</v>
      </c>
      <c r="FZ31" s="61">
        <f t="shared" si="22"/>
        <v>7167106.0990680493</v>
      </c>
      <c r="GA31" s="61">
        <f t="shared" si="22"/>
        <v>7167106.0990680493</v>
      </c>
      <c r="GB31" s="61">
        <f t="shared" si="22"/>
        <v>7167106.0990680493</v>
      </c>
      <c r="GC31" s="61">
        <f t="shared" si="22"/>
        <v>7167106.0990680493</v>
      </c>
      <c r="GD31" s="61">
        <f t="shared" si="22"/>
        <v>7167106.0990680493</v>
      </c>
      <c r="GE31" s="61">
        <f t="shared" si="22"/>
        <v>7167106.0990680493</v>
      </c>
      <c r="GF31" s="61">
        <f t="shared" si="22"/>
        <v>7167106.0990680493</v>
      </c>
      <c r="GG31" s="61">
        <f t="shared" si="22"/>
        <v>7167106.0990680493</v>
      </c>
      <c r="GH31" s="61">
        <f t="shared" si="22"/>
        <v>7167106.0990680493</v>
      </c>
      <c r="GI31" s="61">
        <f t="shared" si="22"/>
        <v>7167106.0990680493</v>
      </c>
      <c r="GJ31" s="61">
        <f t="shared" si="22"/>
        <v>7167106.0990680493</v>
      </c>
      <c r="GK31" s="61">
        <f t="shared" si="22"/>
        <v>7167106.0990680493</v>
      </c>
      <c r="GL31" s="61">
        <f t="shared" si="22"/>
        <v>7167106.0990680493</v>
      </c>
      <c r="GM31" s="61">
        <f t="shared" si="22"/>
        <v>7167106.0990680493</v>
      </c>
      <c r="GN31" s="61">
        <f t="shared" si="22"/>
        <v>7167106.0990680493</v>
      </c>
      <c r="GO31" s="61">
        <f t="shared" si="22"/>
        <v>7167106.0990680493</v>
      </c>
      <c r="GP31" s="61">
        <f t="shared" si="22"/>
        <v>7167106.0990680493</v>
      </c>
      <c r="GQ31" s="61">
        <f t="shared" si="22"/>
        <v>7167106.0990680493</v>
      </c>
      <c r="GR31" s="61">
        <f t="shared" si="22"/>
        <v>7167106.0990680493</v>
      </c>
      <c r="GS31" s="61">
        <f t="shared" si="22"/>
        <v>7167106.0990680493</v>
      </c>
      <c r="GT31" s="69"/>
      <c r="GU31" s="61">
        <f>$G$3*$Q$9</f>
        <v>6919371.1305013141</v>
      </c>
      <c r="GV31" s="61">
        <f t="shared" ref="GV31:HU31" si="23">$G$3*$Q$9</f>
        <v>6919371.1305013141</v>
      </c>
      <c r="GW31" s="61">
        <f t="shared" si="23"/>
        <v>6919371.1305013141</v>
      </c>
      <c r="GX31" s="61">
        <f t="shared" si="23"/>
        <v>6919371.1305013141</v>
      </c>
      <c r="GY31" s="61">
        <f t="shared" si="23"/>
        <v>6919371.1305013141</v>
      </c>
      <c r="GZ31" s="61">
        <f t="shared" si="23"/>
        <v>6919371.1305013141</v>
      </c>
      <c r="HA31" s="61">
        <f t="shared" si="23"/>
        <v>6919371.1305013141</v>
      </c>
      <c r="HB31" s="61">
        <f t="shared" si="23"/>
        <v>6919371.1305013141</v>
      </c>
      <c r="HC31" s="61">
        <f t="shared" si="23"/>
        <v>6919371.1305013141</v>
      </c>
      <c r="HD31" s="61">
        <f t="shared" si="23"/>
        <v>6919371.1305013141</v>
      </c>
      <c r="HE31" s="61">
        <f t="shared" si="23"/>
        <v>6919371.1305013141</v>
      </c>
      <c r="HF31" s="61">
        <f t="shared" si="23"/>
        <v>6919371.1305013141</v>
      </c>
      <c r="HG31" s="61">
        <f t="shared" si="23"/>
        <v>6919371.1305013141</v>
      </c>
      <c r="HH31" s="61">
        <f t="shared" si="23"/>
        <v>6919371.1305013141</v>
      </c>
      <c r="HI31" s="61">
        <f t="shared" si="23"/>
        <v>6919371.1305013141</v>
      </c>
      <c r="HJ31" s="61">
        <f t="shared" si="23"/>
        <v>6919371.1305013141</v>
      </c>
      <c r="HK31" s="61">
        <f t="shared" si="23"/>
        <v>6919371.1305013141</v>
      </c>
      <c r="HL31" s="61">
        <f t="shared" si="23"/>
        <v>6919371.1305013141</v>
      </c>
      <c r="HM31" s="61">
        <f t="shared" si="23"/>
        <v>6919371.1305013141</v>
      </c>
      <c r="HN31" s="61">
        <f t="shared" si="23"/>
        <v>6919371.1305013141</v>
      </c>
      <c r="HO31" s="61">
        <f t="shared" si="23"/>
        <v>6919371.1305013141</v>
      </c>
      <c r="HP31" s="61">
        <f t="shared" si="23"/>
        <v>6919371.1305013141</v>
      </c>
      <c r="HQ31" s="61">
        <f t="shared" si="23"/>
        <v>6919371.1305013141</v>
      </c>
      <c r="HR31" s="61">
        <f t="shared" si="23"/>
        <v>6919371.1305013141</v>
      </c>
      <c r="HS31" s="61">
        <f t="shared" si="23"/>
        <v>6919371.1305013141</v>
      </c>
      <c r="HT31" s="61">
        <f t="shared" si="23"/>
        <v>6919371.1305013141</v>
      </c>
      <c r="HU31" s="61">
        <f t="shared" si="23"/>
        <v>6919371.1305013141</v>
      </c>
      <c r="HV31" s="69"/>
    </row>
    <row r="32" spans="1:230" s="61" customFormat="1" ht="51" x14ac:dyDescent="0.2">
      <c r="A32" s="58"/>
      <c r="B32" s="65">
        <v>3</v>
      </c>
      <c r="C32" s="66" t="s">
        <v>28</v>
      </c>
      <c r="D32" s="67" t="s">
        <v>851</v>
      </c>
      <c r="E32" s="68" t="s">
        <v>852</v>
      </c>
      <c r="F32" s="68" t="s">
        <v>10</v>
      </c>
      <c r="G32" s="61">
        <f>$N$4</f>
        <v>53919015.616917819</v>
      </c>
      <c r="H32" s="61">
        <f t="shared" ref="H32:AG32" si="24">$N$4</f>
        <v>53919015.616917819</v>
      </c>
      <c r="I32" s="61">
        <f t="shared" si="24"/>
        <v>53919015.616917819</v>
      </c>
      <c r="J32" s="61">
        <f t="shared" si="24"/>
        <v>53919015.616917819</v>
      </c>
      <c r="K32" s="61">
        <f t="shared" si="24"/>
        <v>53919015.616917819</v>
      </c>
      <c r="L32" s="61">
        <f t="shared" si="24"/>
        <v>53919015.616917819</v>
      </c>
      <c r="M32" s="61">
        <f t="shared" si="24"/>
        <v>53919015.616917819</v>
      </c>
      <c r="N32" s="61">
        <f t="shared" si="24"/>
        <v>53919015.616917819</v>
      </c>
      <c r="O32" s="61">
        <f t="shared" si="24"/>
        <v>53919015.616917819</v>
      </c>
      <c r="P32" s="61">
        <f t="shared" si="24"/>
        <v>53919015.616917819</v>
      </c>
      <c r="Q32" s="61">
        <f t="shared" si="24"/>
        <v>53919015.616917819</v>
      </c>
      <c r="R32" s="61">
        <f t="shared" si="24"/>
        <v>53919015.616917819</v>
      </c>
      <c r="S32" s="61">
        <f t="shared" si="24"/>
        <v>53919015.616917819</v>
      </c>
      <c r="T32" s="61">
        <f t="shared" si="24"/>
        <v>53919015.616917819</v>
      </c>
      <c r="U32" s="61">
        <f t="shared" si="24"/>
        <v>53919015.616917819</v>
      </c>
      <c r="V32" s="61">
        <f t="shared" si="24"/>
        <v>53919015.616917819</v>
      </c>
      <c r="W32" s="61">
        <f t="shared" si="24"/>
        <v>53919015.616917819</v>
      </c>
      <c r="X32" s="61">
        <f t="shared" si="24"/>
        <v>53919015.616917819</v>
      </c>
      <c r="Y32" s="61">
        <f t="shared" si="24"/>
        <v>53919015.616917819</v>
      </c>
      <c r="Z32" s="61">
        <f t="shared" si="24"/>
        <v>53919015.616917819</v>
      </c>
      <c r="AA32" s="61">
        <f t="shared" si="24"/>
        <v>53919015.616917819</v>
      </c>
      <c r="AB32" s="61">
        <f t="shared" si="24"/>
        <v>53919015.616917819</v>
      </c>
      <c r="AC32" s="61">
        <f t="shared" si="24"/>
        <v>53919015.616917819</v>
      </c>
      <c r="AD32" s="61">
        <f t="shared" si="24"/>
        <v>53919015.616917819</v>
      </c>
      <c r="AE32" s="61">
        <f t="shared" si="24"/>
        <v>53919015.616917819</v>
      </c>
      <c r="AF32" s="61">
        <f t="shared" si="24"/>
        <v>53919015.616917819</v>
      </c>
      <c r="AG32" s="61">
        <f t="shared" si="24"/>
        <v>53919015.616917819</v>
      </c>
      <c r="AH32" s="69"/>
      <c r="AI32" s="70">
        <f t="shared" ref="AI32:BI32" si="25">$M$4*$Q$15</f>
        <v>52507764.500745669</v>
      </c>
      <c r="AJ32" s="70">
        <f t="shared" si="25"/>
        <v>52507764.500745669</v>
      </c>
      <c r="AK32" s="70">
        <f t="shared" si="25"/>
        <v>52507764.500745669</v>
      </c>
      <c r="AL32" s="70">
        <f t="shared" si="25"/>
        <v>52507764.500745669</v>
      </c>
      <c r="AM32" s="70">
        <f t="shared" si="25"/>
        <v>52507764.500745669</v>
      </c>
      <c r="AN32" s="70">
        <f t="shared" si="25"/>
        <v>52507764.500745669</v>
      </c>
      <c r="AO32" s="70">
        <f t="shared" si="25"/>
        <v>52507764.500745669</v>
      </c>
      <c r="AP32" s="70">
        <f t="shared" si="25"/>
        <v>52507764.500745669</v>
      </c>
      <c r="AQ32" s="70">
        <f t="shared" si="25"/>
        <v>52507764.500745669</v>
      </c>
      <c r="AR32" s="70">
        <f t="shared" si="25"/>
        <v>52507764.500745669</v>
      </c>
      <c r="AS32" s="70">
        <f t="shared" si="25"/>
        <v>52507764.500745669</v>
      </c>
      <c r="AT32" s="70">
        <f t="shared" si="25"/>
        <v>52507764.500745669</v>
      </c>
      <c r="AU32" s="70">
        <f t="shared" si="25"/>
        <v>52507764.500745669</v>
      </c>
      <c r="AV32" s="70">
        <f t="shared" si="25"/>
        <v>52507764.500745669</v>
      </c>
      <c r="AW32" s="70">
        <f t="shared" si="25"/>
        <v>52507764.500745669</v>
      </c>
      <c r="AX32" s="70">
        <f t="shared" si="25"/>
        <v>52507764.500745669</v>
      </c>
      <c r="AY32" s="70">
        <f t="shared" si="25"/>
        <v>52507764.500745669</v>
      </c>
      <c r="AZ32" s="70">
        <f t="shared" si="25"/>
        <v>52507764.500745669</v>
      </c>
      <c r="BA32" s="70">
        <f t="shared" si="25"/>
        <v>52507764.500745669</v>
      </c>
      <c r="BB32" s="70">
        <f t="shared" si="25"/>
        <v>52507764.500745669</v>
      </c>
      <c r="BC32" s="70">
        <f t="shared" si="25"/>
        <v>52507764.500745669</v>
      </c>
      <c r="BD32" s="70">
        <f t="shared" si="25"/>
        <v>52507764.500745669</v>
      </c>
      <c r="BE32" s="70">
        <f t="shared" si="25"/>
        <v>52507764.500745669</v>
      </c>
      <c r="BF32" s="70">
        <f t="shared" si="25"/>
        <v>52507764.500745669</v>
      </c>
      <c r="BG32" s="70">
        <f t="shared" si="25"/>
        <v>52507764.500745669</v>
      </c>
      <c r="BH32" s="70">
        <f t="shared" si="25"/>
        <v>52507764.500745669</v>
      </c>
      <c r="BI32" s="70">
        <f t="shared" si="25"/>
        <v>52507764.500745669</v>
      </c>
      <c r="BJ32" s="69"/>
      <c r="BK32" s="61">
        <f>$L$4*$Q$14</f>
        <v>48912374.076325618</v>
      </c>
      <c r="BL32" s="61">
        <f t="shared" ref="BL32:CK32" si="26">$L$4*$Q$14</f>
        <v>48912374.076325618</v>
      </c>
      <c r="BM32" s="61">
        <f t="shared" si="26"/>
        <v>48912374.076325618</v>
      </c>
      <c r="BN32" s="61">
        <f t="shared" si="26"/>
        <v>48912374.076325618</v>
      </c>
      <c r="BO32" s="61">
        <f t="shared" si="26"/>
        <v>48912374.076325618</v>
      </c>
      <c r="BP32" s="61">
        <f t="shared" si="26"/>
        <v>48912374.076325618</v>
      </c>
      <c r="BQ32" s="61">
        <f t="shared" si="26"/>
        <v>48912374.076325618</v>
      </c>
      <c r="BR32" s="61">
        <f t="shared" si="26"/>
        <v>48912374.076325618</v>
      </c>
      <c r="BS32" s="61">
        <f t="shared" si="26"/>
        <v>48912374.076325618</v>
      </c>
      <c r="BT32" s="61">
        <f t="shared" si="26"/>
        <v>48912374.076325618</v>
      </c>
      <c r="BU32" s="61">
        <f t="shared" si="26"/>
        <v>48912374.076325618</v>
      </c>
      <c r="BV32" s="61">
        <f t="shared" si="26"/>
        <v>48912374.076325618</v>
      </c>
      <c r="BW32" s="61">
        <f t="shared" si="26"/>
        <v>48912374.076325618</v>
      </c>
      <c r="BX32" s="61">
        <f t="shared" si="26"/>
        <v>48912374.076325618</v>
      </c>
      <c r="BY32" s="61">
        <f t="shared" si="26"/>
        <v>48912374.076325618</v>
      </c>
      <c r="BZ32" s="61">
        <f t="shared" si="26"/>
        <v>48912374.076325618</v>
      </c>
      <c r="CA32" s="61">
        <f t="shared" si="26"/>
        <v>48912374.076325618</v>
      </c>
      <c r="CB32" s="61">
        <f t="shared" si="26"/>
        <v>48912374.076325618</v>
      </c>
      <c r="CC32" s="61">
        <f t="shared" si="26"/>
        <v>48912374.076325618</v>
      </c>
      <c r="CD32" s="61">
        <f t="shared" si="26"/>
        <v>48912374.076325618</v>
      </c>
      <c r="CE32" s="61">
        <f t="shared" si="26"/>
        <v>48912374.076325618</v>
      </c>
      <c r="CF32" s="61">
        <f t="shared" si="26"/>
        <v>48912374.076325618</v>
      </c>
      <c r="CG32" s="61">
        <f t="shared" si="26"/>
        <v>48912374.076325618</v>
      </c>
      <c r="CH32" s="61">
        <f t="shared" si="26"/>
        <v>48912374.076325618</v>
      </c>
      <c r="CI32" s="61">
        <f t="shared" si="26"/>
        <v>48912374.076325618</v>
      </c>
      <c r="CJ32" s="61">
        <f t="shared" si="26"/>
        <v>48912374.076325618</v>
      </c>
      <c r="CK32" s="61">
        <f t="shared" si="26"/>
        <v>48912374.076325618</v>
      </c>
      <c r="CL32" s="69"/>
      <c r="CM32" s="61">
        <f>$K$4*$Q$13</f>
        <v>46831104.661650598</v>
      </c>
      <c r="CN32" s="61">
        <f t="shared" ref="CN32:DM32" si="27">$K$4*$Q$13</f>
        <v>46831104.661650598</v>
      </c>
      <c r="CO32" s="61">
        <f t="shared" si="27"/>
        <v>46831104.661650598</v>
      </c>
      <c r="CP32" s="61">
        <f t="shared" si="27"/>
        <v>46831104.661650598</v>
      </c>
      <c r="CQ32" s="61">
        <f t="shared" si="27"/>
        <v>46831104.661650598</v>
      </c>
      <c r="CR32" s="61">
        <f t="shared" si="27"/>
        <v>46831104.661650598</v>
      </c>
      <c r="CS32" s="61">
        <f t="shared" si="27"/>
        <v>46831104.661650598</v>
      </c>
      <c r="CT32" s="61">
        <f t="shared" si="27"/>
        <v>46831104.661650598</v>
      </c>
      <c r="CU32" s="61">
        <f t="shared" si="27"/>
        <v>46831104.661650598</v>
      </c>
      <c r="CV32" s="61">
        <f t="shared" si="27"/>
        <v>46831104.661650598</v>
      </c>
      <c r="CW32" s="61">
        <f t="shared" si="27"/>
        <v>46831104.661650598</v>
      </c>
      <c r="CX32" s="61">
        <f t="shared" si="27"/>
        <v>46831104.661650598</v>
      </c>
      <c r="CY32" s="61">
        <f t="shared" si="27"/>
        <v>46831104.661650598</v>
      </c>
      <c r="CZ32" s="61">
        <f t="shared" si="27"/>
        <v>46831104.661650598</v>
      </c>
      <c r="DA32" s="61">
        <f t="shared" si="27"/>
        <v>46831104.661650598</v>
      </c>
      <c r="DB32" s="61">
        <f t="shared" si="27"/>
        <v>46831104.661650598</v>
      </c>
      <c r="DC32" s="61">
        <f t="shared" si="27"/>
        <v>46831104.661650598</v>
      </c>
      <c r="DD32" s="61">
        <f t="shared" si="27"/>
        <v>46831104.661650598</v>
      </c>
      <c r="DE32" s="61">
        <f t="shared" si="27"/>
        <v>46831104.661650598</v>
      </c>
      <c r="DF32" s="61">
        <f t="shared" si="27"/>
        <v>46831104.661650598</v>
      </c>
      <c r="DG32" s="61">
        <f t="shared" si="27"/>
        <v>46831104.661650598</v>
      </c>
      <c r="DH32" s="61">
        <f t="shared" si="27"/>
        <v>46831104.661650598</v>
      </c>
      <c r="DI32" s="61">
        <f t="shared" si="27"/>
        <v>46831104.661650598</v>
      </c>
      <c r="DJ32" s="61">
        <f t="shared" si="27"/>
        <v>46831104.661650598</v>
      </c>
      <c r="DK32" s="61">
        <f t="shared" si="27"/>
        <v>46831104.661650598</v>
      </c>
      <c r="DL32" s="61">
        <f t="shared" si="27"/>
        <v>46831104.661650598</v>
      </c>
      <c r="DM32" s="61">
        <f t="shared" si="27"/>
        <v>46831104.661650598</v>
      </c>
      <c r="DN32" s="69"/>
      <c r="DO32" s="61">
        <f>$J$4*$Q$12</f>
        <v>45400780.682689331</v>
      </c>
      <c r="DP32" s="61">
        <f t="shared" ref="DP32:EO32" si="28">$J$4*$Q$12</f>
        <v>45400780.682689331</v>
      </c>
      <c r="DQ32" s="61">
        <f t="shared" si="28"/>
        <v>45400780.682689331</v>
      </c>
      <c r="DR32" s="61">
        <f t="shared" si="28"/>
        <v>45400780.682689331</v>
      </c>
      <c r="DS32" s="61">
        <f t="shared" si="28"/>
        <v>45400780.682689331</v>
      </c>
      <c r="DT32" s="61">
        <f t="shared" si="28"/>
        <v>45400780.682689331</v>
      </c>
      <c r="DU32" s="61">
        <f t="shared" si="28"/>
        <v>45400780.682689331</v>
      </c>
      <c r="DV32" s="61">
        <f t="shared" si="28"/>
        <v>45400780.682689331</v>
      </c>
      <c r="DW32" s="61">
        <f t="shared" si="28"/>
        <v>45400780.682689331</v>
      </c>
      <c r="DX32" s="61">
        <f t="shared" si="28"/>
        <v>45400780.682689331</v>
      </c>
      <c r="DY32" s="61">
        <f t="shared" si="28"/>
        <v>45400780.682689331</v>
      </c>
      <c r="DZ32" s="61">
        <f t="shared" si="28"/>
        <v>45400780.682689331</v>
      </c>
      <c r="EA32" s="61">
        <f t="shared" si="28"/>
        <v>45400780.682689331</v>
      </c>
      <c r="EB32" s="61">
        <f t="shared" si="28"/>
        <v>45400780.682689331</v>
      </c>
      <c r="EC32" s="61">
        <f t="shared" si="28"/>
        <v>45400780.682689331</v>
      </c>
      <c r="ED32" s="61">
        <f t="shared" si="28"/>
        <v>45400780.682689331</v>
      </c>
      <c r="EE32" s="61">
        <f t="shared" si="28"/>
        <v>45400780.682689331</v>
      </c>
      <c r="EF32" s="61">
        <f t="shared" si="28"/>
        <v>45400780.682689331</v>
      </c>
      <c r="EG32" s="61">
        <f t="shared" si="28"/>
        <v>45400780.682689331</v>
      </c>
      <c r="EH32" s="61">
        <f t="shared" si="28"/>
        <v>45400780.682689331</v>
      </c>
      <c r="EI32" s="61">
        <f t="shared" si="28"/>
        <v>45400780.682689331</v>
      </c>
      <c r="EJ32" s="61">
        <f t="shared" si="28"/>
        <v>45400780.682689331</v>
      </c>
      <c r="EK32" s="61">
        <f t="shared" si="28"/>
        <v>45400780.682689331</v>
      </c>
      <c r="EL32" s="61">
        <f t="shared" si="28"/>
        <v>45400780.682689331</v>
      </c>
      <c r="EM32" s="61">
        <f t="shared" si="28"/>
        <v>45400780.682689331</v>
      </c>
      <c r="EN32" s="61">
        <f t="shared" si="28"/>
        <v>45400780.682689331</v>
      </c>
      <c r="EO32" s="61">
        <f t="shared" si="28"/>
        <v>45400780.682689331</v>
      </c>
      <c r="EP32" s="69"/>
      <c r="EQ32" s="61">
        <f>$I$4*$Q$11</f>
        <v>38641010.711859465</v>
      </c>
      <c r="ER32" s="61">
        <f t="shared" ref="ER32:FQ32" si="29">$I$4*$Q$11</f>
        <v>38641010.711859465</v>
      </c>
      <c r="ES32" s="61">
        <f t="shared" si="29"/>
        <v>38641010.711859465</v>
      </c>
      <c r="ET32" s="61">
        <f t="shared" si="29"/>
        <v>38641010.711859465</v>
      </c>
      <c r="EU32" s="61">
        <f t="shared" si="29"/>
        <v>38641010.711859465</v>
      </c>
      <c r="EV32" s="61">
        <f t="shared" si="29"/>
        <v>38641010.711859465</v>
      </c>
      <c r="EW32" s="61">
        <f t="shared" si="29"/>
        <v>38641010.711859465</v>
      </c>
      <c r="EX32" s="61">
        <f t="shared" si="29"/>
        <v>38641010.711859465</v>
      </c>
      <c r="EY32" s="61">
        <f t="shared" si="29"/>
        <v>38641010.711859465</v>
      </c>
      <c r="EZ32" s="61">
        <f t="shared" si="29"/>
        <v>38641010.711859465</v>
      </c>
      <c r="FA32" s="61">
        <f t="shared" si="29"/>
        <v>38641010.711859465</v>
      </c>
      <c r="FB32" s="61">
        <f t="shared" si="29"/>
        <v>38641010.711859465</v>
      </c>
      <c r="FC32" s="61">
        <f t="shared" si="29"/>
        <v>38641010.711859465</v>
      </c>
      <c r="FD32" s="61">
        <f t="shared" si="29"/>
        <v>38641010.711859465</v>
      </c>
      <c r="FE32" s="61">
        <f t="shared" si="29"/>
        <v>38641010.711859465</v>
      </c>
      <c r="FF32" s="61">
        <f t="shared" si="29"/>
        <v>38641010.711859465</v>
      </c>
      <c r="FG32" s="61">
        <f t="shared" si="29"/>
        <v>38641010.711859465</v>
      </c>
      <c r="FH32" s="61">
        <f t="shared" si="29"/>
        <v>38641010.711859465</v>
      </c>
      <c r="FI32" s="61">
        <f t="shared" si="29"/>
        <v>38641010.711859465</v>
      </c>
      <c r="FJ32" s="61">
        <f t="shared" si="29"/>
        <v>38641010.711859465</v>
      </c>
      <c r="FK32" s="61">
        <f t="shared" si="29"/>
        <v>38641010.711859465</v>
      </c>
      <c r="FL32" s="61">
        <f t="shared" si="29"/>
        <v>38641010.711859465</v>
      </c>
      <c r="FM32" s="61">
        <f t="shared" si="29"/>
        <v>38641010.711859465</v>
      </c>
      <c r="FN32" s="61">
        <f t="shared" si="29"/>
        <v>38641010.711859465</v>
      </c>
      <c r="FO32" s="61">
        <f t="shared" si="29"/>
        <v>38641010.711859465</v>
      </c>
      <c r="FP32" s="61">
        <f t="shared" si="29"/>
        <v>38641010.711859465</v>
      </c>
      <c r="FQ32" s="61">
        <f t="shared" si="29"/>
        <v>38641010.711859465</v>
      </c>
      <c r="FR32" s="69"/>
      <c r="FS32" s="61">
        <f>$H$4*$Q$10</f>
        <v>36586545.964547195</v>
      </c>
      <c r="FT32" s="61">
        <f t="shared" ref="FT32:GS32" si="30">$H$4*$Q$10</f>
        <v>36586545.964547195</v>
      </c>
      <c r="FU32" s="61">
        <f t="shared" si="30"/>
        <v>36586545.964547195</v>
      </c>
      <c r="FV32" s="61">
        <f t="shared" si="30"/>
        <v>36586545.964547195</v>
      </c>
      <c r="FW32" s="61">
        <f t="shared" si="30"/>
        <v>36586545.964547195</v>
      </c>
      <c r="FX32" s="61">
        <f t="shared" si="30"/>
        <v>36586545.964547195</v>
      </c>
      <c r="FY32" s="61">
        <f t="shared" si="30"/>
        <v>36586545.964547195</v>
      </c>
      <c r="FZ32" s="61">
        <f t="shared" si="30"/>
        <v>36586545.964547195</v>
      </c>
      <c r="GA32" s="61">
        <f t="shared" si="30"/>
        <v>36586545.964547195</v>
      </c>
      <c r="GB32" s="61">
        <f t="shared" si="30"/>
        <v>36586545.964547195</v>
      </c>
      <c r="GC32" s="61">
        <f t="shared" si="30"/>
        <v>36586545.964547195</v>
      </c>
      <c r="GD32" s="61">
        <f t="shared" si="30"/>
        <v>36586545.964547195</v>
      </c>
      <c r="GE32" s="61">
        <f t="shared" si="30"/>
        <v>36586545.964547195</v>
      </c>
      <c r="GF32" s="61">
        <f t="shared" si="30"/>
        <v>36586545.964547195</v>
      </c>
      <c r="GG32" s="61">
        <f t="shared" si="30"/>
        <v>36586545.964547195</v>
      </c>
      <c r="GH32" s="61">
        <f t="shared" si="30"/>
        <v>36586545.964547195</v>
      </c>
      <c r="GI32" s="61">
        <f t="shared" si="30"/>
        <v>36586545.964547195</v>
      </c>
      <c r="GJ32" s="61">
        <f t="shared" si="30"/>
        <v>36586545.964547195</v>
      </c>
      <c r="GK32" s="61">
        <f t="shared" si="30"/>
        <v>36586545.964547195</v>
      </c>
      <c r="GL32" s="61">
        <f t="shared" si="30"/>
        <v>36586545.964547195</v>
      </c>
      <c r="GM32" s="61">
        <f t="shared" si="30"/>
        <v>36586545.964547195</v>
      </c>
      <c r="GN32" s="61">
        <f t="shared" si="30"/>
        <v>36586545.964547195</v>
      </c>
      <c r="GO32" s="61">
        <f t="shared" si="30"/>
        <v>36586545.964547195</v>
      </c>
      <c r="GP32" s="61">
        <f t="shared" si="30"/>
        <v>36586545.964547195</v>
      </c>
      <c r="GQ32" s="61">
        <f t="shared" si="30"/>
        <v>36586545.964547195</v>
      </c>
      <c r="GR32" s="61">
        <f t="shared" si="30"/>
        <v>36586545.964547195</v>
      </c>
      <c r="GS32" s="61">
        <f t="shared" si="30"/>
        <v>36586545.964547195</v>
      </c>
      <c r="GT32" s="69"/>
      <c r="GU32" s="61">
        <f>$G$4*$Q$9</f>
        <v>33967498.602843732</v>
      </c>
      <c r="GV32" s="61">
        <f t="shared" ref="GV32:HU32" si="31">$G$4*$Q$9</f>
        <v>33967498.602843732</v>
      </c>
      <c r="GW32" s="61">
        <f t="shared" si="31"/>
        <v>33967498.602843732</v>
      </c>
      <c r="GX32" s="61">
        <f t="shared" si="31"/>
        <v>33967498.602843732</v>
      </c>
      <c r="GY32" s="61">
        <f t="shared" si="31"/>
        <v>33967498.602843732</v>
      </c>
      <c r="GZ32" s="61">
        <f t="shared" si="31"/>
        <v>33967498.602843732</v>
      </c>
      <c r="HA32" s="61">
        <f t="shared" si="31"/>
        <v>33967498.602843732</v>
      </c>
      <c r="HB32" s="61">
        <f t="shared" si="31"/>
        <v>33967498.602843732</v>
      </c>
      <c r="HC32" s="61">
        <f t="shared" si="31"/>
        <v>33967498.602843732</v>
      </c>
      <c r="HD32" s="61">
        <f t="shared" si="31"/>
        <v>33967498.602843732</v>
      </c>
      <c r="HE32" s="61">
        <f t="shared" si="31"/>
        <v>33967498.602843732</v>
      </c>
      <c r="HF32" s="61">
        <f t="shared" si="31"/>
        <v>33967498.602843732</v>
      </c>
      <c r="HG32" s="61">
        <f t="shared" si="31"/>
        <v>33967498.602843732</v>
      </c>
      <c r="HH32" s="61">
        <f t="shared" si="31"/>
        <v>33967498.602843732</v>
      </c>
      <c r="HI32" s="61">
        <f t="shared" si="31"/>
        <v>33967498.602843732</v>
      </c>
      <c r="HJ32" s="61">
        <f t="shared" si="31"/>
        <v>33967498.602843732</v>
      </c>
      <c r="HK32" s="61">
        <f t="shared" si="31"/>
        <v>33967498.602843732</v>
      </c>
      <c r="HL32" s="61">
        <f t="shared" si="31"/>
        <v>33967498.602843732</v>
      </c>
      <c r="HM32" s="61">
        <f t="shared" si="31"/>
        <v>33967498.602843732</v>
      </c>
      <c r="HN32" s="61">
        <f t="shared" si="31"/>
        <v>33967498.602843732</v>
      </c>
      <c r="HO32" s="61">
        <f t="shared" si="31"/>
        <v>33967498.602843732</v>
      </c>
      <c r="HP32" s="61">
        <f t="shared" si="31"/>
        <v>33967498.602843732</v>
      </c>
      <c r="HQ32" s="61">
        <f t="shared" si="31"/>
        <v>33967498.602843732</v>
      </c>
      <c r="HR32" s="61">
        <f t="shared" si="31"/>
        <v>33967498.602843732</v>
      </c>
      <c r="HS32" s="61">
        <f t="shared" si="31"/>
        <v>33967498.602843732</v>
      </c>
      <c r="HT32" s="61">
        <f t="shared" si="31"/>
        <v>33967498.602843732</v>
      </c>
      <c r="HU32" s="61">
        <f t="shared" si="31"/>
        <v>33967498.602843732</v>
      </c>
      <c r="HV32" s="69"/>
    </row>
    <row r="33" spans="1:230" s="61" customFormat="1" ht="38.25" x14ac:dyDescent="0.2">
      <c r="A33" s="58"/>
      <c r="B33" s="72">
        <v>4</v>
      </c>
      <c r="C33" s="58" t="s">
        <v>28</v>
      </c>
      <c r="D33" s="73" t="s">
        <v>853</v>
      </c>
      <c r="E33" s="43" t="s">
        <v>854</v>
      </c>
      <c r="F33" s="43" t="s">
        <v>11</v>
      </c>
      <c r="G33" s="61">
        <f>$N$5</f>
        <v>220689913.16005969</v>
      </c>
      <c r="H33" s="61">
        <f t="shared" ref="H33:AG33" si="32">$N$5</f>
        <v>220689913.16005969</v>
      </c>
      <c r="I33" s="61">
        <f t="shared" si="32"/>
        <v>220689913.16005969</v>
      </c>
      <c r="J33" s="61">
        <f t="shared" si="32"/>
        <v>220689913.16005969</v>
      </c>
      <c r="K33" s="61">
        <f t="shared" si="32"/>
        <v>220689913.16005969</v>
      </c>
      <c r="L33" s="61">
        <f t="shared" si="32"/>
        <v>220689913.16005969</v>
      </c>
      <c r="M33" s="61">
        <f t="shared" si="32"/>
        <v>220689913.16005969</v>
      </c>
      <c r="N33" s="61">
        <f t="shared" si="32"/>
        <v>220689913.16005969</v>
      </c>
      <c r="O33" s="61">
        <f t="shared" si="32"/>
        <v>220689913.16005969</v>
      </c>
      <c r="P33" s="61">
        <f t="shared" si="32"/>
        <v>220689913.16005969</v>
      </c>
      <c r="Q33" s="61">
        <f t="shared" si="32"/>
        <v>220689913.16005969</v>
      </c>
      <c r="R33" s="61">
        <f t="shared" si="32"/>
        <v>220689913.16005969</v>
      </c>
      <c r="S33" s="61">
        <f t="shared" si="32"/>
        <v>220689913.16005969</v>
      </c>
      <c r="T33" s="61">
        <f t="shared" si="32"/>
        <v>220689913.16005969</v>
      </c>
      <c r="U33" s="61">
        <f t="shared" si="32"/>
        <v>220689913.16005969</v>
      </c>
      <c r="V33" s="61">
        <f t="shared" si="32"/>
        <v>220689913.16005969</v>
      </c>
      <c r="W33" s="61">
        <f t="shared" si="32"/>
        <v>220689913.16005969</v>
      </c>
      <c r="X33" s="61">
        <f t="shared" si="32"/>
        <v>220689913.16005969</v>
      </c>
      <c r="Y33" s="61">
        <f t="shared" si="32"/>
        <v>220689913.16005969</v>
      </c>
      <c r="Z33" s="61">
        <f t="shared" si="32"/>
        <v>220689913.16005969</v>
      </c>
      <c r="AA33" s="61">
        <f t="shared" si="32"/>
        <v>220689913.16005969</v>
      </c>
      <c r="AB33" s="61">
        <f t="shared" si="32"/>
        <v>220689913.16005969</v>
      </c>
      <c r="AC33" s="61">
        <f t="shared" si="32"/>
        <v>220689913.16005969</v>
      </c>
      <c r="AD33" s="61">
        <f t="shared" si="32"/>
        <v>220689913.16005969</v>
      </c>
      <c r="AE33" s="61">
        <f t="shared" si="32"/>
        <v>220689913.16005969</v>
      </c>
      <c r="AF33" s="61">
        <f t="shared" si="32"/>
        <v>220689913.16005969</v>
      </c>
      <c r="AG33" s="61">
        <f t="shared" si="32"/>
        <v>220689913.16005969</v>
      </c>
      <c r="AH33" s="69"/>
      <c r="AI33" s="70">
        <f t="shared" ref="AI33:BI33" si="33">$M$5*$Q$15</f>
        <v>230304939.31721267</v>
      </c>
      <c r="AJ33" s="70">
        <f t="shared" si="33"/>
        <v>230304939.31721267</v>
      </c>
      <c r="AK33" s="70">
        <f t="shared" si="33"/>
        <v>230304939.31721267</v>
      </c>
      <c r="AL33" s="70">
        <f t="shared" si="33"/>
        <v>230304939.31721267</v>
      </c>
      <c r="AM33" s="70">
        <f t="shared" si="33"/>
        <v>230304939.31721267</v>
      </c>
      <c r="AN33" s="70">
        <f t="shared" si="33"/>
        <v>230304939.31721267</v>
      </c>
      <c r="AO33" s="70">
        <f t="shared" si="33"/>
        <v>230304939.31721267</v>
      </c>
      <c r="AP33" s="70">
        <f t="shared" si="33"/>
        <v>230304939.31721267</v>
      </c>
      <c r="AQ33" s="70">
        <f t="shared" si="33"/>
        <v>230304939.31721267</v>
      </c>
      <c r="AR33" s="70">
        <f t="shared" si="33"/>
        <v>230304939.31721267</v>
      </c>
      <c r="AS33" s="70">
        <f t="shared" si="33"/>
        <v>230304939.31721267</v>
      </c>
      <c r="AT33" s="70">
        <f t="shared" si="33"/>
        <v>230304939.31721267</v>
      </c>
      <c r="AU33" s="70">
        <f t="shared" si="33"/>
        <v>230304939.31721267</v>
      </c>
      <c r="AV33" s="70">
        <f t="shared" si="33"/>
        <v>230304939.31721267</v>
      </c>
      <c r="AW33" s="70">
        <f t="shared" si="33"/>
        <v>230304939.31721267</v>
      </c>
      <c r="AX33" s="70">
        <f t="shared" si="33"/>
        <v>230304939.31721267</v>
      </c>
      <c r="AY33" s="70">
        <f t="shared" si="33"/>
        <v>230304939.31721267</v>
      </c>
      <c r="AZ33" s="70">
        <f t="shared" si="33"/>
        <v>230304939.31721267</v>
      </c>
      <c r="BA33" s="70">
        <f t="shared" si="33"/>
        <v>230304939.31721267</v>
      </c>
      <c r="BB33" s="70">
        <f t="shared" si="33"/>
        <v>230304939.31721267</v>
      </c>
      <c r="BC33" s="70">
        <f t="shared" si="33"/>
        <v>230304939.31721267</v>
      </c>
      <c r="BD33" s="70">
        <f t="shared" si="33"/>
        <v>230304939.31721267</v>
      </c>
      <c r="BE33" s="70">
        <f t="shared" si="33"/>
        <v>230304939.31721267</v>
      </c>
      <c r="BF33" s="70">
        <f t="shared" si="33"/>
        <v>230304939.31721267</v>
      </c>
      <c r="BG33" s="70">
        <f t="shared" si="33"/>
        <v>230304939.31721267</v>
      </c>
      <c r="BH33" s="70">
        <f t="shared" si="33"/>
        <v>230304939.31721267</v>
      </c>
      <c r="BI33" s="70">
        <f t="shared" si="33"/>
        <v>230304939.31721267</v>
      </c>
      <c r="BJ33" s="69"/>
      <c r="BK33" s="61">
        <f>$L$5*$Q$14</f>
        <v>235913115.40135074</v>
      </c>
      <c r="BL33" s="61">
        <f t="shared" ref="BL33:CK33" si="34">$L$5*$Q$14</f>
        <v>235913115.40135074</v>
      </c>
      <c r="BM33" s="61">
        <f t="shared" si="34"/>
        <v>235913115.40135074</v>
      </c>
      <c r="BN33" s="61">
        <f t="shared" si="34"/>
        <v>235913115.40135074</v>
      </c>
      <c r="BO33" s="61">
        <f t="shared" si="34"/>
        <v>235913115.40135074</v>
      </c>
      <c r="BP33" s="61">
        <f t="shared" si="34"/>
        <v>235913115.40135074</v>
      </c>
      <c r="BQ33" s="61">
        <f t="shared" si="34"/>
        <v>235913115.40135074</v>
      </c>
      <c r="BR33" s="61">
        <f t="shared" si="34"/>
        <v>235913115.40135074</v>
      </c>
      <c r="BS33" s="61">
        <f t="shared" si="34"/>
        <v>235913115.40135074</v>
      </c>
      <c r="BT33" s="61">
        <f t="shared" si="34"/>
        <v>235913115.40135074</v>
      </c>
      <c r="BU33" s="61">
        <f t="shared" si="34"/>
        <v>235913115.40135074</v>
      </c>
      <c r="BV33" s="61">
        <f t="shared" si="34"/>
        <v>235913115.40135074</v>
      </c>
      <c r="BW33" s="61">
        <f t="shared" si="34"/>
        <v>235913115.40135074</v>
      </c>
      <c r="BX33" s="61">
        <f t="shared" si="34"/>
        <v>235913115.40135074</v>
      </c>
      <c r="BY33" s="61">
        <f t="shared" si="34"/>
        <v>235913115.40135074</v>
      </c>
      <c r="BZ33" s="61">
        <f t="shared" si="34"/>
        <v>235913115.40135074</v>
      </c>
      <c r="CA33" s="61">
        <f t="shared" si="34"/>
        <v>235913115.40135074</v>
      </c>
      <c r="CB33" s="61">
        <f t="shared" si="34"/>
        <v>235913115.40135074</v>
      </c>
      <c r="CC33" s="61">
        <f t="shared" si="34"/>
        <v>235913115.40135074</v>
      </c>
      <c r="CD33" s="61">
        <f t="shared" si="34"/>
        <v>235913115.40135074</v>
      </c>
      <c r="CE33" s="61">
        <f t="shared" si="34"/>
        <v>235913115.40135074</v>
      </c>
      <c r="CF33" s="61">
        <f t="shared" si="34"/>
        <v>235913115.40135074</v>
      </c>
      <c r="CG33" s="61">
        <f t="shared" si="34"/>
        <v>235913115.40135074</v>
      </c>
      <c r="CH33" s="61">
        <f t="shared" si="34"/>
        <v>235913115.40135074</v>
      </c>
      <c r="CI33" s="61">
        <f t="shared" si="34"/>
        <v>235913115.40135074</v>
      </c>
      <c r="CJ33" s="61">
        <f t="shared" si="34"/>
        <v>235913115.40135074</v>
      </c>
      <c r="CK33" s="61">
        <f t="shared" si="34"/>
        <v>235913115.40135074</v>
      </c>
      <c r="CL33" s="69"/>
      <c r="CM33" s="61">
        <f>$K$5*$Q$13</f>
        <v>224198760.92507336</v>
      </c>
      <c r="CN33" s="61">
        <f t="shared" ref="CN33:DM33" si="35">$K$5*$Q$13</f>
        <v>224198760.92507336</v>
      </c>
      <c r="CO33" s="61">
        <f t="shared" si="35"/>
        <v>224198760.92507336</v>
      </c>
      <c r="CP33" s="61">
        <f t="shared" si="35"/>
        <v>224198760.92507336</v>
      </c>
      <c r="CQ33" s="61">
        <f t="shared" si="35"/>
        <v>224198760.92507336</v>
      </c>
      <c r="CR33" s="61">
        <f t="shared" si="35"/>
        <v>224198760.92507336</v>
      </c>
      <c r="CS33" s="61">
        <f t="shared" si="35"/>
        <v>224198760.92507336</v>
      </c>
      <c r="CT33" s="61">
        <f t="shared" si="35"/>
        <v>224198760.92507336</v>
      </c>
      <c r="CU33" s="61">
        <f t="shared" si="35"/>
        <v>224198760.92507336</v>
      </c>
      <c r="CV33" s="61">
        <f t="shared" si="35"/>
        <v>224198760.92507336</v>
      </c>
      <c r="CW33" s="61">
        <f t="shared" si="35"/>
        <v>224198760.92507336</v>
      </c>
      <c r="CX33" s="61">
        <f t="shared" si="35"/>
        <v>224198760.92507336</v>
      </c>
      <c r="CY33" s="61">
        <f t="shared" si="35"/>
        <v>224198760.92507336</v>
      </c>
      <c r="CZ33" s="61">
        <f t="shared" si="35"/>
        <v>224198760.92507336</v>
      </c>
      <c r="DA33" s="61">
        <f t="shared" si="35"/>
        <v>224198760.92507336</v>
      </c>
      <c r="DB33" s="61">
        <f t="shared" si="35"/>
        <v>224198760.92507336</v>
      </c>
      <c r="DC33" s="61">
        <f t="shared" si="35"/>
        <v>224198760.92507336</v>
      </c>
      <c r="DD33" s="61">
        <f t="shared" si="35"/>
        <v>224198760.92507336</v>
      </c>
      <c r="DE33" s="61">
        <f t="shared" si="35"/>
        <v>224198760.92507336</v>
      </c>
      <c r="DF33" s="61">
        <f t="shared" si="35"/>
        <v>224198760.92507336</v>
      </c>
      <c r="DG33" s="61">
        <f t="shared" si="35"/>
        <v>224198760.92507336</v>
      </c>
      <c r="DH33" s="61">
        <f t="shared" si="35"/>
        <v>224198760.92507336</v>
      </c>
      <c r="DI33" s="61">
        <f t="shared" si="35"/>
        <v>224198760.92507336</v>
      </c>
      <c r="DJ33" s="61">
        <f t="shared" si="35"/>
        <v>224198760.92507336</v>
      </c>
      <c r="DK33" s="61">
        <f t="shared" si="35"/>
        <v>224198760.92507336</v>
      </c>
      <c r="DL33" s="61">
        <f t="shared" si="35"/>
        <v>224198760.92507336</v>
      </c>
      <c r="DM33" s="61">
        <f t="shared" si="35"/>
        <v>224198760.92507336</v>
      </c>
      <c r="DN33" s="69"/>
      <c r="DO33" s="61">
        <f>$J$5*$Q$12</f>
        <v>218121681.70548737</v>
      </c>
      <c r="DP33" s="61">
        <f t="shared" ref="DP33:EO33" si="36">$J$5*$Q$12</f>
        <v>218121681.70548737</v>
      </c>
      <c r="DQ33" s="61">
        <f t="shared" si="36"/>
        <v>218121681.70548737</v>
      </c>
      <c r="DR33" s="61">
        <f t="shared" si="36"/>
        <v>218121681.70548737</v>
      </c>
      <c r="DS33" s="61">
        <f t="shared" si="36"/>
        <v>218121681.70548737</v>
      </c>
      <c r="DT33" s="61">
        <f t="shared" si="36"/>
        <v>218121681.70548737</v>
      </c>
      <c r="DU33" s="61">
        <f t="shared" si="36"/>
        <v>218121681.70548737</v>
      </c>
      <c r="DV33" s="61">
        <f t="shared" si="36"/>
        <v>218121681.70548737</v>
      </c>
      <c r="DW33" s="61">
        <f t="shared" si="36"/>
        <v>218121681.70548737</v>
      </c>
      <c r="DX33" s="61">
        <f t="shared" si="36"/>
        <v>218121681.70548737</v>
      </c>
      <c r="DY33" s="61">
        <f t="shared" si="36"/>
        <v>218121681.70548737</v>
      </c>
      <c r="DZ33" s="61">
        <f t="shared" si="36"/>
        <v>218121681.70548737</v>
      </c>
      <c r="EA33" s="61">
        <f t="shared" si="36"/>
        <v>218121681.70548737</v>
      </c>
      <c r="EB33" s="61">
        <f t="shared" si="36"/>
        <v>218121681.70548737</v>
      </c>
      <c r="EC33" s="61">
        <f t="shared" si="36"/>
        <v>218121681.70548737</v>
      </c>
      <c r="ED33" s="61">
        <f t="shared" si="36"/>
        <v>218121681.70548737</v>
      </c>
      <c r="EE33" s="61">
        <f t="shared" si="36"/>
        <v>218121681.70548737</v>
      </c>
      <c r="EF33" s="61">
        <f t="shared" si="36"/>
        <v>218121681.70548737</v>
      </c>
      <c r="EG33" s="61">
        <f t="shared" si="36"/>
        <v>218121681.70548737</v>
      </c>
      <c r="EH33" s="61">
        <f t="shared" si="36"/>
        <v>218121681.70548737</v>
      </c>
      <c r="EI33" s="61">
        <f t="shared" si="36"/>
        <v>218121681.70548737</v>
      </c>
      <c r="EJ33" s="61">
        <f t="shared" si="36"/>
        <v>218121681.70548737</v>
      </c>
      <c r="EK33" s="61">
        <f t="shared" si="36"/>
        <v>218121681.70548737</v>
      </c>
      <c r="EL33" s="61">
        <f t="shared" si="36"/>
        <v>218121681.70548737</v>
      </c>
      <c r="EM33" s="61">
        <f t="shared" si="36"/>
        <v>218121681.70548737</v>
      </c>
      <c r="EN33" s="61">
        <f t="shared" si="36"/>
        <v>218121681.70548737</v>
      </c>
      <c r="EO33" s="61">
        <f t="shared" si="36"/>
        <v>218121681.70548737</v>
      </c>
      <c r="EP33" s="69"/>
      <c r="EQ33" s="61">
        <f>$I$5*$Q$11</f>
        <v>220423610.46066561</v>
      </c>
      <c r="ER33" s="61">
        <f t="shared" ref="ER33:FQ33" si="37">$I$5*$Q$11</f>
        <v>220423610.46066561</v>
      </c>
      <c r="ES33" s="61">
        <f t="shared" si="37"/>
        <v>220423610.46066561</v>
      </c>
      <c r="ET33" s="61">
        <f t="shared" si="37"/>
        <v>220423610.46066561</v>
      </c>
      <c r="EU33" s="61">
        <f t="shared" si="37"/>
        <v>220423610.46066561</v>
      </c>
      <c r="EV33" s="61">
        <f t="shared" si="37"/>
        <v>220423610.46066561</v>
      </c>
      <c r="EW33" s="61">
        <f t="shared" si="37"/>
        <v>220423610.46066561</v>
      </c>
      <c r="EX33" s="61">
        <f t="shared" si="37"/>
        <v>220423610.46066561</v>
      </c>
      <c r="EY33" s="61">
        <f t="shared" si="37"/>
        <v>220423610.46066561</v>
      </c>
      <c r="EZ33" s="61">
        <f t="shared" si="37"/>
        <v>220423610.46066561</v>
      </c>
      <c r="FA33" s="61">
        <f t="shared" si="37"/>
        <v>220423610.46066561</v>
      </c>
      <c r="FB33" s="61">
        <f t="shared" si="37"/>
        <v>220423610.46066561</v>
      </c>
      <c r="FC33" s="61">
        <f t="shared" si="37"/>
        <v>220423610.46066561</v>
      </c>
      <c r="FD33" s="61">
        <f t="shared" si="37"/>
        <v>220423610.46066561</v>
      </c>
      <c r="FE33" s="61">
        <f t="shared" si="37"/>
        <v>220423610.46066561</v>
      </c>
      <c r="FF33" s="61">
        <f t="shared" si="37"/>
        <v>220423610.46066561</v>
      </c>
      <c r="FG33" s="61">
        <f t="shared" si="37"/>
        <v>220423610.46066561</v>
      </c>
      <c r="FH33" s="61">
        <f t="shared" si="37"/>
        <v>220423610.46066561</v>
      </c>
      <c r="FI33" s="61">
        <f t="shared" si="37"/>
        <v>220423610.46066561</v>
      </c>
      <c r="FJ33" s="61">
        <f t="shared" si="37"/>
        <v>220423610.46066561</v>
      </c>
      <c r="FK33" s="61">
        <f t="shared" si="37"/>
        <v>220423610.46066561</v>
      </c>
      <c r="FL33" s="61">
        <f t="shared" si="37"/>
        <v>220423610.46066561</v>
      </c>
      <c r="FM33" s="61">
        <f t="shared" si="37"/>
        <v>220423610.46066561</v>
      </c>
      <c r="FN33" s="61">
        <f t="shared" si="37"/>
        <v>220423610.46066561</v>
      </c>
      <c r="FO33" s="61">
        <f t="shared" si="37"/>
        <v>220423610.46066561</v>
      </c>
      <c r="FP33" s="61">
        <f t="shared" si="37"/>
        <v>220423610.46066561</v>
      </c>
      <c r="FQ33" s="61">
        <f t="shared" si="37"/>
        <v>220423610.46066561</v>
      </c>
      <c r="FR33" s="69"/>
      <c r="FS33" s="61">
        <f>$H$5*$Q$10</f>
        <v>221394007.0788078</v>
      </c>
      <c r="FT33" s="61">
        <f t="shared" ref="FT33:GS33" si="38">$H$5*$Q$10</f>
        <v>221394007.0788078</v>
      </c>
      <c r="FU33" s="61">
        <f t="shared" si="38"/>
        <v>221394007.0788078</v>
      </c>
      <c r="FV33" s="61">
        <f t="shared" si="38"/>
        <v>221394007.0788078</v>
      </c>
      <c r="FW33" s="61">
        <f t="shared" si="38"/>
        <v>221394007.0788078</v>
      </c>
      <c r="FX33" s="61">
        <f t="shared" si="38"/>
        <v>221394007.0788078</v>
      </c>
      <c r="FY33" s="61">
        <f t="shared" si="38"/>
        <v>221394007.0788078</v>
      </c>
      <c r="FZ33" s="61">
        <f t="shared" si="38"/>
        <v>221394007.0788078</v>
      </c>
      <c r="GA33" s="61">
        <f t="shared" si="38"/>
        <v>221394007.0788078</v>
      </c>
      <c r="GB33" s="61">
        <f t="shared" si="38"/>
        <v>221394007.0788078</v>
      </c>
      <c r="GC33" s="61">
        <f t="shared" si="38"/>
        <v>221394007.0788078</v>
      </c>
      <c r="GD33" s="61">
        <f t="shared" si="38"/>
        <v>221394007.0788078</v>
      </c>
      <c r="GE33" s="61">
        <f t="shared" si="38"/>
        <v>221394007.0788078</v>
      </c>
      <c r="GF33" s="61">
        <f t="shared" si="38"/>
        <v>221394007.0788078</v>
      </c>
      <c r="GG33" s="61">
        <f t="shared" si="38"/>
        <v>221394007.0788078</v>
      </c>
      <c r="GH33" s="61">
        <f t="shared" si="38"/>
        <v>221394007.0788078</v>
      </c>
      <c r="GI33" s="61">
        <f t="shared" si="38"/>
        <v>221394007.0788078</v>
      </c>
      <c r="GJ33" s="61">
        <f t="shared" si="38"/>
        <v>221394007.0788078</v>
      </c>
      <c r="GK33" s="61">
        <f t="shared" si="38"/>
        <v>221394007.0788078</v>
      </c>
      <c r="GL33" s="61">
        <f t="shared" si="38"/>
        <v>221394007.0788078</v>
      </c>
      <c r="GM33" s="61">
        <f t="shared" si="38"/>
        <v>221394007.0788078</v>
      </c>
      <c r="GN33" s="61">
        <f t="shared" si="38"/>
        <v>221394007.0788078</v>
      </c>
      <c r="GO33" s="61">
        <f t="shared" si="38"/>
        <v>221394007.0788078</v>
      </c>
      <c r="GP33" s="61">
        <f t="shared" si="38"/>
        <v>221394007.0788078</v>
      </c>
      <c r="GQ33" s="61">
        <f t="shared" si="38"/>
        <v>221394007.0788078</v>
      </c>
      <c r="GR33" s="61">
        <f t="shared" si="38"/>
        <v>221394007.0788078</v>
      </c>
      <c r="GS33" s="61">
        <f t="shared" si="38"/>
        <v>221394007.0788078</v>
      </c>
      <c r="GT33" s="69"/>
      <c r="GU33" s="61">
        <f>$G$5*$Q$9</f>
        <v>207270831.76823643</v>
      </c>
      <c r="GV33" s="61">
        <f t="shared" ref="GV33:HU33" si="39">$G$5*$Q$9</f>
        <v>207270831.76823643</v>
      </c>
      <c r="GW33" s="61">
        <f t="shared" si="39"/>
        <v>207270831.76823643</v>
      </c>
      <c r="GX33" s="61">
        <f t="shared" si="39"/>
        <v>207270831.76823643</v>
      </c>
      <c r="GY33" s="61">
        <f t="shared" si="39"/>
        <v>207270831.76823643</v>
      </c>
      <c r="GZ33" s="61">
        <f t="shared" si="39"/>
        <v>207270831.76823643</v>
      </c>
      <c r="HA33" s="61">
        <f t="shared" si="39"/>
        <v>207270831.76823643</v>
      </c>
      <c r="HB33" s="61">
        <f t="shared" si="39"/>
        <v>207270831.76823643</v>
      </c>
      <c r="HC33" s="61">
        <f t="shared" si="39"/>
        <v>207270831.76823643</v>
      </c>
      <c r="HD33" s="61">
        <f t="shared" si="39"/>
        <v>207270831.76823643</v>
      </c>
      <c r="HE33" s="61">
        <f t="shared" si="39"/>
        <v>207270831.76823643</v>
      </c>
      <c r="HF33" s="61">
        <f t="shared" si="39"/>
        <v>207270831.76823643</v>
      </c>
      <c r="HG33" s="61">
        <f t="shared" si="39"/>
        <v>207270831.76823643</v>
      </c>
      <c r="HH33" s="61">
        <f t="shared" si="39"/>
        <v>207270831.76823643</v>
      </c>
      <c r="HI33" s="61">
        <f t="shared" si="39"/>
        <v>207270831.76823643</v>
      </c>
      <c r="HJ33" s="61">
        <f t="shared" si="39"/>
        <v>207270831.76823643</v>
      </c>
      <c r="HK33" s="61">
        <f t="shared" si="39"/>
        <v>207270831.76823643</v>
      </c>
      <c r="HL33" s="61">
        <f t="shared" si="39"/>
        <v>207270831.76823643</v>
      </c>
      <c r="HM33" s="61">
        <f t="shared" si="39"/>
        <v>207270831.76823643</v>
      </c>
      <c r="HN33" s="61">
        <f t="shared" si="39"/>
        <v>207270831.76823643</v>
      </c>
      <c r="HO33" s="61">
        <f t="shared" si="39"/>
        <v>207270831.76823643</v>
      </c>
      <c r="HP33" s="61">
        <f t="shared" si="39"/>
        <v>207270831.76823643</v>
      </c>
      <c r="HQ33" s="61">
        <f t="shared" si="39"/>
        <v>207270831.76823643</v>
      </c>
      <c r="HR33" s="61">
        <f t="shared" si="39"/>
        <v>207270831.76823643</v>
      </c>
      <c r="HS33" s="61">
        <f t="shared" si="39"/>
        <v>207270831.76823643</v>
      </c>
      <c r="HT33" s="61">
        <f t="shared" si="39"/>
        <v>207270831.76823643</v>
      </c>
      <c r="HU33" s="61">
        <f t="shared" si="39"/>
        <v>207270831.76823643</v>
      </c>
      <c r="HV33" s="69"/>
    </row>
    <row r="34" spans="1:230" s="61" customFormat="1" ht="25.5" x14ac:dyDescent="0.2">
      <c r="A34" s="58"/>
      <c r="B34" s="72">
        <v>5</v>
      </c>
      <c r="C34" s="74" t="s">
        <v>28</v>
      </c>
      <c r="D34" s="75" t="s">
        <v>8</v>
      </c>
      <c r="E34" s="43" t="s">
        <v>32</v>
      </c>
      <c r="F34" s="43" t="s">
        <v>846</v>
      </c>
      <c r="G34" s="61">
        <f>$N$6</f>
        <v>57749162.905802168</v>
      </c>
      <c r="H34" s="61">
        <f t="shared" ref="H34:AG34" si="40">$N$6</f>
        <v>57749162.905802168</v>
      </c>
      <c r="I34" s="61">
        <f t="shared" si="40"/>
        <v>57749162.905802168</v>
      </c>
      <c r="J34" s="61">
        <f t="shared" si="40"/>
        <v>57749162.905802168</v>
      </c>
      <c r="K34" s="61">
        <f t="shared" si="40"/>
        <v>57749162.905802168</v>
      </c>
      <c r="L34" s="61">
        <f t="shared" si="40"/>
        <v>57749162.905802168</v>
      </c>
      <c r="M34" s="61">
        <f t="shared" si="40"/>
        <v>57749162.905802168</v>
      </c>
      <c r="N34" s="61">
        <f t="shared" si="40"/>
        <v>57749162.905802168</v>
      </c>
      <c r="O34" s="61">
        <f t="shared" si="40"/>
        <v>57749162.905802168</v>
      </c>
      <c r="P34" s="61">
        <f t="shared" si="40"/>
        <v>57749162.905802168</v>
      </c>
      <c r="Q34" s="61">
        <f t="shared" si="40"/>
        <v>57749162.905802168</v>
      </c>
      <c r="R34" s="61">
        <f t="shared" si="40"/>
        <v>57749162.905802168</v>
      </c>
      <c r="S34" s="61">
        <f t="shared" si="40"/>
        <v>57749162.905802168</v>
      </c>
      <c r="T34" s="61">
        <f t="shared" si="40"/>
        <v>57749162.905802168</v>
      </c>
      <c r="U34" s="61">
        <f t="shared" si="40"/>
        <v>57749162.905802168</v>
      </c>
      <c r="V34" s="61">
        <f t="shared" si="40"/>
        <v>57749162.905802168</v>
      </c>
      <c r="W34" s="61">
        <f t="shared" si="40"/>
        <v>57749162.905802168</v>
      </c>
      <c r="X34" s="61">
        <f t="shared" si="40"/>
        <v>57749162.905802168</v>
      </c>
      <c r="Y34" s="61">
        <f t="shared" si="40"/>
        <v>57749162.905802168</v>
      </c>
      <c r="Z34" s="61">
        <f t="shared" si="40"/>
        <v>57749162.905802168</v>
      </c>
      <c r="AA34" s="61">
        <f t="shared" si="40"/>
        <v>57749162.905802168</v>
      </c>
      <c r="AB34" s="61">
        <f t="shared" si="40"/>
        <v>57749162.905802168</v>
      </c>
      <c r="AC34" s="61">
        <f t="shared" si="40"/>
        <v>57749162.905802168</v>
      </c>
      <c r="AD34" s="61">
        <f t="shared" si="40"/>
        <v>57749162.905802168</v>
      </c>
      <c r="AE34" s="61">
        <f t="shared" si="40"/>
        <v>57749162.905802168</v>
      </c>
      <c r="AF34" s="61">
        <f t="shared" si="40"/>
        <v>57749162.905802168</v>
      </c>
      <c r="AG34" s="61">
        <f t="shared" si="40"/>
        <v>57749162.905802168</v>
      </c>
      <c r="AH34" s="69"/>
      <c r="AI34" s="70">
        <f t="shared" ref="AI34:BI34" si="41">$M$6*$Q$15</f>
        <v>56363996.50042329</v>
      </c>
      <c r="AJ34" s="70">
        <f t="shared" si="41"/>
        <v>56363996.50042329</v>
      </c>
      <c r="AK34" s="70">
        <f t="shared" si="41"/>
        <v>56363996.50042329</v>
      </c>
      <c r="AL34" s="70">
        <f t="shared" si="41"/>
        <v>56363996.50042329</v>
      </c>
      <c r="AM34" s="70">
        <f t="shared" si="41"/>
        <v>56363996.50042329</v>
      </c>
      <c r="AN34" s="70">
        <f t="shared" si="41"/>
        <v>56363996.50042329</v>
      </c>
      <c r="AO34" s="70">
        <f t="shared" si="41"/>
        <v>56363996.50042329</v>
      </c>
      <c r="AP34" s="70">
        <f t="shared" si="41"/>
        <v>56363996.50042329</v>
      </c>
      <c r="AQ34" s="70">
        <f t="shared" si="41"/>
        <v>56363996.50042329</v>
      </c>
      <c r="AR34" s="70">
        <f t="shared" si="41"/>
        <v>56363996.50042329</v>
      </c>
      <c r="AS34" s="70">
        <f t="shared" si="41"/>
        <v>56363996.50042329</v>
      </c>
      <c r="AT34" s="70">
        <f t="shared" si="41"/>
        <v>56363996.50042329</v>
      </c>
      <c r="AU34" s="70">
        <f t="shared" si="41"/>
        <v>56363996.50042329</v>
      </c>
      <c r="AV34" s="70">
        <f t="shared" si="41"/>
        <v>56363996.50042329</v>
      </c>
      <c r="AW34" s="70">
        <f t="shared" si="41"/>
        <v>56363996.50042329</v>
      </c>
      <c r="AX34" s="70">
        <f t="shared" si="41"/>
        <v>56363996.50042329</v>
      </c>
      <c r="AY34" s="70">
        <f t="shared" si="41"/>
        <v>56363996.50042329</v>
      </c>
      <c r="AZ34" s="70">
        <f t="shared" si="41"/>
        <v>56363996.50042329</v>
      </c>
      <c r="BA34" s="70">
        <f t="shared" si="41"/>
        <v>56363996.50042329</v>
      </c>
      <c r="BB34" s="70">
        <f t="shared" si="41"/>
        <v>56363996.50042329</v>
      </c>
      <c r="BC34" s="70">
        <f t="shared" si="41"/>
        <v>56363996.50042329</v>
      </c>
      <c r="BD34" s="70">
        <f t="shared" si="41"/>
        <v>56363996.50042329</v>
      </c>
      <c r="BE34" s="70">
        <f t="shared" si="41"/>
        <v>56363996.50042329</v>
      </c>
      <c r="BF34" s="70">
        <f t="shared" si="41"/>
        <v>56363996.50042329</v>
      </c>
      <c r="BG34" s="70">
        <f t="shared" si="41"/>
        <v>56363996.50042329</v>
      </c>
      <c r="BH34" s="70">
        <f t="shared" si="41"/>
        <v>56363996.50042329</v>
      </c>
      <c r="BI34" s="70">
        <f t="shared" si="41"/>
        <v>56363996.50042329</v>
      </c>
      <c r="BJ34" s="69"/>
      <c r="BK34" s="61">
        <f>$L$6*$Q$14</f>
        <v>52780561.46188993</v>
      </c>
      <c r="BL34" s="61">
        <f t="shared" ref="BL34:CK34" si="42">$L$6*$Q$14</f>
        <v>52780561.46188993</v>
      </c>
      <c r="BM34" s="61">
        <f t="shared" si="42"/>
        <v>52780561.46188993</v>
      </c>
      <c r="BN34" s="61">
        <f t="shared" si="42"/>
        <v>52780561.46188993</v>
      </c>
      <c r="BO34" s="61">
        <f t="shared" si="42"/>
        <v>52780561.46188993</v>
      </c>
      <c r="BP34" s="61">
        <f t="shared" si="42"/>
        <v>52780561.46188993</v>
      </c>
      <c r="BQ34" s="61">
        <f t="shared" si="42"/>
        <v>52780561.46188993</v>
      </c>
      <c r="BR34" s="61">
        <f t="shared" si="42"/>
        <v>52780561.46188993</v>
      </c>
      <c r="BS34" s="61">
        <f t="shared" si="42"/>
        <v>52780561.46188993</v>
      </c>
      <c r="BT34" s="61">
        <f t="shared" si="42"/>
        <v>52780561.46188993</v>
      </c>
      <c r="BU34" s="61">
        <f t="shared" si="42"/>
        <v>52780561.46188993</v>
      </c>
      <c r="BV34" s="61">
        <f t="shared" si="42"/>
        <v>52780561.46188993</v>
      </c>
      <c r="BW34" s="61">
        <f t="shared" si="42"/>
        <v>52780561.46188993</v>
      </c>
      <c r="BX34" s="61">
        <f t="shared" si="42"/>
        <v>52780561.46188993</v>
      </c>
      <c r="BY34" s="61">
        <f t="shared" si="42"/>
        <v>52780561.46188993</v>
      </c>
      <c r="BZ34" s="61">
        <f t="shared" si="42"/>
        <v>52780561.46188993</v>
      </c>
      <c r="CA34" s="61">
        <f t="shared" si="42"/>
        <v>52780561.46188993</v>
      </c>
      <c r="CB34" s="61">
        <f t="shared" si="42"/>
        <v>52780561.46188993</v>
      </c>
      <c r="CC34" s="61">
        <f t="shared" si="42"/>
        <v>52780561.46188993</v>
      </c>
      <c r="CD34" s="61">
        <f t="shared" si="42"/>
        <v>52780561.46188993</v>
      </c>
      <c r="CE34" s="61">
        <f t="shared" si="42"/>
        <v>52780561.46188993</v>
      </c>
      <c r="CF34" s="61">
        <f t="shared" si="42"/>
        <v>52780561.46188993</v>
      </c>
      <c r="CG34" s="61">
        <f t="shared" si="42"/>
        <v>52780561.46188993</v>
      </c>
      <c r="CH34" s="61">
        <f t="shared" si="42"/>
        <v>52780561.46188993</v>
      </c>
      <c r="CI34" s="61">
        <f t="shared" si="42"/>
        <v>52780561.46188993</v>
      </c>
      <c r="CJ34" s="61">
        <f t="shared" si="42"/>
        <v>52780561.46188993</v>
      </c>
      <c r="CK34" s="61">
        <f t="shared" si="42"/>
        <v>52780561.46188993</v>
      </c>
      <c r="CL34" s="69"/>
      <c r="CM34" s="61">
        <f>$K$6*$Q$13</f>
        <v>47377644.279878251</v>
      </c>
      <c r="CN34" s="61">
        <f t="shared" ref="CN34:DM34" si="43">$K$6*$Q$13</f>
        <v>47377644.279878251</v>
      </c>
      <c r="CO34" s="61">
        <f t="shared" si="43"/>
        <v>47377644.279878251</v>
      </c>
      <c r="CP34" s="61">
        <f t="shared" si="43"/>
        <v>47377644.279878251</v>
      </c>
      <c r="CQ34" s="61">
        <f t="shared" si="43"/>
        <v>47377644.279878251</v>
      </c>
      <c r="CR34" s="61">
        <f t="shared" si="43"/>
        <v>47377644.279878251</v>
      </c>
      <c r="CS34" s="61">
        <f t="shared" si="43"/>
        <v>47377644.279878251</v>
      </c>
      <c r="CT34" s="61">
        <f t="shared" si="43"/>
        <v>47377644.279878251</v>
      </c>
      <c r="CU34" s="61">
        <f t="shared" si="43"/>
        <v>47377644.279878251</v>
      </c>
      <c r="CV34" s="61">
        <f t="shared" si="43"/>
        <v>47377644.279878251</v>
      </c>
      <c r="CW34" s="61">
        <f t="shared" si="43"/>
        <v>47377644.279878251</v>
      </c>
      <c r="CX34" s="61">
        <f t="shared" si="43"/>
        <v>47377644.279878251</v>
      </c>
      <c r="CY34" s="61">
        <f t="shared" si="43"/>
        <v>47377644.279878251</v>
      </c>
      <c r="CZ34" s="61">
        <f t="shared" si="43"/>
        <v>47377644.279878251</v>
      </c>
      <c r="DA34" s="61">
        <f t="shared" si="43"/>
        <v>47377644.279878251</v>
      </c>
      <c r="DB34" s="61">
        <f t="shared" si="43"/>
        <v>47377644.279878251</v>
      </c>
      <c r="DC34" s="61">
        <f t="shared" si="43"/>
        <v>47377644.279878251</v>
      </c>
      <c r="DD34" s="61">
        <f t="shared" si="43"/>
        <v>47377644.279878251</v>
      </c>
      <c r="DE34" s="61">
        <f t="shared" si="43"/>
        <v>47377644.279878251</v>
      </c>
      <c r="DF34" s="61">
        <f t="shared" si="43"/>
        <v>47377644.279878251</v>
      </c>
      <c r="DG34" s="61">
        <f t="shared" si="43"/>
        <v>47377644.279878251</v>
      </c>
      <c r="DH34" s="61">
        <f t="shared" si="43"/>
        <v>47377644.279878251</v>
      </c>
      <c r="DI34" s="61">
        <f t="shared" si="43"/>
        <v>47377644.279878251</v>
      </c>
      <c r="DJ34" s="61">
        <f t="shared" si="43"/>
        <v>47377644.279878251</v>
      </c>
      <c r="DK34" s="61">
        <f t="shared" si="43"/>
        <v>47377644.279878251</v>
      </c>
      <c r="DL34" s="61">
        <f t="shared" si="43"/>
        <v>47377644.279878251</v>
      </c>
      <c r="DM34" s="61">
        <f t="shared" si="43"/>
        <v>47377644.279878251</v>
      </c>
      <c r="DN34" s="69"/>
      <c r="DO34" s="61">
        <f>$J$6*$Q$12</f>
        <v>39479558.129973188</v>
      </c>
      <c r="DP34" s="61">
        <f t="shared" ref="DP34:EO34" si="44">$J$6*$Q$12</f>
        <v>39479558.129973188</v>
      </c>
      <c r="DQ34" s="61">
        <f t="shared" si="44"/>
        <v>39479558.129973188</v>
      </c>
      <c r="DR34" s="61">
        <f t="shared" si="44"/>
        <v>39479558.129973188</v>
      </c>
      <c r="DS34" s="61">
        <f t="shared" si="44"/>
        <v>39479558.129973188</v>
      </c>
      <c r="DT34" s="61">
        <f t="shared" si="44"/>
        <v>39479558.129973188</v>
      </c>
      <c r="DU34" s="61">
        <f t="shared" si="44"/>
        <v>39479558.129973188</v>
      </c>
      <c r="DV34" s="61">
        <f t="shared" si="44"/>
        <v>39479558.129973188</v>
      </c>
      <c r="DW34" s="61">
        <f t="shared" si="44"/>
        <v>39479558.129973188</v>
      </c>
      <c r="DX34" s="61">
        <f t="shared" si="44"/>
        <v>39479558.129973188</v>
      </c>
      <c r="DY34" s="61">
        <f t="shared" si="44"/>
        <v>39479558.129973188</v>
      </c>
      <c r="DZ34" s="61">
        <f t="shared" si="44"/>
        <v>39479558.129973188</v>
      </c>
      <c r="EA34" s="61">
        <f t="shared" si="44"/>
        <v>39479558.129973188</v>
      </c>
      <c r="EB34" s="61">
        <f t="shared" si="44"/>
        <v>39479558.129973188</v>
      </c>
      <c r="EC34" s="61">
        <f t="shared" si="44"/>
        <v>39479558.129973188</v>
      </c>
      <c r="ED34" s="61">
        <f t="shared" si="44"/>
        <v>39479558.129973188</v>
      </c>
      <c r="EE34" s="61">
        <f t="shared" si="44"/>
        <v>39479558.129973188</v>
      </c>
      <c r="EF34" s="61">
        <f t="shared" si="44"/>
        <v>39479558.129973188</v>
      </c>
      <c r="EG34" s="61">
        <f t="shared" si="44"/>
        <v>39479558.129973188</v>
      </c>
      <c r="EH34" s="61">
        <f t="shared" si="44"/>
        <v>39479558.129973188</v>
      </c>
      <c r="EI34" s="61">
        <f t="shared" si="44"/>
        <v>39479558.129973188</v>
      </c>
      <c r="EJ34" s="61">
        <f t="shared" si="44"/>
        <v>39479558.129973188</v>
      </c>
      <c r="EK34" s="61">
        <f t="shared" si="44"/>
        <v>39479558.129973188</v>
      </c>
      <c r="EL34" s="61">
        <f t="shared" si="44"/>
        <v>39479558.129973188</v>
      </c>
      <c r="EM34" s="61">
        <f t="shared" si="44"/>
        <v>39479558.129973188</v>
      </c>
      <c r="EN34" s="61">
        <f t="shared" si="44"/>
        <v>39479558.129973188</v>
      </c>
      <c r="EO34" s="61">
        <f t="shared" si="44"/>
        <v>39479558.129973188</v>
      </c>
      <c r="EP34" s="69"/>
      <c r="EQ34" s="61">
        <f>$I$6*$Q$11</f>
        <v>31310686.519126188</v>
      </c>
      <c r="ER34" s="61">
        <f t="shared" ref="ER34:FQ34" si="45">$I$6*$Q$11</f>
        <v>31310686.519126188</v>
      </c>
      <c r="ES34" s="61">
        <f t="shared" si="45"/>
        <v>31310686.519126188</v>
      </c>
      <c r="ET34" s="61">
        <f t="shared" si="45"/>
        <v>31310686.519126188</v>
      </c>
      <c r="EU34" s="61">
        <f t="shared" si="45"/>
        <v>31310686.519126188</v>
      </c>
      <c r="EV34" s="61">
        <f t="shared" si="45"/>
        <v>31310686.519126188</v>
      </c>
      <c r="EW34" s="61">
        <f t="shared" si="45"/>
        <v>31310686.519126188</v>
      </c>
      <c r="EX34" s="61">
        <f t="shared" si="45"/>
        <v>31310686.519126188</v>
      </c>
      <c r="EY34" s="61">
        <f t="shared" si="45"/>
        <v>31310686.519126188</v>
      </c>
      <c r="EZ34" s="61">
        <f t="shared" si="45"/>
        <v>31310686.519126188</v>
      </c>
      <c r="FA34" s="61">
        <f t="shared" si="45"/>
        <v>31310686.519126188</v>
      </c>
      <c r="FB34" s="61">
        <f t="shared" si="45"/>
        <v>31310686.519126188</v>
      </c>
      <c r="FC34" s="61">
        <f t="shared" si="45"/>
        <v>31310686.519126188</v>
      </c>
      <c r="FD34" s="61">
        <f t="shared" si="45"/>
        <v>31310686.519126188</v>
      </c>
      <c r="FE34" s="61">
        <f t="shared" si="45"/>
        <v>31310686.519126188</v>
      </c>
      <c r="FF34" s="61">
        <f t="shared" si="45"/>
        <v>31310686.519126188</v>
      </c>
      <c r="FG34" s="61">
        <f t="shared" si="45"/>
        <v>31310686.519126188</v>
      </c>
      <c r="FH34" s="61">
        <f t="shared" si="45"/>
        <v>31310686.519126188</v>
      </c>
      <c r="FI34" s="61">
        <f t="shared" si="45"/>
        <v>31310686.519126188</v>
      </c>
      <c r="FJ34" s="61">
        <f t="shared" si="45"/>
        <v>31310686.519126188</v>
      </c>
      <c r="FK34" s="61">
        <f t="shared" si="45"/>
        <v>31310686.519126188</v>
      </c>
      <c r="FL34" s="61">
        <f t="shared" si="45"/>
        <v>31310686.519126188</v>
      </c>
      <c r="FM34" s="61">
        <f t="shared" si="45"/>
        <v>31310686.519126188</v>
      </c>
      <c r="FN34" s="61">
        <f t="shared" si="45"/>
        <v>31310686.519126188</v>
      </c>
      <c r="FO34" s="61">
        <f t="shared" si="45"/>
        <v>31310686.519126188</v>
      </c>
      <c r="FP34" s="61">
        <f t="shared" si="45"/>
        <v>31310686.519126188</v>
      </c>
      <c r="FQ34" s="61">
        <f t="shared" si="45"/>
        <v>31310686.519126188</v>
      </c>
      <c r="FR34" s="69"/>
      <c r="FS34" s="61">
        <f>$H$6*$Q$10</f>
        <v>25867932.160733666</v>
      </c>
      <c r="FT34" s="61">
        <f t="shared" ref="FT34:GS34" si="46">$H$6*$Q$10</f>
        <v>25867932.160733666</v>
      </c>
      <c r="FU34" s="61">
        <f t="shared" si="46"/>
        <v>25867932.160733666</v>
      </c>
      <c r="FV34" s="61">
        <f t="shared" si="46"/>
        <v>25867932.160733666</v>
      </c>
      <c r="FW34" s="61">
        <f t="shared" si="46"/>
        <v>25867932.160733666</v>
      </c>
      <c r="FX34" s="61">
        <f t="shared" si="46"/>
        <v>25867932.160733666</v>
      </c>
      <c r="FY34" s="61">
        <f t="shared" si="46"/>
        <v>25867932.160733666</v>
      </c>
      <c r="FZ34" s="61">
        <f t="shared" si="46"/>
        <v>25867932.160733666</v>
      </c>
      <c r="GA34" s="61">
        <f t="shared" si="46"/>
        <v>25867932.160733666</v>
      </c>
      <c r="GB34" s="61">
        <f t="shared" si="46"/>
        <v>25867932.160733666</v>
      </c>
      <c r="GC34" s="61">
        <f t="shared" si="46"/>
        <v>25867932.160733666</v>
      </c>
      <c r="GD34" s="61">
        <f t="shared" si="46"/>
        <v>25867932.160733666</v>
      </c>
      <c r="GE34" s="61">
        <f t="shared" si="46"/>
        <v>25867932.160733666</v>
      </c>
      <c r="GF34" s="61">
        <f t="shared" si="46"/>
        <v>25867932.160733666</v>
      </c>
      <c r="GG34" s="61">
        <f t="shared" si="46"/>
        <v>25867932.160733666</v>
      </c>
      <c r="GH34" s="61">
        <f t="shared" si="46"/>
        <v>25867932.160733666</v>
      </c>
      <c r="GI34" s="61">
        <f t="shared" si="46"/>
        <v>25867932.160733666</v>
      </c>
      <c r="GJ34" s="61">
        <f t="shared" si="46"/>
        <v>25867932.160733666</v>
      </c>
      <c r="GK34" s="61">
        <f t="shared" si="46"/>
        <v>25867932.160733666</v>
      </c>
      <c r="GL34" s="61">
        <f t="shared" si="46"/>
        <v>25867932.160733666</v>
      </c>
      <c r="GM34" s="61">
        <f t="shared" si="46"/>
        <v>25867932.160733666</v>
      </c>
      <c r="GN34" s="61">
        <f t="shared" si="46"/>
        <v>25867932.160733666</v>
      </c>
      <c r="GO34" s="61">
        <f t="shared" si="46"/>
        <v>25867932.160733666</v>
      </c>
      <c r="GP34" s="61">
        <f t="shared" si="46"/>
        <v>25867932.160733666</v>
      </c>
      <c r="GQ34" s="61">
        <f t="shared" si="46"/>
        <v>25867932.160733666</v>
      </c>
      <c r="GR34" s="61">
        <f t="shared" si="46"/>
        <v>25867932.160733666</v>
      </c>
      <c r="GS34" s="61">
        <f t="shared" si="46"/>
        <v>25867932.160733666</v>
      </c>
      <c r="GT34" s="69"/>
      <c r="GU34" s="61">
        <f>$G$6*$Q$9</f>
        <v>21959965.738920495</v>
      </c>
      <c r="GV34" s="61">
        <f t="shared" ref="GV34:HU34" si="47">$G$6*$Q$9</f>
        <v>21959965.738920495</v>
      </c>
      <c r="GW34" s="61">
        <f t="shared" si="47"/>
        <v>21959965.738920495</v>
      </c>
      <c r="GX34" s="61">
        <f t="shared" si="47"/>
        <v>21959965.738920495</v>
      </c>
      <c r="GY34" s="61">
        <f t="shared" si="47"/>
        <v>21959965.738920495</v>
      </c>
      <c r="GZ34" s="61">
        <f t="shared" si="47"/>
        <v>21959965.738920495</v>
      </c>
      <c r="HA34" s="61">
        <f t="shared" si="47"/>
        <v>21959965.738920495</v>
      </c>
      <c r="HB34" s="61">
        <f t="shared" si="47"/>
        <v>21959965.738920495</v>
      </c>
      <c r="HC34" s="61">
        <f t="shared" si="47"/>
        <v>21959965.738920495</v>
      </c>
      <c r="HD34" s="61">
        <f t="shared" si="47"/>
        <v>21959965.738920495</v>
      </c>
      <c r="HE34" s="61">
        <f t="shared" si="47"/>
        <v>21959965.738920495</v>
      </c>
      <c r="HF34" s="61">
        <f t="shared" si="47"/>
        <v>21959965.738920495</v>
      </c>
      <c r="HG34" s="61">
        <f t="shared" si="47"/>
        <v>21959965.738920495</v>
      </c>
      <c r="HH34" s="61">
        <f t="shared" si="47"/>
        <v>21959965.738920495</v>
      </c>
      <c r="HI34" s="61">
        <f t="shared" si="47"/>
        <v>21959965.738920495</v>
      </c>
      <c r="HJ34" s="61">
        <f t="shared" si="47"/>
        <v>21959965.738920495</v>
      </c>
      <c r="HK34" s="61">
        <f t="shared" si="47"/>
        <v>21959965.738920495</v>
      </c>
      <c r="HL34" s="61">
        <f t="shared" si="47"/>
        <v>21959965.738920495</v>
      </c>
      <c r="HM34" s="61">
        <f t="shared" si="47"/>
        <v>21959965.738920495</v>
      </c>
      <c r="HN34" s="61">
        <f t="shared" si="47"/>
        <v>21959965.738920495</v>
      </c>
      <c r="HO34" s="61">
        <f t="shared" si="47"/>
        <v>21959965.738920495</v>
      </c>
      <c r="HP34" s="61">
        <f t="shared" si="47"/>
        <v>21959965.738920495</v>
      </c>
      <c r="HQ34" s="61">
        <f t="shared" si="47"/>
        <v>21959965.738920495</v>
      </c>
      <c r="HR34" s="61">
        <f t="shared" si="47"/>
        <v>21959965.738920495</v>
      </c>
      <c r="HS34" s="61">
        <f t="shared" si="47"/>
        <v>21959965.738920495</v>
      </c>
      <c r="HT34" s="61">
        <f t="shared" si="47"/>
        <v>21959965.738920495</v>
      </c>
      <c r="HU34" s="61">
        <f t="shared" si="47"/>
        <v>21959965.738920495</v>
      </c>
      <c r="HV34" s="69"/>
    </row>
    <row r="35" spans="1:230" s="61" customFormat="1" ht="25.5" x14ac:dyDescent="0.2">
      <c r="A35" s="58"/>
      <c r="B35" s="72">
        <v>6</v>
      </c>
      <c r="C35" s="75" t="s">
        <v>28</v>
      </c>
      <c r="D35" s="73">
        <v>6319</v>
      </c>
      <c r="E35" s="43" t="s">
        <v>817</v>
      </c>
      <c r="F35" s="43" t="s">
        <v>838</v>
      </c>
      <c r="G35" s="61">
        <f>$N$7</f>
        <v>121633955.82797189</v>
      </c>
      <c r="H35" s="61">
        <f t="shared" ref="H35:AG35" si="48">$N$7</f>
        <v>121633955.82797189</v>
      </c>
      <c r="I35" s="61">
        <f t="shared" si="48"/>
        <v>121633955.82797189</v>
      </c>
      <c r="J35" s="61">
        <f t="shared" si="48"/>
        <v>121633955.82797189</v>
      </c>
      <c r="K35" s="61">
        <f t="shared" si="48"/>
        <v>121633955.82797189</v>
      </c>
      <c r="L35" s="61">
        <f t="shared" si="48"/>
        <v>121633955.82797189</v>
      </c>
      <c r="M35" s="61">
        <f t="shared" si="48"/>
        <v>121633955.82797189</v>
      </c>
      <c r="N35" s="61">
        <f t="shared" si="48"/>
        <v>121633955.82797189</v>
      </c>
      <c r="O35" s="61">
        <f t="shared" si="48"/>
        <v>121633955.82797189</v>
      </c>
      <c r="P35" s="61">
        <f t="shared" si="48"/>
        <v>121633955.82797189</v>
      </c>
      <c r="Q35" s="61">
        <f t="shared" si="48"/>
        <v>121633955.82797189</v>
      </c>
      <c r="R35" s="61">
        <f t="shared" si="48"/>
        <v>121633955.82797189</v>
      </c>
      <c r="S35" s="61">
        <f t="shared" si="48"/>
        <v>121633955.82797189</v>
      </c>
      <c r="T35" s="61">
        <f t="shared" si="48"/>
        <v>121633955.82797189</v>
      </c>
      <c r="U35" s="61">
        <f t="shared" si="48"/>
        <v>121633955.82797189</v>
      </c>
      <c r="V35" s="61">
        <f t="shared" si="48"/>
        <v>121633955.82797189</v>
      </c>
      <c r="W35" s="61">
        <f t="shared" si="48"/>
        <v>121633955.82797189</v>
      </c>
      <c r="X35" s="61">
        <f t="shared" si="48"/>
        <v>121633955.82797189</v>
      </c>
      <c r="Y35" s="61">
        <f t="shared" si="48"/>
        <v>121633955.82797189</v>
      </c>
      <c r="Z35" s="61">
        <f t="shared" si="48"/>
        <v>121633955.82797189</v>
      </c>
      <c r="AA35" s="61">
        <f t="shared" si="48"/>
        <v>121633955.82797189</v>
      </c>
      <c r="AB35" s="61">
        <f t="shared" si="48"/>
        <v>121633955.82797189</v>
      </c>
      <c r="AC35" s="61">
        <f t="shared" si="48"/>
        <v>121633955.82797189</v>
      </c>
      <c r="AD35" s="61">
        <f t="shared" si="48"/>
        <v>121633955.82797189</v>
      </c>
      <c r="AE35" s="61">
        <f t="shared" si="48"/>
        <v>121633955.82797189</v>
      </c>
      <c r="AF35" s="61">
        <f t="shared" si="48"/>
        <v>121633955.82797189</v>
      </c>
      <c r="AG35" s="61">
        <f t="shared" si="48"/>
        <v>121633955.82797189</v>
      </c>
      <c r="AH35" s="69"/>
      <c r="AI35" s="70">
        <f t="shared" ref="AI35:BI35" si="49">$M$7*$Q$15</f>
        <v>117949935.10958251</v>
      </c>
      <c r="AJ35" s="70">
        <f t="shared" si="49"/>
        <v>117949935.10958251</v>
      </c>
      <c r="AK35" s="70">
        <f t="shared" si="49"/>
        <v>117949935.10958251</v>
      </c>
      <c r="AL35" s="70">
        <f t="shared" si="49"/>
        <v>117949935.10958251</v>
      </c>
      <c r="AM35" s="70">
        <f t="shared" si="49"/>
        <v>117949935.10958251</v>
      </c>
      <c r="AN35" s="70">
        <f t="shared" si="49"/>
        <v>117949935.10958251</v>
      </c>
      <c r="AO35" s="70">
        <f t="shared" si="49"/>
        <v>117949935.10958251</v>
      </c>
      <c r="AP35" s="70">
        <f t="shared" si="49"/>
        <v>117949935.10958251</v>
      </c>
      <c r="AQ35" s="70">
        <f t="shared" si="49"/>
        <v>117949935.10958251</v>
      </c>
      <c r="AR35" s="70">
        <f t="shared" si="49"/>
        <v>117949935.10958251</v>
      </c>
      <c r="AS35" s="70">
        <f t="shared" si="49"/>
        <v>117949935.10958251</v>
      </c>
      <c r="AT35" s="70">
        <f t="shared" si="49"/>
        <v>117949935.10958251</v>
      </c>
      <c r="AU35" s="70">
        <f t="shared" si="49"/>
        <v>117949935.10958251</v>
      </c>
      <c r="AV35" s="70">
        <f t="shared" si="49"/>
        <v>117949935.10958251</v>
      </c>
      <c r="AW35" s="70">
        <f t="shared" si="49"/>
        <v>117949935.10958251</v>
      </c>
      <c r="AX35" s="70">
        <f t="shared" si="49"/>
        <v>117949935.10958251</v>
      </c>
      <c r="AY35" s="70">
        <f t="shared" si="49"/>
        <v>117949935.10958251</v>
      </c>
      <c r="AZ35" s="70">
        <f t="shared" si="49"/>
        <v>117949935.10958251</v>
      </c>
      <c r="BA35" s="70">
        <f t="shared" si="49"/>
        <v>117949935.10958251</v>
      </c>
      <c r="BB35" s="70">
        <f t="shared" si="49"/>
        <v>117949935.10958251</v>
      </c>
      <c r="BC35" s="70">
        <f t="shared" si="49"/>
        <v>117949935.10958251</v>
      </c>
      <c r="BD35" s="70">
        <f t="shared" si="49"/>
        <v>117949935.10958251</v>
      </c>
      <c r="BE35" s="70">
        <f t="shared" si="49"/>
        <v>117949935.10958251</v>
      </c>
      <c r="BF35" s="70">
        <f t="shared" si="49"/>
        <v>117949935.10958251</v>
      </c>
      <c r="BG35" s="70">
        <f t="shared" si="49"/>
        <v>117949935.10958251</v>
      </c>
      <c r="BH35" s="70">
        <f t="shared" si="49"/>
        <v>117949935.10958251</v>
      </c>
      <c r="BI35" s="70">
        <f t="shared" si="49"/>
        <v>117949935.10958251</v>
      </c>
      <c r="BJ35" s="69"/>
      <c r="BK35" s="61">
        <f>$L$7*$Q$14</f>
        <v>109155708.3386075</v>
      </c>
      <c r="BL35" s="61">
        <f t="shared" ref="BL35:CK35" si="50">$L$7*$Q$14</f>
        <v>109155708.3386075</v>
      </c>
      <c r="BM35" s="61">
        <f t="shared" si="50"/>
        <v>109155708.3386075</v>
      </c>
      <c r="BN35" s="61">
        <f t="shared" si="50"/>
        <v>109155708.3386075</v>
      </c>
      <c r="BO35" s="61">
        <f t="shared" si="50"/>
        <v>109155708.3386075</v>
      </c>
      <c r="BP35" s="61">
        <f t="shared" si="50"/>
        <v>109155708.3386075</v>
      </c>
      <c r="BQ35" s="61">
        <f t="shared" si="50"/>
        <v>109155708.3386075</v>
      </c>
      <c r="BR35" s="61">
        <f t="shared" si="50"/>
        <v>109155708.3386075</v>
      </c>
      <c r="BS35" s="61">
        <f t="shared" si="50"/>
        <v>109155708.3386075</v>
      </c>
      <c r="BT35" s="61">
        <f t="shared" si="50"/>
        <v>109155708.3386075</v>
      </c>
      <c r="BU35" s="61">
        <f t="shared" si="50"/>
        <v>109155708.3386075</v>
      </c>
      <c r="BV35" s="61">
        <f t="shared" si="50"/>
        <v>109155708.3386075</v>
      </c>
      <c r="BW35" s="61">
        <f t="shared" si="50"/>
        <v>109155708.3386075</v>
      </c>
      <c r="BX35" s="61">
        <f t="shared" si="50"/>
        <v>109155708.3386075</v>
      </c>
      <c r="BY35" s="61">
        <f t="shared" si="50"/>
        <v>109155708.3386075</v>
      </c>
      <c r="BZ35" s="61">
        <f t="shared" si="50"/>
        <v>109155708.3386075</v>
      </c>
      <c r="CA35" s="61">
        <f t="shared" si="50"/>
        <v>109155708.3386075</v>
      </c>
      <c r="CB35" s="61">
        <f t="shared" si="50"/>
        <v>109155708.3386075</v>
      </c>
      <c r="CC35" s="61">
        <f t="shared" si="50"/>
        <v>109155708.3386075</v>
      </c>
      <c r="CD35" s="61">
        <f t="shared" si="50"/>
        <v>109155708.3386075</v>
      </c>
      <c r="CE35" s="61">
        <f t="shared" si="50"/>
        <v>109155708.3386075</v>
      </c>
      <c r="CF35" s="61">
        <f t="shared" si="50"/>
        <v>109155708.3386075</v>
      </c>
      <c r="CG35" s="61">
        <f t="shared" si="50"/>
        <v>109155708.3386075</v>
      </c>
      <c r="CH35" s="61">
        <f t="shared" si="50"/>
        <v>109155708.3386075</v>
      </c>
      <c r="CI35" s="61">
        <f t="shared" si="50"/>
        <v>109155708.3386075</v>
      </c>
      <c r="CJ35" s="61">
        <f t="shared" si="50"/>
        <v>109155708.3386075</v>
      </c>
      <c r="CK35" s="61">
        <f t="shared" si="50"/>
        <v>109155708.3386075</v>
      </c>
      <c r="CL35" s="69"/>
      <c r="CM35" s="61">
        <f>$K$7*$Q$13</f>
        <v>99982165.767481551</v>
      </c>
      <c r="CN35" s="61">
        <f t="shared" ref="CN35:DM35" si="51">$K$7*$Q$13</f>
        <v>99982165.767481551</v>
      </c>
      <c r="CO35" s="61">
        <f t="shared" si="51"/>
        <v>99982165.767481551</v>
      </c>
      <c r="CP35" s="61">
        <f t="shared" si="51"/>
        <v>99982165.767481551</v>
      </c>
      <c r="CQ35" s="61">
        <f t="shared" si="51"/>
        <v>99982165.767481551</v>
      </c>
      <c r="CR35" s="61">
        <f t="shared" si="51"/>
        <v>99982165.767481551</v>
      </c>
      <c r="CS35" s="61">
        <f t="shared" si="51"/>
        <v>99982165.767481551</v>
      </c>
      <c r="CT35" s="61">
        <f t="shared" si="51"/>
        <v>99982165.767481551</v>
      </c>
      <c r="CU35" s="61">
        <f t="shared" si="51"/>
        <v>99982165.767481551</v>
      </c>
      <c r="CV35" s="61">
        <f t="shared" si="51"/>
        <v>99982165.767481551</v>
      </c>
      <c r="CW35" s="61">
        <f t="shared" si="51"/>
        <v>99982165.767481551</v>
      </c>
      <c r="CX35" s="61">
        <f t="shared" si="51"/>
        <v>99982165.767481551</v>
      </c>
      <c r="CY35" s="61">
        <f t="shared" si="51"/>
        <v>99982165.767481551</v>
      </c>
      <c r="CZ35" s="61">
        <f t="shared" si="51"/>
        <v>99982165.767481551</v>
      </c>
      <c r="DA35" s="61">
        <f t="shared" si="51"/>
        <v>99982165.767481551</v>
      </c>
      <c r="DB35" s="61">
        <f t="shared" si="51"/>
        <v>99982165.767481551</v>
      </c>
      <c r="DC35" s="61">
        <f t="shared" si="51"/>
        <v>99982165.767481551</v>
      </c>
      <c r="DD35" s="61">
        <f t="shared" si="51"/>
        <v>99982165.767481551</v>
      </c>
      <c r="DE35" s="61">
        <f t="shared" si="51"/>
        <v>99982165.767481551</v>
      </c>
      <c r="DF35" s="61">
        <f t="shared" si="51"/>
        <v>99982165.767481551</v>
      </c>
      <c r="DG35" s="61">
        <f t="shared" si="51"/>
        <v>99982165.767481551</v>
      </c>
      <c r="DH35" s="61">
        <f t="shared" si="51"/>
        <v>99982165.767481551</v>
      </c>
      <c r="DI35" s="61">
        <f t="shared" si="51"/>
        <v>99982165.767481551</v>
      </c>
      <c r="DJ35" s="61">
        <f t="shared" si="51"/>
        <v>99982165.767481551</v>
      </c>
      <c r="DK35" s="61">
        <f t="shared" si="51"/>
        <v>99982165.767481551</v>
      </c>
      <c r="DL35" s="61">
        <f t="shared" si="51"/>
        <v>99982165.767481551</v>
      </c>
      <c r="DM35" s="61">
        <f t="shared" si="51"/>
        <v>99982165.767481551</v>
      </c>
      <c r="DN35" s="69"/>
      <c r="DO35" s="61">
        <f>$J$7*$Q$12</f>
        <v>91803062.981908008</v>
      </c>
      <c r="DP35" s="61">
        <f t="shared" ref="DP35:EO35" si="52">$J$7*$Q$12</f>
        <v>91803062.981908008</v>
      </c>
      <c r="DQ35" s="61">
        <f t="shared" si="52"/>
        <v>91803062.981908008</v>
      </c>
      <c r="DR35" s="61">
        <f t="shared" si="52"/>
        <v>91803062.981908008</v>
      </c>
      <c r="DS35" s="61">
        <f t="shared" si="52"/>
        <v>91803062.981908008</v>
      </c>
      <c r="DT35" s="61">
        <f t="shared" si="52"/>
        <v>91803062.981908008</v>
      </c>
      <c r="DU35" s="61">
        <f t="shared" si="52"/>
        <v>91803062.981908008</v>
      </c>
      <c r="DV35" s="61">
        <f t="shared" si="52"/>
        <v>91803062.981908008</v>
      </c>
      <c r="DW35" s="61">
        <f t="shared" si="52"/>
        <v>91803062.981908008</v>
      </c>
      <c r="DX35" s="61">
        <f t="shared" si="52"/>
        <v>91803062.981908008</v>
      </c>
      <c r="DY35" s="61">
        <f t="shared" si="52"/>
        <v>91803062.981908008</v>
      </c>
      <c r="DZ35" s="61">
        <f t="shared" si="52"/>
        <v>91803062.981908008</v>
      </c>
      <c r="EA35" s="61">
        <f t="shared" si="52"/>
        <v>91803062.981908008</v>
      </c>
      <c r="EB35" s="61">
        <f t="shared" si="52"/>
        <v>91803062.981908008</v>
      </c>
      <c r="EC35" s="61">
        <f t="shared" si="52"/>
        <v>91803062.981908008</v>
      </c>
      <c r="ED35" s="61">
        <f t="shared" si="52"/>
        <v>91803062.981908008</v>
      </c>
      <c r="EE35" s="61">
        <f t="shared" si="52"/>
        <v>91803062.981908008</v>
      </c>
      <c r="EF35" s="61">
        <f t="shared" si="52"/>
        <v>91803062.981908008</v>
      </c>
      <c r="EG35" s="61">
        <f t="shared" si="52"/>
        <v>91803062.981908008</v>
      </c>
      <c r="EH35" s="61">
        <f t="shared" si="52"/>
        <v>91803062.981908008</v>
      </c>
      <c r="EI35" s="61">
        <f t="shared" si="52"/>
        <v>91803062.981908008</v>
      </c>
      <c r="EJ35" s="61">
        <f t="shared" si="52"/>
        <v>91803062.981908008</v>
      </c>
      <c r="EK35" s="61">
        <f t="shared" si="52"/>
        <v>91803062.981908008</v>
      </c>
      <c r="EL35" s="61">
        <f t="shared" si="52"/>
        <v>91803062.981908008</v>
      </c>
      <c r="EM35" s="61">
        <f t="shared" si="52"/>
        <v>91803062.981908008</v>
      </c>
      <c r="EN35" s="61">
        <f t="shared" si="52"/>
        <v>91803062.981908008</v>
      </c>
      <c r="EO35" s="61">
        <f t="shared" si="52"/>
        <v>91803062.981908008</v>
      </c>
      <c r="EP35" s="69"/>
      <c r="EQ35" s="61">
        <f>$I$7*$Q$11</f>
        <v>83344071.106661275</v>
      </c>
      <c r="ER35" s="61">
        <f t="shared" ref="ER35:FQ35" si="53">$I$7*$Q$11</f>
        <v>83344071.106661275</v>
      </c>
      <c r="ES35" s="61">
        <f t="shared" si="53"/>
        <v>83344071.106661275</v>
      </c>
      <c r="ET35" s="61">
        <f t="shared" si="53"/>
        <v>83344071.106661275</v>
      </c>
      <c r="EU35" s="61">
        <f t="shared" si="53"/>
        <v>83344071.106661275</v>
      </c>
      <c r="EV35" s="61">
        <f t="shared" si="53"/>
        <v>83344071.106661275</v>
      </c>
      <c r="EW35" s="61">
        <f t="shared" si="53"/>
        <v>83344071.106661275</v>
      </c>
      <c r="EX35" s="61">
        <f t="shared" si="53"/>
        <v>83344071.106661275</v>
      </c>
      <c r="EY35" s="61">
        <f t="shared" si="53"/>
        <v>83344071.106661275</v>
      </c>
      <c r="EZ35" s="61">
        <f t="shared" si="53"/>
        <v>83344071.106661275</v>
      </c>
      <c r="FA35" s="61">
        <f t="shared" si="53"/>
        <v>83344071.106661275</v>
      </c>
      <c r="FB35" s="61">
        <f t="shared" si="53"/>
        <v>83344071.106661275</v>
      </c>
      <c r="FC35" s="61">
        <f t="shared" si="53"/>
        <v>83344071.106661275</v>
      </c>
      <c r="FD35" s="61">
        <f t="shared" si="53"/>
        <v>83344071.106661275</v>
      </c>
      <c r="FE35" s="61">
        <f t="shared" si="53"/>
        <v>83344071.106661275</v>
      </c>
      <c r="FF35" s="61">
        <f t="shared" si="53"/>
        <v>83344071.106661275</v>
      </c>
      <c r="FG35" s="61">
        <f t="shared" si="53"/>
        <v>83344071.106661275</v>
      </c>
      <c r="FH35" s="61">
        <f t="shared" si="53"/>
        <v>83344071.106661275</v>
      </c>
      <c r="FI35" s="61">
        <f t="shared" si="53"/>
        <v>83344071.106661275</v>
      </c>
      <c r="FJ35" s="61">
        <f t="shared" si="53"/>
        <v>83344071.106661275</v>
      </c>
      <c r="FK35" s="61">
        <f t="shared" si="53"/>
        <v>83344071.106661275</v>
      </c>
      <c r="FL35" s="61">
        <f t="shared" si="53"/>
        <v>83344071.106661275</v>
      </c>
      <c r="FM35" s="61">
        <f t="shared" si="53"/>
        <v>83344071.106661275</v>
      </c>
      <c r="FN35" s="61">
        <f t="shared" si="53"/>
        <v>83344071.106661275</v>
      </c>
      <c r="FO35" s="61">
        <f t="shared" si="53"/>
        <v>83344071.106661275</v>
      </c>
      <c r="FP35" s="61">
        <f t="shared" si="53"/>
        <v>83344071.106661275</v>
      </c>
      <c r="FQ35" s="61">
        <f t="shared" si="53"/>
        <v>83344071.106661275</v>
      </c>
      <c r="FR35" s="69"/>
      <c r="FS35" s="61">
        <f>$H$7*$Q$10</f>
        <v>75403394.224746436</v>
      </c>
      <c r="FT35" s="61">
        <f t="shared" ref="FT35:GS35" si="54">$H$7*$Q$10</f>
        <v>75403394.224746436</v>
      </c>
      <c r="FU35" s="61">
        <f t="shared" si="54"/>
        <v>75403394.224746436</v>
      </c>
      <c r="FV35" s="61">
        <f t="shared" si="54"/>
        <v>75403394.224746436</v>
      </c>
      <c r="FW35" s="61">
        <f t="shared" si="54"/>
        <v>75403394.224746436</v>
      </c>
      <c r="FX35" s="61">
        <f t="shared" si="54"/>
        <v>75403394.224746436</v>
      </c>
      <c r="FY35" s="61">
        <f t="shared" si="54"/>
        <v>75403394.224746436</v>
      </c>
      <c r="FZ35" s="61">
        <f t="shared" si="54"/>
        <v>75403394.224746436</v>
      </c>
      <c r="GA35" s="61">
        <f t="shared" si="54"/>
        <v>75403394.224746436</v>
      </c>
      <c r="GB35" s="61">
        <f t="shared" si="54"/>
        <v>75403394.224746436</v>
      </c>
      <c r="GC35" s="61">
        <f t="shared" si="54"/>
        <v>75403394.224746436</v>
      </c>
      <c r="GD35" s="61">
        <f t="shared" si="54"/>
        <v>75403394.224746436</v>
      </c>
      <c r="GE35" s="61">
        <f t="shared" si="54"/>
        <v>75403394.224746436</v>
      </c>
      <c r="GF35" s="61">
        <f t="shared" si="54"/>
        <v>75403394.224746436</v>
      </c>
      <c r="GG35" s="61">
        <f t="shared" si="54"/>
        <v>75403394.224746436</v>
      </c>
      <c r="GH35" s="61">
        <f t="shared" si="54"/>
        <v>75403394.224746436</v>
      </c>
      <c r="GI35" s="61">
        <f t="shared" si="54"/>
        <v>75403394.224746436</v>
      </c>
      <c r="GJ35" s="61">
        <f t="shared" si="54"/>
        <v>75403394.224746436</v>
      </c>
      <c r="GK35" s="61">
        <f t="shared" si="54"/>
        <v>75403394.224746436</v>
      </c>
      <c r="GL35" s="61">
        <f t="shared" si="54"/>
        <v>75403394.224746436</v>
      </c>
      <c r="GM35" s="61">
        <f t="shared" si="54"/>
        <v>75403394.224746436</v>
      </c>
      <c r="GN35" s="61">
        <f t="shared" si="54"/>
        <v>75403394.224746436</v>
      </c>
      <c r="GO35" s="61">
        <f t="shared" si="54"/>
        <v>75403394.224746436</v>
      </c>
      <c r="GP35" s="61">
        <f t="shared" si="54"/>
        <v>75403394.224746436</v>
      </c>
      <c r="GQ35" s="61">
        <f t="shared" si="54"/>
        <v>75403394.224746436</v>
      </c>
      <c r="GR35" s="61">
        <f t="shared" si="54"/>
        <v>75403394.224746436</v>
      </c>
      <c r="GS35" s="61">
        <f t="shared" si="54"/>
        <v>75403394.224746436</v>
      </c>
      <c r="GT35" s="69"/>
      <c r="GU35" s="61">
        <f>$G$7*$Q$9</f>
        <v>71583024.786115929</v>
      </c>
      <c r="GV35" s="61">
        <f t="shared" ref="GV35:HU35" si="55">$G$7*$Q$9</f>
        <v>71583024.786115929</v>
      </c>
      <c r="GW35" s="61">
        <f t="shared" si="55"/>
        <v>71583024.786115929</v>
      </c>
      <c r="GX35" s="61">
        <f t="shared" si="55"/>
        <v>71583024.786115929</v>
      </c>
      <c r="GY35" s="61">
        <f t="shared" si="55"/>
        <v>71583024.786115929</v>
      </c>
      <c r="GZ35" s="61">
        <f t="shared" si="55"/>
        <v>71583024.786115929</v>
      </c>
      <c r="HA35" s="61">
        <f t="shared" si="55"/>
        <v>71583024.786115929</v>
      </c>
      <c r="HB35" s="61">
        <f t="shared" si="55"/>
        <v>71583024.786115929</v>
      </c>
      <c r="HC35" s="61">
        <f t="shared" si="55"/>
        <v>71583024.786115929</v>
      </c>
      <c r="HD35" s="61">
        <f t="shared" si="55"/>
        <v>71583024.786115929</v>
      </c>
      <c r="HE35" s="61">
        <f t="shared" si="55"/>
        <v>71583024.786115929</v>
      </c>
      <c r="HF35" s="61">
        <f t="shared" si="55"/>
        <v>71583024.786115929</v>
      </c>
      <c r="HG35" s="61">
        <f t="shared" si="55"/>
        <v>71583024.786115929</v>
      </c>
      <c r="HH35" s="61">
        <f t="shared" si="55"/>
        <v>71583024.786115929</v>
      </c>
      <c r="HI35" s="61">
        <f t="shared" si="55"/>
        <v>71583024.786115929</v>
      </c>
      <c r="HJ35" s="61">
        <f t="shared" si="55"/>
        <v>71583024.786115929</v>
      </c>
      <c r="HK35" s="61">
        <f t="shared" si="55"/>
        <v>71583024.786115929</v>
      </c>
      <c r="HL35" s="61">
        <f t="shared" si="55"/>
        <v>71583024.786115929</v>
      </c>
      <c r="HM35" s="61">
        <f t="shared" si="55"/>
        <v>71583024.786115929</v>
      </c>
      <c r="HN35" s="61">
        <f t="shared" si="55"/>
        <v>71583024.786115929</v>
      </c>
      <c r="HO35" s="61">
        <f t="shared" si="55"/>
        <v>71583024.786115929</v>
      </c>
      <c r="HP35" s="61">
        <f t="shared" si="55"/>
        <v>71583024.786115929</v>
      </c>
      <c r="HQ35" s="61">
        <f t="shared" si="55"/>
        <v>71583024.786115929</v>
      </c>
      <c r="HR35" s="61">
        <f t="shared" si="55"/>
        <v>71583024.786115929</v>
      </c>
      <c r="HS35" s="61">
        <f t="shared" si="55"/>
        <v>71583024.786115929</v>
      </c>
      <c r="HT35" s="61">
        <f t="shared" si="55"/>
        <v>71583024.786115929</v>
      </c>
      <c r="HU35" s="61">
        <f t="shared" si="55"/>
        <v>71583024.786115929</v>
      </c>
      <c r="HV35" s="69"/>
    </row>
    <row r="36" spans="1:230" s="61" customFormat="1" ht="51" x14ac:dyDescent="0.2">
      <c r="A36" s="58"/>
      <c r="B36" s="72">
        <v>7</v>
      </c>
      <c r="C36" s="58" t="s">
        <v>28</v>
      </c>
      <c r="D36" s="43" t="s">
        <v>855</v>
      </c>
      <c r="E36" s="43" t="s">
        <v>856</v>
      </c>
      <c r="F36" s="43" t="s">
        <v>9</v>
      </c>
      <c r="G36" s="61">
        <f>$N$8</f>
        <v>26056524.103171043</v>
      </c>
      <c r="H36" s="61">
        <f t="shared" ref="H36:AG36" si="56">$N$8</f>
        <v>26056524.103171043</v>
      </c>
      <c r="I36" s="61">
        <f t="shared" si="56"/>
        <v>26056524.103171043</v>
      </c>
      <c r="J36" s="61">
        <f t="shared" si="56"/>
        <v>26056524.103171043</v>
      </c>
      <c r="K36" s="61">
        <f t="shared" si="56"/>
        <v>26056524.103171043</v>
      </c>
      <c r="L36" s="61">
        <f t="shared" si="56"/>
        <v>26056524.103171043</v>
      </c>
      <c r="M36" s="61">
        <f t="shared" si="56"/>
        <v>26056524.103171043</v>
      </c>
      <c r="N36" s="61">
        <f t="shared" si="56"/>
        <v>26056524.103171043</v>
      </c>
      <c r="O36" s="61">
        <f t="shared" si="56"/>
        <v>26056524.103171043</v>
      </c>
      <c r="P36" s="61">
        <f t="shared" si="56"/>
        <v>26056524.103171043</v>
      </c>
      <c r="Q36" s="61">
        <f t="shared" si="56"/>
        <v>26056524.103171043</v>
      </c>
      <c r="R36" s="61">
        <f t="shared" si="56"/>
        <v>26056524.103171043</v>
      </c>
      <c r="S36" s="61">
        <f t="shared" si="56"/>
        <v>26056524.103171043</v>
      </c>
      <c r="T36" s="61">
        <f t="shared" si="56"/>
        <v>26056524.103171043</v>
      </c>
      <c r="U36" s="61">
        <f t="shared" si="56"/>
        <v>26056524.103171043</v>
      </c>
      <c r="V36" s="61">
        <f t="shared" si="56"/>
        <v>26056524.103171043</v>
      </c>
      <c r="W36" s="61">
        <f t="shared" si="56"/>
        <v>26056524.103171043</v>
      </c>
      <c r="X36" s="61">
        <f t="shared" si="56"/>
        <v>26056524.103171043</v>
      </c>
      <c r="Y36" s="61">
        <f t="shared" si="56"/>
        <v>26056524.103171043</v>
      </c>
      <c r="Z36" s="61">
        <f t="shared" si="56"/>
        <v>26056524.103171043</v>
      </c>
      <c r="AA36" s="61">
        <f t="shared" si="56"/>
        <v>26056524.103171043</v>
      </c>
      <c r="AB36" s="61">
        <f t="shared" si="56"/>
        <v>26056524.103171043</v>
      </c>
      <c r="AC36" s="61">
        <f t="shared" si="56"/>
        <v>26056524.103171043</v>
      </c>
      <c r="AD36" s="61">
        <f t="shared" si="56"/>
        <v>26056524.103171043</v>
      </c>
      <c r="AE36" s="61">
        <f t="shared" si="56"/>
        <v>26056524.103171043</v>
      </c>
      <c r="AF36" s="61">
        <f t="shared" si="56"/>
        <v>26056524.103171043</v>
      </c>
      <c r="AG36" s="61">
        <f t="shared" si="56"/>
        <v>26056524.103171043</v>
      </c>
      <c r="AH36" s="69"/>
      <c r="AI36" s="70">
        <f t="shared" ref="AI36:BI36" si="57">$M$8*$Q$15</f>
        <v>27722973.144816127</v>
      </c>
      <c r="AJ36" s="70">
        <f t="shared" si="57"/>
        <v>27722973.144816127</v>
      </c>
      <c r="AK36" s="70">
        <f t="shared" si="57"/>
        <v>27722973.144816127</v>
      </c>
      <c r="AL36" s="70">
        <f t="shared" si="57"/>
        <v>27722973.144816127</v>
      </c>
      <c r="AM36" s="70">
        <f t="shared" si="57"/>
        <v>27722973.144816127</v>
      </c>
      <c r="AN36" s="70">
        <f t="shared" si="57"/>
        <v>27722973.144816127</v>
      </c>
      <c r="AO36" s="70">
        <f t="shared" si="57"/>
        <v>27722973.144816127</v>
      </c>
      <c r="AP36" s="70">
        <f t="shared" si="57"/>
        <v>27722973.144816127</v>
      </c>
      <c r="AQ36" s="70">
        <f t="shared" si="57"/>
        <v>27722973.144816127</v>
      </c>
      <c r="AR36" s="70">
        <f t="shared" si="57"/>
        <v>27722973.144816127</v>
      </c>
      <c r="AS36" s="70">
        <f t="shared" si="57"/>
        <v>27722973.144816127</v>
      </c>
      <c r="AT36" s="70">
        <f t="shared" si="57"/>
        <v>27722973.144816127</v>
      </c>
      <c r="AU36" s="70">
        <f t="shared" si="57"/>
        <v>27722973.144816127</v>
      </c>
      <c r="AV36" s="70">
        <f t="shared" si="57"/>
        <v>27722973.144816127</v>
      </c>
      <c r="AW36" s="70">
        <f t="shared" si="57"/>
        <v>27722973.144816127</v>
      </c>
      <c r="AX36" s="70">
        <f t="shared" si="57"/>
        <v>27722973.144816127</v>
      </c>
      <c r="AY36" s="70">
        <f t="shared" si="57"/>
        <v>27722973.144816127</v>
      </c>
      <c r="AZ36" s="70">
        <f t="shared" si="57"/>
        <v>27722973.144816127</v>
      </c>
      <c r="BA36" s="70">
        <f t="shared" si="57"/>
        <v>27722973.144816127</v>
      </c>
      <c r="BB36" s="70">
        <f t="shared" si="57"/>
        <v>27722973.144816127</v>
      </c>
      <c r="BC36" s="70">
        <f t="shared" si="57"/>
        <v>27722973.144816127</v>
      </c>
      <c r="BD36" s="70">
        <f t="shared" si="57"/>
        <v>27722973.144816127</v>
      </c>
      <c r="BE36" s="70">
        <f t="shared" si="57"/>
        <v>27722973.144816127</v>
      </c>
      <c r="BF36" s="70">
        <f t="shared" si="57"/>
        <v>27722973.144816127</v>
      </c>
      <c r="BG36" s="70">
        <f t="shared" si="57"/>
        <v>27722973.144816127</v>
      </c>
      <c r="BH36" s="70">
        <f t="shared" si="57"/>
        <v>27722973.144816127</v>
      </c>
      <c r="BI36" s="70">
        <f t="shared" si="57"/>
        <v>27722973.144816127</v>
      </c>
      <c r="BJ36" s="69"/>
      <c r="BK36" s="61">
        <f>$L$8*$Q$14</f>
        <v>30394626.677326046</v>
      </c>
      <c r="BL36" s="61">
        <f t="shared" ref="BL36:CK36" si="58">$L$8*$Q$14</f>
        <v>30394626.677326046</v>
      </c>
      <c r="BM36" s="61">
        <f t="shared" si="58"/>
        <v>30394626.677326046</v>
      </c>
      <c r="BN36" s="61">
        <f t="shared" si="58"/>
        <v>30394626.677326046</v>
      </c>
      <c r="BO36" s="61">
        <f t="shared" si="58"/>
        <v>30394626.677326046</v>
      </c>
      <c r="BP36" s="61">
        <f t="shared" si="58"/>
        <v>30394626.677326046</v>
      </c>
      <c r="BQ36" s="61">
        <f t="shared" si="58"/>
        <v>30394626.677326046</v>
      </c>
      <c r="BR36" s="61">
        <f t="shared" si="58"/>
        <v>30394626.677326046</v>
      </c>
      <c r="BS36" s="61">
        <f t="shared" si="58"/>
        <v>30394626.677326046</v>
      </c>
      <c r="BT36" s="61">
        <f t="shared" si="58"/>
        <v>30394626.677326046</v>
      </c>
      <c r="BU36" s="61">
        <f t="shared" si="58"/>
        <v>30394626.677326046</v>
      </c>
      <c r="BV36" s="61">
        <f t="shared" si="58"/>
        <v>30394626.677326046</v>
      </c>
      <c r="BW36" s="61">
        <f t="shared" si="58"/>
        <v>30394626.677326046</v>
      </c>
      <c r="BX36" s="61">
        <f t="shared" si="58"/>
        <v>30394626.677326046</v>
      </c>
      <c r="BY36" s="61">
        <f t="shared" si="58"/>
        <v>30394626.677326046</v>
      </c>
      <c r="BZ36" s="61">
        <f t="shared" si="58"/>
        <v>30394626.677326046</v>
      </c>
      <c r="CA36" s="61">
        <f t="shared" si="58"/>
        <v>30394626.677326046</v>
      </c>
      <c r="CB36" s="61">
        <f t="shared" si="58"/>
        <v>30394626.677326046</v>
      </c>
      <c r="CC36" s="61">
        <f t="shared" si="58"/>
        <v>30394626.677326046</v>
      </c>
      <c r="CD36" s="61">
        <f t="shared" si="58"/>
        <v>30394626.677326046</v>
      </c>
      <c r="CE36" s="61">
        <f t="shared" si="58"/>
        <v>30394626.677326046</v>
      </c>
      <c r="CF36" s="61">
        <f t="shared" si="58"/>
        <v>30394626.677326046</v>
      </c>
      <c r="CG36" s="61">
        <f t="shared" si="58"/>
        <v>30394626.677326046</v>
      </c>
      <c r="CH36" s="61">
        <f t="shared" si="58"/>
        <v>30394626.677326046</v>
      </c>
      <c r="CI36" s="61">
        <f t="shared" si="58"/>
        <v>30394626.677326046</v>
      </c>
      <c r="CJ36" s="61">
        <f t="shared" si="58"/>
        <v>30394626.677326046</v>
      </c>
      <c r="CK36" s="61">
        <f t="shared" si="58"/>
        <v>30394626.677326046</v>
      </c>
      <c r="CL36" s="69"/>
      <c r="CM36" s="61">
        <f>$K$8*$Q$13</f>
        <v>32221897.577437103</v>
      </c>
      <c r="CN36" s="61">
        <f t="shared" ref="CN36:DM36" si="59">$K$8*$Q$13</f>
        <v>32221897.577437103</v>
      </c>
      <c r="CO36" s="61">
        <f t="shared" si="59"/>
        <v>32221897.577437103</v>
      </c>
      <c r="CP36" s="61">
        <f t="shared" si="59"/>
        <v>32221897.577437103</v>
      </c>
      <c r="CQ36" s="61">
        <f t="shared" si="59"/>
        <v>32221897.577437103</v>
      </c>
      <c r="CR36" s="61">
        <f t="shared" si="59"/>
        <v>32221897.577437103</v>
      </c>
      <c r="CS36" s="61">
        <f t="shared" si="59"/>
        <v>32221897.577437103</v>
      </c>
      <c r="CT36" s="61">
        <f t="shared" si="59"/>
        <v>32221897.577437103</v>
      </c>
      <c r="CU36" s="61">
        <f t="shared" si="59"/>
        <v>32221897.577437103</v>
      </c>
      <c r="CV36" s="61">
        <f t="shared" si="59"/>
        <v>32221897.577437103</v>
      </c>
      <c r="CW36" s="61">
        <f t="shared" si="59"/>
        <v>32221897.577437103</v>
      </c>
      <c r="CX36" s="61">
        <f t="shared" si="59"/>
        <v>32221897.577437103</v>
      </c>
      <c r="CY36" s="61">
        <f t="shared" si="59"/>
        <v>32221897.577437103</v>
      </c>
      <c r="CZ36" s="61">
        <f t="shared" si="59"/>
        <v>32221897.577437103</v>
      </c>
      <c r="DA36" s="61">
        <f t="shared" si="59"/>
        <v>32221897.577437103</v>
      </c>
      <c r="DB36" s="61">
        <f t="shared" si="59"/>
        <v>32221897.577437103</v>
      </c>
      <c r="DC36" s="61">
        <f t="shared" si="59"/>
        <v>32221897.577437103</v>
      </c>
      <c r="DD36" s="61">
        <f t="shared" si="59"/>
        <v>32221897.577437103</v>
      </c>
      <c r="DE36" s="61">
        <f t="shared" si="59"/>
        <v>32221897.577437103</v>
      </c>
      <c r="DF36" s="61">
        <f t="shared" si="59"/>
        <v>32221897.577437103</v>
      </c>
      <c r="DG36" s="61">
        <f t="shared" si="59"/>
        <v>32221897.577437103</v>
      </c>
      <c r="DH36" s="61">
        <f t="shared" si="59"/>
        <v>32221897.577437103</v>
      </c>
      <c r="DI36" s="61">
        <f t="shared" si="59"/>
        <v>32221897.577437103</v>
      </c>
      <c r="DJ36" s="61">
        <f t="shared" si="59"/>
        <v>32221897.577437103</v>
      </c>
      <c r="DK36" s="61">
        <f t="shared" si="59"/>
        <v>32221897.577437103</v>
      </c>
      <c r="DL36" s="61">
        <f t="shared" si="59"/>
        <v>32221897.577437103</v>
      </c>
      <c r="DM36" s="61">
        <f t="shared" si="59"/>
        <v>32221897.577437103</v>
      </c>
      <c r="DN36" s="69"/>
      <c r="DO36" s="61">
        <f>$J$8*$Q$12</f>
        <v>33619329.115754925</v>
      </c>
      <c r="DP36" s="61">
        <f t="shared" ref="DP36:EO36" si="60">$J$8*$Q$12</f>
        <v>33619329.115754925</v>
      </c>
      <c r="DQ36" s="61">
        <f t="shared" si="60"/>
        <v>33619329.115754925</v>
      </c>
      <c r="DR36" s="61">
        <f t="shared" si="60"/>
        <v>33619329.115754925</v>
      </c>
      <c r="DS36" s="61">
        <f t="shared" si="60"/>
        <v>33619329.115754925</v>
      </c>
      <c r="DT36" s="61">
        <f t="shared" si="60"/>
        <v>33619329.115754925</v>
      </c>
      <c r="DU36" s="61">
        <f t="shared" si="60"/>
        <v>33619329.115754925</v>
      </c>
      <c r="DV36" s="61">
        <f t="shared" si="60"/>
        <v>33619329.115754925</v>
      </c>
      <c r="DW36" s="61">
        <f t="shared" si="60"/>
        <v>33619329.115754925</v>
      </c>
      <c r="DX36" s="61">
        <f t="shared" si="60"/>
        <v>33619329.115754925</v>
      </c>
      <c r="DY36" s="61">
        <f t="shared" si="60"/>
        <v>33619329.115754925</v>
      </c>
      <c r="DZ36" s="61">
        <f t="shared" si="60"/>
        <v>33619329.115754925</v>
      </c>
      <c r="EA36" s="61">
        <f t="shared" si="60"/>
        <v>33619329.115754925</v>
      </c>
      <c r="EB36" s="61">
        <f t="shared" si="60"/>
        <v>33619329.115754925</v>
      </c>
      <c r="EC36" s="61">
        <f t="shared" si="60"/>
        <v>33619329.115754925</v>
      </c>
      <c r="ED36" s="61">
        <f t="shared" si="60"/>
        <v>33619329.115754925</v>
      </c>
      <c r="EE36" s="61">
        <f t="shared" si="60"/>
        <v>33619329.115754925</v>
      </c>
      <c r="EF36" s="61">
        <f t="shared" si="60"/>
        <v>33619329.115754925</v>
      </c>
      <c r="EG36" s="61">
        <f t="shared" si="60"/>
        <v>33619329.115754925</v>
      </c>
      <c r="EH36" s="61">
        <f t="shared" si="60"/>
        <v>33619329.115754925</v>
      </c>
      <c r="EI36" s="61">
        <f t="shared" si="60"/>
        <v>33619329.115754925</v>
      </c>
      <c r="EJ36" s="61">
        <f t="shared" si="60"/>
        <v>33619329.115754925</v>
      </c>
      <c r="EK36" s="61">
        <f t="shared" si="60"/>
        <v>33619329.115754925</v>
      </c>
      <c r="EL36" s="61">
        <f t="shared" si="60"/>
        <v>33619329.115754925</v>
      </c>
      <c r="EM36" s="61">
        <f t="shared" si="60"/>
        <v>33619329.115754925</v>
      </c>
      <c r="EN36" s="61">
        <f t="shared" si="60"/>
        <v>33619329.115754925</v>
      </c>
      <c r="EO36" s="61">
        <f t="shared" si="60"/>
        <v>33619329.115754925</v>
      </c>
      <c r="EP36" s="69"/>
      <c r="EQ36" s="61">
        <f>$I$8*$Q$11</f>
        <v>30533441.893033843</v>
      </c>
      <c r="ER36" s="61">
        <f t="shared" ref="ER36:FQ36" si="61">$I$8*$Q$11</f>
        <v>30533441.893033843</v>
      </c>
      <c r="ES36" s="61">
        <f t="shared" si="61"/>
        <v>30533441.893033843</v>
      </c>
      <c r="ET36" s="61">
        <f t="shared" si="61"/>
        <v>30533441.893033843</v>
      </c>
      <c r="EU36" s="61">
        <f t="shared" si="61"/>
        <v>30533441.893033843</v>
      </c>
      <c r="EV36" s="61">
        <f t="shared" si="61"/>
        <v>30533441.893033843</v>
      </c>
      <c r="EW36" s="61">
        <f t="shared" si="61"/>
        <v>30533441.893033843</v>
      </c>
      <c r="EX36" s="61">
        <f t="shared" si="61"/>
        <v>30533441.893033843</v>
      </c>
      <c r="EY36" s="61">
        <f t="shared" si="61"/>
        <v>30533441.893033843</v>
      </c>
      <c r="EZ36" s="61">
        <f t="shared" si="61"/>
        <v>30533441.893033843</v>
      </c>
      <c r="FA36" s="61">
        <f t="shared" si="61"/>
        <v>30533441.893033843</v>
      </c>
      <c r="FB36" s="61">
        <f t="shared" si="61"/>
        <v>30533441.893033843</v>
      </c>
      <c r="FC36" s="61">
        <f t="shared" si="61"/>
        <v>30533441.893033843</v>
      </c>
      <c r="FD36" s="61">
        <f t="shared" si="61"/>
        <v>30533441.893033843</v>
      </c>
      <c r="FE36" s="61">
        <f t="shared" si="61"/>
        <v>30533441.893033843</v>
      </c>
      <c r="FF36" s="61">
        <f t="shared" si="61"/>
        <v>30533441.893033843</v>
      </c>
      <c r="FG36" s="61">
        <f t="shared" si="61"/>
        <v>30533441.893033843</v>
      </c>
      <c r="FH36" s="61">
        <f t="shared" si="61"/>
        <v>30533441.893033843</v>
      </c>
      <c r="FI36" s="61">
        <f t="shared" si="61"/>
        <v>30533441.893033843</v>
      </c>
      <c r="FJ36" s="61">
        <f t="shared" si="61"/>
        <v>30533441.893033843</v>
      </c>
      <c r="FK36" s="61">
        <f t="shared" si="61"/>
        <v>30533441.893033843</v>
      </c>
      <c r="FL36" s="61">
        <f t="shared" si="61"/>
        <v>30533441.893033843</v>
      </c>
      <c r="FM36" s="61">
        <f t="shared" si="61"/>
        <v>30533441.893033843</v>
      </c>
      <c r="FN36" s="61">
        <f t="shared" si="61"/>
        <v>30533441.893033843</v>
      </c>
      <c r="FO36" s="61">
        <f t="shared" si="61"/>
        <v>30533441.893033843</v>
      </c>
      <c r="FP36" s="61">
        <f t="shared" si="61"/>
        <v>30533441.893033843</v>
      </c>
      <c r="FQ36" s="61">
        <f t="shared" si="61"/>
        <v>30533441.893033843</v>
      </c>
      <c r="FR36" s="69"/>
      <c r="FS36" s="61">
        <f>$H$8*$Q$10</f>
        <v>30460468.049871057</v>
      </c>
      <c r="FT36" s="61">
        <f t="shared" ref="FT36:GS36" si="62">$H$8*$Q$10</f>
        <v>30460468.049871057</v>
      </c>
      <c r="FU36" s="61">
        <f t="shared" si="62"/>
        <v>30460468.049871057</v>
      </c>
      <c r="FV36" s="61">
        <f t="shared" si="62"/>
        <v>30460468.049871057</v>
      </c>
      <c r="FW36" s="61">
        <f t="shared" si="62"/>
        <v>30460468.049871057</v>
      </c>
      <c r="FX36" s="61">
        <f t="shared" si="62"/>
        <v>30460468.049871057</v>
      </c>
      <c r="FY36" s="61">
        <f t="shared" si="62"/>
        <v>30460468.049871057</v>
      </c>
      <c r="FZ36" s="61">
        <f t="shared" si="62"/>
        <v>30460468.049871057</v>
      </c>
      <c r="GA36" s="61">
        <f t="shared" si="62"/>
        <v>30460468.049871057</v>
      </c>
      <c r="GB36" s="61">
        <f t="shared" si="62"/>
        <v>30460468.049871057</v>
      </c>
      <c r="GC36" s="61">
        <f t="shared" si="62"/>
        <v>30460468.049871057</v>
      </c>
      <c r="GD36" s="61">
        <f t="shared" si="62"/>
        <v>30460468.049871057</v>
      </c>
      <c r="GE36" s="61">
        <f t="shared" si="62"/>
        <v>30460468.049871057</v>
      </c>
      <c r="GF36" s="61">
        <f t="shared" si="62"/>
        <v>30460468.049871057</v>
      </c>
      <c r="GG36" s="61">
        <f t="shared" si="62"/>
        <v>30460468.049871057</v>
      </c>
      <c r="GH36" s="61">
        <f t="shared" si="62"/>
        <v>30460468.049871057</v>
      </c>
      <c r="GI36" s="61">
        <f t="shared" si="62"/>
        <v>30460468.049871057</v>
      </c>
      <c r="GJ36" s="61">
        <f t="shared" si="62"/>
        <v>30460468.049871057</v>
      </c>
      <c r="GK36" s="61">
        <f t="shared" si="62"/>
        <v>30460468.049871057</v>
      </c>
      <c r="GL36" s="61">
        <f t="shared" si="62"/>
        <v>30460468.049871057</v>
      </c>
      <c r="GM36" s="61">
        <f t="shared" si="62"/>
        <v>30460468.049871057</v>
      </c>
      <c r="GN36" s="61">
        <f t="shared" si="62"/>
        <v>30460468.049871057</v>
      </c>
      <c r="GO36" s="61">
        <f t="shared" si="62"/>
        <v>30460468.049871057</v>
      </c>
      <c r="GP36" s="61">
        <f t="shared" si="62"/>
        <v>30460468.049871057</v>
      </c>
      <c r="GQ36" s="61">
        <f t="shared" si="62"/>
        <v>30460468.049871057</v>
      </c>
      <c r="GR36" s="61">
        <f t="shared" si="62"/>
        <v>30460468.049871057</v>
      </c>
      <c r="GS36" s="61">
        <f t="shared" si="62"/>
        <v>30460468.049871057</v>
      </c>
      <c r="GT36" s="69"/>
      <c r="GU36" s="61">
        <f>$G$8*$Q$9</f>
        <v>29659806.532387376</v>
      </c>
      <c r="GV36" s="61">
        <f t="shared" ref="GV36:HU36" si="63">$G$8*$Q$9</f>
        <v>29659806.532387376</v>
      </c>
      <c r="GW36" s="61">
        <f t="shared" si="63"/>
        <v>29659806.532387376</v>
      </c>
      <c r="GX36" s="61">
        <f t="shared" si="63"/>
        <v>29659806.532387376</v>
      </c>
      <c r="GY36" s="61">
        <f t="shared" si="63"/>
        <v>29659806.532387376</v>
      </c>
      <c r="GZ36" s="61">
        <f t="shared" si="63"/>
        <v>29659806.532387376</v>
      </c>
      <c r="HA36" s="61">
        <f t="shared" si="63"/>
        <v>29659806.532387376</v>
      </c>
      <c r="HB36" s="61">
        <f t="shared" si="63"/>
        <v>29659806.532387376</v>
      </c>
      <c r="HC36" s="61">
        <f t="shared" si="63"/>
        <v>29659806.532387376</v>
      </c>
      <c r="HD36" s="61">
        <f t="shared" si="63"/>
        <v>29659806.532387376</v>
      </c>
      <c r="HE36" s="61">
        <f t="shared" si="63"/>
        <v>29659806.532387376</v>
      </c>
      <c r="HF36" s="61">
        <f t="shared" si="63"/>
        <v>29659806.532387376</v>
      </c>
      <c r="HG36" s="61">
        <f t="shared" si="63"/>
        <v>29659806.532387376</v>
      </c>
      <c r="HH36" s="61">
        <f t="shared" si="63"/>
        <v>29659806.532387376</v>
      </c>
      <c r="HI36" s="61">
        <f t="shared" si="63"/>
        <v>29659806.532387376</v>
      </c>
      <c r="HJ36" s="61">
        <f t="shared" si="63"/>
        <v>29659806.532387376</v>
      </c>
      <c r="HK36" s="61">
        <f t="shared" si="63"/>
        <v>29659806.532387376</v>
      </c>
      <c r="HL36" s="61">
        <f t="shared" si="63"/>
        <v>29659806.532387376</v>
      </c>
      <c r="HM36" s="61">
        <f t="shared" si="63"/>
        <v>29659806.532387376</v>
      </c>
      <c r="HN36" s="61">
        <f t="shared" si="63"/>
        <v>29659806.532387376</v>
      </c>
      <c r="HO36" s="61">
        <f t="shared" si="63"/>
        <v>29659806.532387376</v>
      </c>
      <c r="HP36" s="61">
        <f t="shared" si="63"/>
        <v>29659806.532387376</v>
      </c>
      <c r="HQ36" s="61">
        <f t="shared" si="63"/>
        <v>29659806.532387376</v>
      </c>
      <c r="HR36" s="61">
        <f t="shared" si="63"/>
        <v>29659806.532387376</v>
      </c>
      <c r="HS36" s="61">
        <f t="shared" si="63"/>
        <v>29659806.532387376</v>
      </c>
      <c r="HT36" s="61">
        <f t="shared" si="63"/>
        <v>29659806.532387376</v>
      </c>
      <c r="HU36" s="61">
        <f t="shared" si="63"/>
        <v>29659806.532387376</v>
      </c>
      <c r="HV36" s="69"/>
    </row>
    <row r="37" spans="1:230" s="61" customFormat="1" x14ac:dyDescent="0.2">
      <c r="A37" s="58"/>
      <c r="B37" s="72">
        <v>8</v>
      </c>
      <c r="C37" s="75" t="s">
        <v>28</v>
      </c>
      <c r="D37" s="75">
        <v>6319</v>
      </c>
      <c r="E37" s="43" t="s">
        <v>857</v>
      </c>
      <c r="F37" s="76" t="s">
        <v>839</v>
      </c>
      <c r="G37" s="61">
        <f>$N$9</f>
        <v>2135725.5178134223</v>
      </c>
      <c r="H37" s="61">
        <f t="shared" ref="H37:AG37" si="64">$N$9</f>
        <v>2135725.5178134223</v>
      </c>
      <c r="I37" s="61">
        <f t="shared" si="64"/>
        <v>2135725.5178134223</v>
      </c>
      <c r="J37" s="61">
        <f t="shared" si="64"/>
        <v>2135725.5178134223</v>
      </c>
      <c r="K37" s="61">
        <f t="shared" si="64"/>
        <v>2135725.5178134223</v>
      </c>
      <c r="L37" s="61">
        <f t="shared" si="64"/>
        <v>2135725.5178134223</v>
      </c>
      <c r="M37" s="61">
        <f t="shared" si="64"/>
        <v>2135725.5178134223</v>
      </c>
      <c r="N37" s="61">
        <f t="shared" si="64"/>
        <v>2135725.5178134223</v>
      </c>
      <c r="O37" s="61">
        <f t="shared" si="64"/>
        <v>2135725.5178134223</v>
      </c>
      <c r="P37" s="61">
        <f t="shared" si="64"/>
        <v>2135725.5178134223</v>
      </c>
      <c r="Q37" s="61">
        <f t="shared" si="64"/>
        <v>2135725.5178134223</v>
      </c>
      <c r="R37" s="61">
        <f t="shared" si="64"/>
        <v>2135725.5178134223</v>
      </c>
      <c r="S37" s="61">
        <f t="shared" si="64"/>
        <v>2135725.5178134223</v>
      </c>
      <c r="T37" s="61">
        <f t="shared" si="64"/>
        <v>2135725.5178134223</v>
      </c>
      <c r="U37" s="61">
        <f t="shared" si="64"/>
        <v>2135725.5178134223</v>
      </c>
      <c r="V37" s="61">
        <f t="shared" si="64"/>
        <v>2135725.5178134223</v>
      </c>
      <c r="W37" s="61">
        <f t="shared" si="64"/>
        <v>2135725.5178134223</v>
      </c>
      <c r="X37" s="61">
        <f t="shared" si="64"/>
        <v>2135725.5178134223</v>
      </c>
      <c r="Y37" s="61">
        <f t="shared" si="64"/>
        <v>2135725.5178134223</v>
      </c>
      <c r="Z37" s="61">
        <f t="shared" si="64"/>
        <v>2135725.5178134223</v>
      </c>
      <c r="AA37" s="61">
        <f t="shared" si="64"/>
        <v>2135725.5178134223</v>
      </c>
      <c r="AB37" s="61">
        <f t="shared" si="64"/>
        <v>2135725.5178134223</v>
      </c>
      <c r="AC37" s="61">
        <f t="shared" si="64"/>
        <v>2135725.5178134223</v>
      </c>
      <c r="AD37" s="61">
        <f t="shared" si="64"/>
        <v>2135725.5178134223</v>
      </c>
      <c r="AE37" s="61">
        <f t="shared" si="64"/>
        <v>2135725.5178134223</v>
      </c>
      <c r="AF37" s="61">
        <f t="shared" si="64"/>
        <v>2135725.5178134223</v>
      </c>
      <c r="AG37" s="61">
        <f t="shared" si="64"/>
        <v>2135725.5178134223</v>
      </c>
      <c r="AH37" s="69"/>
      <c r="AI37" s="70">
        <f t="shared" ref="AI37:BI37" si="65">$M$9*$Q$15</f>
        <v>2175963.4114074842</v>
      </c>
      <c r="AJ37" s="70">
        <f t="shared" si="65"/>
        <v>2175963.4114074842</v>
      </c>
      <c r="AK37" s="70">
        <f t="shared" si="65"/>
        <v>2175963.4114074842</v>
      </c>
      <c r="AL37" s="70">
        <f t="shared" si="65"/>
        <v>2175963.4114074842</v>
      </c>
      <c r="AM37" s="70">
        <f t="shared" si="65"/>
        <v>2175963.4114074842</v>
      </c>
      <c r="AN37" s="70">
        <f t="shared" si="65"/>
        <v>2175963.4114074842</v>
      </c>
      <c r="AO37" s="70">
        <f t="shared" si="65"/>
        <v>2175963.4114074842</v>
      </c>
      <c r="AP37" s="70">
        <f t="shared" si="65"/>
        <v>2175963.4114074842</v>
      </c>
      <c r="AQ37" s="70">
        <f t="shared" si="65"/>
        <v>2175963.4114074842</v>
      </c>
      <c r="AR37" s="70">
        <f t="shared" si="65"/>
        <v>2175963.4114074842</v>
      </c>
      <c r="AS37" s="70">
        <f t="shared" si="65"/>
        <v>2175963.4114074842</v>
      </c>
      <c r="AT37" s="70">
        <f t="shared" si="65"/>
        <v>2175963.4114074842</v>
      </c>
      <c r="AU37" s="70">
        <f t="shared" si="65"/>
        <v>2175963.4114074842</v>
      </c>
      <c r="AV37" s="70">
        <f t="shared" si="65"/>
        <v>2175963.4114074842</v>
      </c>
      <c r="AW37" s="70">
        <f t="shared" si="65"/>
        <v>2175963.4114074842</v>
      </c>
      <c r="AX37" s="70">
        <f t="shared" si="65"/>
        <v>2175963.4114074842</v>
      </c>
      <c r="AY37" s="70">
        <f t="shared" si="65"/>
        <v>2175963.4114074842</v>
      </c>
      <c r="AZ37" s="70">
        <f t="shared" si="65"/>
        <v>2175963.4114074842</v>
      </c>
      <c r="BA37" s="70">
        <f t="shared" si="65"/>
        <v>2175963.4114074842</v>
      </c>
      <c r="BB37" s="70">
        <f t="shared" si="65"/>
        <v>2175963.4114074842</v>
      </c>
      <c r="BC37" s="70">
        <f t="shared" si="65"/>
        <v>2175963.4114074842</v>
      </c>
      <c r="BD37" s="70">
        <f t="shared" si="65"/>
        <v>2175963.4114074842</v>
      </c>
      <c r="BE37" s="70">
        <f t="shared" si="65"/>
        <v>2175963.4114074842</v>
      </c>
      <c r="BF37" s="70">
        <f t="shared" si="65"/>
        <v>2175963.4114074842</v>
      </c>
      <c r="BG37" s="70">
        <f t="shared" si="65"/>
        <v>2175963.4114074842</v>
      </c>
      <c r="BH37" s="70">
        <f t="shared" si="65"/>
        <v>2175963.4114074842</v>
      </c>
      <c r="BI37" s="70">
        <f t="shared" si="65"/>
        <v>2175963.4114074842</v>
      </c>
      <c r="BJ37" s="69"/>
      <c r="BK37" s="61">
        <f>$L$9*$Q$14</f>
        <v>2018765.2486772926</v>
      </c>
      <c r="BL37" s="61">
        <f t="shared" ref="BL37:CK37" si="66">$L$9*$Q$14</f>
        <v>2018765.2486772926</v>
      </c>
      <c r="BM37" s="61">
        <f t="shared" si="66"/>
        <v>2018765.2486772926</v>
      </c>
      <c r="BN37" s="61">
        <f t="shared" si="66"/>
        <v>2018765.2486772926</v>
      </c>
      <c r="BO37" s="61">
        <f t="shared" si="66"/>
        <v>2018765.2486772926</v>
      </c>
      <c r="BP37" s="61">
        <f t="shared" si="66"/>
        <v>2018765.2486772926</v>
      </c>
      <c r="BQ37" s="61">
        <f t="shared" si="66"/>
        <v>2018765.2486772926</v>
      </c>
      <c r="BR37" s="61">
        <f t="shared" si="66"/>
        <v>2018765.2486772926</v>
      </c>
      <c r="BS37" s="61">
        <f t="shared" si="66"/>
        <v>2018765.2486772926</v>
      </c>
      <c r="BT37" s="61">
        <f t="shared" si="66"/>
        <v>2018765.2486772926</v>
      </c>
      <c r="BU37" s="61">
        <f t="shared" si="66"/>
        <v>2018765.2486772926</v>
      </c>
      <c r="BV37" s="61">
        <f t="shared" si="66"/>
        <v>2018765.2486772926</v>
      </c>
      <c r="BW37" s="61">
        <f t="shared" si="66"/>
        <v>2018765.2486772926</v>
      </c>
      <c r="BX37" s="61">
        <f t="shared" si="66"/>
        <v>2018765.2486772926</v>
      </c>
      <c r="BY37" s="61">
        <f t="shared" si="66"/>
        <v>2018765.2486772926</v>
      </c>
      <c r="BZ37" s="61">
        <f t="shared" si="66"/>
        <v>2018765.2486772926</v>
      </c>
      <c r="CA37" s="61">
        <f t="shared" si="66"/>
        <v>2018765.2486772926</v>
      </c>
      <c r="CB37" s="61">
        <f t="shared" si="66"/>
        <v>2018765.2486772926</v>
      </c>
      <c r="CC37" s="61">
        <f t="shared" si="66"/>
        <v>2018765.2486772926</v>
      </c>
      <c r="CD37" s="61">
        <f t="shared" si="66"/>
        <v>2018765.2486772926</v>
      </c>
      <c r="CE37" s="61">
        <f t="shared" si="66"/>
        <v>2018765.2486772926</v>
      </c>
      <c r="CF37" s="61">
        <f t="shared" si="66"/>
        <v>2018765.2486772926</v>
      </c>
      <c r="CG37" s="61">
        <f t="shared" si="66"/>
        <v>2018765.2486772926</v>
      </c>
      <c r="CH37" s="61">
        <f t="shared" si="66"/>
        <v>2018765.2486772926</v>
      </c>
      <c r="CI37" s="61">
        <f t="shared" si="66"/>
        <v>2018765.2486772926</v>
      </c>
      <c r="CJ37" s="61">
        <f t="shared" si="66"/>
        <v>2018765.2486772926</v>
      </c>
      <c r="CK37" s="61">
        <f t="shared" si="66"/>
        <v>2018765.2486772926</v>
      </c>
      <c r="CL37" s="69"/>
      <c r="CM37" s="61">
        <f>$K$9*$Q$13</f>
        <v>1859346.6661574214</v>
      </c>
      <c r="CN37" s="61">
        <f t="shared" ref="CN37:DM37" si="67">$K$9*$Q$13</f>
        <v>1859346.6661574214</v>
      </c>
      <c r="CO37" s="61">
        <f t="shared" si="67"/>
        <v>1859346.6661574214</v>
      </c>
      <c r="CP37" s="61">
        <f t="shared" si="67"/>
        <v>1859346.6661574214</v>
      </c>
      <c r="CQ37" s="61">
        <f t="shared" si="67"/>
        <v>1859346.6661574214</v>
      </c>
      <c r="CR37" s="61">
        <f t="shared" si="67"/>
        <v>1859346.6661574214</v>
      </c>
      <c r="CS37" s="61">
        <f t="shared" si="67"/>
        <v>1859346.6661574214</v>
      </c>
      <c r="CT37" s="61">
        <f t="shared" si="67"/>
        <v>1859346.6661574214</v>
      </c>
      <c r="CU37" s="61">
        <f t="shared" si="67"/>
        <v>1859346.6661574214</v>
      </c>
      <c r="CV37" s="61">
        <f t="shared" si="67"/>
        <v>1859346.6661574214</v>
      </c>
      <c r="CW37" s="61">
        <f t="shared" si="67"/>
        <v>1859346.6661574214</v>
      </c>
      <c r="CX37" s="61">
        <f t="shared" si="67"/>
        <v>1859346.6661574214</v>
      </c>
      <c r="CY37" s="61">
        <f t="shared" si="67"/>
        <v>1859346.6661574214</v>
      </c>
      <c r="CZ37" s="61">
        <f t="shared" si="67"/>
        <v>1859346.6661574214</v>
      </c>
      <c r="DA37" s="61">
        <f t="shared" si="67"/>
        <v>1859346.6661574214</v>
      </c>
      <c r="DB37" s="61">
        <f t="shared" si="67"/>
        <v>1859346.6661574214</v>
      </c>
      <c r="DC37" s="61">
        <f t="shared" si="67"/>
        <v>1859346.6661574214</v>
      </c>
      <c r="DD37" s="61">
        <f t="shared" si="67"/>
        <v>1859346.6661574214</v>
      </c>
      <c r="DE37" s="61">
        <f t="shared" si="67"/>
        <v>1859346.6661574214</v>
      </c>
      <c r="DF37" s="61">
        <f t="shared" si="67"/>
        <v>1859346.6661574214</v>
      </c>
      <c r="DG37" s="61">
        <f t="shared" si="67"/>
        <v>1859346.6661574214</v>
      </c>
      <c r="DH37" s="61">
        <f t="shared" si="67"/>
        <v>1859346.6661574214</v>
      </c>
      <c r="DI37" s="61">
        <f t="shared" si="67"/>
        <v>1859346.6661574214</v>
      </c>
      <c r="DJ37" s="61">
        <f t="shared" si="67"/>
        <v>1859346.6661574214</v>
      </c>
      <c r="DK37" s="61">
        <f t="shared" si="67"/>
        <v>1859346.6661574214</v>
      </c>
      <c r="DL37" s="61">
        <f t="shared" si="67"/>
        <v>1859346.6661574214</v>
      </c>
      <c r="DM37" s="61">
        <f t="shared" si="67"/>
        <v>1859346.6661574214</v>
      </c>
      <c r="DN37" s="69"/>
      <c r="DO37" s="61">
        <f>$J$9*$Q$12</f>
        <v>1142136.8449007946</v>
      </c>
      <c r="DP37" s="61">
        <f t="shared" ref="DP37:EO37" si="68">$J$9*$Q$12</f>
        <v>1142136.8449007946</v>
      </c>
      <c r="DQ37" s="61">
        <f t="shared" si="68"/>
        <v>1142136.8449007946</v>
      </c>
      <c r="DR37" s="61">
        <f t="shared" si="68"/>
        <v>1142136.8449007946</v>
      </c>
      <c r="DS37" s="61">
        <f t="shared" si="68"/>
        <v>1142136.8449007946</v>
      </c>
      <c r="DT37" s="61">
        <f t="shared" si="68"/>
        <v>1142136.8449007946</v>
      </c>
      <c r="DU37" s="61">
        <f t="shared" si="68"/>
        <v>1142136.8449007946</v>
      </c>
      <c r="DV37" s="61">
        <f t="shared" si="68"/>
        <v>1142136.8449007946</v>
      </c>
      <c r="DW37" s="61">
        <f t="shared" si="68"/>
        <v>1142136.8449007946</v>
      </c>
      <c r="DX37" s="61">
        <f t="shared" si="68"/>
        <v>1142136.8449007946</v>
      </c>
      <c r="DY37" s="61">
        <f t="shared" si="68"/>
        <v>1142136.8449007946</v>
      </c>
      <c r="DZ37" s="61">
        <f t="shared" si="68"/>
        <v>1142136.8449007946</v>
      </c>
      <c r="EA37" s="61">
        <f t="shared" si="68"/>
        <v>1142136.8449007946</v>
      </c>
      <c r="EB37" s="61">
        <f t="shared" si="68"/>
        <v>1142136.8449007946</v>
      </c>
      <c r="EC37" s="61">
        <f t="shared" si="68"/>
        <v>1142136.8449007946</v>
      </c>
      <c r="ED37" s="61">
        <f t="shared" si="68"/>
        <v>1142136.8449007946</v>
      </c>
      <c r="EE37" s="61">
        <f t="shared" si="68"/>
        <v>1142136.8449007946</v>
      </c>
      <c r="EF37" s="61">
        <f t="shared" si="68"/>
        <v>1142136.8449007946</v>
      </c>
      <c r="EG37" s="61">
        <f t="shared" si="68"/>
        <v>1142136.8449007946</v>
      </c>
      <c r="EH37" s="61">
        <f t="shared" si="68"/>
        <v>1142136.8449007946</v>
      </c>
      <c r="EI37" s="61">
        <f t="shared" si="68"/>
        <v>1142136.8449007946</v>
      </c>
      <c r="EJ37" s="61">
        <f t="shared" si="68"/>
        <v>1142136.8449007946</v>
      </c>
      <c r="EK37" s="61">
        <f t="shared" si="68"/>
        <v>1142136.8449007946</v>
      </c>
      <c r="EL37" s="61">
        <f t="shared" si="68"/>
        <v>1142136.8449007946</v>
      </c>
      <c r="EM37" s="61">
        <f t="shared" si="68"/>
        <v>1142136.8449007946</v>
      </c>
      <c r="EN37" s="61">
        <f t="shared" si="68"/>
        <v>1142136.8449007946</v>
      </c>
      <c r="EO37" s="61">
        <f t="shared" si="68"/>
        <v>1142136.8449007946</v>
      </c>
      <c r="EP37" s="69"/>
      <c r="EQ37" s="61">
        <f>$I$9*$Q$11</f>
        <v>957255.00689291779</v>
      </c>
      <c r="ER37" s="61">
        <f t="shared" ref="ER37:FQ37" si="69">$I$9*$Q$11</f>
        <v>957255.00689291779</v>
      </c>
      <c r="ES37" s="61">
        <f t="shared" si="69"/>
        <v>957255.00689291779</v>
      </c>
      <c r="ET37" s="61">
        <f t="shared" si="69"/>
        <v>957255.00689291779</v>
      </c>
      <c r="EU37" s="61">
        <f t="shared" si="69"/>
        <v>957255.00689291779</v>
      </c>
      <c r="EV37" s="61">
        <f t="shared" si="69"/>
        <v>957255.00689291779</v>
      </c>
      <c r="EW37" s="61">
        <f t="shared" si="69"/>
        <v>957255.00689291779</v>
      </c>
      <c r="EX37" s="61">
        <f t="shared" si="69"/>
        <v>957255.00689291779</v>
      </c>
      <c r="EY37" s="61">
        <f t="shared" si="69"/>
        <v>957255.00689291779</v>
      </c>
      <c r="EZ37" s="61">
        <f t="shared" si="69"/>
        <v>957255.00689291779</v>
      </c>
      <c r="FA37" s="61">
        <f t="shared" si="69"/>
        <v>957255.00689291779</v>
      </c>
      <c r="FB37" s="61">
        <f t="shared" si="69"/>
        <v>957255.00689291779</v>
      </c>
      <c r="FC37" s="61">
        <f t="shared" si="69"/>
        <v>957255.00689291779</v>
      </c>
      <c r="FD37" s="61">
        <f t="shared" si="69"/>
        <v>957255.00689291779</v>
      </c>
      <c r="FE37" s="61">
        <f t="shared" si="69"/>
        <v>957255.00689291779</v>
      </c>
      <c r="FF37" s="61">
        <f t="shared" si="69"/>
        <v>957255.00689291779</v>
      </c>
      <c r="FG37" s="61">
        <f t="shared" si="69"/>
        <v>957255.00689291779</v>
      </c>
      <c r="FH37" s="61">
        <f t="shared" si="69"/>
        <v>957255.00689291779</v>
      </c>
      <c r="FI37" s="61">
        <f t="shared" si="69"/>
        <v>957255.00689291779</v>
      </c>
      <c r="FJ37" s="61">
        <f t="shared" si="69"/>
        <v>957255.00689291779</v>
      </c>
      <c r="FK37" s="61">
        <f t="shared" si="69"/>
        <v>957255.00689291779</v>
      </c>
      <c r="FL37" s="61">
        <f t="shared" si="69"/>
        <v>957255.00689291779</v>
      </c>
      <c r="FM37" s="61">
        <f t="shared" si="69"/>
        <v>957255.00689291779</v>
      </c>
      <c r="FN37" s="61">
        <f t="shared" si="69"/>
        <v>957255.00689291779</v>
      </c>
      <c r="FO37" s="61">
        <f t="shared" si="69"/>
        <v>957255.00689291779</v>
      </c>
      <c r="FP37" s="61">
        <f t="shared" si="69"/>
        <v>957255.00689291779</v>
      </c>
      <c r="FQ37" s="61">
        <f t="shared" si="69"/>
        <v>957255.00689291779</v>
      </c>
      <c r="FR37" s="69"/>
      <c r="FS37" s="61">
        <f>$H$9*$Q$10</f>
        <v>775628.10367594694</v>
      </c>
      <c r="FT37" s="61">
        <f t="shared" ref="FT37:GS37" si="70">$H$9*$Q$10</f>
        <v>775628.10367594694</v>
      </c>
      <c r="FU37" s="61">
        <f t="shared" si="70"/>
        <v>775628.10367594694</v>
      </c>
      <c r="FV37" s="61">
        <f t="shared" si="70"/>
        <v>775628.10367594694</v>
      </c>
      <c r="FW37" s="61">
        <f t="shared" si="70"/>
        <v>775628.10367594694</v>
      </c>
      <c r="FX37" s="61">
        <f t="shared" si="70"/>
        <v>775628.10367594694</v>
      </c>
      <c r="FY37" s="61">
        <f t="shared" si="70"/>
        <v>775628.10367594694</v>
      </c>
      <c r="FZ37" s="61">
        <f t="shared" si="70"/>
        <v>775628.10367594694</v>
      </c>
      <c r="GA37" s="61">
        <f t="shared" si="70"/>
        <v>775628.10367594694</v>
      </c>
      <c r="GB37" s="61">
        <f t="shared" si="70"/>
        <v>775628.10367594694</v>
      </c>
      <c r="GC37" s="61">
        <f t="shared" si="70"/>
        <v>775628.10367594694</v>
      </c>
      <c r="GD37" s="61">
        <f t="shared" si="70"/>
        <v>775628.10367594694</v>
      </c>
      <c r="GE37" s="61">
        <f t="shared" si="70"/>
        <v>775628.10367594694</v>
      </c>
      <c r="GF37" s="61">
        <f t="shared" si="70"/>
        <v>775628.10367594694</v>
      </c>
      <c r="GG37" s="61">
        <f t="shared" si="70"/>
        <v>775628.10367594694</v>
      </c>
      <c r="GH37" s="61">
        <f t="shared" si="70"/>
        <v>775628.10367594694</v>
      </c>
      <c r="GI37" s="61">
        <f t="shared" si="70"/>
        <v>775628.10367594694</v>
      </c>
      <c r="GJ37" s="61">
        <f t="shared" si="70"/>
        <v>775628.10367594694</v>
      </c>
      <c r="GK37" s="61">
        <f t="shared" si="70"/>
        <v>775628.10367594694</v>
      </c>
      <c r="GL37" s="61">
        <f t="shared" si="70"/>
        <v>775628.10367594694</v>
      </c>
      <c r="GM37" s="61">
        <f t="shared" si="70"/>
        <v>775628.10367594694</v>
      </c>
      <c r="GN37" s="61">
        <f t="shared" si="70"/>
        <v>775628.10367594694</v>
      </c>
      <c r="GO37" s="61">
        <f t="shared" si="70"/>
        <v>775628.10367594694</v>
      </c>
      <c r="GP37" s="61">
        <f t="shared" si="70"/>
        <v>775628.10367594694</v>
      </c>
      <c r="GQ37" s="61">
        <f t="shared" si="70"/>
        <v>775628.10367594694</v>
      </c>
      <c r="GR37" s="61">
        <f t="shared" si="70"/>
        <v>775628.10367594694</v>
      </c>
      <c r="GS37" s="61">
        <f t="shared" si="70"/>
        <v>775628.10367594694</v>
      </c>
      <c r="GT37" s="69"/>
      <c r="GU37" s="61">
        <f>$G$9*$Q$9</f>
        <v>774798.09517795302</v>
      </c>
      <c r="GV37" s="61">
        <f t="shared" ref="GV37:HU37" si="71">$G$9*$Q$9</f>
        <v>774798.09517795302</v>
      </c>
      <c r="GW37" s="61">
        <f t="shared" si="71"/>
        <v>774798.09517795302</v>
      </c>
      <c r="GX37" s="61">
        <f t="shared" si="71"/>
        <v>774798.09517795302</v>
      </c>
      <c r="GY37" s="61">
        <f t="shared" si="71"/>
        <v>774798.09517795302</v>
      </c>
      <c r="GZ37" s="61">
        <f t="shared" si="71"/>
        <v>774798.09517795302</v>
      </c>
      <c r="HA37" s="61">
        <f t="shared" si="71"/>
        <v>774798.09517795302</v>
      </c>
      <c r="HB37" s="61">
        <f t="shared" si="71"/>
        <v>774798.09517795302</v>
      </c>
      <c r="HC37" s="61">
        <f t="shared" si="71"/>
        <v>774798.09517795302</v>
      </c>
      <c r="HD37" s="61">
        <f t="shared" si="71"/>
        <v>774798.09517795302</v>
      </c>
      <c r="HE37" s="61">
        <f t="shared" si="71"/>
        <v>774798.09517795302</v>
      </c>
      <c r="HF37" s="61">
        <f t="shared" si="71"/>
        <v>774798.09517795302</v>
      </c>
      <c r="HG37" s="61">
        <f t="shared" si="71"/>
        <v>774798.09517795302</v>
      </c>
      <c r="HH37" s="61">
        <f t="shared" si="71"/>
        <v>774798.09517795302</v>
      </c>
      <c r="HI37" s="61">
        <f t="shared" si="71"/>
        <v>774798.09517795302</v>
      </c>
      <c r="HJ37" s="61">
        <f t="shared" si="71"/>
        <v>774798.09517795302</v>
      </c>
      <c r="HK37" s="61">
        <f t="shared" si="71"/>
        <v>774798.09517795302</v>
      </c>
      <c r="HL37" s="61">
        <f t="shared" si="71"/>
        <v>774798.09517795302</v>
      </c>
      <c r="HM37" s="61">
        <f t="shared" si="71"/>
        <v>774798.09517795302</v>
      </c>
      <c r="HN37" s="61">
        <f t="shared" si="71"/>
        <v>774798.09517795302</v>
      </c>
      <c r="HO37" s="61">
        <f t="shared" si="71"/>
        <v>774798.09517795302</v>
      </c>
      <c r="HP37" s="61">
        <f t="shared" si="71"/>
        <v>774798.09517795302</v>
      </c>
      <c r="HQ37" s="61">
        <f t="shared" si="71"/>
        <v>774798.09517795302</v>
      </c>
      <c r="HR37" s="61">
        <f t="shared" si="71"/>
        <v>774798.09517795302</v>
      </c>
      <c r="HS37" s="61">
        <f t="shared" si="71"/>
        <v>774798.09517795302</v>
      </c>
      <c r="HT37" s="61">
        <f t="shared" si="71"/>
        <v>774798.09517795302</v>
      </c>
      <c r="HU37" s="61">
        <f t="shared" si="71"/>
        <v>774798.09517795302</v>
      </c>
      <c r="HV37" s="69"/>
    </row>
    <row r="38" spans="1:230" s="61" customFormat="1" x14ac:dyDescent="0.2">
      <c r="A38" s="58"/>
      <c r="B38" s="59">
        <v>9</v>
      </c>
      <c r="C38" s="58" t="s">
        <v>28</v>
      </c>
      <c r="D38" s="43" t="s">
        <v>76</v>
      </c>
      <c r="E38" s="43" t="s">
        <v>77</v>
      </c>
      <c r="F38" s="43" t="s">
        <v>13</v>
      </c>
      <c r="G38" s="61">
        <f>$N$10</f>
        <v>14245952.017126206</v>
      </c>
      <c r="H38" s="61">
        <f t="shared" ref="H38:AG38" si="72">$N$10</f>
        <v>14245952.017126206</v>
      </c>
      <c r="I38" s="61">
        <f t="shared" si="72"/>
        <v>14245952.017126206</v>
      </c>
      <c r="J38" s="61">
        <f t="shared" si="72"/>
        <v>14245952.017126206</v>
      </c>
      <c r="K38" s="61">
        <f t="shared" si="72"/>
        <v>14245952.017126206</v>
      </c>
      <c r="L38" s="61">
        <f t="shared" si="72"/>
        <v>14245952.017126206</v>
      </c>
      <c r="M38" s="61">
        <f t="shared" si="72"/>
        <v>14245952.017126206</v>
      </c>
      <c r="N38" s="61">
        <f t="shared" si="72"/>
        <v>14245952.017126206</v>
      </c>
      <c r="O38" s="61">
        <f t="shared" si="72"/>
        <v>14245952.017126206</v>
      </c>
      <c r="P38" s="61">
        <f t="shared" si="72"/>
        <v>14245952.017126206</v>
      </c>
      <c r="Q38" s="61">
        <f t="shared" si="72"/>
        <v>14245952.017126206</v>
      </c>
      <c r="R38" s="61">
        <f t="shared" si="72"/>
        <v>14245952.017126206</v>
      </c>
      <c r="S38" s="61">
        <f t="shared" si="72"/>
        <v>14245952.017126206</v>
      </c>
      <c r="T38" s="61">
        <f t="shared" si="72"/>
        <v>14245952.017126206</v>
      </c>
      <c r="U38" s="61">
        <f t="shared" si="72"/>
        <v>14245952.017126206</v>
      </c>
      <c r="V38" s="61">
        <f t="shared" si="72"/>
        <v>14245952.017126206</v>
      </c>
      <c r="W38" s="61">
        <f t="shared" si="72"/>
        <v>14245952.017126206</v>
      </c>
      <c r="X38" s="61">
        <f t="shared" si="72"/>
        <v>14245952.017126206</v>
      </c>
      <c r="Y38" s="61">
        <f t="shared" si="72"/>
        <v>14245952.017126206</v>
      </c>
      <c r="Z38" s="61">
        <f t="shared" si="72"/>
        <v>14245952.017126206</v>
      </c>
      <c r="AA38" s="61">
        <f t="shared" si="72"/>
        <v>14245952.017126206</v>
      </c>
      <c r="AB38" s="61">
        <f t="shared" si="72"/>
        <v>14245952.017126206</v>
      </c>
      <c r="AC38" s="61">
        <f t="shared" si="72"/>
        <v>14245952.017126206</v>
      </c>
      <c r="AD38" s="61">
        <f t="shared" si="72"/>
        <v>14245952.017126206</v>
      </c>
      <c r="AE38" s="61">
        <f t="shared" si="72"/>
        <v>14245952.017126206</v>
      </c>
      <c r="AF38" s="61">
        <f t="shared" si="72"/>
        <v>14245952.017126206</v>
      </c>
      <c r="AG38" s="61">
        <f t="shared" si="72"/>
        <v>14245952.017126206</v>
      </c>
      <c r="AH38" s="69"/>
      <c r="AI38" s="70">
        <f t="shared" ref="AI38:BI38" si="73">$M$10*$Q$15</f>
        <v>12192790.262397816</v>
      </c>
      <c r="AJ38" s="70">
        <f t="shared" si="73"/>
        <v>12192790.262397816</v>
      </c>
      <c r="AK38" s="70">
        <f t="shared" si="73"/>
        <v>12192790.262397816</v>
      </c>
      <c r="AL38" s="70">
        <f t="shared" si="73"/>
        <v>12192790.262397816</v>
      </c>
      <c r="AM38" s="70">
        <f t="shared" si="73"/>
        <v>12192790.262397816</v>
      </c>
      <c r="AN38" s="70">
        <f t="shared" si="73"/>
        <v>12192790.262397816</v>
      </c>
      <c r="AO38" s="70">
        <f t="shared" si="73"/>
        <v>12192790.262397816</v>
      </c>
      <c r="AP38" s="70">
        <f t="shared" si="73"/>
        <v>12192790.262397816</v>
      </c>
      <c r="AQ38" s="70">
        <f t="shared" si="73"/>
        <v>12192790.262397816</v>
      </c>
      <c r="AR38" s="70">
        <f t="shared" si="73"/>
        <v>12192790.262397816</v>
      </c>
      <c r="AS38" s="70">
        <f t="shared" si="73"/>
        <v>12192790.262397816</v>
      </c>
      <c r="AT38" s="70">
        <f t="shared" si="73"/>
        <v>12192790.262397816</v>
      </c>
      <c r="AU38" s="70">
        <f t="shared" si="73"/>
        <v>12192790.262397816</v>
      </c>
      <c r="AV38" s="70">
        <f t="shared" si="73"/>
        <v>12192790.262397816</v>
      </c>
      <c r="AW38" s="70">
        <f t="shared" si="73"/>
        <v>12192790.262397816</v>
      </c>
      <c r="AX38" s="70">
        <f t="shared" si="73"/>
        <v>12192790.262397816</v>
      </c>
      <c r="AY38" s="70">
        <f t="shared" si="73"/>
        <v>12192790.262397816</v>
      </c>
      <c r="AZ38" s="70">
        <f t="shared" si="73"/>
        <v>12192790.262397816</v>
      </c>
      <c r="BA38" s="70">
        <f t="shared" si="73"/>
        <v>12192790.262397816</v>
      </c>
      <c r="BB38" s="70">
        <f t="shared" si="73"/>
        <v>12192790.262397816</v>
      </c>
      <c r="BC38" s="70">
        <f t="shared" si="73"/>
        <v>12192790.262397816</v>
      </c>
      <c r="BD38" s="70">
        <f t="shared" si="73"/>
        <v>12192790.262397816</v>
      </c>
      <c r="BE38" s="70">
        <f t="shared" si="73"/>
        <v>12192790.262397816</v>
      </c>
      <c r="BF38" s="70">
        <f t="shared" si="73"/>
        <v>12192790.262397816</v>
      </c>
      <c r="BG38" s="70">
        <f t="shared" si="73"/>
        <v>12192790.262397816</v>
      </c>
      <c r="BH38" s="70">
        <f t="shared" si="73"/>
        <v>12192790.262397816</v>
      </c>
      <c r="BI38" s="70">
        <f t="shared" si="73"/>
        <v>12192790.262397816</v>
      </c>
      <c r="BJ38" s="69"/>
      <c r="BK38" s="61">
        <f>$L$10*$Q$14</f>
        <v>10823784.462978076</v>
      </c>
      <c r="BL38" s="61">
        <f t="shared" ref="BL38:CK38" si="74">$L$10*$Q$14</f>
        <v>10823784.462978076</v>
      </c>
      <c r="BM38" s="61">
        <f t="shared" si="74"/>
        <v>10823784.462978076</v>
      </c>
      <c r="BN38" s="61">
        <f t="shared" si="74"/>
        <v>10823784.462978076</v>
      </c>
      <c r="BO38" s="61">
        <f t="shared" si="74"/>
        <v>10823784.462978076</v>
      </c>
      <c r="BP38" s="61">
        <f t="shared" si="74"/>
        <v>10823784.462978076</v>
      </c>
      <c r="BQ38" s="61">
        <f t="shared" si="74"/>
        <v>10823784.462978076</v>
      </c>
      <c r="BR38" s="61">
        <f t="shared" si="74"/>
        <v>10823784.462978076</v>
      </c>
      <c r="BS38" s="61">
        <f t="shared" si="74"/>
        <v>10823784.462978076</v>
      </c>
      <c r="BT38" s="61">
        <f t="shared" si="74"/>
        <v>10823784.462978076</v>
      </c>
      <c r="BU38" s="61">
        <f t="shared" si="74"/>
        <v>10823784.462978076</v>
      </c>
      <c r="BV38" s="61">
        <f t="shared" si="74"/>
        <v>10823784.462978076</v>
      </c>
      <c r="BW38" s="61">
        <f t="shared" si="74"/>
        <v>10823784.462978076</v>
      </c>
      <c r="BX38" s="61">
        <f t="shared" si="74"/>
        <v>10823784.462978076</v>
      </c>
      <c r="BY38" s="61">
        <f t="shared" si="74"/>
        <v>10823784.462978076</v>
      </c>
      <c r="BZ38" s="61">
        <f t="shared" si="74"/>
        <v>10823784.462978076</v>
      </c>
      <c r="CA38" s="61">
        <f t="shared" si="74"/>
        <v>10823784.462978076</v>
      </c>
      <c r="CB38" s="61">
        <f t="shared" si="74"/>
        <v>10823784.462978076</v>
      </c>
      <c r="CC38" s="61">
        <f t="shared" si="74"/>
        <v>10823784.462978076</v>
      </c>
      <c r="CD38" s="61">
        <f t="shared" si="74"/>
        <v>10823784.462978076</v>
      </c>
      <c r="CE38" s="61">
        <f t="shared" si="74"/>
        <v>10823784.462978076</v>
      </c>
      <c r="CF38" s="61">
        <f t="shared" si="74"/>
        <v>10823784.462978076</v>
      </c>
      <c r="CG38" s="61">
        <f t="shared" si="74"/>
        <v>10823784.462978076</v>
      </c>
      <c r="CH38" s="61">
        <f t="shared" si="74"/>
        <v>10823784.462978076</v>
      </c>
      <c r="CI38" s="61">
        <f t="shared" si="74"/>
        <v>10823784.462978076</v>
      </c>
      <c r="CJ38" s="61">
        <f t="shared" si="74"/>
        <v>10823784.462978076</v>
      </c>
      <c r="CK38" s="61">
        <f t="shared" si="74"/>
        <v>10823784.462978076</v>
      </c>
      <c r="CL38" s="69"/>
      <c r="CM38" s="61">
        <f>$K$10*$Q$13</f>
        <v>9247584.3263126034</v>
      </c>
      <c r="CN38" s="61">
        <f t="shared" ref="CN38:DM38" si="75">$K$10*$Q$13</f>
        <v>9247584.3263126034</v>
      </c>
      <c r="CO38" s="61">
        <f t="shared" si="75"/>
        <v>9247584.3263126034</v>
      </c>
      <c r="CP38" s="61">
        <f t="shared" si="75"/>
        <v>9247584.3263126034</v>
      </c>
      <c r="CQ38" s="61">
        <f t="shared" si="75"/>
        <v>9247584.3263126034</v>
      </c>
      <c r="CR38" s="61">
        <f t="shared" si="75"/>
        <v>9247584.3263126034</v>
      </c>
      <c r="CS38" s="61">
        <f t="shared" si="75"/>
        <v>9247584.3263126034</v>
      </c>
      <c r="CT38" s="61">
        <f t="shared" si="75"/>
        <v>9247584.3263126034</v>
      </c>
      <c r="CU38" s="61">
        <f t="shared" si="75"/>
        <v>9247584.3263126034</v>
      </c>
      <c r="CV38" s="61">
        <f t="shared" si="75"/>
        <v>9247584.3263126034</v>
      </c>
      <c r="CW38" s="61">
        <f t="shared" si="75"/>
        <v>9247584.3263126034</v>
      </c>
      <c r="CX38" s="61">
        <f t="shared" si="75"/>
        <v>9247584.3263126034</v>
      </c>
      <c r="CY38" s="61">
        <f t="shared" si="75"/>
        <v>9247584.3263126034</v>
      </c>
      <c r="CZ38" s="61">
        <f t="shared" si="75"/>
        <v>9247584.3263126034</v>
      </c>
      <c r="DA38" s="61">
        <f t="shared" si="75"/>
        <v>9247584.3263126034</v>
      </c>
      <c r="DB38" s="61">
        <f t="shared" si="75"/>
        <v>9247584.3263126034</v>
      </c>
      <c r="DC38" s="61">
        <f t="shared" si="75"/>
        <v>9247584.3263126034</v>
      </c>
      <c r="DD38" s="61">
        <f t="shared" si="75"/>
        <v>9247584.3263126034</v>
      </c>
      <c r="DE38" s="61">
        <f t="shared" si="75"/>
        <v>9247584.3263126034</v>
      </c>
      <c r="DF38" s="61">
        <f t="shared" si="75"/>
        <v>9247584.3263126034</v>
      </c>
      <c r="DG38" s="61">
        <f t="shared" si="75"/>
        <v>9247584.3263126034</v>
      </c>
      <c r="DH38" s="61">
        <f t="shared" si="75"/>
        <v>9247584.3263126034</v>
      </c>
      <c r="DI38" s="61">
        <f t="shared" si="75"/>
        <v>9247584.3263126034</v>
      </c>
      <c r="DJ38" s="61">
        <f t="shared" si="75"/>
        <v>9247584.3263126034</v>
      </c>
      <c r="DK38" s="61">
        <f t="shared" si="75"/>
        <v>9247584.3263126034</v>
      </c>
      <c r="DL38" s="61">
        <f t="shared" si="75"/>
        <v>9247584.3263126034</v>
      </c>
      <c r="DM38" s="61">
        <f t="shared" si="75"/>
        <v>9247584.3263126034</v>
      </c>
      <c r="DN38" s="69"/>
      <c r="DO38" s="61">
        <f>$J$10*$Q$12</f>
        <v>7737374.7050117496</v>
      </c>
      <c r="DP38" s="61">
        <f t="shared" ref="DP38:EO38" si="76">$J$10*$Q$12</f>
        <v>7737374.7050117496</v>
      </c>
      <c r="DQ38" s="61">
        <f t="shared" si="76"/>
        <v>7737374.7050117496</v>
      </c>
      <c r="DR38" s="61">
        <f t="shared" si="76"/>
        <v>7737374.7050117496</v>
      </c>
      <c r="DS38" s="61">
        <f t="shared" si="76"/>
        <v>7737374.7050117496</v>
      </c>
      <c r="DT38" s="61">
        <f t="shared" si="76"/>
        <v>7737374.7050117496</v>
      </c>
      <c r="DU38" s="61">
        <f t="shared" si="76"/>
        <v>7737374.7050117496</v>
      </c>
      <c r="DV38" s="61">
        <f t="shared" si="76"/>
        <v>7737374.7050117496</v>
      </c>
      <c r="DW38" s="61">
        <f t="shared" si="76"/>
        <v>7737374.7050117496</v>
      </c>
      <c r="DX38" s="61">
        <f t="shared" si="76"/>
        <v>7737374.7050117496</v>
      </c>
      <c r="DY38" s="61">
        <f t="shared" si="76"/>
        <v>7737374.7050117496</v>
      </c>
      <c r="DZ38" s="61">
        <f t="shared" si="76"/>
        <v>7737374.7050117496</v>
      </c>
      <c r="EA38" s="61">
        <f t="shared" si="76"/>
        <v>7737374.7050117496</v>
      </c>
      <c r="EB38" s="61">
        <f t="shared" si="76"/>
        <v>7737374.7050117496</v>
      </c>
      <c r="EC38" s="61">
        <f t="shared" si="76"/>
        <v>7737374.7050117496</v>
      </c>
      <c r="ED38" s="61">
        <f t="shared" si="76"/>
        <v>7737374.7050117496</v>
      </c>
      <c r="EE38" s="61">
        <f t="shared" si="76"/>
        <v>7737374.7050117496</v>
      </c>
      <c r="EF38" s="61">
        <f t="shared" si="76"/>
        <v>7737374.7050117496</v>
      </c>
      <c r="EG38" s="61">
        <f t="shared" si="76"/>
        <v>7737374.7050117496</v>
      </c>
      <c r="EH38" s="61">
        <f t="shared" si="76"/>
        <v>7737374.7050117496</v>
      </c>
      <c r="EI38" s="61">
        <f t="shared" si="76"/>
        <v>7737374.7050117496</v>
      </c>
      <c r="EJ38" s="61">
        <f t="shared" si="76"/>
        <v>7737374.7050117496</v>
      </c>
      <c r="EK38" s="61">
        <f t="shared" si="76"/>
        <v>7737374.7050117496</v>
      </c>
      <c r="EL38" s="61">
        <f t="shared" si="76"/>
        <v>7737374.7050117496</v>
      </c>
      <c r="EM38" s="61">
        <f t="shared" si="76"/>
        <v>7737374.7050117496</v>
      </c>
      <c r="EN38" s="61">
        <f t="shared" si="76"/>
        <v>7737374.7050117496</v>
      </c>
      <c r="EO38" s="61">
        <f t="shared" si="76"/>
        <v>7737374.7050117496</v>
      </c>
      <c r="EP38" s="69"/>
      <c r="EQ38" s="61">
        <f>$I$10*$Q$11</f>
        <v>6599862.8717784723</v>
      </c>
      <c r="ER38" s="61">
        <f t="shared" ref="ER38:FQ38" si="77">$I$10*$Q$11</f>
        <v>6599862.8717784723</v>
      </c>
      <c r="ES38" s="61">
        <f t="shared" si="77"/>
        <v>6599862.8717784723</v>
      </c>
      <c r="ET38" s="61">
        <f t="shared" si="77"/>
        <v>6599862.8717784723</v>
      </c>
      <c r="EU38" s="61">
        <f t="shared" si="77"/>
        <v>6599862.8717784723</v>
      </c>
      <c r="EV38" s="61">
        <f t="shared" si="77"/>
        <v>6599862.8717784723</v>
      </c>
      <c r="EW38" s="61">
        <f t="shared" si="77"/>
        <v>6599862.8717784723</v>
      </c>
      <c r="EX38" s="61">
        <f t="shared" si="77"/>
        <v>6599862.8717784723</v>
      </c>
      <c r="EY38" s="61">
        <f t="shared" si="77"/>
        <v>6599862.8717784723</v>
      </c>
      <c r="EZ38" s="61">
        <f t="shared" si="77"/>
        <v>6599862.8717784723</v>
      </c>
      <c r="FA38" s="61">
        <f t="shared" si="77"/>
        <v>6599862.8717784723</v>
      </c>
      <c r="FB38" s="61">
        <f t="shared" si="77"/>
        <v>6599862.8717784723</v>
      </c>
      <c r="FC38" s="61">
        <f t="shared" si="77"/>
        <v>6599862.8717784723</v>
      </c>
      <c r="FD38" s="61">
        <f t="shared" si="77"/>
        <v>6599862.8717784723</v>
      </c>
      <c r="FE38" s="61">
        <f t="shared" si="77"/>
        <v>6599862.8717784723</v>
      </c>
      <c r="FF38" s="61">
        <f t="shared" si="77"/>
        <v>6599862.8717784723</v>
      </c>
      <c r="FG38" s="61">
        <f t="shared" si="77"/>
        <v>6599862.8717784723</v>
      </c>
      <c r="FH38" s="61">
        <f t="shared" si="77"/>
        <v>6599862.8717784723</v>
      </c>
      <c r="FI38" s="61">
        <f t="shared" si="77"/>
        <v>6599862.8717784723</v>
      </c>
      <c r="FJ38" s="61">
        <f t="shared" si="77"/>
        <v>6599862.8717784723</v>
      </c>
      <c r="FK38" s="61">
        <f t="shared" si="77"/>
        <v>6599862.8717784723</v>
      </c>
      <c r="FL38" s="61">
        <f t="shared" si="77"/>
        <v>6599862.8717784723</v>
      </c>
      <c r="FM38" s="61">
        <f t="shared" si="77"/>
        <v>6599862.8717784723</v>
      </c>
      <c r="FN38" s="61">
        <f t="shared" si="77"/>
        <v>6599862.8717784723</v>
      </c>
      <c r="FO38" s="61">
        <f t="shared" si="77"/>
        <v>6599862.8717784723</v>
      </c>
      <c r="FP38" s="61">
        <f t="shared" si="77"/>
        <v>6599862.8717784723</v>
      </c>
      <c r="FQ38" s="61">
        <f t="shared" si="77"/>
        <v>6599862.8717784723</v>
      </c>
      <c r="FR38" s="69"/>
      <c r="FS38" s="61">
        <f>$H$10*$Q$10</f>
        <v>6356706.1893766029</v>
      </c>
      <c r="FT38" s="61">
        <f t="shared" ref="FT38:GS38" si="78">$H$10*$Q$10</f>
        <v>6356706.1893766029</v>
      </c>
      <c r="FU38" s="61">
        <f t="shared" si="78"/>
        <v>6356706.1893766029</v>
      </c>
      <c r="FV38" s="61">
        <f t="shared" si="78"/>
        <v>6356706.1893766029</v>
      </c>
      <c r="FW38" s="61">
        <f t="shared" si="78"/>
        <v>6356706.1893766029</v>
      </c>
      <c r="FX38" s="61">
        <f t="shared" si="78"/>
        <v>6356706.1893766029</v>
      </c>
      <c r="FY38" s="61">
        <f t="shared" si="78"/>
        <v>6356706.1893766029</v>
      </c>
      <c r="FZ38" s="61">
        <f t="shared" si="78"/>
        <v>6356706.1893766029</v>
      </c>
      <c r="GA38" s="61">
        <f t="shared" si="78"/>
        <v>6356706.1893766029</v>
      </c>
      <c r="GB38" s="61">
        <f t="shared" si="78"/>
        <v>6356706.1893766029</v>
      </c>
      <c r="GC38" s="61">
        <f t="shared" si="78"/>
        <v>6356706.1893766029</v>
      </c>
      <c r="GD38" s="61">
        <f t="shared" si="78"/>
        <v>6356706.1893766029</v>
      </c>
      <c r="GE38" s="61">
        <f t="shared" si="78"/>
        <v>6356706.1893766029</v>
      </c>
      <c r="GF38" s="61">
        <f t="shared" si="78"/>
        <v>6356706.1893766029</v>
      </c>
      <c r="GG38" s="61">
        <f t="shared" si="78"/>
        <v>6356706.1893766029</v>
      </c>
      <c r="GH38" s="61">
        <f t="shared" si="78"/>
        <v>6356706.1893766029</v>
      </c>
      <c r="GI38" s="61">
        <f t="shared" si="78"/>
        <v>6356706.1893766029</v>
      </c>
      <c r="GJ38" s="61">
        <f t="shared" si="78"/>
        <v>6356706.1893766029</v>
      </c>
      <c r="GK38" s="61">
        <f t="shared" si="78"/>
        <v>6356706.1893766029</v>
      </c>
      <c r="GL38" s="61">
        <f t="shared" si="78"/>
        <v>6356706.1893766029</v>
      </c>
      <c r="GM38" s="61">
        <f t="shared" si="78"/>
        <v>6356706.1893766029</v>
      </c>
      <c r="GN38" s="61">
        <f t="shared" si="78"/>
        <v>6356706.1893766029</v>
      </c>
      <c r="GO38" s="61">
        <f t="shared" si="78"/>
        <v>6356706.1893766029</v>
      </c>
      <c r="GP38" s="61">
        <f t="shared" si="78"/>
        <v>6356706.1893766029</v>
      </c>
      <c r="GQ38" s="61">
        <f t="shared" si="78"/>
        <v>6356706.1893766029</v>
      </c>
      <c r="GR38" s="61">
        <f t="shared" si="78"/>
        <v>6356706.1893766029</v>
      </c>
      <c r="GS38" s="61">
        <f t="shared" si="78"/>
        <v>6356706.1893766029</v>
      </c>
      <c r="GT38" s="69"/>
      <c r="GU38" s="61">
        <f>$G$10*$Q$9</f>
        <v>5504501.9422540469</v>
      </c>
      <c r="GV38" s="61">
        <f t="shared" ref="GV38:HU38" si="79">$G$10*$Q$9</f>
        <v>5504501.9422540469</v>
      </c>
      <c r="GW38" s="61">
        <f t="shared" si="79"/>
        <v>5504501.9422540469</v>
      </c>
      <c r="GX38" s="61">
        <f t="shared" si="79"/>
        <v>5504501.9422540469</v>
      </c>
      <c r="GY38" s="61">
        <f t="shared" si="79"/>
        <v>5504501.9422540469</v>
      </c>
      <c r="GZ38" s="61">
        <f t="shared" si="79"/>
        <v>5504501.9422540469</v>
      </c>
      <c r="HA38" s="61">
        <f t="shared" si="79"/>
        <v>5504501.9422540469</v>
      </c>
      <c r="HB38" s="61">
        <f t="shared" si="79"/>
        <v>5504501.9422540469</v>
      </c>
      <c r="HC38" s="61">
        <f t="shared" si="79"/>
        <v>5504501.9422540469</v>
      </c>
      <c r="HD38" s="61">
        <f t="shared" si="79"/>
        <v>5504501.9422540469</v>
      </c>
      <c r="HE38" s="61">
        <f t="shared" si="79"/>
        <v>5504501.9422540469</v>
      </c>
      <c r="HF38" s="61">
        <f t="shared" si="79"/>
        <v>5504501.9422540469</v>
      </c>
      <c r="HG38" s="61">
        <f t="shared" si="79"/>
        <v>5504501.9422540469</v>
      </c>
      <c r="HH38" s="61">
        <f t="shared" si="79"/>
        <v>5504501.9422540469</v>
      </c>
      <c r="HI38" s="61">
        <f t="shared" si="79"/>
        <v>5504501.9422540469</v>
      </c>
      <c r="HJ38" s="61">
        <f t="shared" si="79"/>
        <v>5504501.9422540469</v>
      </c>
      <c r="HK38" s="61">
        <f t="shared" si="79"/>
        <v>5504501.9422540469</v>
      </c>
      <c r="HL38" s="61">
        <f t="shared" si="79"/>
        <v>5504501.9422540469</v>
      </c>
      <c r="HM38" s="61">
        <f t="shared" si="79"/>
        <v>5504501.9422540469</v>
      </c>
      <c r="HN38" s="61">
        <f t="shared" si="79"/>
        <v>5504501.9422540469</v>
      </c>
      <c r="HO38" s="61">
        <f t="shared" si="79"/>
        <v>5504501.9422540469</v>
      </c>
      <c r="HP38" s="61">
        <f t="shared" si="79"/>
        <v>5504501.9422540469</v>
      </c>
      <c r="HQ38" s="61">
        <f t="shared" si="79"/>
        <v>5504501.9422540469</v>
      </c>
      <c r="HR38" s="61">
        <f t="shared" si="79"/>
        <v>5504501.9422540469</v>
      </c>
      <c r="HS38" s="61">
        <f t="shared" si="79"/>
        <v>5504501.9422540469</v>
      </c>
      <c r="HT38" s="61">
        <f t="shared" si="79"/>
        <v>5504501.9422540469</v>
      </c>
      <c r="HU38" s="61">
        <f t="shared" si="79"/>
        <v>5504501.9422540469</v>
      </c>
      <c r="HV38" s="69"/>
    </row>
    <row r="39" spans="1:230" s="78" customFormat="1" x14ac:dyDescent="0.2">
      <c r="A39" s="64"/>
      <c r="B39" s="62"/>
      <c r="C39" s="64" t="s">
        <v>27</v>
      </c>
      <c r="D39" s="64" t="s">
        <v>73</v>
      </c>
      <c r="E39" s="77" t="s">
        <v>74</v>
      </c>
      <c r="F39" s="77" t="s">
        <v>31</v>
      </c>
    </row>
    <row r="40" spans="1:230" s="61" customFormat="1" x14ac:dyDescent="0.2">
      <c r="A40" s="75"/>
      <c r="B40" s="72">
        <v>1</v>
      </c>
      <c r="C40" s="75" t="s">
        <v>29</v>
      </c>
      <c r="D40" s="73">
        <v>4783</v>
      </c>
      <c r="E40" s="43" t="s">
        <v>781</v>
      </c>
      <c r="F40" s="43" t="s">
        <v>20</v>
      </c>
      <c r="G40" s="61">
        <f t="shared" ref="G40:AG40" si="80">$N$12</f>
        <v>63241730.737882584</v>
      </c>
      <c r="H40" s="61">
        <f t="shared" si="80"/>
        <v>63241730.737882584</v>
      </c>
      <c r="I40" s="61">
        <f t="shared" si="80"/>
        <v>63241730.737882584</v>
      </c>
      <c r="J40" s="61">
        <f t="shared" si="80"/>
        <v>63241730.737882584</v>
      </c>
      <c r="K40" s="61">
        <f t="shared" si="80"/>
        <v>63241730.737882584</v>
      </c>
      <c r="L40" s="61">
        <f t="shared" si="80"/>
        <v>63241730.737882584</v>
      </c>
      <c r="M40" s="61">
        <f t="shared" si="80"/>
        <v>63241730.737882584</v>
      </c>
      <c r="N40" s="61">
        <f t="shared" si="80"/>
        <v>63241730.737882584</v>
      </c>
      <c r="O40" s="61">
        <f t="shared" si="80"/>
        <v>63241730.737882584</v>
      </c>
      <c r="P40" s="61">
        <f t="shared" si="80"/>
        <v>63241730.737882584</v>
      </c>
      <c r="Q40" s="61">
        <f t="shared" si="80"/>
        <v>63241730.737882584</v>
      </c>
      <c r="R40" s="61">
        <f t="shared" si="80"/>
        <v>63241730.737882584</v>
      </c>
      <c r="S40" s="61">
        <f t="shared" si="80"/>
        <v>63241730.737882584</v>
      </c>
      <c r="T40" s="61">
        <f t="shared" si="80"/>
        <v>63241730.737882584</v>
      </c>
      <c r="U40" s="61">
        <f t="shared" si="80"/>
        <v>63241730.737882584</v>
      </c>
      <c r="V40" s="61">
        <f t="shared" si="80"/>
        <v>63241730.737882584</v>
      </c>
      <c r="W40" s="61">
        <f t="shared" si="80"/>
        <v>63241730.737882584</v>
      </c>
      <c r="X40" s="61">
        <f t="shared" si="80"/>
        <v>63241730.737882584</v>
      </c>
      <c r="Y40" s="61">
        <f t="shared" si="80"/>
        <v>63241730.737882584</v>
      </c>
      <c r="Z40" s="61">
        <f t="shared" si="80"/>
        <v>63241730.737882584</v>
      </c>
      <c r="AA40" s="61">
        <f t="shared" si="80"/>
        <v>63241730.737882584</v>
      </c>
      <c r="AB40" s="61">
        <f t="shared" si="80"/>
        <v>63241730.737882584</v>
      </c>
      <c r="AC40" s="61">
        <f t="shared" si="80"/>
        <v>63241730.737882584</v>
      </c>
      <c r="AD40" s="61">
        <f t="shared" si="80"/>
        <v>63241730.737882584</v>
      </c>
      <c r="AE40" s="61">
        <f t="shared" si="80"/>
        <v>63241730.737882584</v>
      </c>
      <c r="AF40" s="61">
        <f t="shared" si="80"/>
        <v>63241730.737882584</v>
      </c>
      <c r="AG40" s="61">
        <f t="shared" si="80"/>
        <v>63241730.737882584</v>
      </c>
      <c r="AH40" s="69"/>
      <c r="AI40" s="61">
        <f>$M$12*$Q$15</f>
        <v>62580199.362909168</v>
      </c>
      <c r="AJ40" s="61">
        <f t="shared" ref="AJ40:BI40" si="81">$M$12</f>
        <v>62580199.362909168</v>
      </c>
      <c r="AK40" s="61">
        <f t="shared" si="81"/>
        <v>62580199.362909168</v>
      </c>
      <c r="AL40" s="61">
        <f t="shared" si="81"/>
        <v>62580199.362909168</v>
      </c>
      <c r="AM40" s="61">
        <f t="shared" si="81"/>
        <v>62580199.362909168</v>
      </c>
      <c r="AN40" s="61">
        <f t="shared" si="81"/>
        <v>62580199.362909168</v>
      </c>
      <c r="AO40" s="61">
        <f t="shared" si="81"/>
        <v>62580199.362909168</v>
      </c>
      <c r="AP40" s="61">
        <f t="shared" si="81"/>
        <v>62580199.362909168</v>
      </c>
      <c r="AQ40" s="61">
        <f t="shared" si="81"/>
        <v>62580199.362909168</v>
      </c>
      <c r="AR40" s="61">
        <f t="shared" si="81"/>
        <v>62580199.362909168</v>
      </c>
      <c r="AS40" s="61">
        <f t="shared" si="81"/>
        <v>62580199.362909168</v>
      </c>
      <c r="AT40" s="61">
        <f t="shared" si="81"/>
        <v>62580199.362909168</v>
      </c>
      <c r="AU40" s="61">
        <f t="shared" si="81"/>
        <v>62580199.362909168</v>
      </c>
      <c r="AV40" s="61">
        <f t="shared" si="81"/>
        <v>62580199.362909168</v>
      </c>
      <c r="AW40" s="61">
        <f t="shared" si="81"/>
        <v>62580199.362909168</v>
      </c>
      <c r="AX40" s="61">
        <f t="shared" si="81"/>
        <v>62580199.362909168</v>
      </c>
      <c r="AY40" s="61">
        <f t="shared" si="81"/>
        <v>62580199.362909168</v>
      </c>
      <c r="AZ40" s="61">
        <f t="shared" si="81"/>
        <v>62580199.362909168</v>
      </c>
      <c r="BA40" s="61">
        <f t="shared" si="81"/>
        <v>62580199.362909168</v>
      </c>
      <c r="BB40" s="61">
        <f t="shared" si="81"/>
        <v>62580199.362909168</v>
      </c>
      <c r="BC40" s="61">
        <f t="shared" si="81"/>
        <v>62580199.362909168</v>
      </c>
      <c r="BD40" s="61">
        <f t="shared" si="81"/>
        <v>62580199.362909168</v>
      </c>
      <c r="BE40" s="61">
        <f t="shared" si="81"/>
        <v>62580199.362909168</v>
      </c>
      <c r="BF40" s="61">
        <f t="shared" si="81"/>
        <v>62580199.362909168</v>
      </c>
      <c r="BG40" s="61">
        <f t="shared" si="81"/>
        <v>62580199.362909168</v>
      </c>
      <c r="BH40" s="61">
        <f t="shared" si="81"/>
        <v>62580199.362909168</v>
      </c>
      <c r="BI40" s="61">
        <f t="shared" si="81"/>
        <v>62580199.362909168</v>
      </c>
      <c r="BJ40" s="69"/>
      <c r="BK40" s="61">
        <f>$L$12*$Q$14</f>
        <v>56905830.907768577</v>
      </c>
      <c r="BL40" s="61">
        <f t="shared" ref="BL40:CK40" si="82">$L$12*$Q$14</f>
        <v>56905830.907768577</v>
      </c>
      <c r="BM40" s="61">
        <f t="shared" si="82"/>
        <v>56905830.907768577</v>
      </c>
      <c r="BN40" s="61">
        <f t="shared" si="82"/>
        <v>56905830.907768577</v>
      </c>
      <c r="BO40" s="61">
        <f t="shared" si="82"/>
        <v>56905830.907768577</v>
      </c>
      <c r="BP40" s="61">
        <f t="shared" si="82"/>
        <v>56905830.907768577</v>
      </c>
      <c r="BQ40" s="61">
        <f t="shared" si="82"/>
        <v>56905830.907768577</v>
      </c>
      <c r="BR40" s="61">
        <f t="shared" si="82"/>
        <v>56905830.907768577</v>
      </c>
      <c r="BS40" s="61">
        <f t="shared" si="82"/>
        <v>56905830.907768577</v>
      </c>
      <c r="BT40" s="61">
        <f t="shared" si="82"/>
        <v>56905830.907768577</v>
      </c>
      <c r="BU40" s="61">
        <f t="shared" si="82"/>
        <v>56905830.907768577</v>
      </c>
      <c r="BV40" s="61">
        <f t="shared" si="82"/>
        <v>56905830.907768577</v>
      </c>
      <c r="BW40" s="61">
        <f t="shared" si="82"/>
        <v>56905830.907768577</v>
      </c>
      <c r="BX40" s="61">
        <f t="shared" si="82"/>
        <v>56905830.907768577</v>
      </c>
      <c r="BY40" s="61">
        <f t="shared" si="82"/>
        <v>56905830.907768577</v>
      </c>
      <c r="BZ40" s="61">
        <f t="shared" si="82"/>
        <v>56905830.907768577</v>
      </c>
      <c r="CA40" s="61">
        <f t="shared" si="82"/>
        <v>56905830.907768577</v>
      </c>
      <c r="CB40" s="61">
        <f t="shared" si="82"/>
        <v>56905830.907768577</v>
      </c>
      <c r="CC40" s="61">
        <f t="shared" si="82"/>
        <v>56905830.907768577</v>
      </c>
      <c r="CD40" s="61">
        <f t="shared" si="82"/>
        <v>56905830.907768577</v>
      </c>
      <c r="CE40" s="61">
        <f t="shared" si="82"/>
        <v>56905830.907768577</v>
      </c>
      <c r="CF40" s="61">
        <f t="shared" si="82"/>
        <v>56905830.907768577</v>
      </c>
      <c r="CG40" s="61">
        <f t="shared" si="82"/>
        <v>56905830.907768577</v>
      </c>
      <c r="CH40" s="61">
        <f t="shared" si="82"/>
        <v>56905830.907768577</v>
      </c>
      <c r="CI40" s="61">
        <f t="shared" si="82"/>
        <v>56905830.907768577</v>
      </c>
      <c r="CJ40" s="61">
        <f t="shared" si="82"/>
        <v>56905830.907768577</v>
      </c>
      <c r="CK40" s="61">
        <f t="shared" si="82"/>
        <v>56905830.907768577</v>
      </c>
      <c r="CL40" s="69"/>
      <c r="CM40" s="61">
        <f>$K$12*$Q$13</f>
        <v>49439101.455976233</v>
      </c>
      <c r="CN40" s="61">
        <f t="shared" ref="CN40:DM40" si="83">$K$12*$Q$13</f>
        <v>49439101.455976233</v>
      </c>
      <c r="CO40" s="61">
        <f t="shared" si="83"/>
        <v>49439101.455976233</v>
      </c>
      <c r="CP40" s="61">
        <f t="shared" si="83"/>
        <v>49439101.455976233</v>
      </c>
      <c r="CQ40" s="61">
        <f t="shared" si="83"/>
        <v>49439101.455976233</v>
      </c>
      <c r="CR40" s="61">
        <f t="shared" si="83"/>
        <v>49439101.455976233</v>
      </c>
      <c r="CS40" s="61">
        <f t="shared" si="83"/>
        <v>49439101.455976233</v>
      </c>
      <c r="CT40" s="61">
        <f t="shared" si="83"/>
        <v>49439101.455976233</v>
      </c>
      <c r="CU40" s="61">
        <f t="shared" si="83"/>
        <v>49439101.455976233</v>
      </c>
      <c r="CV40" s="61">
        <f t="shared" si="83"/>
        <v>49439101.455976233</v>
      </c>
      <c r="CW40" s="61">
        <f t="shared" si="83"/>
        <v>49439101.455976233</v>
      </c>
      <c r="CX40" s="61">
        <f t="shared" si="83"/>
        <v>49439101.455976233</v>
      </c>
      <c r="CY40" s="61">
        <f t="shared" si="83"/>
        <v>49439101.455976233</v>
      </c>
      <c r="CZ40" s="61">
        <f t="shared" si="83"/>
        <v>49439101.455976233</v>
      </c>
      <c r="DA40" s="61">
        <f t="shared" si="83"/>
        <v>49439101.455976233</v>
      </c>
      <c r="DB40" s="61">
        <f t="shared" si="83"/>
        <v>49439101.455976233</v>
      </c>
      <c r="DC40" s="61">
        <f t="shared" si="83"/>
        <v>49439101.455976233</v>
      </c>
      <c r="DD40" s="61">
        <f t="shared" si="83"/>
        <v>49439101.455976233</v>
      </c>
      <c r="DE40" s="61">
        <f t="shared" si="83"/>
        <v>49439101.455976233</v>
      </c>
      <c r="DF40" s="61">
        <f t="shared" si="83"/>
        <v>49439101.455976233</v>
      </c>
      <c r="DG40" s="61">
        <f t="shared" si="83"/>
        <v>49439101.455976233</v>
      </c>
      <c r="DH40" s="61">
        <f t="shared" si="83"/>
        <v>49439101.455976233</v>
      </c>
      <c r="DI40" s="61">
        <f t="shared" si="83"/>
        <v>49439101.455976233</v>
      </c>
      <c r="DJ40" s="61">
        <f t="shared" si="83"/>
        <v>49439101.455976233</v>
      </c>
      <c r="DK40" s="61">
        <f t="shared" si="83"/>
        <v>49439101.455976233</v>
      </c>
      <c r="DL40" s="61">
        <f t="shared" si="83"/>
        <v>49439101.455976233</v>
      </c>
      <c r="DM40" s="61">
        <f t="shared" si="83"/>
        <v>49439101.455976233</v>
      </c>
      <c r="DN40" s="69"/>
      <c r="DO40" s="61">
        <f>$J$12*$Q$12</f>
        <v>41300051.862235561</v>
      </c>
      <c r="DP40" s="61">
        <f t="shared" ref="DP40:EO40" si="84">$J$12*$Q$12</f>
        <v>41300051.862235561</v>
      </c>
      <c r="DQ40" s="61">
        <f t="shared" si="84"/>
        <v>41300051.862235561</v>
      </c>
      <c r="DR40" s="61">
        <f t="shared" si="84"/>
        <v>41300051.862235561</v>
      </c>
      <c r="DS40" s="61">
        <f t="shared" si="84"/>
        <v>41300051.862235561</v>
      </c>
      <c r="DT40" s="61">
        <f t="shared" si="84"/>
        <v>41300051.862235561</v>
      </c>
      <c r="DU40" s="61">
        <f t="shared" si="84"/>
        <v>41300051.862235561</v>
      </c>
      <c r="DV40" s="61">
        <f t="shared" si="84"/>
        <v>41300051.862235561</v>
      </c>
      <c r="DW40" s="61">
        <f t="shared" si="84"/>
        <v>41300051.862235561</v>
      </c>
      <c r="DX40" s="61">
        <f t="shared" si="84"/>
        <v>41300051.862235561</v>
      </c>
      <c r="DY40" s="61">
        <f t="shared" si="84"/>
        <v>41300051.862235561</v>
      </c>
      <c r="DZ40" s="61">
        <f t="shared" si="84"/>
        <v>41300051.862235561</v>
      </c>
      <c r="EA40" s="61">
        <f t="shared" si="84"/>
        <v>41300051.862235561</v>
      </c>
      <c r="EB40" s="61">
        <f t="shared" si="84"/>
        <v>41300051.862235561</v>
      </c>
      <c r="EC40" s="61">
        <f t="shared" si="84"/>
        <v>41300051.862235561</v>
      </c>
      <c r="ED40" s="61">
        <f t="shared" si="84"/>
        <v>41300051.862235561</v>
      </c>
      <c r="EE40" s="61">
        <f t="shared" si="84"/>
        <v>41300051.862235561</v>
      </c>
      <c r="EF40" s="61">
        <f t="shared" si="84"/>
        <v>41300051.862235561</v>
      </c>
      <c r="EG40" s="61">
        <f t="shared" si="84"/>
        <v>41300051.862235561</v>
      </c>
      <c r="EH40" s="61">
        <f t="shared" si="84"/>
        <v>41300051.862235561</v>
      </c>
      <c r="EI40" s="61">
        <f t="shared" si="84"/>
        <v>41300051.862235561</v>
      </c>
      <c r="EJ40" s="61">
        <f t="shared" si="84"/>
        <v>41300051.862235561</v>
      </c>
      <c r="EK40" s="61">
        <f t="shared" si="84"/>
        <v>41300051.862235561</v>
      </c>
      <c r="EL40" s="61">
        <f t="shared" si="84"/>
        <v>41300051.862235561</v>
      </c>
      <c r="EM40" s="61">
        <f t="shared" si="84"/>
        <v>41300051.862235561</v>
      </c>
      <c r="EN40" s="61">
        <f t="shared" si="84"/>
        <v>41300051.862235561</v>
      </c>
      <c r="EO40" s="61">
        <f t="shared" si="84"/>
        <v>41300051.862235561</v>
      </c>
      <c r="EP40" s="69"/>
      <c r="EQ40" s="61">
        <f>$I$12*$Q$11</f>
        <v>41807347.470083743</v>
      </c>
      <c r="ER40" s="61">
        <f t="shared" ref="ER40:FQ40" si="85">$I$12*$Q$11</f>
        <v>41807347.470083743</v>
      </c>
      <c r="ES40" s="61">
        <f t="shared" si="85"/>
        <v>41807347.470083743</v>
      </c>
      <c r="ET40" s="61">
        <f t="shared" si="85"/>
        <v>41807347.470083743</v>
      </c>
      <c r="EU40" s="61">
        <f t="shared" si="85"/>
        <v>41807347.470083743</v>
      </c>
      <c r="EV40" s="61">
        <f t="shared" si="85"/>
        <v>41807347.470083743</v>
      </c>
      <c r="EW40" s="61">
        <f t="shared" si="85"/>
        <v>41807347.470083743</v>
      </c>
      <c r="EX40" s="61">
        <f t="shared" si="85"/>
        <v>41807347.470083743</v>
      </c>
      <c r="EY40" s="61">
        <f t="shared" si="85"/>
        <v>41807347.470083743</v>
      </c>
      <c r="EZ40" s="61">
        <f t="shared" si="85"/>
        <v>41807347.470083743</v>
      </c>
      <c r="FA40" s="61">
        <f t="shared" si="85"/>
        <v>41807347.470083743</v>
      </c>
      <c r="FB40" s="61">
        <f t="shared" si="85"/>
        <v>41807347.470083743</v>
      </c>
      <c r="FC40" s="61">
        <f t="shared" si="85"/>
        <v>41807347.470083743</v>
      </c>
      <c r="FD40" s="61">
        <f t="shared" si="85"/>
        <v>41807347.470083743</v>
      </c>
      <c r="FE40" s="61">
        <f t="shared" si="85"/>
        <v>41807347.470083743</v>
      </c>
      <c r="FF40" s="61">
        <f t="shared" si="85"/>
        <v>41807347.470083743</v>
      </c>
      <c r="FG40" s="61">
        <f t="shared" si="85"/>
        <v>41807347.470083743</v>
      </c>
      <c r="FH40" s="61">
        <f t="shared" si="85"/>
        <v>41807347.470083743</v>
      </c>
      <c r="FI40" s="61">
        <f t="shared" si="85"/>
        <v>41807347.470083743</v>
      </c>
      <c r="FJ40" s="61">
        <f t="shared" si="85"/>
        <v>41807347.470083743</v>
      </c>
      <c r="FK40" s="61">
        <f t="shared" si="85"/>
        <v>41807347.470083743</v>
      </c>
      <c r="FL40" s="61">
        <f t="shared" si="85"/>
        <v>41807347.470083743</v>
      </c>
      <c r="FM40" s="61">
        <f t="shared" si="85"/>
        <v>41807347.470083743</v>
      </c>
      <c r="FN40" s="61">
        <f t="shared" si="85"/>
        <v>41807347.470083743</v>
      </c>
      <c r="FO40" s="61">
        <f t="shared" si="85"/>
        <v>41807347.470083743</v>
      </c>
      <c r="FP40" s="61">
        <f t="shared" si="85"/>
        <v>41807347.470083743</v>
      </c>
      <c r="FQ40" s="61">
        <f t="shared" si="85"/>
        <v>41807347.470083743</v>
      </c>
      <c r="FR40" s="69"/>
      <c r="FS40" s="61">
        <f>$H$12*$Q$10</f>
        <v>47228813.336715221</v>
      </c>
      <c r="FT40" s="61">
        <f t="shared" ref="FT40:GS40" si="86">$H$12*$Q$10</f>
        <v>47228813.336715221</v>
      </c>
      <c r="FU40" s="61">
        <f t="shared" si="86"/>
        <v>47228813.336715221</v>
      </c>
      <c r="FV40" s="61">
        <f t="shared" si="86"/>
        <v>47228813.336715221</v>
      </c>
      <c r="FW40" s="61">
        <f t="shared" si="86"/>
        <v>47228813.336715221</v>
      </c>
      <c r="FX40" s="61">
        <f t="shared" si="86"/>
        <v>47228813.336715221</v>
      </c>
      <c r="FY40" s="61">
        <f t="shared" si="86"/>
        <v>47228813.336715221</v>
      </c>
      <c r="FZ40" s="61">
        <f t="shared" si="86"/>
        <v>47228813.336715221</v>
      </c>
      <c r="GA40" s="61">
        <f t="shared" si="86"/>
        <v>47228813.336715221</v>
      </c>
      <c r="GB40" s="61">
        <f t="shared" si="86"/>
        <v>47228813.336715221</v>
      </c>
      <c r="GC40" s="61">
        <f t="shared" si="86"/>
        <v>47228813.336715221</v>
      </c>
      <c r="GD40" s="61">
        <f t="shared" si="86"/>
        <v>47228813.336715221</v>
      </c>
      <c r="GE40" s="61">
        <f t="shared" si="86"/>
        <v>47228813.336715221</v>
      </c>
      <c r="GF40" s="61">
        <f t="shared" si="86"/>
        <v>47228813.336715221</v>
      </c>
      <c r="GG40" s="61">
        <f t="shared" si="86"/>
        <v>47228813.336715221</v>
      </c>
      <c r="GH40" s="61">
        <f t="shared" si="86"/>
        <v>47228813.336715221</v>
      </c>
      <c r="GI40" s="61">
        <f t="shared" si="86"/>
        <v>47228813.336715221</v>
      </c>
      <c r="GJ40" s="61">
        <f t="shared" si="86"/>
        <v>47228813.336715221</v>
      </c>
      <c r="GK40" s="61">
        <f t="shared" si="86"/>
        <v>47228813.336715221</v>
      </c>
      <c r="GL40" s="61">
        <f t="shared" si="86"/>
        <v>47228813.336715221</v>
      </c>
      <c r="GM40" s="61">
        <f t="shared" si="86"/>
        <v>47228813.336715221</v>
      </c>
      <c r="GN40" s="61">
        <f t="shared" si="86"/>
        <v>47228813.336715221</v>
      </c>
      <c r="GO40" s="61">
        <f t="shared" si="86"/>
        <v>47228813.336715221</v>
      </c>
      <c r="GP40" s="61">
        <f t="shared" si="86"/>
        <v>47228813.336715221</v>
      </c>
      <c r="GQ40" s="61">
        <f t="shared" si="86"/>
        <v>47228813.336715221</v>
      </c>
      <c r="GR40" s="61">
        <f t="shared" si="86"/>
        <v>47228813.336715221</v>
      </c>
      <c r="GS40" s="61">
        <f t="shared" si="86"/>
        <v>47228813.336715221</v>
      </c>
      <c r="GT40" s="69"/>
      <c r="GU40" s="61">
        <f>$G$12*$Q$9</f>
        <v>34795446.221839055</v>
      </c>
      <c r="GV40" s="61">
        <f t="shared" ref="GV40:HU40" si="87">$G$12*$Q$9</f>
        <v>34795446.221839055</v>
      </c>
      <c r="GW40" s="61">
        <f t="shared" si="87"/>
        <v>34795446.221839055</v>
      </c>
      <c r="GX40" s="61">
        <f t="shared" si="87"/>
        <v>34795446.221839055</v>
      </c>
      <c r="GY40" s="61">
        <f t="shared" si="87"/>
        <v>34795446.221839055</v>
      </c>
      <c r="GZ40" s="61">
        <f t="shared" si="87"/>
        <v>34795446.221839055</v>
      </c>
      <c r="HA40" s="61">
        <f t="shared" si="87"/>
        <v>34795446.221839055</v>
      </c>
      <c r="HB40" s="61">
        <f t="shared" si="87"/>
        <v>34795446.221839055</v>
      </c>
      <c r="HC40" s="61">
        <f t="shared" si="87"/>
        <v>34795446.221839055</v>
      </c>
      <c r="HD40" s="61">
        <f t="shared" si="87"/>
        <v>34795446.221839055</v>
      </c>
      <c r="HE40" s="61">
        <f t="shared" si="87"/>
        <v>34795446.221839055</v>
      </c>
      <c r="HF40" s="61">
        <f t="shared" si="87"/>
        <v>34795446.221839055</v>
      </c>
      <c r="HG40" s="61">
        <f t="shared" si="87"/>
        <v>34795446.221839055</v>
      </c>
      <c r="HH40" s="61">
        <f t="shared" si="87"/>
        <v>34795446.221839055</v>
      </c>
      <c r="HI40" s="61">
        <f t="shared" si="87"/>
        <v>34795446.221839055</v>
      </c>
      <c r="HJ40" s="61">
        <f t="shared" si="87"/>
        <v>34795446.221839055</v>
      </c>
      <c r="HK40" s="61">
        <f t="shared" si="87"/>
        <v>34795446.221839055</v>
      </c>
      <c r="HL40" s="61">
        <f t="shared" si="87"/>
        <v>34795446.221839055</v>
      </c>
      <c r="HM40" s="61">
        <f t="shared" si="87"/>
        <v>34795446.221839055</v>
      </c>
      <c r="HN40" s="61">
        <f t="shared" si="87"/>
        <v>34795446.221839055</v>
      </c>
      <c r="HO40" s="61">
        <f t="shared" si="87"/>
        <v>34795446.221839055</v>
      </c>
      <c r="HP40" s="61">
        <f t="shared" si="87"/>
        <v>34795446.221839055</v>
      </c>
      <c r="HQ40" s="61">
        <f t="shared" si="87"/>
        <v>34795446.221839055</v>
      </c>
      <c r="HR40" s="61">
        <f t="shared" si="87"/>
        <v>34795446.221839055</v>
      </c>
      <c r="HS40" s="61">
        <f t="shared" si="87"/>
        <v>34795446.221839055</v>
      </c>
      <c r="HT40" s="61">
        <f t="shared" si="87"/>
        <v>34795446.221839055</v>
      </c>
      <c r="HU40" s="61">
        <f t="shared" si="87"/>
        <v>34795446.221839055</v>
      </c>
      <c r="HV40" s="69"/>
    </row>
    <row r="41" spans="1:230" s="61" customFormat="1" ht="25.5" x14ac:dyDescent="0.2">
      <c r="A41" s="79"/>
      <c r="B41" s="65">
        <v>2</v>
      </c>
      <c r="C41" s="79" t="s">
        <v>29</v>
      </c>
      <c r="D41" s="79" t="s">
        <v>860</v>
      </c>
      <c r="E41" s="68" t="s">
        <v>861</v>
      </c>
      <c r="F41" s="68" t="s">
        <v>19</v>
      </c>
      <c r="G41" s="152">
        <f>$N$13</f>
        <v>43722955.274319805</v>
      </c>
      <c r="H41" s="61">
        <f t="shared" ref="H41:AG41" si="88">$N$13</f>
        <v>43722955.274319805</v>
      </c>
      <c r="I41" s="61">
        <f t="shared" si="88"/>
        <v>43722955.274319805</v>
      </c>
      <c r="J41" s="61">
        <f t="shared" si="88"/>
        <v>43722955.274319805</v>
      </c>
      <c r="K41" s="61">
        <f t="shared" si="88"/>
        <v>43722955.274319805</v>
      </c>
      <c r="L41" s="61">
        <f t="shared" si="88"/>
        <v>43722955.274319805</v>
      </c>
      <c r="M41" s="61">
        <f t="shared" si="88"/>
        <v>43722955.274319805</v>
      </c>
      <c r="N41" s="61">
        <f t="shared" si="88"/>
        <v>43722955.274319805</v>
      </c>
      <c r="O41" s="61">
        <f t="shared" si="88"/>
        <v>43722955.274319805</v>
      </c>
      <c r="P41" s="61">
        <f t="shared" si="88"/>
        <v>43722955.274319805</v>
      </c>
      <c r="Q41" s="61">
        <f t="shared" si="88"/>
        <v>43722955.274319805</v>
      </c>
      <c r="R41" s="61">
        <f t="shared" si="88"/>
        <v>43722955.274319805</v>
      </c>
      <c r="S41" s="61">
        <f t="shared" si="88"/>
        <v>43722955.274319805</v>
      </c>
      <c r="T41" s="61">
        <f t="shared" si="88"/>
        <v>43722955.274319805</v>
      </c>
      <c r="U41" s="61">
        <f t="shared" si="88"/>
        <v>43722955.274319805</v>
      </c>
      <c r="V41" s="61">
        <f t="shared" si="88"/>
        <v>43722955.274319805</v>
      </c>
      <c r="W41" s="61">
        <f t="shared" si="88"/>
        <v>43722955.274319805</v>
      </c>
      <c r="X41" s="61">
        <f t="shared" si="88"/>
        <v>43722955.274319805</v>
      </c>
      <c r="Y41" s="61">
        <f t="shared" si="88"/>
        <v>43722955.274319805</v>
      </c>
      <c r="Z41" s="61">
        <f t="shared" si="88"/>
        <v>43722955.274319805</v>
      </c>
      <c r="AA41" s="61">
        <f t="shared" si="88"/>
        <v>43722955.274319805</v>
      </c>
      <c r="AB41" s="61">
        <f t="shared" si="88"/>
        <v>43722955.274319805</v>
      </c>
      <c r="AC41" s="61">
        <f t="shared" si="88"/>
        <v>43722955.274319805</v>
      </c>
      <c r="AD41" s="61">
        <f t="shared" si="88"/>
        <v>43722955.274319805</v>
      </c>
      <c r="AE41" s="61">
        <f t="shared" si="88"/>
        <v>43722955.274319805</v>
      </c>
      <c r="AF41" s="61">
        <f t="shared" si="88"/>
        <v>43722955.274319805</v>
      </c>
      <c r="AG41" s="61">
        <f t="shared" si="88"/>
        <v>43722955.274319805</v>
      </c>
      <c r="AH41" s="69"/>
      <c r="AI41" s="61">
        <f>$M$13*$Q$15</f>
        <v>39699157.242575467</v>
      </c>
      <c r="AJ41" s="61">
        <f t="shared" ref="AJ41:BI41" si="89">$M$13</f>
        <v>39699157.242575467</v>
      </c>
      <c r="AK41" s="61">
        <f t="shared" si="89"/>
        <v>39699157.242575467</v>
      </c>
      <c r="AL41" s="61">
        <f t="shared" si="89"/>
        <v>39699157.242575467</v>
      </c>
      <c r="AM41" s="61">
        <f t="shared" si="89"/>
        <v>39699157.242575467</v>
      </c>
      <c r="AN41" s="61">
        <f t="shared" si="89"/>
        <v>39699157.242575467</v>
      </c>
      <c r="AO41" s="61">
        <f t="shared" si="89"/>
        <v>39699157.242575467</v>
      </c>
      <c r="AP41" s="61">
        <f t="shared" si="89"/>
        <v>39699157.242575467</v>
      </c>
      <c r="AQ41" s="61">
        <f t="shared" si="89"/>
        <v>39699157.242575467</v>
      </c>
      <c r="AR41" s="61">
        <f t="shared" si="89"/>
        <v>39699157.242575467</v>
      </c>
      <c r="AS41" s="61">
        <f t="shared" si="89"/>
        <v>39699157.242575467</v>
      </c>
      <c r="AT41" s="61">
        <f t="shared" si="89"/>
        <v>39699157.242575467</v>
      </c>
      <c r="AU41" s="61">
        <f t="shared" si="89"/>
        <v>39699157.242575467</v>
      </c>
      <c r="AV41" s="61">
        <f t="shared" si="89"/>
        <v>39699157.242575467</v>
      </c>
      <c r="AW41" s="61">
        <f t="shared" si="89"/>
        <v>39699157.242575467</v>
      </c>
      <c r="AX41" s="61">
        <f t="shared" si="89"/>
        <v>39699157.242575467</v>
      </c>
      <c r="AY41" s="61">
        <f t="shared" si="89"/>
        <v>39699157.242575467</v>
      </c>
      <c r="AZ41" s="61">
        <f t="shared" si="89"/>
        <v>39699157.242575467</v>
      </c>
      <c r="BA41" s="61">
        <f t="shared" si="89"/>
        <v>39699157.242575467</v>
      </c>
      <c r="BB41" s="61">
        <f t="shared" si="89"/>
        <v>39699157.242575467</v>
      </c>
      <c r="BC41" s="61">
        <f t="shared" si="89"/>
        <v>39699157.242575467</v>
      </c>
      <c r="BD41" s="61">
        <f t="shared" si="89"/>
        <v>39699157.242575467</v>
      </c>
      <c r="BE41" s="61">
        <f t="shared" si="89"/>
        <v>39699157.242575467</v>
      </c>
      <c r="BF41" s="61">
        <f t="shared" si="89"/>
        <v>39699157.242575467</v>
      </c>
      <c r="BG41" s="61">
        <f t="shared" si="89"/>
        <v>39699157.242575467</v>
      </c>
      <c r="BH41" s="61">
        <f t="shared" si="89"/>
        <v>39699157.242575467</v>
      </c>
      <c r="BI41" s="61">
        <f t="shared" si="89"/>
        <v>39699157.242575467</v>
      </c>
      <c r="BJ41" s="69"/>
      <c r="BK41" s="61">
        <f>$L$13*$Q$14</f>
        <v>36784758.710783742</v>
      </c>
      <c r="BL41" s="61">
        <f t="shared" ref="BL41:CK41" si="90">$L$13*$Q$14</f>
        <v>36784758.710783742</v>
      </c>
      <c r="BM41" s="61">
        <f t="shared" si="90"/>
        <v>36784758.710783742</v>
      </c>
      <c r="BN41" s="61">
        <f t="shared" si="90"/>
        <v>36784758.710783742</v>
      </c>
      <c r="BO41" s="61">
        <f t="shared" si="90"/>
        <v>36784758.710783742</v>
      </c>
      <c r="BP41" s="61">
        <f t="shared" si="90"/>
        <v>36784758.710783742</v>
      </c>
      <c r="BQ41" s="61">
        <f t="shared" si="90"/>
        <v>36784758.710783742</v>
      </c>
      <c r="BR41" s="61">
        <f t="shared" si="90"/>
        <v>36784758.710783742</v>
      </c>
      <c r="BS41" s="61">
        <f t="shared" si="90"/>
        <v>36784758.710783742</v>
      </c>
      <c r="BT41" s="61">
        <f t="shared" si="90"/>
        <v>36784758.710783742</v>
      </c>
      <c r="BU41" s="61">
        <f t="shared" si="90"/>
        <v>36784758.710783742</v>
      </c>
      <c r="BV41" s="61">
        <f t="shared" si="90"/>
        <v>36784758.710783742</v>
      </c>
      <c r="BW41" s="61">
        <f t="shared" si="90"/>
        <v>36784758.710783742</v>
      </c>
      <c r="BX41" s="61">
        <f t="shared" si="90"/>
        <v>36784758.710783742</v>
      </c>
      <c r="BY41" s="61">
        <f t="shared" si="90"/>
        <v>36784758.710783742</v>
      </c>
      <c r="BZ41" s="61">
        <f t="shared" si="90"/>
        <v>36784758.710783742</v>
      </c>
      <c r="CA41" s="61">
        <f t="shared" si="90"/>
        <v>36784758.710783742</v>
      </c>
      <c r="CB41" s="61">
        <f t="shared" si="90"/>
        <v>36784758.710783742</v>
      </c>
      <c r="CC41" s="61">
        <f t="shared" si="90"/>
        <v>36784758.710783742</v>
      </c>
      <c r="CD41" s="61">
        <f t="shared" si="90"/>
        <v>36784758.710783742</v>
      </c>
      <c r="CE41" s="61">
        <f t="shared" si="90"/>
        <v>36784758.710783742</v>
      </c>
      <c r="CF41" s="61">
        <f t="shared" si="90"/>
        <v>36784758.710783742</v>
      </c>
      <c r="CG41" s="61">
        <f t="shared" si="90"/>
        <v>36784758.710783742</v>
      </c>
      <c r="CH41" s="61">
        <f t="shared" si="90"/>
        <v>36784758.710783742</v>
      </c>
      <c r="CI41" s="61">
        <f t="shared" si="90"/>
        <v>36784758.710783742</v>
      </c>
      <c r="CJ41" s="61">
        <f t="shared" si="90"/>
        <v>36784758.710783742</v>
      </c>
      <c r="CK41" s="61">
        <f t="shared" si="90"/>
        <v>36784758.710783742</v>
      </c>
      <c r="CL41" s="69"/>
      <c r="CM41" s="61">
        <f>$K$13*$Q$13</f>
        <v>30991685.991103876</v>
      </c>
      <c r="CN41" s="61">
        <f t="shared" ref="CN41:DM41" si="91">$K$13*$Q$13</f>
        <v>30991685.991103876</v>
      </c>
      <c r="CO41" s="61">
        <f t="shared" si="91"/>
        <v>30991685.991103876</v>
      </c>
      <c r="CP41" s="61">
        <f t="shared" si="91"/>
        <v>30991685.991103876</v>
      </c>
      <c r="CQ41" s="61">
        <f t="shared" si="91"/>
        <v>30991685.991103876</v>
      </c>
      <c r="CR41" s="61">
        <f t="shared" si="91"/>
        <v>30991685.991103876</v>
      </c>
      <c r="CS41" s="61">
        <f t="shared" si="91"/>
        <v>30991685.991103876</v>
      </c>
      <c r="CT41" s="61">
        <f t="shared" si="91"/>
        <v>30991685.991103876</v>
      </c>
      <c r="CU41" s="61">
        <f t="shared" si="91"/>
        <v>30991685.991103876</v>
      </c>
      <c r="CV41" s="61">
        <f t="shared" si="91"/>
        <v>30991685.991103876</v>
      </c>
      <c r="CW41" s="61">
        <f t="shared" si="91"/>
        <v>30991685.991103876</v>
      </c>
      <c r="CX41" s="61">
        <f t="shared" si="91"/>
        <v>30991685.991103876</v>
      </c>
      <c r="CY41" s="61">
        <f t="shared" si="91"/>
        <v>30991685.991103876</v>
      </c>
      <c r="CZ41" s="61">
        <f t="shared" si="91"/>
        <v>30991685.991103876</v>
      </c>
      <c r="DA41" s="61">
        <f t="shared" si="91"/>
        <v>30991685.991103876</v>
      </c>
      <c r="DB41" s="61">
        <f t="shared" si="91"/>
        <v>30991685.991103876</v>
      </c>
      <c r="DC41" s="61">
        <f t="shared" si="91"/>
        <v>30991685.991103876</v>
      </c>
      <c r="DD41" s="61">
        <f t="shared" si="91"/>
        <v>30991685.991103876</v>
      </c>
      <c r="DE41" s="61">
        <f t="shared" si="91"/>
        <v>30991685.991103876</v>
      </c>
      <c r="DF41" s="61">
        <f t="shared" si="91"/>
        <v>30991685.991103876</v>
      </c>
      <c r="DG41" s="61">
        <f t="shared" si="91"/>
        <v>30991685.991103876</v>
      </c>
      <c r="DH41" s="61">
        <f t="shared" si="91"/>
        <v>30991685.991103876</v>
      </c>
      <c r="DI41" s="61">
        <f t="shared" si="91"/>
        <v>30991685.991103876</v>
      </c>
      <c r="DJ41" s="61">
        <f t="shared" si="91"/>
        <v>30991685.991103876</v>
      </c>
      <c r="DK41" s="61">
        <f t="shared" si="91"/>
        <v>30991685.991103876</v>
      </c>
      <c r="DL41" s="61">
        <f t="shared" si="91"/>
        <v>30991685.991103876</v>
      </c>
      <c r="DM41" s="61">
        <f t="shared" si="91"/>
        <v>30991685.991103876</v>
      </c>
      <c r="DN41" s="69"/>
      <c r="DO41" s="61">
        <f>$J$13*$Q$12</f>
        <v>29142540.895572126</v>
      </c>
      <c r="DP41" s="61">
        <f t="shared" ref="DP41:EO41" si="92">$J$13*$Q$12</f>
        <v>29142540.895572126</v>
      </c>
      <c r="DQ41" s="61">
        <f t="shared" si="92"/>
        <v>29142540.895572126</v>
      </c>
      <c r="DR41" s="61">
        <f t="shared" si="92"/>
        <v>29142540.895572126</v>
      </c>
      <c r="DS41" s="61">
        <f t="shared" si="92"/>
        <v>29142540.895572126</v>
      </c>
      <c r="DT41" s="61">
        <f t="shared" si="92"/>
        <v>29142540.895572126</v>
      </c>
      <c r="DU41" s="61">
        <f t="shared" si="92"/>
        <v>29142540.895572126</v>
      </c>
      <c r="DV41" s="61">
        <f t="shared" si="92"/>
        <v>29142540.895572126</v>
      </c>
      <c r="DW41" s="61">
        <f t="shared" si="92"/>
        <v>29142540.895572126</v>
      </c>
      <c r="DX41" s="61">
        <f t="shared" si="92"/>
        <v>29142540.895572126</v>
      </c>
      <c r="DY41" s="61">
        <f t="shared" si="92"/>
        <v>29142540.895572126</v>
      </c>
      <c r="DZ41" s="61">
        <f t="shared" si="92"/>
        <v>29142540.895572126</v>
      </c>
      <c r="EA41" s="61">
        <f t="shared" si="92"/>
        <v>29142540.895572126</v>
      </c>
      <c r="EB41" s="61">
        <f t="shared" si="92"/>
        <v>29142540.895572126</v>
      </c>
      <c r="EC41" s="61">
        <f t="shared" si="92"/>
        <v>29142540.895572126</v>
      </c>
      <c r="ED41" s="61">
        <f t="shared" si="92"/>
        <v>29142540.895572126</v>
      </c>
      <c r="EE41" s="61">
        <f t="shared" si="92"/>
        <v>29142540.895572126</v>
      </c>
      <c r="EF41" s="61">
        <f t="shared" si="92"/>
        <v>29142540.895572126</v>
      </c>
      <c r="EG41" s="61">
        <f t="shared" si="92"/>
        <v>29142540.895572126</v>
      </c>
      <c r="EH41" s="61">
        <f t="shared" si="92"/>
        <v>29142540.895572126</v>
      </c>
      <c r="EI41" s="61">
        <f t="shared" si="92"/>
        <v>29142540.895572126</v>
      </c>
      <c r="EJ41" s="61">
        <f t="shared" si="92"/>
        <v>29142540.895572126</v>
      </c>
      <c r="EK41" s="61">
        <f t="shared" si="92"/>
        <v>29142540.895572126</v>
      </c>
      <c r="EL41" s="61">
        <f t="shared" si="92"/>
        <v>29142540.895572126</v>
      </c>
      <c r="EM41" s="61">
        <f t="shared" si="92"/>
        <v>29142540.895572126</v>
      </c>
      <c r="EN41" s="61">
        <f t="shared" si="92"/>
        <v>29142540.895572126</v>
      </c>
      <c r="EO41" s="61">
        <f t="shared" si="92"/>
        <v>29142540.895572126</v>
      </c>
      <c r="EP41" s="69"/>
      <c r="EQ41" s="61">
        <f>$I$13*$Q$11</f>
        <v>28357592.420524325</v>
      </c>
      <c r="ER41" s="61">
        <f t="shared" ref="ER41:FQ41" si="93">$I$13*$Q$11</f>
        <v>28357592.420524325</v>
      </c>
      <c r="ES41" s="61">
        <f t="shared" si="93"/>
        <v>28357592.420524325</v>
      </c>
      <c r="ET41" s="61">
        <f t="shared" si="93"/>
        <v>28357592.420524325</v>
      </c>
      <c r="EU41" s="61">
        <f t="shared" si="93"/>
        <v>28357592.420524325</v>
      </c>
      <c r="EV41" s="61">
        <f t="shared" si="93"/>
        <v>28357592.420524325</v>
      </c>
      <c r="EW41" s="61">
        <f t="shared" si="93"/>
        <v>28357592.420524325</v>
      </c>
      <c r="EX41" s="61">
        <f t="shared" si="93"/>
        <v>28357592.420524325</v>
      </c>
      <c r="EY41" s="61">
        <f t="shared" si="93"/>
        <v>28357592.420524325</v>
      </c>
      <c r="EZ41" s="61">
        <f t="shared" si="93"/>
        <v>28357592.420524325</v>
      </c>
      <c r="FA41" s="61">
        <f t="shared" si="93"/>
        <v>28357592.420524325</v>
      </c>
      <c r="FB41" s="61">
        <f t="shared" si="93"/>
        <v>28357592.420524325</v>
      </c>
      <c r="FC41" s="61">
        <f t="shared" si="93"/>
        <v>28357592.420524325</v>
      </c>
      <c r="FD41" s="61">
        <f t="shared" si="93"/>
        <v>28357592.420524325</v>
      </c>
      <c r="FE41" s="61">
        <f t="shared" si="93"/>
        <v>28357592.420524325</v>
      </c>
      <c r="FF41" s="61">
        <f t="shared" si="93"/>
        <v>28357592.420524325</v>
      </c>
      <c r="FG41" s="61">
        <f t="shared" si="93"/>
        <v>28357592.420524325</v>
      </c>
      <c r="FH41" s="61">
        <f t="shared" si="93"/>
        <v>28357592.420524325</v>
      </c>
      <c r="FI41" s="61">
        <f t="shared" si="93"/>
        <v>28357592.420524325</v>
      </c>
      <c r="FJ41" s="61">
        <f t="shared" si="93"/>
        <v>28357592.420524325</v>
      </c>
      <c r="FK41" s="61">
        <f t="shared" si="93"/>
        <v>28357592.420524325</v>
      </c>
      <c r="FL41" s="61">
        <f t="shared" si="93"/>
        <v>28357592.420524325</v>
      </c>
      <c r="FM41" s="61">
        <f t="shared" si="93"/>
        <v>28357592.420524325</v>
      </c>
      <c r="FN41" s="61">
        <f t="shared" si="93"/>
        <v>28357592.420524325</v>
      </c>
      <c r="FO41" s="61">
        <f t="shared" si="93"/>
        <v>28357592.420524325</v>
      </c>
      <c r="FP41" s="61">
        <f t="shared" si="93"/>
        <v>28357592.420524325</v>
      </c>
      <c r="FQ41" s="61">
        <f t="shared" si="93"/>
        <v>28357592.420524325</v>
      </c>
      <c r="FR41" s="69"/>
      <c r="FS41" s="61">
        <f>$H$13*$Q$10</f>
        <v>26924292.89638973</v>
      </c>
      <c r="FT41" s="61">
        <f t="shared" ref="FT41:GS41" si="94">$H$13*$Q$10</f>
        <v>26924292.89638973</v>
      </c>
      <c r="FU41" s="61">
        <f t="shared" si="94"/>
        <v>26924292.89638973</v>
      </c>
      <c r="FV41" s="61">
        <f t="shared" si="94"/>
        <v>26924292.89638973</v>
      </c>
      <c r="FW41" s="61">
        <f t="shared" si="94"/>
        <v>26924292.89638973</v>
      </c>
      <c r="FX41" s="61">
        <f t="shared" si="94"/>
        <v>26924292.89638973</v>
      </c>
      <c r="FY41" s="61">
        <f t="shared" si="94"/>
        <v>26924292.89638973</v>
      </c>
      <c r="FZ41" s="61">
        <f t="shared" si="94"/>
        <v>26924292.89638973</v>
      </c>
      <c r="GA41" s="61">
        <f t="shared" si="94"/>
        <v>26924292.89638973</v>
      </c>
      <c r="GB41" s="61">
        <f t="shared" si="94"/>
        <v>26924292.89638973</v>
      </c>
      <c r="GC41" s="61">
        <f t="shared" si="94"/>
        <v>26924292.89638973</v>
      </c>
      <c r="GD41" s="61">
        <f t="shared" si="94"/>
        <v>26924292.89638973</v>
      </c>
      <c r="GE41" s="61">
        <f t="shared" si="94"/>
        <v>26924292.89638973</v>
      </c>
      <c r="GF41" s="61">
        <f t="shared" si="94"/>
        <v>26924292.89638973</v>
      </c>
      <c r="GG41" s="61">
        <f t="shared" si="94"/>
        <v>26924292.89638973</v>
      </c>
      <c r="GH41" s="61">
        <f t="shared" si="94"/>
        <v>26924292.89638973</v>
      </c>
      <c r="GI41" s="61">
        <f t="shared" si="94"/>
        <v>26924292.89638973</v>
      </c>
      <c r="GJ41" s="61">
        <f t="shared" si="94"/>
        <v>26924292.89638973</v>
      </c>
      <c r="GK41" s="61">
        <f t="shared" si="94"/>
        <v>26924292.89638973</v>
      </c>
      <c r="GL41" s="61">
        <f t="shared" si="94"/>
        <v>26924292.89638973</v>
      </c>
      <c r="GM41" s="61">
        <f t="shared" si="94"/>
        <v>26924292.89638973</v>
      </c>
      <c r="GN41" s="61">
        <f t="shared" si="94"/>
        <v>26924292.89638973</v>
      </c>
      <c r="GO41" s="61">
        <f t="shared" si="94"/>
        <v>26924292.89638973</v>
      </c>
      <c r="GP41" s="61">
        <f t="shared" si="94"/>
        <v>26924292.89638973</v>
      </c>
      <c r="GQ41" s="61">
        <f t="shared" si="94"/>
        <v>26924292.89638973</v>
      </c>
      <c r="GR41" s="61">
        <f t="shared" si="94"/>
        <v>26924292.89638973</v>
      </c>
      <c r="GS41" s="61">
        <f t="shared" si="94"/>
        <v>26924292.89638973</v>
      </c>
      <c r="GT41" s="69"/>
      <c r="GU41" s="61">
        <f>$G$13*$Q$9</f>
        <v>21981352.92500421</v>
      </c>
      <c r="GV41" s="61">
        <f t="shared" ref="GV41:HU41" si="95">$G$13*$Q$9</f>
        <v>21981352.92500421</v>
      </c>
      <c r="GW41" s="61">
        <f t="shared" si="95"/>
        <v>21981352.92500421</v>
      </c>
      <c r="GX41" s="61">
        <f t="shared" si="95"/>
        <v>21981352.92500421</v>
      </c>
      <c r="GY41" s="61">
        <f t="shared" si="95"/>
        <v>21981352.92500421</v>
      </c>
      <c r="GZ41" s="61">
        <f t="shared" si="95"/>
        <v>21981352.92500421</v>
      </c>
      <c r="HA41" s="61">
        <f t="shared" si="95"/>
        <v>21981352.92500421</v>
      </c>
      <c r="HB41" s="61">
        <f t="shared" si="95"/>
        <v>21981352.92500421</v>
      </c>
      <c r="HC41" s="61">
        <f t="shared" si="95"/>
        <v>21981352.92500421</v>
      </c>
      <c r="HD41" s="61">
        <f t="shared" si="95"/>
        <v>21981352.92500421</v>
      </c>
      <c r="HE41" s="61">
        <f t="shared" si="95"/>
        <v>21981352.92500421</v>
      </c>
      <c r="HF41" s="61">
        <f t="shared" si="95"/>
        <v>21981352.92500421</v>
      </c>
      <c r="HG41" s="61">
        <f t="shared" si="95"/>
        <v>21981352.92500421</v>
      </c>
      <c r="HH41" s="61">
        <f t="shared" si="95"/>
        <v>21981352.92500421</v>
      </c>
      <c r="HI41" s="61">
        <f t="shared" si="95"/>
        <v>21981352.92500421</v>
      </c>
      <c r="HJ41" s="61">
        <f t="shared" si="95"/>
        <v>21981352.92500421</v>
      </c>
      <c r="HK41" s="61">
        <f t="shared" si="95"/>
        <v>21981352.92500421</v>
      </c>
      <c r="HL41" s="61">
        <f t="shared" si="95"/>
        <v>21981352.92500421</v>
      </c>
      <c r="HM41" s="61">
        <f t="shared" si="95"/>
        <v>21981352.92500421</v>
      </c>
      <c r="HN41" s="61">
        <f t="shared" si="95"/>
        <v>21981352.92500421</v>
      </c>
      <c r="HO41" s="61">
        <f t="shared" si="95"/>
        <v>21981352.92500421</v>
      </c>
      <c r="HP41" s="61">
        <f t="shared" si="95"/>
        <v>21981352.92500421</v>
      </c>
      <c r="HQ41" s="61">
        <f t="shared" si="95"/>
        <v>21981352.92500421</v>
      </c>
      <c r="HR41" s="61">
        <f t="shared" si="95"/>
        <v>21981352.92500421</v>
      </c>
      <c r="HS41" s="61">
        <f t="shared" si="95"/>
        <v>21981352.92500421</v>
      </c>
      <c r="HT41" s="61">
        <f t="shared" si="95"/>
        <v>21981352.92500421</v>
      </c>
      <c r="HU41" s="61">
        <f t="shared" si="95"/>
        <v>21981352.92500421</v>
      </c>
      <c r="HV41" s="69"/>
    </row>
    <row r="42" spans="1:230" s="61" customFormat="1" ht="25.5" x14ac:dyDescent="0.2">
      <c r="A42" s="79"/>
      <c r="B42" s="65">
        <v>3</v>
      </c>
      <c r="C42" s="79" t="s">
        <v>29</v>
      </c>
      <c r="D42" s="79" t="s">
        <v>15</v>
      </c>
      <c r="E42" s="68" t="s">
        <v>819</v>
      </c>
      <c r="F42" s="68" t="s">
        <v>17</v>
      </c>
      <c r="G42" s="61">
        <f t="shared" ref="G42:AG42" si="96">$N$14</f>
        <v>16637218.216268541</v>
      </c>
      <c r="H42" s="61">
        <f t="shared" si="96"/>
        <v>16637218.216268541</v>
      </c>
      <c r="I42" s="61">
        <f t="shared" si="96"/>
        <v>16637218.216268541</v>
      </c>
      <c r="J42" s="61">
        <f t="shared" si="96"/>
        <v>16637218.216268541</v>
      </c>
      <c r="K42" s="61">
        <f t="shared" si="96"/>
        <v>16637218.216268541</v>
      </c>
      <c r="L42" s="61">
        <f t="shared" si="96"/>
        <v>16637218.216268541</v>
      </c>
      <c r="M42" s="61">
        <f t="shared" si="96"/>
        <v>16637218.216268541</v>
      </c>
      <c r="N42" s="61">
        <f t="shared" si="96"/>
        <v>16637218.216268541</v>
      </c>
      <c r="O42" s="61">
        <f t="shared" si="96"/>
        <v>16637218.216268541</v>
      </c>
      <c r="P42" s="61">
        <f t="shared" si="96"/>
        <v>16637218.216268541</v>
      </c>
      <c r="Q42" s="61">
        <f t="shared" si="96"/>
        <v>16637218.216268541</v>
      </c>
      <c r="R42" s="61">
        <f t="shared" si="96"/>
        <v>16637218.216268541</v>
      </c>
      <c r="S42" s="61">
        <f t="shared" si="96"/>
        <v>16637218.216268541</v>
      </c>
      <c r="T42" s="61">
        <f t="shared" si="96"/>
        <v>16637218.216268541</v>
      </c>
      <c r="U42" s="61">
        <f t="shared" si="96"/>
        <v>16637218.216268541</v>
      </c>
      <c r="V42" s="61">
        <f t="shared" si="96"/>
        <v>16637218.216268541</v>
      </c>
      <c r="W42" s="61">
        <f t="shared" si="96"/>
        <v>16637218.216268541</v>
      </c>
      <c r="X42" s="61">
        <f t="shared" si="96"/>
        <v>16637218.216268541</v>
      </c>
      <c r="Y42" s="61">
        <f t="shared" si="96"/>
        <v>16637218.216268541</v>
      </c>
      <c r="Z42" s="61">
        <f t="shared" si="96"/>
        <v>16637218.216268541</v>
      </c>
      <c r="AA42" s="61">
        <f t="shared" si="96"/>
        <v>16637218.216268541</v>
      </c>
      <c r="AB42" s="61">
        <f t="shared" si="96"/>
        <v>16637218.216268541</v>
      </c>
      <c r="AC42" s="61">
        <f t="shared" si="96"/>
        <v>16637218.216268541</v>
      </c>
      <c r="AD42" s="61">
        <f t="shared" si="96"/>
        <v>16637218.216268541</v>
      </c>
      <c r="AE42" s="61">
        <f t="shared" si="96"/>
        <v>16637218.216268541</v>
      </c>
      <c r="AF42" s="61">
        <f t="shared" si="96"/>
        <v>16637218.216268541</v>
      </c>
      <c r="AG42" s="61">
        <f t="shared" si="96"/>
        <v>16637218.216268541</v>
      </c>
      <c r="AH42" s="69"/>
      <c r="AI42" s="61">
        <f>$M$14*$Q$15</f>
        <v>16676032.254304279</v>
      </c>
      <c r="AJ42" s="61">
        <f t="shared" ref="AJ42:BI42" si="97">$M$14</f>
        <v>16676032.254304279</v>
      </c>
      <c r="AK42" s="61">
        <f t="shared" si="97"/>
        <v>16676032.254304279</v>
      </c>
      <c r="AL42" s="61">
        <f t="shared" si="97"/>
        <v>16676032.254304279</v>
      </c>
      <c r="AM42" s="61">
        <f t="shared" si="97"/>
        <v>16676032.254304279</v>
      </c>
      <c r="AN42" s="61">
        <f t="shared" si="97"/>
        <v>16676032.254304279</v>
      </c>
      <c r="AO42" s="61">
        <f t="shared" si="97"/>
        <v>16676032.254304279</v>
      </c>
      <c r="AP42" s="61">
        <f t="shared" si="97"/>
        <v>16676032.254304279</v>
      </c>
      <c r="AQ42" s="61">
        <f t="shared" si="97"/>
        <v>16676032.254304279</v>
      </c>
      <c r="AR42" s="61">
        <f t="shared" si="97"/>
        <v>16676032.254304279</v>
      </c>
      <c r="AS42" s="61">
        <f t="shared" si="97"/>
        <v>16676032.254304279</v>
      </c>
      <c r="AT42" s="61">
        <f t="shared" si="97"/>
        <v>16676032.254304279</v>
      </c>
      <c r="AU42" s="61">
        <f t="shared" si="97"/>
        <v>16676032.254304279</v>
      </c>
      <c r="AV42" s="61">
        <f t="shared" si="97"/>
        <v>16676032.254304279</v>
      </c>
      <c r="AW42" s="61">
        <f t="shared" si="97"/>
        <v>16676032.254304279</v>
      </c>
      <c r="AX42" s="61">
        <f t="shared" si="97"/>
        <v>16676032.254304279</v>
      </c>
      <c r="AY42" s="61">
        <f t="shared" si="97"/>
        <v>16676032.254304279</v>
      </c>
      <c r="AZ42" s="61">
        <f t="shared" si="97"/>
        <v>16676032.254304279</v>
      </c>
      <c r="BA42" s="61">
        <f t="shared" si="97"/>
        <v>16676032.254304279</v>
      </c>
      <c r="BB42" s="61">
        <f t="shared" si="97"/>
        <v>16676032.254304279</v>
      </c>
      <c r="BC42" s="61">
        <f t="shared" si="97"/>
        <v>16676032.254304279</v>
      </c>
      <c r="BD42" s="61">
        <f t="shared" si="97"/>
        <v>16676032.254304279</v>
      </c>
      <c r="BE42" s="61">
        <f t="shared" si="97"/>
        <v>16676032.254304279</v>
      </c>
      <c r="BF42" s="61">
        <f t="shared" si="97"/>
        <v>16676032.254304279</v>
      </c>
      <c r="BG42" s="61">
        <f t="shared" si="97"/>
        <v>16676032.254304279</v>
      </c>
      <c r="BH42" s="61">
        <f t="shared" si="97"/>
        <v>16676032.254304279</v>
      </c>
      <c r="BI42" s="61">
        <f t="shared" si="97"/>
        <v>16676032.254304279</v>
      </c>
      <c r="BJ42" s="69"/>
      <c r="BK42" s="61">
        <f>$L$14*$Q$14</f>
        <v>16559226.804877777</v>
      </c>
      <c r="BL42" s="61">
        <f t="shared" ref="BL42:CK42" si="98">$L$14*$Q$14</f>
        <v>16559226.804877777</v>
      </c>
      <c r="BM42" s="61">
        <f t="shared" si="98"/>
        <v>16559226.804877777</v>
      </c>
      <c r="BN42" s="61">
        <f t="shared" si="98"/>
        <v>16559226.804877777</v>
      </c>
      <c r="BO42" s="61">
        <f t="shared" si="98"/>
        <v>16559226.804877777</v>
      </c>
      <c r="BP42" s="61">
        <f t="shared" si="98"/>
        <v>16559226.804877777</v>
      </c>
      <c r="BQ42" s="61">
        <f t="shared" si="98"/>
        <v>16559226.804877777</v>
      </c>
      <c r="BR42" s="61">
        <f t="shared" si="98"/>
        <v>16559226.804877777</v>
      </c>
      <c r="BS42" s="61">
        <f t="shared" si="98"/>
        <v>16559226.804877777</v>
      </c>
      <c r="BT42" s="61">
        <f t="shared" si="98"/>
        <v>16559226.804877777</v>
      </c>
      <c r="BU42" s="61">
        <f t="shared" si="98"/>
        <v>16559226.804877777</v>
      </c>
      <c r="BV42" s="61">
        <f t="shared" si="98"/>
        <v>16559226.804877777</v>
      </c>
      <c r="BW42" s="61">
        <f t="shared" si="98"/>
        <v>16559226.804877777</v>
      </c>
      <c r="BX42" s="61">
        <f t="shared" si="98"/>
        <v>16559226.804877777</v>
      </c>
      <c r="BY42" s="61">
        <f t="shared" si="98"/>
        <v>16559226.804877777</v>
      </c>
      <c r="BZ42" s="61">
        <f t="shared" si="98"/>
        <v>16559226.804877777</v>
      </c>
      <c r="CA42" s="61">
        <f t="shared" si="98"/>
        <v>16559226.804877777</v>
      </c>
      <c r="CB42" s="61">
        <f t="shared" si="98"/>
        <v>16559226.804877777</v>
      </c>
      <c r="CC42" s="61">
        <f t="shared" si="98"/>
        <v>16559226.804877777</v>
      </c>
      <c r="CD42" s="61">
        <f t="shared" si="98"/>
        <v>16559226.804877777</v>
      </c>
      <c r="CE42" s="61">
        <f t="shared" si="98"/>
        <v>16559226.804877777</v>
      </c>
      <c r="CF42" s="61">
        <f t="shared" si="98"/>
        <v>16559226.804877777</v>
      </c>
      <c r="CG42" s="61">
        <f t="shared" si="98"/>
        <v>16559226.804877777</v>
      </c>
      <c r="CH42" s="61">
        <f t="shared" si="98"/>
        <v>16559226.804877777</v>
      </c>
      <c r="CI42" s="61">
        <f t="shared" si="98"/>
        <v>16559226.804877777</v>
      </c>
      <c r="CJ42" s="61">
        <f t="shared" si="98"/>
        <v>16559226.804877777</v>
      </c>
      <c r="CK42" s="61">
        <f t="shared" si="98"/>
        <v>16559226.804877777</v>
      </c>
      <c r="CL42" s="69"/>
      <c r="CM42" s="61">
        <f>$K$14*$Q$13</f>
        <v>16310213.739485798</v>
      </c>
      <c r="CN42" s="61">
        <f t="shared" ref="CN42:DM42" si="99">$K$14*$Q$13</f>
        <v>16310213.739485798</v>
      </c>
      <c r="CO42" s="61">
        <f t="shared" si="99"/>
        <v>16310213.739485798</v>
      </c>
      <c r="CP42" s="61">
        <f t="shared" si="99"/>
        <v>16310213.739485798</v>
      </c>
      <c r="CQ42" s="61">
        <f t="shared" si="99"/>
        <v>16310213.739485798</v>
      </c>
      <c r="CR42" s="61">
        <f t="shared" si="99"/>
        <v>16310213.739485798</v>
      </c>
      <c r="CS42" s="61">
        <f t="shared" si="99"/>
        <v>16310213.739485798</v>
      </c>
      <c r="CT42" s="61">
        <f t="shared" si="99"/>
        <v>16310213.739485798</v>
      </c>
      <c r="CU42" s="61">
        <f t="shared" si="99"/>
        <v>16310213.739485798</v>
      </c>
      <c r="CV42" s="61">
        <f t="shared" si="99"/>
        <v>16310213.739485798</v>
      </c>
      <c r="CW42" s="61">
        <f t="shared" si="99"/>
        <v>16310213.739485798</v>
      </c>
      <c r="CX42" s="61">
        <f t="shared" si="99"/>
        <v>16310213.739485798</v>
      </c>
      <c r="CY42" s="61">
        <f t="shared" si="99"/>
        <v>16310213.739485798</v>
      </c>
      <c r="CZ42" s="61">
        <f t="shared" si="99"/>
        <v>16310213.739485798</v>
      </c>
      <c r="DA42" s="61">
        <f t="shared" si="99"/>
        <v>16310213.739485798</v>
      </c>
      <c r="DB42" s="61">
        <f t="shared" si="99"/>
        <v>16310213.739485798</v>
      </c>
      <c r="DC42" s="61">
        <f t="shared" si="99"/>
        <v>16310213.739485798</v>
      </c>
      <c r="DD42" s="61">
        <f t="shared" si="99"/>
        <v>16310213.739485798</v>
      </c>
      <c r="DE42" s="61">
        <f t="shared" si="99"/>
        <v>16310213.739485798</v>
      </c>
      <c r="DF42" s="61">
        <f t="shared" si="99"/>
        <v>16310213.739485798</v>
      </c>
      <c r="DG42" s="61">
        <f t="shared" si="99"/>
        <v>16310213.739485798</v>
      </c>
      <c r="DH42" s="61">
        <f t="shared" si="99"/>
        <v>16310213.739485798</v>
      </c>
      <c r="DI42" s="61">
        <f t="shared" si="99"/>
        <v>16310213.739485798</v>
      </c>
      <c r="DJ42" s="61">
        <f t="shared" si="99"/>
        <v>16310213.739485798</v>
      </c>
      <c r="DK42" s="61">
        <f t="shared" si="99"/>
        <v>16310213.739485798</v>
      </c>
      <c r="DL42" s="61">
        <f t="shared" si="99"/>
        <v>16310213.739485798</v>
      </c>
      <c r="DM42" s="61">
        <f t="shared" si="99"/>
        <v>16310213.739485798</v>
      </c>
      <c r="DN42" s="69"/>
      <c r="DO42" s="61">
        <f>$J$14*$Q$12</f>
        <v>16143059.734846944</v>
      </c>
      <c r="DP42" s="61">
        <f t="shared" ref="DP42:EO42" si="100">$J$14*$Q$12</f>
        <v>16143059.734846944</v>
      </c>
      <c r="DQ42" s="61">
        <f t="shared" si="100"/>
        <v>16143059.734846944</v>
      </c>
      <c r="DR42" s="61">
        <f t="shared" si="100"/>
        <v>16143059.734846944</v>
      </c>
      <c r="DS42" s="61">
        <f t="shared" si="100"/>
        <v>16143059.734846944</v>
      </c>
      <c r="DT42" s="61">
        <f t="shared" si="100"/>
        <v>16143059.734846944</v>
      </c>
      <c r="DU42" s="61">
        <f t="shared" si="100"/>
        <v>16143059.734846944</v>
      </c>
      <c r="DV42" s="61">
        <f t="shared" si="100"/>
        <v>16143059.734846944</v>
      </c>
      <c r="DW42" s="61">
        <f t="shared" si="100"/>
        <v>16143059.734846944</v>
      </c>
      <c r="DX42" s="61">
        <f t="shared" si="100"/>
        <v>16143059.734846944</v>
      </c>
      <c r="DY42" s="61">
        <f t="shared" si="100"/>
        <v>16143059.734846944</v>
      </c>
      <c r="DZ42" s="61">
        <f t="shared" si="100"/>
        <v>16143059.734846944</v>
      </c>
      <c r="EA42" s="61">
        <f t="shared" si="100"/>
        <v>16143059.734846944</v>
      </c>
      <c r="EB42" s="61">
        <f t="shared" si="100"/>
        <v>16143059.734846944</v>
      </c>
      <c r="EC42" s="61">
        <f t="shared" si="100"/>
        <v>16143059.734846944</v>
      </c>
      <c r="ED42" s="61">
        <f t="shared" si="100"/>
        <v>16143059.734846944</v>
      </c>
      <c r="EE42" s="61">
        <f t="shared" si="100"/>
        <v>16143059.734846944</v>
      </c>
      <c r="EF42" s="61">
        <f t="shared" si="100"/>
        <v>16143059.734846944</v>
      </c>
      <c r="EG42" s="61">
        <f t="shared" si="100"/>
        <v>16143059.734846944</v>
      </c>
      <c r="EH42" s="61">
        <f t="shared" si="100"/>
        <v>16143059.734846944</v>
      </c>
      <c r="EI42" s="61">
        <f t="shared" si="100"/>
        <v>16143059.734846944</v>
      </c>
      <c r="EJ42" s="61">
        <f t="shared" si="100"/>
        <v>16143059.734846944</v>
      </c>
      <c r="EK42" s="61">
        <f t="shared" si="100"/>
        <v>16143059.734846944</v>
      </c>
      <c r="EL42" s="61">
        <f t="shared" si="100"/>
        <v>16143059.734846944</v>
      </c>
      <c r="EM42" s="61">
        <f t="shared" si="100"/>
        <v>16143059.734846944</v>
      </c>
      <c r="EN42" s="61">
        <f t="shared" si="100"/>
        <v>16143059.734846944</v>
      </c>
      <c r="EO42" s="61">
        <f t="shared" si="100"/>
        <v>16143059.734846944</v>
      </c>
      <c r="EP42" s="69"/>
      <c r="EQ42" s="61">
        <f>$I$14*$Q$11</f>
        <v>14045092.221690156</v>
      </c>
      <c r="ER42" s="61">
        <f t="shared" ref="ER42:FQ42" si="101">$I$14*$Q$11</f>
        <v>14045092.221690156</v>
      </c>
      <c r="ES42" s="61">
        <f t="shared" si="101"/>
        <v>14045092.221690156</v>
      </c>
      <c r="ET42" s="61">
        <f t="shared" si="101"/>
        <v>14045092.221690156</v>
      </c>
      <c r="EU42" s="61">
        <f t="shared" si="101"/>
        <v>14045092.221690156</v>
      </c>
      <c r="EV42" s="61">
        <f t="shared" si="101"/>
        <v>14045092.221690156</v>
      </c>
      <c r="EW42" s="61">
        <f t="shared" si="101"/>
        <v>14045092.221690156</v>
      </c>
      <c r="EX42" s="61">
        <f t="shared" si="101"/>
        <v>14045092.221690156</v>
      </c>
      <c r="EY42" s="61">
        <f t="shared" si="101"/>
        <v>14045092.221690156</v>
      </c>
      <c r="EZ42" s="61">
        <f t="shared" si="101"/>
        <v>14045092.221690156</v>
      </c>
      <c r="FA42" s="61">
        <f t="shared" si="101"/>
        <v>14045092.221690156</v>
      </c>
      <c r="FB42" s="61">
        <f t="shared" si="101"/>
        <v>14045092.221690156</v>
      </c>
      <c r="FC42" s="61">
        <f t="shared" si="101"/>
        <v>14045092.221690156</v>
      </c>
      <c r="FD42" s="61">
        <f t="shared" si="101"/>
        <v>14045092.221690156</v>
      </c>
      <c r="FE42" s="61">
        <f t="shared" si="101"/>
        <v>14045092.221690156</v>
      </c>
      <c r="FF42" s="61">
        <f t="shared" si="101"/>
        <v>14045092.221690156</v>
      </c>
      <c r="FG42" s="61">
        <f t="shared" si="101"/>
        <v>14045092.221690156</v>
      </c>
      <c r="FH42" s="61">
        <f t="shared" si="101"/>
        <v>14045092.221690156</v>
      </c>
      <c r="FI42" s="61">
        <f t="shared" si="101"/>
        <v>14045092.221690156</v>
      </c>
      <c r="FJ42" s="61">
        <f t="shared" si="101"/>
        <v>14045092.221690156</v>
      </c>
      <c r="FK42" s="61">
        <f t="shared" si="101"/>
        <v>14045092.221690156</v>
      </c>
      <c r="FL42" s="61">
        <f t="shared" si="101"/>
        <v>14045092.221690156</v>
      </c>
      <c r="FM42" s="61">
        <f t="shared" si="101"/>
        <v>14045092.221690156</v>
      </c>
      <c r="FN42" s="61">
        <f t="shared" si="101"/>
        <v>14045092.221690156</v>
      </c>
      <c r="FO42" s="61">
        <f t="shared" si="101"/>
        <v>14045092.221690156</v>
      </c>
      <c r="FP42" s="61">
        <f t="shared" si="101"/>
        <v>14045092.221690156</v>
      </c>
      <c r="FQ42" s="61">
        <f t="shared" si="101"/>
        <v>14045092.221690156</v>
      </c>
      <c r="FR42" s="69"/>
      <c r="FS42" s="61">
        <f>$H$14*$Q$10</f>
        <v>14115758.745238274</v>
      </c>
      <c r="FT42" s="61">
        <f t="shared" ref="FT42:GS42" si="102">$H$14*$Q$10</f>
        <v>14115758.745238274</v>
      </c>
      <c r="FU42" s="61">
        <f t="shared" si="102"/>
        <v>14115758.745238274</v>
      </c>
      <c r="FV42" s="61">
        <f t="shared" si="102"/>
        <v>14115758.745238274</v>
      </c>
      <c r="FW42" s="61">
        <f t="shared" si="102"/>
        <v>14115758.745238274</v>
      </c>
      <c r="FX42" s="61">
        <f t="shared" si="102"/>
        <v>14115758.745238274</v>
      </c>
      <c r="FY42" s="61">
        <f t="shared" si="102"/>
        <v>14115758.745238274</v>
      </c>
      <c r="FZ42" s="61">
        <f t="shared" si="102"/>
        <v>14115758.745238274</v>
      </c>
      <c r="GA42" s="61">
        <f t="shared" si="102"/>
        <v>14115758.745238274</v>
      </c>
      <c r="GB42" s="61">
        <f t="shared" si="102"/>
        <v>14115758.745238274</v>
      </c>
      <c r="GC42" s="61">
        <f t="shared" si="102"/>
        <v>14115758.745238274</v>
      </c>
      <c r="GD42" s="61">
        <f t="shared" si="102"/>
        <v>14115758.745238274</v>
      </c>
      <c r="GE42" s="61">
        <f t="shared" si="102"/>
        <v>14115758.745238274</v>
      </c>
      <c r="GF42" s="61">
        <f t="shared" si="102"/>
        <v>14115758.745238274</v>
      </c>
      <c r="GG42" s="61">
        <f t="shared" si="102"/>
        <v>14115758.745238274</v>
      </c>
      <c r="GH42" s="61">
        <f t="shared" si="102"/>
        <v>14115758.745238274</v>
      </c>
      <c r="GI42" s="61">
        <f t="shared" si="102"/>
        <v>14115758.745238274</v>
      </c>
      <c r="GJ42" s="61">
        <f t="shared" si="102"/>
        <v>14115758.745238274</v>
      </c>
      <c r="GK42" s="61">
        <f t="shared" si="102"/>
        <v>14115758.745238274</v>
      </c>
      <c r="GL42" s="61">
        <f t="shared" si="102"/>
        <v>14115758.745238274</v>
      </c>
      <c r="GM42" s="61">
        <f t="shared" si="102"/>
        <v>14115758.745238274</v>
      </c>
      <c r="GN42" s="61">
        <f t="shared" si="102"/>
        <v>14115758.745238274</v>
      </c>
      <c r="GO42" s="61">
        <f t="shared" si="102"/>
        <v>14115758.745238274</v>
      </c>
      <c r="GP42" s="61">
        <f t="shared" si="102"/>
        <v>14115758.745238274</v>
      </c>
      <c r="GQ42" s="61">
        <f t="shared" si="102"/>
        <v>14115758.745238274</v>
      </c>
      <c r="GR42" s="61">
        <f t="shared" si="102"/>
        <v>14115758.745238274</v>
      </c>
      <c r="GS42" s="61">
        <f t="shared" si="102"/>
        <v>14115758.745238274</v>
      </c>
      <c r="GT42" s="69"/>
      <c r="GU42" s="61">
        <f>$G$14*$Q$9</f>
        <v>11324001.824558321</v>
      </c>
      <c r="GV42" s="61">
        <f t="shared" ref="GV42:HU42" si="103">$G$14*$Q$9</f>
        <v>11324001.824558321</v>
      </c>
      <c r="GW42" s="61">
        <f t="shared" si="103"/>
        <v>11324001.824558321</v>
      </c>
      <c r="GX42" s="61">
        <f t="shared" si="103"/>
        <v>11324001.824558321</v>
      </c>
      <c r="GY42" s="61">
        <f t="shared" si="103"/>
        <v>11324001.824558321</v>
      </c>
      <c r="GZ42" s="61">
        <f t="shared" si="103"/>
        <v>11324001.824558321</v>
      </c>
      <c r="HA42" s="61">
        <f t="shared" si="103"/>
        <v>11324001.824558321</v>
      </c>
      <c r="HB42" s="61">
        <f t="shared" si="103"/>
        <v>11324001.824558321</v>
      </c>
      <c r="HC42" s="61">
        <f t="shared" si="103"/>
        <v>11324001.824558321</v>
      </c>
      <c r="HD42" s="61">
        <f t="shared" si="103"/>
        <v>11324001.824558321</v>
      </c>
      <c r="HE42" s="61">
        <f t="shared" si="103"/>
        <v>11324001.824558321</v>
      </c>
      <c r="HF42" s="61">
        <f t="shared" si="103"/>
        <v>11324001.824558321</v>
      </c>
      <c r="HG42" s="61">
        <f t="shared" si="103"/>
        <v>11324001.824558321</v>
      </c>
      <c r="HH42" s="61">
        <f t="shared" si="103"/>
        <v>11324001.824558321</v>
      </c>
      <c r="HI42" s="61">
        <f t="shared" si="103"/>
        <v>11324001.824558321</v>
      </c>
      <c r="HJ42" s="61">
        <f t="shared" si="103"/>
        <v>11324001.824558321</v>
      </c>
      <c r="HK42" s="61">
        <f t="shared" si="103"/>
        <v>11324001.824558321</v>
      </c>
      <c r="HL42" s="61">
        <f t="shared" si="103"/>
        <v>11324001.824558321</v>
      </c>
      <c r="HM42" s="61">
        <f t="shared" si="103"/>
        <v>11324001.824558321</v>
      </c>
      <c r="HN42" s="61">
        <f t="shared" si="103"/>
        <v>11324001.824558321</v>
      </c>
      <c r="HO42" s="61">
        <f t="shared" si="103"/>
        <v>11324001.824558321</v>
      </c>
      <c r="HP42" s="61">
        <f t="shared" si="103"/>
        <v>11324001.824558321</v>
      </c>
      <c r="HQ42" s="61">
        <f t="shared" si="103"/>
        <v>11324001.824558321</v>
      </c>
      <c r="HR42" s="61">
        <f t="shared" si="103"/>
        <v>11324001.824558321</v>
      </c>
      <c r="HS42" s="61">
        <f t="shared" si="103"/>
        <v>11324001.824558321</v>
      </c>
      <c r="HT42" s="61">
        <f t="shared" si="103"/>
        <v>11324001.824558321</v>
      </c>
      <c r="HU42" s="61">
        <f t="shared" si="103"/>
        <v>11324001.824558321</v>
      </c>
      <c r="HV42" s="69"/>
    </row>
    <row r="43" spans="1:230" s="61" customFormat="1" ht="25.5" x14ac:dyDescent="0.2">
      <c r="A43" s="75"/>
      <c r="B43" s="72">
        <v>4</v>
      </c>
      <c r="C43" s="75" t="s">
        <v>29</v>
      </c>
      <c r="D43" s="75" t="s">
        <v>16</v>
      </c>
      <c r="E43" s="43" t="s">
        <v>794</v>
      </c>
      <c r="F43" s="43" t="s">
        <v>18</v>
      </c>
      <c r="G43" s="61">
        <f t="shared" ref="G43:AG43" si="104">$N$15</f>
        <v>76486348.347295225</v>
      </c>
      <c r="H43" s="61">
        <f t="shared" si="104"/>
        <v>76486348.347295225</v>
      </c>
      <c r="I43" s="61">
        <f t="shared" si="104"/>
        <v>76486348.347295225</v>
      </c>
      <c r="J43" s="61">
        <f t="shared" si="104"/>
        <v>76486348.347295225</v>
      </c>
      <c r="K43" s="61">
        <f t="shared" si="104"/>
        <v>76486348.347295225</v>
      </c>
      <c r="L43" s="61">
        <f t="shared" si="104"/>
        <v>76486348.347295225</v>
      </c>
      <c r="M43" s="61">
        <f t="shared" si="104"/>
        <v>76486348.347295225</v>
      </c>
      <c r="N43" s="61">
        <f t="shared" si="104"/>
        <v>76486348.347295225</v>
      </c>
      <c r="O43" s="61">
        <f t="shared" si="104"/>
        <v>76486348.347295225</v>
      </c>
      <c r="P43" s="61">
        <f t="shared" si="104"/>
        <v>76486348.347295225</v>
      </c>
      <c r="Q43" s="61">
        <f t="shared" si="104"/>
        <v>76486348.347295225</v>
      </c>
      <c r="R43" s="61">
        <f t="shared" si="104"/>
        <v>76486348.347295225</v>
      </c>
      <c r="S43" s="61">
        <f t="shared" si="104"/>
        <v>76486348.347295225</v>
      </c>
      <c r="T43" s="61">
        <f t="shared" si="104"/>
        <v>76486348.347295225</v>
      </c>
      <c r="U43" s="61">
        <f t="shared" si="104"/>
        <v>76486348.347295225</v>
      </c>
      <c r="V43" s="61">
        <f t="shared" si="104"/>
        <v>76486348.347295225</v>
      </c>
      <c r="W43" s="61">
        <f t="shared" si="104"/>
        <v>76486348.347295225</v>
      </c>
      <c r="X43" s="61">
        <f t="shared" si="104"/>
        <v>76486348.347295225</v>
      </c>
      <c r="Y43" s="61">
        <f t="shared" si="104"/>
        <v>76486348.347295225</v>
      </c>
      <c r="Z43" s="61">
        <f t="shared" si="104"/>
        <v>76486348.347295225</v>
      </c>
      <c r="AA43" s="61">
        <f t="shared" si="104"/>
        <v>76486348.347295225</v>
      </c>
      <c r="AB43" s="61">
        <f t="shared" si="104"/>
        <v>76486348.347295225</v>
      </c>
      <c r="AC43" s="61">
        <f t="shared" si="104"/>
        <v>76486348.347295225</v>
      </c>
      <c r="AD43" s="61">
        <f t="shared" si="104"/>
        <v>76486348.347295225</v>
      </c>
      <c r="AE43" s="61">
        <f t="shared" si="104"/>
        <v>76486348.347295225</v>
      </c>
      <c r="AF43" s="61">
        <f t="shared" si="104"/>
        <v>76486348.347295225</v>
      </c>
      <c r="AG43" s="61">
        <f t="shared" si="104"/>
        <v>76486348.347295225</v>
      </c>
      <c r="AH43" s="69"/>
      <c r="AI43" s="61">
        <f>$M$15*$Q$15</f>
        <v>75846279.041592076</v>
      </c>
      <c r="AJ43" s="61">
        <f t="shared" ref="AJ43:BI43" si="105">$M$15</f>
        <v>75846279.041592076</v>
      </c>
      <c r="AK43" s="61">
        <f t="shared" si="105"/>
        <v>75846279.041592076</v>
      </c>
      <c r="AL43" s="61">
        <f t="shared" si="105"/>
        <v>75846279.041592076</v>
      </c>
      <c r="AM43" s="61">
        <f t="shared" si="105"/>
        <v>75846279.041592076</v>
      </c>
      <c r="AN43" s="61">
        <f t="shared" si="105"/>
        <v>75846279.041592076</v>
      </c>
      <c r="AO43" s="61">
        <f t="shared" si="105"/>
        <v>75846279.041592076</v>
      </c>
      <c r="AP43" s="61">
        <f t="shared" si="105"/>
        <v>75846279.041592076</v>
      </c>
      <c r="AQ43" s="61">
        <f t="shared" si="105"/>
        <v>75846279.041592076</v>
      </c>
      <c r="AR43" s="61">
        <f t="shared" si="105"/>
        <v>75846279.041592076</v>
      </c>
      <c r="AS43" s="61">
        <f t="shared" si="105"/>
        <v>75846279.041592076</v>
      </c>
      <c r="AT43" s="61">
        <f t="shared" si="105"/>
        <v>75846279.041592076</v>
      </c>
      <c r="AU43" s="61">
        <f t="shared" si="105"/>
        <v>75846279.041592076</v>
      </c>
      <c r="AV43" s="61">
        <f t="shared" si="105"/>
        <v>75846279.041592076</v>
      </c>
      <c r="AW43" s="61">
        <f t="shared" si="105"/>
        <v>75846279.041592076</v>
      </c>
      <c r="AX43" s="61">
        <f t="shared" si="105"/>
        <v>75846279.041592076</v>
      </c>
      <c r="AY43" s="61">
        <f t="shared" si="105"/>
        <v>75846279.041592076</v>
      </c>
      <c r="AZ43" s="61">
        <f t="shared" si="105"/>
        <v>75846279.041592076</v>
      </c>
      <c r="BA43" s="61">
        <f t="shared" si="105"/>
        <v>75846279.041592076</v>
      </c>
      <c r="BB43" s="61">
        <f t="shared" si="105"/>
        <v>75846279.041592076</v>
      </c>
      <c r="BC43" s="61">
        <f t="shared" si="105"/>
        <v>75846279.041592076</v>
      </c>
      <c r="BD43" s="61">
        <f t="shared" si="105"/>
        <v>75846279.041592076</v>
      </c>
      <c r="BE43" s="61">
        <f t="shared" si="105"/>
        <v>75846279.041592076</v>
      </c>
      <c r="BF43" s="61">
        <f t="shared" si="105"/>
        <v>75846279.041592076</v>
      </c>
      <c r="BG43" s="61">
        <f t="shared" si="105"/>
        <v>75846279.041592076</v>
      </c>
      <c r="BH43" s="61">
        <f t="shared" si="105"/>
        <v>75846279.041592076</v>
      </c>
      <c r="BI43" s="61">
        <f t="shared" si="105"/>
        <v>75846279.041592076</v>
      </c>
      <c r="BJ43" s="69"/>
      <c r="BK43" s="61">
        <f>$L$15*$Q$14</f>
        <v>75899911.743919432</v>
      </c>
      <c r="BL43" s="61">
        <f t="shared" ref="BL43:CK43" si="106">$L$15*$Q$14</f>
        <v>75899911.743919432</v>
      </c>
      <c r="BM43" s="61">
        <f t="shared" si="106"/>
        <v>75899911.743919432</v>
      </c>
      <c r="BN43" s="61">
        <f t="shared" si="106"/>
        <v>75899911.743919432</v>
      </c>
      <c r="BO43" s="61">
        <f t="shared" si="106"/>
        <v>75899911.743919432</v>
      </c>
      <c r="BP43" s="61">
        <f t="shared" si="106"/>
        <v>75899911.743919432</v>
      </c>
      <c r="BQ43" s="61">
        <f t="shared" si="106"/>
        <v>75899911.743919432</v>
      </c>
      <c r="BR43" s="61">
        <f t="shared" si="106"/>
        <v>75899911.743919432</v>
      </c>
      <c r="BS43" s="61">
        <f t="shared" si="106"/>
        <v>75899911.743919432</v>
      </c>
      <c r="BT43" s="61">
        <f t="shared" si="106"/>
        <v>75899911.743919432</v>
      </c>
      <c r="BU43" s="61">
        <f t="shared" si="106"/>
        <v>75899911.743919432</v>
      </c>
      <c r="BV43" s="61">
        <f t="shared" si="106"/>
        <v>75899911.743919432</v>
      </c>
      <c r="BW43" s="61">
        <f t="shared" si="106"/>
        <v>75899911.743919432</v>
      </c>
      <c r="BX43" s="61">
        <f t="shared" si="106"/>
        <v>75899911.743919432</v>
      </c>
      <c r="BY43" s="61">
        <f t="shared" si="106"/>
        <v>75899911.743919432</v>
      </c>
      <c r="BZ43" s="61">
        <f t="shared" si="106"/>
        <v>75899911.743919432</v>
      </c>
      <c r="CA43" s="61">
        <f t="shared" si="106"/>
        <v>75899911.743919432</v>
      </c>
      <c r="CB43" s="61">
        <f t="shared" si="106"/>
        <v>75899911.743919432</v>
      </c>
      <c r="CC43" s="61">
        <f t="shared" si="106"/>
        <v>75899911.743919432</v>
      </c>
      <c r="CD43" s="61">
        <f t="shared" si="106"/>
        <v>75899911.743919432</v>
      </c>
      <c r="CE43" s="61">
        <f t="shared" si="106"/>
        <v>75899911.743919432</v>
      </c>
      <c r="CF43" s="61">
        <f t="shared" si="106"/>
        <v>75899911.743919432</v>
      </c>
      <c r="CG43" s="61">
        <f t="shared" si="106"/>
        <v>75899911.743919432</v>
      </c>
      <c r="CH43" s="61">
        <f t="shared" si="106"/>
        <v>75899911.743919432</v>
      </c>
      <c r="CI43" s="61">
        <f t="shared" si="106"/>
        <v>75899911.743919432</v>
      </c>
      <c r="CJ43" s="61">
        <f t="shared" si="106"/>
        <v>75899911.743919432</v>
      </c>
      <c r="CK43" s="61">
        <f t="shared" si="106"/>
        <v>75899911.743919432</v>
      </c>
      <c r="CL43" s="69"/>
      <c r="CM43" s="61">
        <f>$K$15*$Q$13</f>
        <v>73328668.768894717</v>
      </c>
      <c r="CN43" s="61">
        <f t="shared" ref="CN43:DM43" si="107">$K$15*$Q$13</f>
        <v>73328668.768894717</v>
      </c>
      <c r="CO43" s="61">
        <f t="shared" si="107"/>
        <v>73328668.768894717</v>
      </c>
      <c r="CP43" s="61">
        <f t="shared" si="107"/>
        <v>73328668.768894717</v>
      </c>
      <c r="CQ43" s="61">
        <f t="shared" si="107"/>
        <v>73328668.768894717</v>
      </c>
      <c r="CR43" s="61">
        <f t="shared" si="107"/>
        <v>73328668.768894717</v>
      </c>
      <c r="CS43" s="61">
        <f t="shared" si="107"/>
        <v>73328668.768894717</v>
      </c>
      <c r="CT43" s="61">
        <f t="shared" si="107"/>
        <v>73328668.768894717</v>
      </c>
      <c r="CU43" s="61">
        <f t="shared" si="107"/>
        <v>73328668.768894717</v>
      </c>
      <c r="CV43" s="61">
        <f t="shared" si="107"/>
        <v>73328668.768894717</v>
      </c>
      <c r="CW43" s="61">
        <f t="shared" si="107"/>
        <v>73328668.768894717</v>
      </c>
      <c r="CX43" s="61">
        <f t="shared" si="107"/>
        <v>73328668.768894717</v>
      </c>
      <c r="CY43" s="61">
        <f t="shared" si="107"/>
        <v>73328668.768894717</v>
      </c>
      <c r="CZ43" s="61">
        <f t="shared" si="107"/>
        <v>73328668.768894717</v>
      </c>
      <c r="DA43" s="61">
        <f t="shared" si="107"/>
        <v>73328668.768894717</v>
      </c>
      <c r="DB43" s="61">
        <f t="shared" si="107"/>
        <v>73328668.768894717</v>
      </c>
      <c r="DC43" s="61">
        <f t="shared" si="107"/>
        <v>73328668.768894717</v>
      </c>
      <c r="DD43" s="61">
        <f t="shared" si="107"/>
        <v>73328668.768894717</v>
      </c>
      <c r="DE43" s="61">
        <f t="shared" si="107"/>
        <v>73328668.768894717</v>
      </c>
      <c r="DF43" s="61">
        <f t="shared" si="107"/>
        <v>73328668.768894717</v>
      </c>
      <c r="DG43" s="61">
        <f t="shared" si="107"/>
        <v>73328668.768894717</v>
      </c>
      <c r="DH43" s="61">
        <f t="shared" si="107"/>
        <v>73328668.768894717</v>
      </c>
      <c r="DI43" s="61">
        <f t="shared" si="107"/>
        <v>73328668.768894717</v>
      </c>
      <c r="DJ43" s="61">
        <f t="shared" si="107"/>
        <v>73328668.768894717</v>
      </c>
      <c r="DK43" s="61">
        <f t="shared" si="107"/>
        <v>73328668.768894717</v>
      </c>
      <c r="DL43" s="61">
        <f t="shared" si="107"/>
        <v>73328668.768894717</v>
      </c>
      <c r="DM43" s="61">
        <f t="shared" si="107"/>
        <v>73328668.768894717</v>
      </c>
      <c r="DN43" s="69"/>
      <c r="DO43" s="61">
        <f>$J$15*$Q$12</f>
        <v>64259278.944206469</v>
      </c>
      <c r="DP43" s="61">
        <f t="shared" ref="DP43:EO43" si="108">$J$15*$Q$12</f>
        <v>64259278.944206469</v>
      </c>
      <c r="DQ43" s="61">
        <f t="shared" si="108"/>
        <v>64259278.944206469</v>
      </c>
      <c r="DR43" s="61">
        <f t="shared" si="108"/>
        <v>64259278.944206469</v>
      </c>
      <c r="DS43" s="61">
        <f t="shared" si="108"/>
        <v>64259278.944206469</v>
      </c>
      <c r="DT43" s="61">
        <f t="shared" si="108"/>
        <v>64259278.944206469</v>
      </c>
      <c r="DU43" s="61">
        <f t="shared" si="108"/>
        <v>64259278.944206469</v>
      </c>
      <c r="DV43" s="61">
        <f t="shared" si="108"/>
        <v>64259278.944206469</v>
      </c>
      <c r="DW43" s="61">
        <f t="shared" si="108"/>
        <v>64259278.944206469</v>
      </c>
      <c r="DX43" s="61">
        <f t="shared" si="108"/>
        <v>64259278.944206469</v>
      </c>
      <c r="DY43" s="61">
        <f t="shared" si="108"/>
        <v>64259278.944206469</v>
      </c>
      <c r="DZ43" s="61">
        <f t="shared" si="108"/>
        <v>64259278.944206469</v>
      </c>
      <c r="EA43" s="61">
        <f t="shared" si="108"/>
        <v>64259278.944206469</v>
      </c>
      <c r="EB43" s="61">
        <f t="shared" si="108"/>
        <v>64259278.944206469</v>
      </c>
      <c r="EC43" s="61">
        <f t="shared" si="108"/>
        <v>64259278.944206469</v>
      </c>
      <c r="ED43" s="61">
        <f t="shared" si="108"/>
        <v>64259278.944206469</v>
      </c>
      <c r="EE43" s="61">
        <f t="shared" si="108"/>
        <v>64259278.944206469</v>
      </c>
      <c r="EF43" s="61">
        <f t="shared" si="108"/>
        <v>64259278.944206469</v>
      </c>
      <c r="EG43" s="61">
        <f t="shared" si="108"/>
        <v>64259278.944206469</v>
      </c>
      <c r="EH43" s="61">
        <f t="shared" si="108"/>
        <v>64259278.944206469</v>
      </c>
      <c r="EI43" s="61">
        <f t="shared" si="108"/>
        <v>64259278.944206469</v>
      </c>
      <c r="EJ43" s="61">
        <f t="shared" si="108"/>
        <v>64259278.944206469</v>
      </c>
      <c r="EK43" s="61">
        <f t="shared" si="108"/>
        <v>64259278.944206469</v>
      </c>
      <c r="EL43" s="61">
        <f t="shared" si="108"/>
        <v>64259278.944206469</v>
      </c>
      <c r="EM43" s="61">
        <f t="shared" si="108"/>
        <v>64259278.944206469</v>
      </c>
      <c r="EN43" s="61">
        <f t="shared" si="108"/>
        <v>64259278.944206469</v>
      </c>
      <c r="EO43" s="61">
        <f t="shared" si="108"/>
        <v>64259278.944206469</v>
      </c>
      <c r="EP43" s="69"/>
      <c r="EQ43" s="61">
        <f>$I$15*$Q$11</f>
        <v>55282871.684440233</v>
      </c>
      <c r="ER43" s="61">
        <f t="shared" ref="ER43:FQ43" si="109">$I$15*$Q$11</f>
        <v>55282871.684440233</v>
      </c>
      <c r="ES43" s="61">
        <f t="shared" si="109"/>
        <v>55282871.684440233</v>
      </c>
      <c r="ET43" s="61">
        <f t="shared" si="109"/>
        <v>55282871.684440233</v>
      </c>
      <c r="EU43" s="61">
        <f t="shared" si="109"/>
        <v>55282871.684440233</v>
      </c>
      <c r="EV43" s="61">
        <f t="shared" si="109"/>
        <v>55282871.684440233</v>
      </c>
      <c r="EW43" s="61">
        <f t="shared" si="109"/>
        <v>55282871.684440233</v>
      </c>
      <c r="EX43" s="61">
        <f t="shared" si="109"/>
        <v>55282871.684440233</v>
      </c>
      <c r="EY43" s="61">
        <f t="shared" si="109"/>
        <v>55282871.684440233</v>
      </c>
      <c r="EZ43" s="61">
        <f t="shared" si="109"/>
        <v>55282871.684440233</v>
      </c>
      <c r="FA43" s="61">
        <f t="shared" si="109"/>
        <v>55282871.684440233</v>
      </c>
      <c r="FB43" s="61">
        <f t="shared" si="109"/>
        <v>55282871.684440233</v>
      </c>
      <c r="FC43" s="61">
        <f t="shared" si="109"/>
        <v>55282871.684440233</v>
      </c>
      <c r="FD43" s="61">
        <f t="shared" si="109"/>
        <v>55282871.684440233</v>
      </c>
      <c r="FE43" s="61">
        <f t="shared" si="109"/>
        <v>55282871.684440233</v>
      </c>
      <c r="FF43" s="61">
        <f t="shared" si="109"/>
        <v>55282871.684440233</v>
      </c>
      <c r="FG43" s="61">
        <f t="shared" si="109"/>
        <v>55282871.684440233</v>
      </c>
      <c r="FH43" s="61">
        <f t="shared" si="109"/>
        <v>55282871.684440233</v>
      </c>
      <c r="FI43" s="61">
        <f t="shared" si="109"/>
        <v>55282871.684440233</v>
      </c>
      <c r="FJ43" s="61">
        <f t="shared" si="109"/>
        <v>55282871.684440233</v>
      </c>
      <c r="FK43" s="61">
        <f t="shared" si="109"/>
        <v>55282871.684440233</v>
      </c>
      <c r="FL43" s="61">
        <f t="shared" si="109"/>
        <v>55282871.684440233</v>
      </c>
      <c r="FM43" s="61">
        <f t="shared" si="109"/>
        <v>55282871.684440233</v>
      </c>
      <c r="FN43" s="61">
        <f t="shared" si="109"/>
        <v>55282871.684440233</v>
      </c>
      <c r="FO43" s="61">
        <f t="shared" si="109"/>
        <v>55282871.684440233</v>
      </c>
      <c r="FP43" s="61">
        <f t="shared" si="109"/>
        <v>55282871.684440233</v>
      </c>
      <c r="FQ43" s="61">
        <f t="shared" si="109"/>
        <v>55282871.684440233</v>
      </c>
      <c r="FR43" s="69"/>
      <c r="FS43" s="61">
        <f>$H$15*$Q$10</f>
        <v>53581547.076681897</v>
      </c>
      <c r="FT43" s="61">
        <f t="shared" ref="FT43:GS43" si="110">$H$15*$Q$10</f>
        <v>53581547.076681897</v>
      </c>
      <c r="FU43" s="61">
        <f t="shared" si="110"/>
        <v>53581547.076681897</v>
      </c>
      <c r="FV43" s="61">
        <f t="shared" si="110"/>
        <v>53581547.076681897</v>
      </c>
      <c r="FW43" s="61">
        <f t="shared" si="110"/>
        <v>53581547.076681897</v>
      </c>
      <c r="FX43" s="61">
        <f t="shared" si="110"/>
        <v>53581547.076681897</v>
      </c>
      <c r="FY43" s="61">
        <f t="shared" si="110"/>
        <v>53581547.076681897</v>
      </c>
      <c r="FZ43" s="61">
        <f t="shared" si="110"/>
        <v>53581547.076681897</v>
      </c>
      <c r="GA43" s="61">
        <f t="shared" si="110"/>
        <v>53581547.076681897</v>
      </c>
      <c r="GB43" s="61">
        <f t="shared" si="110"/>
        <v>53581547.076681897</v>
      </c>
      <c r="GC43" s="61">
        <f t="shared" si="110"/>
        <v>53581547.076681897</v>
      </c>
      <c r="GD43" s="61">
        <f t="shared" si="110"/>
        <v>53581547.076681897</v>
      </c>
      <c r="GE43" s="61">
        <f t="shared" si="110"/>
        <v>53581547.076681897</v>
      </c>
      <c r="GF43" s="61">
        <f t="shared" si="110"/>
        <v>53581547.076681897</v>
      </c>
      <c r="GG43" s="61">
        <f t="shared" si="110"/>
        <v>53581547.076681897</v>
      </c>
      <c r="GH43" s="61">
        <f t="shared" si="110"/>
        <v>53581547.076681897</v>
      </c>
      <c r="GI43" s="61">
        <f t="shared" si="110"/>
        <v>53581547.076681897</v>
      </c>
      <c r="GJ43" s="61">
        <f t="shared" si="110"/>
        <v>53581547.076681897</v>
      </c>
      <c r="GK43" s="61">
        <f t="shared" si="110"/>
        <v>53581547.076681897</v>
      </c>
      <c r="GL43" s="61">
        <f t="shared" si="110"/>
        <v>53581547.076681897</v>
      </c>
      <c r="GM43" s="61">
        <f t="shared" si="110"/>
        <v>53581547.076681897</v>
      </c>
      <c r="GN43" s="61">
        <f t="shared" si="110"/>
        <v>53581547.076681897</v>
      </c>
      <c r="GO43" s="61">
        <f t="shared" si="110"/>
        <v>53581547.076681897</v>
      </c>
      <c r="GP43" s="61">
        <f t="shared" si="110"/>
        <v>53581547.076681897</v>
      </c>
      <c r="GQ43" s="61">
        <f t="shared" si="110"/>
        <v>53581547.076681897</v>
      </c>
      <c r="GR43" s="61">
        <f t="shared" si="110"/>
        <v>53581547.076681897</v>
      </c>
      <c r="GS43" s="61">
        <f t="shared" si="110"/>
        <v>53581547.076681897</v>
      </c>
      <c r="GT43" s="69"/>
      <c r="GU43" s="61">
        <f>$G$15*$Q$9</f>
        <v>50038575.398481488</v>
      </c>
      <c r="GV43" s="61">
        <f t="shared" ref="GV43:HU43" si="111">$G$15*$Q$9</f>
        <v>50038575.398481488</v>
      </c>
      <c r="GW43" s="61">
        <f t="shared" si="111"/>
        <v>50038575.398481488</v>
      </c>
      <c r="GX43" s="61">
        <f t="shared" si="111"/>
        <v>50038575.398481488</v>
      </c>
      <c r="GY43" s="61">
        <f t="shared" si="111"/>
        <v>50038575.398481488</v>
      </c>
      <c r="GZ43" s="61">
        <f t="shared" si="111"/>
        <v>50038575.398481488</v>
      </c>
      <c r="HA43" s="61">
        <f t="shared" si="111"/>
        <v>50038575.398481488</v>
      </c>
      <c r="HB43" s="61">
        <f t="shared" si="111"/>
        <v>50038575.398481488</v>
      </c>
      <c r="HC43" s="61">
        <f t="shared" si="111"/>
        <v>50038575.398481488</v>
      </c>
      <c r="HD43" s="61">
        <f t="shared" si="111"/>
        <v>50038575.398481488</v>
      </c>
      <c r="HE43" s="61">
        <f t="shared" si="111"/>
        <v>50038575.398481488</v>
      </c>
      <c r="HF43" s="61">
        <f t="shared" si="111"/>
        <v>50038575.398481488</v>
      </c>
      <c r="HG43" s="61">
        <f t="shared" si="111"/>
        <v>50038575.398481488</v>
      </c>
      <c r="HH43" s="61">
        <f t="shared" si="111"/>
        <v>50038575.398481488</v>
      </c>
      <c r="HI43" s="61">
        <f t="shared" si="111"/>
        <v>50038575.398481488</v>
      </c>
      <c r="HJ43" s="61">
        <f t="shared" si="111"/>
        <v>50038575.398481488</v>
      </c>
      <c r="HK43" s="61">
        <f t="shared" si="111"/>
        <v>50038575.398481488</v>
      </c>
      <c r="HL43" s="61">
        <f t="shared" si="111"/>
        <v>50038575.398481488</v>
      </c>
      <c r="HM43" s="61">
        <f t="shared" si="111"/>
        <v>50038575.398481488</v>
      </c>
      <c r="HN43" s="61">
        <f t="shared" si="111"/>
        <v>50038575.398481488</v>
      </c>
      <c r="HO43" s="61">
        <f t="shared" si="111"/>
        <v>50038575.398481488</v>
      </c>
      <c r="HP43" s="61">
        <f t="shared" si="111"/>
        <v>50038575.398481488</v>
      </c>
      <c r="HQ43" s="61">
        <f t="shared" si="111"/>
        <v>50038575.398481488</v>
      </c>
      <c r="HR43" s="61">
        <f t="shared" si="111"/>
        <v>50038575.398481488</v>
      </c>
      <c r="HS43" s="61">
        <f t="shared" si="111"/>
        <v>50038575.398481488</v>
      </c>
      <c r="HT43" s="61">
        <f t="shared" si="111"/>
        <v>50038575.398481488</v>
      </c>
      <c r="HU43" s="61">
        <f t="shared" si="111"/>
        <v>50038575.398481488</v>
      </c>
      <c r="HV43" s="69"/>
    </row>
    <row r="44" spans="1:230" s="78" customFormat="1" x14ac:dyDescent="0.2">
      <c r="A44" s="64"/>
      <c r="B44" s="62"/>
      <c r="C44" s="64" t="s">
        <v>27</v>
      </c>
      <c r="D44" s="64" t="s">
        <v>73</v>
      </c>
      <c r="E44" s="77" t="s">
        <v>74</v>
      </c>
      <c r="F44" s="77" t="s">
        <v>31</v>
      </c>
    </row>
    <row r="45" spans="1:230" s="61" customFormat="1" ht="38.25" x14ac:dyDescent="0.2">
      <c r="A45" s="58"/>
      <c r="B45" s="59">
        <v>1</v>
      </c>
      <c r="C45" s="58" t="s">
        <v>30</v>
      </c>
      <c r="D45" s="43" t="s">
        <v>863</v>
      </c>
      <c r="E45" s="43" t="s">
        <v>862</v>
      </c>
      <c r="F45" s="43" t="s">
        <v>21</v>
      </c>
      <c r="G45" s="61">
        <f t="shared" ref="G45:AG45" si="112">$N$18</f>
        <v>3137990.3461572565</v>
      </c>
      <c r="H45" s="61">
        <f t="shared" si="112"/>
        <v>3137990.3461572565</v>
      </c>
      <c r="I45" s="61">
        <f t="shared" si="112"/>
        <v>3137990.3461572565</v>
      </c>
      <c r="J45" s="61">
        <f t="shared" si="112"/>
        <v>3137990.3461572565</v>
      </c>
      <c r="K45" s="61">
        <f t="shared" si="112"/>
        <v>3137990.3461572565</v>
      </c>
      <c r="L45" s="61">
        <f t="shared" si="112"/>
        <v>3137990.3461572565</v>
      </c>
      <c r="M45" s="61">
        <f t="shared" si="112"/>
        <v>3137990.3461572565</v>
      </c>
      <c r="N45" s="61">
        <f t="shared" si="112"/>
        <v>3137990.3461572565</v>
      </c>
      <c r="O45" s="61">
        <f t="shared" si="112"/>
        <v>3137990.3461572565</v>
      </c>
      <c r="P45" s="61">
        <f t="shared" si="112"/>
        <v>3137990.3461572565</v>
      </c>
      <c r="Q45" s="61">
        <f t="shared" si="112"/>
        <v>3137990.3461572565</v>
      </c>
      <c r="R45" s="61">
        <f t="shared" si="112"/>
        <v>3137990.3461572565</v>
      </c>
      <c r="S45" s="61">
        <f t="shared" si="112"/>
        <v>3137990.3461572565</v>
      </c>
      <c r="T45" s="61">
        <f t="shared" si="112"/>
        <v>3137990.3461572565</v>
      </c>
      <c r="U45" s="61">
        <f t="shared" si="112"/>
        <v>3137990.3461572565</v>
      </c>
      <c r="V45" s="61">
        <f t="shared" si="112"/>
        <v>3137990.3461572565</v>
      </c>
      <c r="W45" s="61">
        <f t="shared" si="112"/>
        <v>3137990.3461572565</v>
      </c>
      <c r="X45" s="61">
        <f t="shared" si="112"/>
        <v>3137990.3461572565</v>
      </c>
      <c r="Y45" s="61">
        <f t="shared" si="112"/>
        <v>3137990.3461572565</v>
      </c>
      <c r="Z45" s="61">
        <f t="shared" si="112"/>
        <v>3137990.3461572565</v>
      </c>
      <c r="AA45" s="61">
        <f t="shared" si="112"/>
        <v>3137990.3461572565</v>
      </c>
      <c r="AB45" s="61">
        <f t="shared" si="112"/>
        <v>3137990.3461572565</v>
      </c>
      <c r="AC45" s="61">
        <f t="shared" si="112"/>
        <v>3137990.3461572565</v>
      </c>
      <c r="AD45" s="61">
        <f t="shared" si="112"/>
        <v>3137990.3461572565</v>
      </c>
      <c r="AE45" s="61">
        <f t="shared" si="112"/>
        <v>3137990.3461572565</v>
      </c>
      <c r="AF45" s="61">
        <f t="shared" si="112"/>
        <v>3137990.3461572565</v>
      </c>
      <c r="AG45" s="61">
        <f t="shared" si="112"/>
        <v>3137990.3461572565</v>
      </c>
      <c r="AH45" s="69"/>
      <c r="AI45" s="61">
        <f>$M$18*$Q$15</f>
        <v>3060887.8188075139</v>
      </c>
      <c r="AJ45" s="61">
        <f t="shared" ref="AJ45:BI45" si="113">$M$18</f>
        <v>3060887.8188075139</v>
      </c>
      <c r="AK45" s="61">
        <f t="shared" si="113"/>
        <v>3060887.8188075139</v>
      </c>
      <c r="AL45" s="61">
        <f t="shared" si="113"/>
        <v>3060887.8188075139</v>
      </c>
      <c r="AM45" s="61">
        <f t="shared" si="113"/>
        <v>3060887.8188075139</v>
      </c>
      <c r="AN45" s="61">
        <f t="shared" si="113"/>
        <v>3060887.8188075139</v>
      </c>
      <c r="AO45" s="61">
        <f t="shared" si="113"/>
        <v>3060887.8188075139</v>
      </c>
      <c r="AP45" s="61">
        <f t="shared" si="113"/>
        <v>3060887.8188075139</v>
      </c>
      <c r="AQ45" s="61">
        <f t="shared" si="113"/>
        <v>3060887.8188075139</v>
      </c>
      <c r="AR45" s="61">
        <f t="shared" si="113"/>
        <v>3060887.8188075139</v>
      </c>
      <c r="AS45" s="61">
        <f t="shared" si="113"/>
        <v>3060887.8188075139</v>
      </c>
      <c r="AT45" s="61">
        <f t="shared" si="113"/>
        <v>3060887.8188075139</v>
      </c>
      <c r="AU45" s="61">
        <f t="shared" si="113"/>
        <v>3060887.8188075139</v>
      </c>
      <c r="AV45" s="61">
        <f t="shared" si="113"/>
        <v>3060887.8188075139</v>
      </c>
      <c r="AW45" s="61">
        <f t="shared" si="113"/>
        <v>3060887.8188075139</v>
      </c>
      <c r="AX45" s="61">
        <f t="shared" si="113"/>
        <v>3060887.8188075139</v>
      </c>
      <c r="AY45" s="61">
        <f t="shared" si="113"/>
        <v>3060887.8188075139</v>
      </c>
      <c r="AZ45" s="61">
        <f t="shared" si="113"/>
        <v>3060887.8188075139</v>
      </c>
      <c r="BA45" s="61">
        <f t="shared" si="113"/>
        <v>3060887.8188075139</v>
      </c>
      <c r="BB45" s="61">
        <f t="shared" si="113"/>
        <v>3060887.8188075139</v>
      </c>
      <c r="BC45" s="61">
        <f t="shared" si="113"/>
        <v>3060887.8188075139</v>
      </c>
      <c r="BD45" s="61">
        <f t="shared" si="113"/>
        <v>3060887.8188075139</v>
      </c>
      <c r="BE45" s="61">
        <f t="shared" si="113"/>
        <v>3060887.8188075139</v>
      </c>
      <c r="BF45" s="61">
        <f t="shared" si="113"/>
        <v>3060887.8188075139</v>
      </c>
      <c r="BG45" s="61">
        <f t="shared" si="113"/>
        <v>3060887.8188075139</v>
      </c>
      <c r="BH45" s="61">
        <f t="shared" si="113"/>
        <v>3060887.8188075139</v>
      </c>
      <c r="BI45" s="61">
        <f t="shared" si="113"/>
        <v>3060887.8188075139</v>
      </c>
      <c r="BJ45" s="69"/>
      <c r="BK45" s="61">
        <f>$L$18*$Q$14</f>
        <v>3405619.5558729311</v>
      </c>
      <c r="BL45" s="61">
        <f t="shared" ref="BL45:CK45" si="114">$L$18*$Q$14</f>
        <v>3405619.5558729311</v>
      </c>
      <c r="BM45" s="61">
        <f t="shared" si="114"/>
        <v>3405619.5558729311</v>
      </c>
      <c r="BN45" s="61">
        <f t="shared" si="114"/>
        <v>3405619.5558729311</v>
      </c>
      <c r="BO45" s="61">
        <f t="shared" si="114"/>
        <v>3405619.5558729311</v>
      </c>
      <c r="BP45" s="61">
        <f t="shared" si="114"/>
        <v>3405619.5558729311</v>
      </c>
      <c r="BQ45" s="61">
        <f t="shared" si="114"/>
        <v>3405619.5558729311</v>
      </c>
      <c r="BR45" s="61">
        <f t="shared" si="114"/>
        <v>3405619.5558729311</v>
      </c>
      <c r="BS45" s="61">
        <f t="shared" si="114"/>
        <v>3405619.5558729311</v>
      </c>
      <c r="BT45" s="61">
        <f t="shared" si="114"/>
        <v>3405619.5558729311</v>
      </c>
      <c r="BU45" s="61">
        <f t="shared" si="114"/>
        <v>3405619.5558729311</v>
      </c>
      <c r="BV45" s="61">
        <f t="shared" si="114"/>
        <v>3405619.5558729311</v>
      </c>
      <c r="BW45" s="61">
        <f t="shared" si="114"/>
        <v>3405619.5558729311</v>
      </c>
      <c r="BX45" s="61">
        <f t="shared" si="114"/>
        <v>3405619.5558729311</v>
      </c>
      <c r="BY45" s="61">
        <f t="shared" si="114"/>
        <v>3405619.5558729311</v>
      </c>
      <c r="BZ45" s="61">
        <f t="shared" si="114"/>
        <v>3405619.5558729311</v>
      </c>
      <c r="CA45" s="61">
        <f t="shared" si="114"/>
        <v>3405619.5558729311</v>
      </c>
      <c r="CB45" s="61">
        <f t="shared" si="114"/>
        <v>3405619.5558729311</v>
      </c>
      <c r="CC45" s="61">
        <f t="shared" si="114"/>
        <v>3405619.5558729311</v>
      </c>
      <c r="CD45" s="61">
        <f t="shared" si="114"/>
        <v>3405619.5558729311</v>
      </c>
      <c r="CE45" s="61">
        <f t="shared" si="114"/>
        <v>3405619.5558729311</v>
      </c>
      <c r="CF45" s="61">
        <f t="shared" si="114"/>
        <v>3405619.5558729311</v>
      </c>
      <c r="CG45" s="61">
        <f t="shared" si="114"/>
        <v>3405619.5558729311</v>
      </c>
      <c r="CH45" s="61">
        <f t="shared" si="114"/>
        <v>3405619.5558729311</v>
      </c>
      <c r="CI45" s="61">
        <f t="shared" si="114"/>
        <v>3405619.5558729311</v>
      </c>
      <c r="CJ45" s="61">
        <f t="shared" si="114"/>
        <v>3405619.5558729311</v>
      </c>
      <c r="CK45" s="61">
        <f t="shared" si="114"/>
        <v>3405619.5558729311</v>
      </c>
      <c r="CL45" s="69"/>
      <c r="CM45" s="61">
        <f>$K$18*$Q$13</f>
        <v>3035465.2745664315</v>
      </c>
      <c r="CN45" s="61">
        <f t="shared" ref="CN45:DM45" si="115">$K$18*$Q$13</f>
        <v>3035465.2745664315</v>
      </c>
      <c r="CO45" s="61">
        <f t="shared" si="115"/>
        <v>3035465.2745664315</v>
      </c>
      <c r="CP45" s="61">
        <f t="shared" si="115"/>
        <v>3035465.2745664315</v>
      </c>
      <c r="CQ45" s="61">
        <f t="shared" si="115"/>
        <v>3035465.2745664315</v>
      </c>
      <c r="CR45" s="61">
        <f t="shared" si="115"/>
        <v>3035465.2745664315</v>
      </c>
      <c r="CS45" s="61">
        <f t="shared" si="115"/>
        <v>3035465.2745664315</v>
      </c>
      <c r="CT45" s="61">
        <f t="shared" si="115"/>
        <v>3035465.2745664315</v>
      </c>
      <c r="CU45" s="61">
        <f t="shared" si="115"/>
        <v>3035465.2745664315</v>
      </c>
      <c r="CV45" s="61">
        <f t="shared" si="115"/>
        <v>3035465.2745664315</v>
      </c>
      <c r="CW45" s="61">
        <f t="shared" si="115"/>
        <v>3035465.2745664315</v>
      </c>
      <c r="CX45" s="61">
        <f t="shared" si="115"/>
        <v>3035465.2745664315</v>
      </c>
      <c r="CY45" s="61">
        <f t="shared" si="115"/>
        <v>3035465.2745664315</v>
      </c>
      <c r="CZ45" s="61">
        <f t="shared" si="115"/>
        <v>3035465.2745664315</v>
      </c>
      <c r="DA45" s="61">
        <f t="shared" si="115"/>
        <v>3035465.2745664315</v>
      </c>
      <c r="DB45" s="61">
        <f t="shared" si="115"/>
        <v>3035465.2745664315</v>
      </c>
      <c r="DC45" s="61">
        <f t="shared" si="115"/>
        <v>3035465.2745664315</v>
      </c>
      <c r="DD45" s="61">
        <f t="shared" si="115"/>
        <v>3035465.2745664315</v>
      </c>
      <c r="DE45" s="61">
        <f t="shared" si="115"/>
        <v>3035465.2745664315</v>
      </c>
      <c r="DF45" s="61">
        <f t="shared" si="115"/>
        <v>3035465.2745664315</v>
      </c>
      <c r="DG45" s="61">
        <f t="shared" si="115"/>
        <v>3035465.2745664315</v>
      </c>
      <c r="DH45" s="61">
        <f t="shared" si="115"/>
        <v>3035465.2745664315</v>
      </c>
      <c r="DI45" s="61">
        <f t="shared" si="115"/>
        <v>3035465.2745664315</v>
      </c>
      <c r="DJ45" s="61">
        <f t="shared" si="115"/>
        <v>3035465.2745664315</v>
      </c>
      <c r="DK45" s="61">
        <f t="shared" si="115"/>
        <v>3035465.2745664315</v>
      </c>
      <c r="DL45" s="61">
        <f t="shared" si="115"/>
        <v>3035465.2745664315</v>
      </c>
      <c r="DM45" s="61">
        <f t="shared" si="115"/>
        <v>3035465.2745664315</v>
      </c>
      <c r="DN45" s="69"/>
      <c r="DO45" s="61">
        <f>$J$18*$Q$12</f>
        <v>2403235.9773803228</v>
      </c>
      <c r="DP45" s="61">
        <f t="shared" ref="DP45:EO45" si="116">$J$18*$Q$12</f>
        <v>2403235.9773803228</v>
      </c>
      <c r="DQ45" s="61">
        <f t="shared" si="116"/>
        <v>2403235.9773803228</v>
      </c>
      <c r="DR45" s="61">
        <f t="shared" si="116"/>
        <v>2403235.9773803228</v>
      </c>
      <c r="DS45" s="61">
        <f t="shared" si="116"/>
        <v>2403235.9773803228</v>
      </c>
      <c r="DT45" s="61">
        <f t="shared" si="116"/>
        <v>2403235.9773803228</v>
      </c>
      <c r="DU45" s="61">
        <f t="shared" si="116"/>
        <v>2403235.9773803228</v>
      </c>
      <c r="DV45" s="61">
        <f t="shared" si="116"/>
        <v>2403235.9773803228</v>
      </c>
      <c r="DW45" s="61">
        <f t="shared" si="116"/>
        <v>2403235.9773803228</v>
      </c>
      <c r="DX45" s="61">
        <f t="shared" si="116"/>
        <v>2403235.9773803228</v>
      </c>
      <c r="DY45" s="61">
        <f t="shared" si="116"/>
        <v>2403235.9773803228</v>
      </c>
      <c r="DZ45" s="61">
        <f t="shared" si="116"/>
        <v>2403235.9773803228</v>
      </c>
      <c r="EA45" s="61">
        <f t="shared" si="116"/>
        <v>2403235.9773803228</v>
      </c>
      <c r="EB45" s="61">
        <f t="shared" si="116"/>
        <v>2403235.9773803228</v>
      </c>
      <c r="EC45" s="61">
        <f t="shared" si="116"/>
        <v>2403235.9773803228</v>
      </c>
      <c r="ED45" s="61">
        <f t="shared" si="116"/>
        <v>2403235.9773803228</v>
      </c>
      <c r="EE45" s="61">
        <f t="shared" si="116"/>
        <v>2403235.9773803228</v>
      </c>
      <c r="EF45" s="61">
        <f t="shared" si="116"/>
        <v>2403235.9773803228</v>
      </c>
      <c r="EG45" s="61">
        <f t="shared" si="116"/>
        <v>2403235.9773803228</v>
      </c>
      <c r="EH45" s="61">
        <f t="shared" si="116"/>
        <v>2403235.9773803228</v>
      </c>
      <c r="EI45" s="61">
        <f t="shared" si="116"/>
        <v>2403235.9773803228</v>
      </c>
      <c r="EJ45" s="61">
        <f t="shared" si="116"/>
        <v>2403235.9773803228</v>
      </c>
      <c r="EK45" s="61">
        <f t="shared" si="116"/>
        <v>2403235.9773803228</v>
      </c>
      <c r="EL45" s="61">
        <f t="shared" si="116"/>
        <v>2403235.9773803228</v>
      </c>
      <c r="EM45" s="61">
        <f t="shared" si="116"/>
        <v>2403235.9773803228</v>
      </c>
      <c r="EN45" s="61">
        <f t="shared" si="116"/>
        <v>2403235.9773803228</v>
      </c>
      <c r="EO45" s="61">
        <f t="shared" si="116"/>
        <v>2403235.9773803228</v>
      </c>
      <c r="EP45" s="69"/>
      <c r="EQ45" s="61">
        <f>$I$18*$Q$11</f>
        <v>2241152.1609960264</v>
      </c>
      <c r="ER45" s="61">
        <f t="shared" ref="ER45:FQ45" si="117">$I$18*$Q$11</f>
        <v>2241152.1609960264</v>
      </c>
      <c r="ES45" s="61">
        <f t="shared" si="117"/>
        <v>2241152.1609960264</v>
      </c>
      <c r="ET45" s="61">
        <f t="shared" si="117"/>
        <v>2241152.1609960264</v>
      </c>
      <c r="EU45" s="61">
        <f t="shared" si="117"/>
        <v>2241152.1609960264</v>
      </c>
      <c r="EV45" s="61">
        <f t="shared" si="117"/>
        <v>2241152.1609960264</v>
      </c>
      <c r="EW45" s="61">
        <f t="shared" si="117"/>
        <v>2241152.1609960264</v>
      </c>
      <c r="EX45" s="61">
        <f t="shared" si="117"/>
        <v>2241152.1609960264</v>
      </c>
      <c r="EY45" s="61">
        <f t="shared" si="117"/>
        <v>2241152.1609960264</v>
      </c>
      <c r="EZ45" s="61">
        <f t="shared" si="117"/>
        <v>2241152.1609960264</v>
      </c>
      <c r="FA45" s="61">
        <f t="shared" si="117"/>
        <v>2241152.1609960264</v>
      </c>
      <c r="FB45" s="61">
        <f t="shared" si="117"/>
        <v>2241152.1609960264</v>
      </c>
      <c r="FC45" s="61">
        <f t="shared" si="117"/>
        <v>2241152.1609960264</v>
      </c>
      <c r="FD45" s="61">
        <f t="shared" si="117"/>
        <v>2241152.1609960264</v>
      </c>
      <c r="FE45" s="61">
        <f t="shared" si="117"/>
        <v>2241152.1609960264</v>
      </c>
      <c r="FF45" s="61">
        <f t="shared" si="117"/>
        <v>2241152.1609960264</v>
      </c>
      <c r="FG45" s="61">
        <f t="shared" si="117"/>
        <v>2241152.1609960264</v>
      </c>
      <c r="FH45" s="61">
        <f t="shared" si="117"/>
        <v>2241152.1609960264</v>
      </c>
      <c r="FI45" s="61">
        <f t="shared" si="117"/>
        <v>2241152.1609960264</v>
      </c>
      <c r="FJ45" s="61">
        <f t="shared" si="117"/>
        <v>2241152.1609960264</v>
      </c>
      <c r="FK45" s="61">
        <f t="shared" si="117"/>
        <v>2241152.1609960264</v>
      </c>
      <c r="FL45" s="61">
        <f t="shared" si="117"/>
        <v>2241152.1609960264</v>
      </c>
      <c r="FM45" s="61">
        <f t="shared" si="117"/>
        <v>2241152.1609960264</v>
      </c>
      <c r="FN45" s="61">
        <f t="shared" si="117"/>
        <v>2241152.1609960264</v>
      </c>
      <c r="FO45" s="61">
        <f t="shared" si="117"/>
        <v>2241152.1609960264</v>
      </c>
      <c r="FP45" s="61">
        <f t="shared" si="117"/>
        <v>2241152.1609960264</v>
      </c>
      <c r="FQ45" s="61">
        <f t="shared" si="117"/>
        <v>2241152.1609960264</v>
      </c>
      <c r="FR45" s="69"/>
      <c r="FS45" s="61">
        <f>$H$18*$Q$10</f>
        <v>2218817.1352052982</v>
      </c>
      <c r="FT45" s="61">
        <f t="shared" ref="FT45:GS45" si="118">$H$18*$Q$10</f>
        <v>2218817.1352052982</v>
      </c>
      <c r="FU45" s="61">
        <f t="shared" si="118"/>
        <v>2218817.1352052982</v>
      </c>
      <c r="FV45" s="61">
        <f t="shared" si="118"/>
        <v>2218817.1352052982</v>
      </c>
      <c r="FW45" s="61">
        <f t="shared" si="118"/>
        <v>2218817.1352052982</v>
      </c>
      <c r="FX45" s="61">
        <f t="shared" si="118"/>
        <v>2218817.1352052982</v>
      </c>
      <c r="FY45" s="61">
        <f t="shared" si="118"/>
        <v>2218817.1352052982</v>
      </c>
      <c r="FZ45" s="61">
        <f t="shared" si="118"/>
        <v>2218817.1352052982</v>
      </c>
      <c r="GA45" s="61">
        <f t="shared" si="118"/>
        <v>2218817.1352052982</v>
      </c>
      <c r="GB45" s="61">
        <f t="shared" si="118"/>
        <v>2218817.1352052982</v>
      </c>
      <c r="GC45" s="61">
        <f t="shared" si="118"/>
        <v>2218817.1352052982</v>
      </c>
      <c r="GD45" s="61">
        <f t="shared" si="118"/>
        <v>2218817.1352052982</v>
      </c>
      <c r="GE45" s="61">
        <f t="shared" si="118"/>
        <v>2218817.1352052982</v>
      </c>
      <c r="GF45" s="61">
        <f t="shared" si="118"/>
        <v>2218817.1352052982</v>
      </c>
      <c r="GG45" s="61">
        <f t="shared" si="118"/>
        <v>2218817.1352052982</v>
      </c>
      <c r="GH45" s="61">
        <f t="shared" si="118"/>
        <v>2218817.1352052982</v>
      </c>
      <c r="GI45" s="61">
        <f t="shared" si="118"/>
        <v>2218817.1352052982</v>
      </c>
      <c r="GJ45" s="61">
        <f t="shared" si="118"/>
        <v>2218817.1352052982</v>
      </c>
      <c r="GK45" s="61">
        <f t="shared" si="118"/>
        <v>2218817.1352052982</v>
      </c>
      <c r="GL45" s="61">
        <f t="shared" si="118"/>
        <v>2218817.1352052982</v>
      </c>
      <c r="GM45" s="61">
        <f t="shared" si="118"/>
        <v>2218817.1352052982</v>
      </c>
      <c r="GN45" s="61">
        <f t="shared" si="118"/>
        <v>2218817.1352052982</v>
      </c>
      <c r="GO45" s="61">
        <f t="shared" si="118"/>
        <v>2218817.1352052982</v>
      </c>
      <c r="GP45" s="61">
        <f t="shared" si="118"/>
        <v>2218817.1352052982</v>
      </c>
      <c r="GQ45" s="61">
        <f t="shared" si="118"/>
        <v>2218817.1352052982</v>
      </c>
      <c r="GR45" s="61">
        <f t="shared" si="118"/>
        <v>2218817.1352052982</v>
      </c>
      <c r="GS45" s="61">
        <f t="shared" si="118"/>
        <v>2218817.1352052982</v>
      </c>
      <c r="GT45" s="69"/>
      <c r="GU45" s="61">
        <f>$G$18*$Q$9</f>
        <v>1932832.1280046273</v>
      </c>
      <c r="GV45" s="61">
        <f t="shared" ref="GV45:HU45" si="119">$G$18*$Q$9</f>
        <v>1932832.1280046273</v>
      </c>
      <c r="GW45" s="61">
        <f t="shared" si="119"/>
        <v>1932832.1280046273</v>
      </c>
      <c r="GX45" s="61">
        <f t="shared" si="119"/>
        <v>1932832.1280046273</v>
      </c>
      <c r="GY45" s="61">
        <f t="shared" si="119"/>
        <v>1932832.1280046273</v>
      </c>
      <c r="GZ45" s="61">
        <f t="shared" si="119"/>
        <v>1932832.1280046273</v>
      </c>
      <c r="HA45" s="61">
        <f t="shared" si="119"/>
        <v>1932832.1280046273</v>
      </c>
      <c r="HB45" s="61">
        <f t="shared" si="119"/>
        <v>1932832.1280046273</v>
      </c>
      <c r="HC45" s="61">
        <f t="shared" si="119"/>
        <v>1932832.1280046273</v>
      </c>
      <c r="HD45" s="61">
        <f t="shared" si="119"/>
        <v>1932832.1280046273</v>
      </c>
      <c r="HE45" s="61">
        <f t="shared" si="119"/>
        <v>1932832.1280046273</v>
      </c>
      <c r="HF45" s="61">
        <f t="shared" si="119"/>
        <v>1932832.1280046273</v>
      </c>
      <c r="HG45" s="61">
        <f t="shared" si="119"/>
        <v>1932832.1280046273</v>
      </c>
      <c r="HH45" s="61">
        <f t="shared" si="119"/>
        <v>1932832.1280046273</v>
      </c>
      <c r="HI45" s="61">
        <f t="shared" si="119"/>
        <v>1932832.1280046273</v>
      </c>
      <c r="HJ45" s="61">
        <f t="shared" si="119"/>
        <v>1932832.1280046273</v>
      </c>
      <c r="HK45" s="61">
        <f t="shared" si="119"/>
        <v>1932832.1280046273</v>
      </c>
      <c r="HL45" s="61">
        <f t="shared" si="119"/>
        <v>1932832.1280046273</v>
      </c>
      <c r="HM45" s="61">
        <f t="shared" si="119"/>
        <v>1932832.1280046273</v>
      </c>
      <c r="HN45" s="61">
        <f t="shared" si="119"/>
        <v>1932832.1280046273</v>
      </c>
      <c r="HO45" s="61">
        <f t="shared" si="119"/>
        <v>1932832.1280046273</v>
      </c>
      <c r="HP45" s="61">
        <f t="shared" si="119"/>
        <v>1932832.1280046273</v>
      </c>
      <c r="HQ45" s="61">
        <f t="shared" si="119"/>
        <v>1932832.1280046273</v>
      </c>
      <c r="HR45" s="61">
        <f t="shared" si="119"/>
        <v>1932832.1280046273</v>
      </c>
      <c r="HS45" s="61">
        <f t="shared" si="119"/>
        <v>1932832.1280046273</v>
      </c>
      <c r="HT45" s="61">
        <f t="shared" si="119"/>
        <v>1932832.1280046273</v>
      </c>
      <c r="HU45" s="61">
        <f t="shared" si="119"/>
        <v>1932832.1280046273</v>
      </c>
      <c r="HV45" s="69"/>
    </row>
    <row r="46" spans="1:230" s="61" customFormat="1" x14ac:dyDescent="0.2">
      <c r="A46" s="58"/>
      <c r="B46" s="59">
        <v>2</v>
      </c>
      <c r="C46" s="58" t="s">
        <v>30</v>
      </c>
      <c r="D46" s="58">
        <v>3240</v>
      </c>
      <c r="E46" s="43" t="s">
        <v>827</v>
      </c>
      <c r="F46" s="43" t="s">
        <v>827</v>
      </c>
      <c r="G46" s="61">
        <f t="shared" ref="G46:AG46" si="120">$N$19</f>
        <v>262082.45567581148</v>
      </c>
      <c r="H46" s="61">
        <f t="shared" si="120"/>
        <v>262082.45567581148</v>
      </c>
      <c r="I46" s="61">
        <f t="shared" si="120"/>
        <v>262082.45567581148</v>
      </c>
      <c r="J46" s="61">
        <f t="shared" si="120"/>
        <v>262082.45567581148</v>
      </c>
      <c r="K46" s="61">
        <f t="shared" si="120"/>
        <v>262082.45567581148</v>
      </c>
      <c r="L46" s="61">
        <f t="shared" si="120"/>
        <v>262082.45567581148</v>
      </c>
      <c r="M46" s="61">
        <f t="shared" si="120"/>
        <v>262082.45567581148</v>
      </c>
      <c r="N46" s="61">
        <f t="shared" si="120"/>
        <v>262082.45567581148</v>
      </c>
      <c r="O46" s="61">
        <f t="shared" si="120"/>
        <v>262082.45567581148</v>
      </c>
      <c r="P46" s="61">
        <f t="shared" si="120"/>
        <v>262082.45567581148</v>
      </c>
      <c r="Q46" s="61">
        <f t="shared" si="120"/>
        <v>262082.45567581148</v>
      </c>
      <c r="R46" s="61">
        <f t="shared" si="120"/>
        <v>262082.45567581148</v>
      </c>
      <c r="S46" s="61">
        <f t="shared" si="120"/>
        <v>262082.45567581148</v>
      </c>
      <c r="T46" s="61">
        <f t="shared" si="120"/>
        <v>262082.45567581148</v>
      </c>
      <c r="U46" s="61">
        <f t="shared" si="120"/>
        <v>262082.45567581148</v>
      </c>
      <c r="V46" s="61">
        <f t="shared" si="120"/>
        <v>262082.45567581148</v>
      </c>
      <c r="W46" s="61">
        <f t="shared" si="120"/>
        <v>262082.45567581148</v>
      </c>
      <c r="X46" s="61">
        <f t="shared" si="120"/>
        <v>262082.45567581148</v>
      </c>
      <c r="Y46" s="61">
        <f t="shared" si="120"/>
        <v>262082.45567581148</v>
      </c>
      <c r="Z46" s="61">
        <f t="shared" si="120"/>
        <v>262082.45567581148</v>
      </c>
      <c r="AA46" s="61">
        <f t="shared" si="120"/>
        <v>262082.45567581148</v>
      </c>
      <c r="AB46" s="61">
        <f t="shared" si="120"/>
        <v>262082.45567581148</v>
      </c>
      <c r="AC46" s="61">
        <f t="shared" si="120"/>
        <v>262082.45567581148</v>
      </c>
      <c r="AD46" s="61">
        <f t="shared" si="120"/>
        <v>262082.45567581148</v>
      </c>
      <c r="AE46" s="61">
        <f t="shared" si="120"/>
        <v>262082.45567581148</v>
      </c>
      <c r="AF46" s="61">
        <f t="shared" si="120"/>
        <v>262082.45567581148</v>
      </c>
      <c r="AG46" s="61">
        <f t="shared" si="120"/>
        <v>262082.45567581148</v>
      </c>
      <c r="AH46" s="69"/>
      <c r="AI46" s="61">
        <f>$M$19*$Q$15</f>
        <v>241959.47989589532</v>
      </c>
      <c r="AJ46" s="61">
        <f t="shared" ref="AJ46:BI46" si="121">$M$19</f>
        <v>241959.47989589532</v>
      </c>
      <c r="AK46" s="61">
        <f t="shared" si="121"/>
        <v>241959.47989589532</v>
      </c>
      <c r="AL46" s="61">
        <f t="shared" si="121"/>
        <v>241959.47989589532</v>
      </c>
      <c r="AM46" s="61">
        <f t="shared" si="121"/>
        <v>241959.47989589532</v>
      </c>
      <c r="AN46" s="61">
        <f t="shared" si="121"/>
        <v>241959.47989589532</v>
      </c>
      <c r="AO46" s="61">
        <f t="shared" si="121"/>
        <v>241959.47989589532</v>
      </c>
      <c r="AP46" s="61">
        <f t="shared" si="121"/>
        <v>241959.47989589532</v>
      </c>
      <c r="AQ46" s="61">
        <f t="shared" si="121"/>
        <v>241959.47989589532</v>
      </c>
      <c r="AR46" s="61">
        <f t="shared" si="121"/>
        <v>241959.47989589532</v>
      </c>
      <c r="AS46" s="61">
        <f t="shared" si="121"/>
        <v>241959.47989589532</v>
      </c>
      <c r="AT46" s="61">
        <f t="shared" si="121"/>
        <v>241959.47989589532</v>
      </c>
      <c r="AU46" s="61">
        <f t="shared" si="121"/>
        <v>241959.47989589532</v>
      </c>
      <c r="AV46" s="61">
        <f t="shared" si="121"/>
        <v>241959.47989589532</v>
      </c>
      <c r="AW46" s="61">
        <f t="shared" si="121"/>
        <v>241959.47989589532</v>
      </c>
      <c r="AX46" s="61">
        <f t="shared" si="121"/>
        <v>241959.47989589532</v>
      </c>
      <c r="AY46" s="61">
        <f t="shared" si="121"/>
        <v>241959.47989589532</v>
      </c>
      <c r="AZ46" s="61">
        <f t="shared" si="121"/>
        <v>241959.47989589532</v>
      </c>
      <c r="BA46" s="61">
        <f t="shared" si="121"/>
        <v>241959.47989589532</v>
      </c>
      <c r="BB46" s="61">
        <f t="shared" si="121"/>
        <v>241959.47989589532</v>
      </c>
      <c r="BC46" s="61">
        <f t="shared" si="121"/>
        <v>241959.47989589532</v>
      </c>
      <c r="BD46" s="61">
        <f t="shared" si="121"/>
        <v>241959.47989589532</v>
      </c>
      <c r="BE46" s="61">
        <f t="shared" si="121"/>
        <v>241959.47989589532</v>
      </c>
      <c r="BF46" s="61">
        <f t="shared" si="121"/>
        <v>241959.47989589532</v>
      </c>
      <c r="BG46" s="61">
        <f t="shared" si="121"/>
        <v>241959.47989589532</v>
      </c>
      <c r="BH46" s="61">
        <f t="shared" si="121"/>
        <v>241959.47989589532</v>
      </c>
      <c r="BI46" s="61">
        <f t="shared" si="121"/>
        <v>241959.47989589532</v>
      </c>
      <c r="BJ46" s="69"/>
      <c r="BK46" s="61">
        <f>$L$19*$Q$14</f>
        <v>280337.82908068376</v>
      </c>
      <c r="BL46" s="61">
        <f t="shared" ref="BL46:CK46" si="122">$L$19*$Q$14</f>
        <v>280337.82908068376</v>
      </c>
      <c r="BM46" s="61">
        <f t="shared" si="122"/>
        <v>280337.82908068376</v>
      </c>
      <c r="BN46" s="61">
        <f t="shared" si="122"/>
        <v>280337.82908068376</v>
      </c>
      <c r="BO46" s="61">
        <f t="shared" si="122"/>
        <v>280337.82908068376</v>
      </c>
      <c r="BP46" s="61">
        <f t="shared" si="122"/>
        <v>280337.82908068376</v>
      </c>
      <c r="BQ46" s="61">
        <f t="shared" si="122"/>
        <v>280337.82908068376</v>
      </c>
      <c r="BR46" s="61">
        <f t="shared" si="122"/>
        <v>280337.82908068376</v>
      </c>
      <c r="BS46" s="61">
        <f t="shared" si="122"/>
        <v>280337.82908068376</v>
      </c>
      <c r="BT46" s="61">
        <f t="shared" si="122"/>
        <v>280337.82908068376</v>
      </c>
      <c r="BU46" s="61">
        <f t="shared" si="122"/>
        <v>280337.82908068376</v>
      </c>
      <c r="BV46" s="61">
        <f t="shared" si="122"/>
        <v>280337.82908068376</v>
      </c>
      <c r="BW46" s="61">
        <f t="shared" si="122"/>
        <v>280337.82908068376</v>
      </c>
      <c r="BX46" s="61">
        <f t="shared" si="122"/>
        <v>280337.82908068376</v>
      </c>
      <c r="BY46" s="61">
        <f t="shared" si="122"/>
        <v>280337.82908068376</v>
      </c>
      <c r="BZ46" s="61">
        <f t="shared" si="122"/>
        <v>280337.82908068376</v>
      </c>
      <c r="CA46" s="61">
        <f t="shared" si="122"/>
        <v>280337.82908068376</v>
      </c>
      <c r="CB46" s="61">
        <f t="shared" si="122"/>
        <v>280337.82908068376</v>
      </c>
      <c r="CC46" s="61">
        <f t="shared" si="122"/>
        <v>280337.82908068376</v>
      </c>
      <c r="CD46" s="61">
        <f t="shared" si="122"/>
        <v>280337.82908068376</v>
      </c>
      <c r="CE46" s="61">
        <f t="shared" si="122"/>
        <v>280337.82908068376</v>
      </c>
      <c r="CF46" s="61">
        <f t="shared" si="122"/>
        <v>280337.82908068376</v>
      </c>
      <c r="CG46" s="61">
        <f t="shared" si="122"/>
        <v>280337.82908068376</v>
      </c>
      <c r="CH46" s="61">
        <f t="shared" si="122"/>
        <v>280337.82908068376</v>
      </c>
      <c r="CI46" s="61">
        <f t="shared" si="122"/>
        <v>280337.82908068376</v>
      </c>
      <c r="CJ46" s="61">
        <f t="shared" si="122"/>
        <v>280337.82908068376</v>
      </c>
      <c r="CK46" s="61">
        <f t="shared" si="122"/>
        <v>280337.82908068376</v>
      </c>
      <c r="CL46" s="69"/>
      <c r="CM46" s="61">
        <f>$K$19*$Q$13</f>
        <v>235661.69239334494</v>
      </c>
      <c r="CN46" s="61">
        <f t="shared" ref="CN46:DM46" si="123">$K$19*$Q$13</f>
        <v>235661.69239334494</v>
      </c>
      <c r="CO46" s="61">
        <f t="shared" si="123"/>
        <v>235661.69239334494</v>
      </c>
      <c r="CP46" s="61">
        <f t="shared" si="123"/>
        <v>235661.69239334494</v>
      </c>
      <c r="CQ46" s="61">
        <f t="shared" si="123"/>
        <v>235661.69239334494</v>
      </c>
      <c r="CR46" s="61">
        <f t="shared" si="123"/>
        <v>235661.69239334494</v>
      </c>
      <c r="CS46" s="61">
        <f t="shared" si="123"/>
        <v>235661.69239334494</v>
      </c>
      <c r="CT46" s="61">
        <f t="shared" si="123"/>
        <v>235661.69239334494</v>
      </c>
      <c r="CU46" s="61">
        <f t="shared" si="123"/>
        <v>235661.69239334494</v>
      </c>
      <c r="CV46" s="61">
        <f t="shared" si="123"/>
        <v>235661.69239334494</v>
      </c>
      <c r="CW46" s="61">
        <f t="shared" si="123"/>
        <v>235661.69239334494</v>
      </c>
      <c r="CX46" s="61">
        <f t="shared" si="123"/>
        <v>235661.69239334494</v>
      </c>
      <c r="CY46" s="61">
        <f t="shared" si="123"/>
        <v>235661.69239334494</v>
      </c>
      <c r="CZ46" s="61">
        <f t="shared" si="123"/>
        <v>235661.69239334494</v>
      </c>
      <c r="DA46" s="61">
        <f t="shared" si="123"/>
        <v>235661.69239334494</v>
      </c>
      <c r="DB46" s="61">
        <f t="shared" si="123"/>
        <v>235661.69239334494</v>
      </c>
      <c r="DC46" s="61">
        <f t="shared" si="123"/>
        <v>235661.69239334494</v>
      </c>
      <c r="DD46" s="61">
        <f t="shared" si="123"/>
        <v>235661.69239334494</v>
      </c>
      <c r="DE46" s="61">
        <f t="shared" si="123"/>
        <v>235661.69239334494</v>
      </c>
      <c r="DF46" s="61">
        <f t="shared" si="123"/>
        <v>235661.69239334494</v>
      </c>
      <c r="DG46" s="61">
        <f t="shared" si="123"/>
        <v>235661.69239334494</v>
      </c>
      <c r="DH46" s="61">
        <f t="shared" si="123"/>
        <v>235661.69239334494</v>
      </c>
      <c r="DI46" s="61">
        <f t="shared" si="123"/>
        <v>235661.69239334494</v>
      </c>
      <c r="DJ46" s="61">
        <f t="shared" si="123"/>
        <v>235661.69239334494</v>
      </c>
      <c r="DK46" s="61">
        <f t="shared" si="123"/>
        <v>235661.69239334494</v>
      </c>
      <c r="DL46" s="61">
        <f t="shared" si="123"/>
        <v>235661.69239334494</v>
      </c>
      <c r="DM46" s="61">
        <f t="shared" si="123"/>
        <v>235661.69239334494</v>
      </c>
      <c r="DN46" s="69"/>
      <c r="DO46" s="61">
        <f>$J$19*$Q$12</f>
        <v>244128.97260231109</v>
      </c>
      <c r="DP46" s="61">
        <f t="shared" ref="DP46:EO46" si="124">$J$19*$Q$12</f>
        <v>244128.97260231109</v>
      </c>
      <c r="DQ46" s="61">
        <f t="shared" si="124"/>
        <v>244128.97260231109</v>
      </c>
      <c r="DR46" s="61">
        <f t="shared" si="124"/>
        <v>244128.97260231109</v>
      </c>
      <c r="DS46" s="61">
        <f t="shared" si="124"/>
        <v>244128.97260231109</v>
      </c>
      <c r="DT46" s="61">
        <f t="shared" si="124"/>
        <v>244128.97260231109</v>
      </c>
      <c r="DU46" s="61">
        <f t="shared" si="124"/>
        <v>244128.97260231109</v>
      </c>
      <c r="DV46" s="61">
        <f t="shared" si="124"/>
        <v>244128.97260231109</v>
      </c>
      <c r="DW46" s="61">
        <f t="shared" si="124"/>
        <v>244128.97260231109</v>
      </c>
      <c r="DX46" s="61">
        <f t="shared" si="124"/>
        <v>244128.97260231109</v>
      </c>
      <c r="DY46" s="61">
        <f t="shared" si="124"/>
        <v>244128.97260231109</v>
      </c>
      <c r="DZ46" s="61">
        <f t="shared" si="124"/>
        <v>244128.97260231109</v>
      </c>
      <c r="EA46" s="61">
        <f t="shared" si="124"/>
        <v>244128.97260231109</v>
      </c>
      <c r="EB46" s="61">
        <f t="shared" si="124"/>
        <v>244128.97260231109</v>
      </c>
      <c r="EC46" s="61">
        <f t="shared" si="124"/>
        <v>244128.97260231109</v>
      </c>
      <c r="ED46" s="61">
        <f t="shared" si="124"/>
        <v>244128.97260231109</v>
      </c>
      <c r="EE46" s="61">
        <f t="shared" si="124"/>
        <v>244128.97260231109</v>
      </c>
      <c r="EF46" s="61">
        <f t="shared" si="124"/>
        <v>244128.97260231109</v>
      </c>
      <c r="EG46" s="61">
        <f t="shared" si="124"/>
        <v>244128.97260231109</v>
      </c>
      <c r="EH46" s="61">
        <f t="shared" si="124"/>
        <v>244128.97260231109</v>
      </c>
      <c r="EI46" s="61">
        <f t="shared" si="124"/>
        <v>244128.97260231109</v>
      </c>
      <c r="EJ46" s="61">
        <f t="shared" si="124"/>
        <v>244128.97260231109</v>
      </c>
      <c r="EK46" s="61">
        <f t="shared" si="124"/>
        <v>244128.97260231109</v>
      </c>
      <c r="EL46" s="61">
        <f t="shared" si="124"/>
        <v>244128.97260231109</v>
      </c>
      <c r="EM46" s="61">
        <f t="shared" si="124"/>
        <v>244128.97260231109</v>
      </c>
      <c r="EN46" s="61">
        <f t="shared" si="124"/>
        <v>244128.97260231109</v>
      </c>
      <c r="EO46" s="61">
        <f t="shared" si="124"/>
        <v>244128.97260231109</v>
      </c>
      <c r="EP46" s="69"/>
      <c r="EQ46" s="61">
        <f>$I$19*$Q$11</f>
        <v>206632.87590428122</v>
      </c>
      <c r="ER46" s="61">
        <f t="shared" ref="ER46:FQ46" si="125">$I$19*$Q$11</f>
        <v>206632.87590428122</v>
      </c>
      <c r="ES46" s="61">
        <f t="shared" si="125"/>
        <v>206632.87590428122</v>
      </c>
      <c r="ET46" s="61">
        <f t="shared" si="125"/>
        <v>206632.87590428122</v>
      </c>
      <c r="EU46" s="61">
        <f t="shared" si="125"/>
        <v>206632.87590428122</v>
      </c>
      <c r="EV46" s="61">
        <f t="shared" si="125"/>
        <v>206632.87590428122</v>
      </c>
      <c r="EW46" s="61">
        <f t="shared" si="125"/>
        <v>206632.87590428122</v>
      </c>
      <c r="EX46" s="61">
        <f t="shared" si="125"/>
        <v>206632.87590428122</v>
      </c>
      <c r="EY46" s="61">
        <f t="shared" si="125"/>
        <v>206632.87590428122</v>
      </c>
      <c r="EZ46" s="61">
        <f t="shared" si="125"/>
        <v>206632.87590428122</v>
      </c>
      <c r="FA46" s="61">
        <f t="shared" si="125"/>
        <v>206632.87590428122</v>
      </c>
      <c r="FB46" s="61">
        <f t="shared" si="125"/>
        <v>206632.87590428122</v>
      </c>
      <c r="FC46" s="61">
        <f t="shared" si="125"/>
        <v>206632.87590428122</v>
      </c>
      <c r="FD46" s="61">
        <f t="shared" si="125"/>
        <v>206632.87590428122</v>
      </c>
      <c r="FE46" s="61">
        <f t="shared" si="125"/>
        <v>206632.87590428122</v>
      </c>
      <c r="FF46" s="61">
        <f t="shared" si="125"/>
        <v>206632.87590428122</v>
      </c>
      <c r="FG46" s="61">
        <f t="shared" si="125"/>
        <v>206632.87590428122</v>
      </c>
      <c r="FH46" s="61">
        <f t="shared" si="125"/>
        <v>206632.87590428122</v>
      </c>
      <c r="FI46" s="61">
        <f t="shared" si="125"/>
        <v>206632.87590428122</v>
      </c>
      <c r="FJ46" s="61">
        <f t="shared" si="125"/>
        <v>206632.87590428122</v>
      </c>
      <c r="FK46" s="61">
        <f t="shared" si="125"/>
        <v>206632.87590428122</v>
      </c>
      <c r="FL46" s="61">
        <f t="shared" si="125"/>
        <v>206632.87590428122</v>
      </c>
      <c r="FM46" s="61">
        <f t="shared" si="125"/>
        <v>206632.87590428122</v>
      </c>
      <c r="FN46" s="61">
        <f t="shared" si="125"/>
        <v>206632.87590428122</v>
      </c>
      <c r="FO46" s="61">
        <f t="shared" si="125"/>
        <v>206632.87590428122</v>
      </c>
      <c r="FP46" s="61">
        <f t="shared" si="125"/>
        <v>206632.87590428122</v>
      </c>
      <c r="FQ46" s="61">
        <f t="shared" si="125"/>
        <v>206632.87590428122</v>
      </c>
      <c r="FR46" s="69"/>
      <c r="FS46" s="61">
        <f>$H$19*$Q$10</f>
        <v>240333.18930055376</v>
      </c>
      <c r="FT46" s="61">
        <f t="shared" ref="FT46:GS46" si="126">$H$19*$Q$10</f>
        <v>240333.18930055376</v>
      </c>
      <c r="FU46" s="61">
        <f t="shared" si="126"/>
        <v>240333.18930055376</v>
      </c>
      <c r="FV46" s="61">
        <f t="shared" si="126"/>
        <v>240333.18930055376</v>
      </c>
      <c r="FW46" s="61">
        <f t="shared" si="126"/>
        <v>240333.18930055376</v>
      </c>
      <c r="FX46" s="61">
        <f t="shared" si="126"/>
        <v>240333.18930055376</v>
      </c>
      <c r="FY46" s="61">
        <f t="shared" si="126"/>
        <v>240333.18930055376</v>
      </c>
      <c r="FZ46" s="61">
        <f t="shared" si="126"/>
        <v>240333.18930055376</v>
      </c>
      <c r="GA46" s="61">
        <f t="shared" si="126"/>
        <v>240333.18930055376</v>
      </c>
      <c r="GB46" s="61">
        <f t="shared" si="126"/>
        <v>240333.18930055376</v>
      </c>
      <c r="GC46" s="61">
        <f t="shared" si="126"/>
        <v>240333.18930055376</v>
      </c>
      <c r="GD46" s="61">
        <f t="shared" si="126"/>
        <v>240333.18930055376</v>
      </c>
      <c r="GE46" s="61">
        <f t="shared" si="126"/>
        <v>240333.18930055376</v>
      </c>
      <c r="GF46" s="61">
        <f t="shared" si="126"/>
        <v>240333.18930055376</v>
      </c>
      <c r="GG46" s="61">
        <f t="shared" si="126"/>
        <v>240333.18930055376</v>
      </c>
      <c r="GH46" s="61">
        <f t="shared" si="126"/>
        <v>240333.18930055376</v>
      </c>
      <c r="GI46" s="61">
        <f t="shared" si="126"/>
        <v>240333.18930055376</v>
      </c>
      <c r="GJ46" s="61">
        <f t="shared" si="126"/>
        <v>240333.18930055376</v>
      </c>
      <c r="GK46" s="61">
        <f t="shared" si="126"/>
        <v>240333.18930055376</v>
      </c>
      <c r="GL46" s="61">
        <f t="shared" si="126"/>
        <v>240333.18930055376</v>
      </c>
      <c r="GM46" s="61">
        <f t="shared" si="126"/>
        <v>240333.18930055376</v>
      </c>
      <c r="GN46" s="61">
        <f t="shared" si="126"/>
        <v>240333.18930055376</v>
      </c>
      <c r="GO46" s="61">
        <f t="shared" si="126"/>
        <v>240333.18930055376</v>
      </c>
      <c r="GP46" s="61">
        <f t="shared" si="126"/>
        <v>240333.18930055376</v>
      </c>
      <c r="GQ46" s="61">
        <f t="shared" si="126"/>
        <v>240333.18930055376</v>
      </c>
      <c r="GR46" s="61">
        <f t="shared" si="126"/>
        <v>240333.18930055376</v>
      </c>
      <c r="GS46" s="61">
        <f t="shared" si="126"/>
        <v>240333.18930055376</v>
      </c>
      <c r="GT46" s="69"/>
      <c r="GU46" s="61">
        <f>$G$19*$Q$9</f>
        <v>229924.42323602844</v>
      </c>
      <c r="GV46" s="61">
        <f t="shared" ref="GV46:HU46" si="127">$G$19*$Q$9</f>
        <v>229924.42323602844</v>
      </c>
      <c r="GW46" s="61">
        <f t="shared" si="127"/>
        <v>229924.42323602844</v>
      </c>
      <c r="GX46" s="61">
        <f t="shared" si="127"/>
        <v>229924.42323602844</v>
      </c>
      <c r="GY46" s="61">
        <f t="shared" si="127"/>
        <v>229924.42323602844</v>
      </c>
      <c r="GZ46" s="61">
        <f t="shared" si="127"/>
        <v>229924.42323602844</v>
      </c>
      <c r="HA46" s="61">
        <f t="shared" si="127"/>
        <v>229924.42323602844</v>
      </c>
      <c r="HB46" s="61">
        <f t="shared" si="127"/>
        <v>229924.42323602844</v>
      </c>
      <c r="HC46" s="61">
        <f t="shared" si="127"/>
        <v>229924.42323602844</v>
      </c>
      <c r="HD46" s="61">
        <f t="shared" si="127"/>
        <v>229924.42323602844</v>
      </c>
      <c r="HE46" s="61">
        <f t="shared" si="127"/>
        <v>229924.42323602844</v>
      </c>
      <c r="HF46" s="61">
        <f t="shared" si="127"/>
        <v>229924.42323602844</v>
      </c>
      <c r="HG46" s="61">
        <f t="shared" si="127"/>
        <v>229924.42323602844</v>
      </c>
      <c r="HH46" s="61">
        <f t="shared" si="127"/>
        <v>229924.42323602844</v>
      </c>
      <c r="HI46" s="61">
        <f t="shared" si="127"/>
        <v>229924.42323602844</v>
      </c>
      <c r="HJ46" s="61">
        <f t="shared" si="127"/>
        <v>229924.42323602844</v>
      </c>
      <c r="HK46" s="61">
        <f t="shared" si="127"/>
        <v>229924.42323602844</v>
      </c>
      <c r="HL46" s="61">
        <f t="shared" si="127"/>
        <v>229924.42323602844</v>
      </c>
      <c r="HM46" s="61">
        <f t="shared" si="127"/>
        <v>229924.42323602844</v>
      </c>
      <c r="HN46" s="61">
        <f t="shared" si="127"/>
        <v>229924.42323602844</v>
      </c>
      <c r="HO46" s="61">
        <f t="shared" si="127"/>
        <v>229924.42323602844</v>
      </c>
      <c r="HP46" s="61">
        <f t="shared" si="127"/>
        <v>229924.42323602844</v>
      </c>
      <c r="HQ46" s="61">
        <f t="shared" si="127"/>
        <v>229924.42323602844</v>
      </c>
      <c r="HR46" s="61">
        <f t="shared" si="127"/>
        <v>229924.42323602844</v>
      </c>
      <c r="HS46" s="61">
        <f t="shared" si="127"/>
        <v>229924.42323602844</v>
      </c>
      <c r="HT46" s="61">
        <f t="shared" si="127"/>
        <v>229924.42323602844</v>
      </c>
      <c r="HU46" s="61">
        <f t="shared" si="127"/>
        <v>229924.42323602844</v>
      </c>
      <c r="HV46" s="69"/>
    </row>
    <row r="47" spans="1:230" s="61" customFormat="1" x14ac:dyDescent="0.2">
      <c r="A47" s="58"/>
      <c r="B47" s="59">
        <v>3</v>
      </c>
      <c r="C47" s="58" t="s">
        <v>30</v>
      </c>
      <c r="D47" s="58">
        <v>3220</v>
      </c>
      <c r="E47" s="43" t="s">
        <v>64</v>
      </c>
      <c r="F47" s="43" t="s">
        <v>64</v>
      </c>
      <c r="G47" s="61">
        <f>$N$20</f>
        <v>2369225.713817718</v>
      </c>
      <c r="H47" s="61">
        <f t="shared" ref="H47:AG47" si="128">$N$20</f>
        <v>2369225.713817718</v>
      </c>
      <c r="I47" s="61">
        <f t="shared" si="128"/>
        <v>2369225.713817718</v>
      </c>
      <c r="J47" s="61">
        <f t="shared" si="128"/>
        <v>2369225.713817718</v>
      </c>
      <c r="K47" s="61">
        <f t="shared" si="128"/>
        <v>2369225.713817718</v>
      </c>
      <c r="L47" s="61">
        <f t="shared" si="128"/>
        <v>2369225.713817718</v>
      </c>
      <c r="M47" s="61">
        <f t="shared" si="128"/>
        <v>2369225.713817718</v>
      </c>
      <c r="N47" s="61">
        <f t="shared" si="128"/>
        <v>2369225.713817718</v>
      </c>
      <c r="O47" s="61">
        <f t="shared" si="128"/>
        <v>2369225.713817718</v>
      </c>
      <c r="P47" s="61">
        <f t="shared" si="128"/>
        <v>2369225.713817718</v>
      </c>
      <c r="Q47" s="61">
        <f t="shared" si="128"/>
        <v>2369225.713817718</v>
      </c>
      <c r="R47" s="61">
        <f t="shared" si="128"/>
        <v>2369225.713817718</v>
      </c>
      <c r="S47" s="61">
        <f t="shared" si="128"/>
        <v>2369225.713817718</v>
      </c>
      <c r="T47" s="61">
        <f t="shared" si="128"/>
        <v>2369225.713817718</v>
      </c>
      <c r="U47" s="61">
        <f t="shared" si="128"/>
        <v>2369225.713817718</v>
      </c>
      <c r="V47" s="61">
        <f t="shared" si="128"/>
        <v>2369225.713817718</v>
      </c>
      <c r="W47" s="61">
        <f t="shared" si="128"/>
        <v>2369225.713817718</v>
      </c>
      <c r="X47" s="61">
        <f t="shared" si="128"/>
        <v>2369225.713817718</v>
      </c>
      <c r="Y47" s="61">
        <f t="shared" si="128"/>
        <v>2369225.713817718</v>
      </c>
      <c r="Z47" s="61">
        <f t="shared" si="128"/>
        <v>2369225.713817718</v>
      </c>
      <c r="AA47" s="61">
        <f t="shared" si="128"/>
        <v>2369225.713817718</v>
      </c>
      <c r="AB47" s="61">
        <f t="shared" si="128"/>
        <v>2369225.713817718</v>
      </c>
      <c r="AC47" s="61">
        <f t="shared" si="128"/>
        <v>2369225.713817718</v>
      </c>
      <c r="AD47" s="61">
        <f t="shared" si="128"/>
        <v>2369225.713817718</v>
      </c>
      <c r="AE47" s="61">
        <f t="shared" si="128"/>
        <v>2369225.713817718</v>
      </c>
      <c r="AF47" s="61">
        <f t="shared" si="128"/>
        <v>2369225.713817718</v>
      </c>
      <c r="AG47" s="61">
        <f t="shared" si="128"/>
        <v>2369225.713817718</v>
      </c>
      <c r="AH47" s="69"/>
      <c r="AI47" s="61">
        <f>$M$20*$Q$15</f>
        <v>3483404.9589950177</v>
      </c>
      <c r="AJ47" s="61">
        <f>$M$20</f>
        <v>3483404.9589950177</v>
      </c>
      <c r="AK47" s="61">
        <f t="shared" ref="AK47:BI47" si="129">$M$20</f>
        <v>3483404.9589950177</v>
      </c>
      <c r="AL47" s="61">
        <f t="shared" si="129"/>
        <v>3483404.9589950177</v>
      </c>
      <c r="AM47" s="61">
        <f t="shared" si="129"/>
        <v>3483404.9589950177</v>
      </c>
      <c r="AN47" s="61">
        <f t="shared" si="129"/>
        <v>3483404.9589950177</v>
      </c>
      <c r="AO47" s="61">
        <f t="shared" si="129"/>
        <v>3483404.9589950177</v>
      </c>
      <c r="AP47" s="61">
        <f t="shared" si="129"/>
        <v>3483404.9589950177</v>
      </c>
      <c r="AQ47" s="61">
        <f t="shared" si="129"/>
        <v>3483404.9589950177</v>
      </c>
      <c r="AR47" s="61">
        <f t="shared" si="129"/>
        <v>3483404.9589950177</v>
      </c>
      <c r="AS47" s="61">
        <f t="shared" si="129"/>
        <v>3483404.9589950177</v>
      </c>
      <c r="AT47" s="61">
        <f t="shared" si="129"/>
        <v>3483404.9589950177</v>
      </c>
      <c r="AU47" s="61">
        <f t="shared" si="129"/>
        <v>3483404.9589950177</v>
      </c>
      <c r="AV47" s="61">
        <f t="shared" si="129"/>
        <v>3483404.9589950177</v>
      </c>
      <c r="AW47" s="61">
        <f t="shared" si="129"/>
        <v>3483404.9589950177</v>
      </c>
      <c r="AX47" s="61">
        <f t="shared" si="129"/>
        <v>3483404.9589950177</v>
      </c>
      <c r="AY47" s="61">
        <f t="shared" si="129"/>
        <v>3483404.9589950177</v>
      </c>
      <c r="AZ47" s="61">
        <f t="shared" si="129"/>
        <v>3483404.9589950177</v>
      </c>
      <c r="BA47" s="61">
        <f t="shared" si="129"/>
        <v>3483404.9589950177</v>
      </c>
      <c r="BB47" s="61">
        <f t="shared" si="129"/>
        <v>3483404.9589950177</v>
      </c>
      <c r="BC47" s="61">
        <f t="shared" si="129"/>
        <v>3483404.9589950177</v>
      </c>
      <c r="BD47" s="61">
        <f t="shared" si="129"/>
        <v>3483404.9589950177</v>
      </c>
      <c r="BE47" s="61">
        <f t="shared" si="129"/>
        <v>3483404.9589950177</v>
      </c>
      <c r="BF47" s="61">
        <f t="shared" si="129"/>
        <v>3483404.9589950177</v>
      </c>
      <c r="BG47" s="61">
        <f t="shared" si="129"/>
        <v>3483404.9589950177</v>
      </c>
      <c r="BH47" s="61">
        <f t="shared" si="129"/>
        <v>3483404.9589950177</v>
      </c>
      <c r="BI47" s="61">
        <f t="shared" si="129"/>
        <v>3483404.9589950177</v>
      </c>
      <c r="BJ47" s="69"/>
      <c r="BK47" s="61">
        <f>$L$20*$Q$14</f>
        <v>2835337.0661992081</v>
      </c>
      <c r="BL47" s="61">
        <f t="shared" ref="BL47:CK47" si="130">$L$20*$Q$14</f>
        <v>2835337.0661992081</v>
      </c>
      <c r="BM47" s="61">
        <f t="shared" si="130"/>
        <v>2835337.0661992081</v>
      </c>
      <c r="BN47" s="61">
        <f t="shared" si="130"/>
        <v>2835337.0661992081</v>
      </c>
      <c r="BO47" s="61">
        <f t="shared" si="130"/>
        <v>2835337.0661992081</v>
      </c>
      <c r="BP47" s="61">
        <f t="shared" si="130"/>
        <v>2835337.0661992081</v>
      </c>
      <c r="BQ47" s="61">
        <f t="shared" si="130"/>
        <v>2835337.0661992081</v>
      </c>
      <c r="BR47" s="61">
        <f t="shared" si="130"/>
        <v>2835337.0661992081</v>
      </c>
      <c r="BS47" s="61">
        <f t="shared" si="130"/>
        <v>2835337.0661992081</v>
      </c>
      <c r="BT47" s="61">
        <f t="shared" si="130"/>
        <v>2835337.0661992081</v>
      </c>
      <c r="BU47" s="61">
        <f t="shared" si="130"/>
        <v>2835337.0661992081</v>
      </c>
      <c r="BV47" s="61">
        <f t="shared" si="130"/>
        <v>2835337.0661992081</v>
      </c>
      <c r="BW47" s="61">
        <f t="shared" si="130"/>
        <v>2835337.0661992081</v>
      </c>
      <c r="BX47" s="61">
        <f t="shared" si="130"/>
        <v>2835337.0661992081</v>
      </c>
      <c r="BY47" s="61">
        <f t="shared" si="130"/>
        <v>2835337.0661992081</v>
      </c>
      <c r="BZ47" s="61">
        <f t="shared" si="130"/>
        <v>2835337.0661992081</v>
      </c>
      <c r="CA47" s="61">
        <f t="shared" si="130"/>
        <v>2835337.0661992081</v>
      </c>
      <c r="CB47" s="61">
        <f t="shared" si="130"/>
        <v>2835337.0661992081</v>
      </c>
      <c r="CC47" s="61">
        <f t="shared" si="130"/>
        <v>2835337.0661992081</v>
      </c>
      <c r="CD47" s="61">
        <f t="shared" si="130"/>
        <v>2835337.0661992081</v>
      </c>
      <c r="CE47" s="61">
        <f t="shared" si="130"/>
        <v>2835337.0661992081</v>
      </c>
      <c r="CF47" s="61">
        <f t="shared" si="130"/>
        <v>2835337.0661992081</v>
      </c>
      <c r="CG47" s="61">
        <f t="shared" si="130"/>
        <v>2835337.0661992081</v>
      </c>
      <c r="CH47" s="61">
        <f t="shared" si="130"/>
        <v>2835337.0661992081</v>
      </c>
      <c r="CI47" s="61">
        <f t="shared" si="130"/>
        <v>2835337.0661992081</v>
      </c>
      <c r="CJ47" s="61">
        <f t="shared" si="130"/>
        <v>2835337.0661992081</v>
      </c>
      <c r="CK47" s="61">
        <f t="shared" si="130"/>
        <v>2835337.0661992081</v>
      </c>
      <c r="CL47" s="69"/>
      <c r="CM47" s="61">
        <f>$K$20*$Q$13</f>
        <v>2358869.3000766807</v>
      </c>
      <c r="CN47" s="61">
        <f t="shared" ref="CN47:DM47" si="131">$K$20*$Q$13</f>
        <v>2358869.3000766807</v>
      </c>
      <c r="CO47" s="61">
        <f t="shared" si="131"/>
        <v>2358869.3000766807</v>
      </c>
      <c r="CP47" s="61">
        <f t="shared" si="131"/>
        <v>2358869.3000766807</v>
      </c>
      <c r="CQ47" s="61">
        <f t="shared" si="131"/>
        <v>2358869.3000766807</v>
      </c>
      <c r="CR47" s="61">
        <f t="shared" si="131"/>
        <v>2358869.3000766807</v>
      </c>
      <c r="CS47" s="61">
        <f t="shared" si="131"/>
        <v>2358869.3000766807</v>
      </c>
      <c r="CT47" s="61">
        <f t="shared" si="131"/>
        <v>2358869.3000766807</v>
      </c>
      <c r="CU47" s="61">
        <f t="shared" si="131"/>
        <v>2358869.3000766807</v>
      </c>
      <c r="CV47" s="61">
        <f t="shared" si="131"/>
        <v>2358869.3000766807</v>
      </c>
      <c r="CW47" s="61">
        <f t="shared" si="131"/>
        <v>2358869.3000766807</v>
      </c>
      <c r="CX47" s="61">
        <f t="shared" si="131"/>
        <v>2358869.3000766807</v>
      </c>
      <c r="CY47" s="61">
        <f t="shared" si="131"/>
        <v>2358869.3000766807</v>
      </c>
      <c r="CZ47" s="61">
        <f t="shared" si="131"/>
        <v>2358869.3000766807</v>
      </c>
      <c r="DA47" s="61">
        <f t="shared" si="131"/>
        <v>2358869.3000766807</v>
      </c>
      <c r="DB47" s="61">
        <f t="shared" si="131"/>
        <v>2358869.3000766807</v>
      </c>
      <c r="DC47" s="61">
        <f t="shared" si="131"/>
        <v>2358869.3000766807</v>
      </c>
      <c r="DD47" s="61">
        <f t="shared" si="131"/>
        <v>2358869.3000766807</v>
      </c>
      <c r="DE47" s="61">
        <f t="shared" si="131"/>
        <v>2358869.3000766807</v>
      </c>
      <c r="DF47" s="61">
        <f t="shared" si="131"/>
        <v>2358869.3000766807</v>
      </c>
      <c r="DG47" s="61">
        <f t="shared" si="131"/>
        <v>2358869.3000766807</v>
      </c>
      <c r="DH47" s="61">
        <f t="shared" si="131"/>
        <v>2358869.3000766807</v>
      </c>
      <c r="DI47" s="61">
        <f t="shared" si="131"/>
        <v>2358869.3000766807</v>
      </c>
      <c r="DJ47" s="61">
        <f t="shared" si="131"/>
        <v>2358869.3000766807</v>
      </c>
      <c r="DK47" s="61">
        <f t="shared" si="131"/>
        <v>2358869.3000766807</v>
      </c>
      <c r="DL47" s="61">
        <f t="shared" si="131"/>
        <v>2358869.3000766807</v>
      </c>
      <c r="DM47" s="61">
        <f t="shared" si="131"/>
        <v>2358869.3000766807</v>
      </c>
      <c r="DN47" s="69"/>
      <c r="DO47" s="61">
        <f>$J$20*$Q$12</f>
        <v>2209020.1919496604</v>
      </c>
      <c r="DP47" s="61">
        <f t="shared" ref="DP47:EO47" si="132">$J$20*$Q$12</f>
        <v>2209020.1919496604</v>
      </c>
      <c r="DQ47" s="61">
        <f t="shared" si="132"/>
        <v>2209020.1919496604</v>
      </c>
      <c r="DR47" s="61">
        <f t="shared" si="132"/>
        <v>2209020.1919496604</v>
      </c>
      <c r="DS47" s="61">
        <f t="shared" si="132"/>
        <v>2209020.1919496604</v>
      </c>
      <c r="DT47" s="61">
        <f t="shared" si="132"/>
        <v>2209020.1919496604</v>
      </c>
      <c r="DU47" s="61">
        <f t="shared" si="132"/>
        <v>2209020.1919496604</v>
      </c>
      <c r="DV47" s="61">
        <f t="shared" si="132"/>
        <v>2209020.1919496604</v>
      </c>
      <c r="DW47" s="61">
        <f t="shared" si="132"/>
        <v>2209020.1919496604</v>
      </c>
      <c r="DX47" s="61">
        <f t="shared" si="132"/>
        <v>2209020.1919496604</v>
      </c>
      <c r="DY47" s="61">
        <f t="shared" si="132"/>
        <v>2209020.1919496604</v>
      </c>
      <c r="DZ47" s="61">
        <f t="shared" si="132"/>
        <v>2209020.1919496604</v>
      </c>
      <c r="EA47" s="61">
        <f t="shared" si="132"/>
        <v>2209020.1919496604</v>
      </c>
      <c r="EB47" s="61">
        <f t="shared" si="132"/>
        <v>2209020.1919496604</v>
      </c>
      <c r="EC47" s="61">
        <f t="shared" si="132"/>
        <v>2209020.1919496604</v>
      </c>
      <c r="ED47" s="61">
        <f t="shared" si="132"/>
        <v>2209020.1919496604</v>
      </c>
      <c r="EE47" s="61">
        <f t="shared" si="132"/>
        <v>2209020.1919496604</v>
      </c>
      <c r="EF47" s="61">
        <f t="shared" si="132"/>
        <v>2209020.1919496604</v>
      </c>
      <c r="EG47" s="61">
        <f t="shared" si="132"/>
        <v>2209020.1919496604</v>
      </c>
      <c r="EH47" s="61">
        <f t="shared" si="132"/>
        <v>2209020.1919496604</v>
      </c>
      <c r="EI47" s="61">
        <f t="shared" si="132"/>
        <v>2209020.1919496604</v>
      </c>
      <c r="EJ47" s="61">
        <f t="shared" si="132"/>
        <v>2209020.1919496604</v>
      </c>
      <c r="EK47" s="61">
        <f t="shared" si="132"/>
        <v>2209020.1919496604</v>
      </c>
      <c r="EL47" s="61">
        <f t="shared" si="132"/>
        <v>2209020.1919496604</v>
      </c>
      <c r="EM47" s="61">
        <f t="shared" si="132"/>
        <v>2209020.1919496604</v>
      </c>
      <c r="EN47" s="61">
        <f t="shared" si="132"/>
        <v>2209020.1919496604</v>
      </c>
      <c r="EO47" s="61">
        <f t="shared" si="132"/>
        <v>2209020.1919496604</v>
      </c>
      <c r="EP47" s="69"/>
      <c r="EQ47" s="61">
        <f>$I$20*$Q$11</f>
        <v>2088822.122786727</v>
      </c>
      <c r="ER47" s="61">
        <f t="shared" ref="ER47:FQ47" si="133">$I$20*$Q$11</f>
        <v>2088822.122786727</v>
      </c>
      <c r="ES47" s="61">
        <f t="shared" si="133"/>
        <v>2088822.122786727</v>
      </c>
      <c r="ET47" s="61">
        <f t="shared" si="133"/>
        <v>2088822.122786727</v>
      </c>
      <c r="EU47" s="61">
        <f t="shared" si="133"/>
        <v>2088822.122786727</v>
      </c>
      <c r="EV47" s="61">
        <f t="shared" si="133"/>
        <v>2088822.122786727</v>
      </c>
      <c r="EW47" s="61">
        <f t="shared" si="133"/>
        <v>2088822.122786727</v>
      </c>
      <c r="EX47" s="61">
        <f t="shared" si="133"/>
        <v>2088822.122786727</v>
      </c>
      <c r="EY47" s="61">
        <f t="shared" si="133"/>
        <v>2088822.122786727</v>
      </c>
      <c r="EZ47" s="61">
        <f t="shared" si="133"/>
        <v>2088822.122786727</v>
      </c>
      <c r="FA47" s="61">
        <f t="shared" si="133"/>
        <v>2088822.122786727</v>
      </c>
      <c r="FB47" s="61">
        <f t="shared" si="133"/>
        <v>2088822.122786727</v>
      </c>
      <c r="FC47" s="61">
        <f t="shared" si="133"/>
        <v>2088822.122786727</v>
      </c>
      <c r="FD47" s="61">
        <f t="shared" si="133"/>
        <v>2088822.122786727</v>
      </c>
      <c r="FE47" s="61">
        <f t="shared" si="133"/>
        <v>2088822.122786727</v>
      </c>
      <c r="FF47" s="61">
        <f t="shared" si="133"/>
        <v>2088822.122786727</v>
      </c>
      <c r="FG47" s="61">
        <f t="shared" si="133"/>
        <v>2088822.122786727</v>
      </c>
      <c r="FH47" s="61">
        <f t="shared" si="133"/>
        <v>2088822.122786727</v>
      </c>
      <c r="FI47" s="61">
        <f t="shared" si="133"/>
        <v>2088822.122786727</v>
      </c>
      <c r="FJ47" s="61">
        <f t="shared" si="133"/>
        <v>2088822.122786727</v>
      </c>
      <c r="FK47" s="61">
        <f t="shared" si="133"/>
        <v>2088822.122786727</v>
      </c>
      <c r="FL47" s="61">
        <f t="shared" si="133"/>
        <v>2088822.122786727</v>
      </c>
      <c r="FM47" s="61">
        <f t="shared" si="133"/>
        <v>2088822.122786727</v>
      </c>
      <c r="FN47" s="61">
        <f t="shared" si="133"/>
        <v>2088822.122786727</v>
      </c>
      <c r="FO47" s="61">
        <f t="shared" si="133"/>
        <v>2088822.122786727</v>
      </c>
      <c r="FP47" s="61">
        <f t="shared" si="133"/>
        <v>2088822.122786727</v>
      </c>
      <c r="FQ47" s="61">
        <f t="shared" si="133"/>
        <v>2088822.122786727</v>
      </c>
      <c r="FR47" s="69"/>
      <c r="FS47" s="61">
        <f>$H$20*$Q$10</f>
        <v>2147914.4305289574</v>
      </c>
      <c r="FT47" s="61">
        <f t="shared" ref="FT47:GS47" si="134">$H$20*$Q$10</f>
        <v>2147914.4305289574</v>
      </c>
      <c r="FU47" s="61">
        <f t="shared" si="134"/>
        <v>2147914.4305289574</v>
      </c>
      <c r="FV47" s="61">
        <f t="shared" si="134"/>
        <v>2147914.4305289574</v>
      </c>
      <c r="FW47" s="61">
        <f t="shared" si="134"/>
        <v>2147914.4305289574</v>
      </c>
      <c r="FX47" s="61">
        <f t="shared" si="134"/>
        <v>2147914.4305289574</v>
      </c>
      <c r="FY47" s="61">
        <f t="shared" si="134"/>
        <v>2147914.4305289574</v>
      </c>
      <c r="FZ47" s="61">
        <f t="shared" si="134"/>
        <v>2147914.4305289574</v>
      </c>
      <c r="GA47" s="61">
        <f t="shared" si="134"/>
        <v>2147914.4305289574</v>
      </c>
      <c r="GB47" s="61">
        <f t="shared" si="134"/>
        <v>2147914.4305289574</v>
      </c>
      <c r="GC47" s="61">
        <f t="shared" si="134"/>
        <v>2147914.4305289574</v>
      </c>
      <c r="GD47" s="61">
        <f t="shared" si="134"/>
        <v>2147914.4305289574</v>
      </c>
      <c r="GE47" s="61">
        <f t="shared" si="134"/>
        <v>2147914.4305289574</v>
      </c>
      <c r="GF47" s="61">
        <f t="shared" si="134"/>
        <v>2147914.4305289574</v>
      </c>
      <c r="GG47" s="61">
        <f t="shared" si="134"/>
        <v>2147914.4305289574</v>
      </c>
      <c r="GH47" s="61">
        <f t="shared" si="134"/>
        <v>2147914.4305289574</v>
      </c>
      <c r="GI47" s="61">
        <f t="shared" si="134"/>
        <v>2147914.4305289574</v>
      </c>
      <c r="GJ47" s="61">
        <f t="shared" si="134"/>
        <v>2147914.4305289574</v>
      </c>
      <c r="GK47" s="61">
        <f t="shared" si="134"/>
        <v>2147914.4305289574</v>
      </c>
      <c r="GL47" s="61">
        <f t="shared" si="134"/>
        <v>2147914.4305289574</v>
      </c>
      <c r="GM47" s="61">
        <f t="shared" si="134"/>
        <v>2147914.4305289574</v>
      </c>
      <c r="GN47" s="61">
        <f t="shared" si="134"/>
        <v>2147914.4305289574</v>
      </c>
      <c r="GO47" s="61">
        <f t="shared" si="134"/>
        <v>2147914.4305289574</v>
      </c>
      <c r="GP47" s="61">
        <f t="shared" si="134"/>
        <v>2147914.4305289574</v>
      </c>
      <c r="GQ47" s="61">
        <f t="shared" si="134"/>
        <v>2147914.4305289574</v>
      </c>
      <c r="GR47" s="61">
        <f t="shared" si="134"/>
        <v>2147914.4305289574</v>
      </c>
      <c r="GS47" s="61">
        <f t="shared" si="134"/>
        <v>2147914.4305289574</v>
      </c>
      <c r="GT47" s="69"/>
      <c r="GU47" s="61">
        <f>$G$20*$Q$9</f>
        <v>2013055.9869235107</v>
      </c>
      <c r="GV47" s="61">
        <f t="shared" ref="GV47:HU47" si="135">$G$20*$Q$9</f>
        <v>2013055.9869235107</v>
      </c>
      <c r="GW47" s="61">
        <f t="shared" si="135"/>
        <v>2013055.9869235107</v>
      </c>
      <c r="GX47" s="61">
        <f t="shared" si="135"/>
        <v>2013055.9869235107</v>
      </c>
      <c r="GY47" s="61">
        <f t="shared" si="135"/>
        <v>2013055.9869235107</v>
      </c>
      <c r="GZ47" s="61">
        <f t="shared" si="135"/>
        <v>2013055.9869235107</v>
      </c>
      <c r="HA47" s="61">
        <f t="shared" si="135"/>
        <v>2013055.9869235107</v>
      </c>
      <c r="HB47" s="61">
        <f t="shared" si="135"/>
        <v>2013055.9869235107</v>
      </c>
      <c r="HC47" s="61">
        <f t="shared" si="135"/>
        <v>2013055.9869235107</v>
      </c>
      <c r="HD47" s="61">
        <f t="shared" si="135"/>
        <v>2013055.9869235107</v>
      </c>
      <c r="HE47" s="61">
        <f t="shared" si="135"/>
        <v>2013055.9869235107</v>
      </c>
      <c r="HF47" s="61">
        <f t="shared" si="135"/>
        <v>2013055.9869235107</v>
      </c>
      <c r="HG47" s="61">
        <f t="shared" si="135"/>
        <v>2013055.9869235107</v>
      </c>
      <c r="HH47" s="61">
        <f t="shared" si="135"/>
        <v>2013055.9869235107</v>
      </c>
      <c r="HI47" s="61">
        <f t="shared" si="135"/>
        <v>2013055.9869235107</v>
      </c>
      <c r="HJ47" s="61">
        <f t="shared" si="135"/>
        <v>2013055.9869235107</v>
      </c>
      <c r="HK47" s="61">
        <f t="shared" si="135"/>
        <v>2013055.9869235107</v>
      </c>
      <c r="HL47" s="61">
        <f t="shared" si="135"/>
        <v>2013055.9869235107</v>
      </c>
      <c r="HM47" s="61">
        <f t="shared" si="135"/>
        <v>2013055.9869235107</v>
      </c>
      <c r="HN47" s="61">
        <f t="shared" si="135"/>
        <v>2013055.9869235107</v>
      </c>
      <c r="HO47" s="61">
        <f t="shared" si="135"/>
        <v>2013055.9869235107</v>
      </c>
      <c r="HP47" s="61">
        <f t="shared" si="135"/>
        <v>2013055.9869235107</v>
      </c>
      <c r="HQ47" s="61">
        <f t="shared" si="135"/>
        <v>2013055.9869235107</v>
      </c>
      <c r="HR47" s="61">
        <f t="shared" si="135"/>
        <v>2013055.9869235107</v>
      </c>
      <c r="HS47" s="61">
        <f t="shared" si="135"/>
        <v>2013055.9869235107</v>
      </c>
      <c r="HT47" s="61">
        <f t="shared" si="135"/>
        <v>2013055.9869235107</v>
      </c>
      <c r="HU47" s="61">
        <f t="shared" si="135"/>
        <v>2013055.9869235107</v>
      </c>
      <c r="HV47" s="69"/>
    </row>
    <row r="48" spans="1:230" s="82" customFormat="1" x14ac:dyDescent="0.2">
      <c r="A48" s="80"/>
      <c r="B48" s="81"/>
      <c r="C48" s="191" t="s">
        <v>865</v>
      </c>
      <c r="D48" s="191"/>
      <c r="E48" s="191"/>
      <c r="F48" s="191"/>
    </row>
    <row r="49" spans="1:230" s="61" customFormat="1" x14ac:dyDescent="0.2">
      <c r="A49" s="58"/>
      <c r="B49" s="60" t="s">
        <v>28</v>
      </c>
      <c r="C49" s="60" t="s">
        <v>28</v>
      </c>
      <c r="D49" s="60" t="s">
        <v>28</v>
      </c>
      <c r="E49" s="60" t="s">
        <v>28</v>
      </c>
      <c r="F49" s="60" t="s">
        <v>28</v>
      </c>
      <c r="G49" s="61">
        <f t="shared" ref="G49:AG49" si="136">$N$22</f>
        <v>1817166477.4622769</v>
      </c>
      <c r="H49" s="61">
        <f t="shared" si="136"/>
        <v>1817166477.4622769</v>
      </c>
      <c r="I49" s="61">
        <f t="shared" si="136"/>
        <v>1817166477.4622769</v>
      </c>
      <c r="J49" s="61">
        <f t="shared" si="136"/>
        <v>1817166477.4622769</v>
      </c>
      <c r="K49" s="61">
        <f t="shared" si="136"/>
        <v>1817166477.4622769</v>
      </c>
      <c r="L49" s="61">
        <f t="shared" si="136"/>
        <v>1817166477.4622769</v>
      </c>
      <c r="M49" s="61">
        <f t="shared" si="136"/>
        <v>1817166477.4622769</v>
      </c>
      <c r="N49" s="61">
        <f t="shared" si="136"/>
        <v>1817166477.4622769</v>
      </c>
      <c r="O49" s="61">
        <f t="shared" si="136"/>
        <v>1817166477.4622769</v>
      </c>
      <c r="P49" s="61">
        <f t="shared" si="136"/>
        <v>1817166477.4622769</v>
      </c>
      <c r="Q49" s="61">
        <f t="shared" si="136"/>
        <v>1817166477.4622769</v>
      </c>
      <c r="R49" s="61">
        <f t="shared" si="136"/>
        <v>1817166477.4622769</v>
      </c>
      <c r="S49" s="61">
        <f t="shared" si="136"/>
        <v>1817166477.4622769</v>
      </c>
      <c r="T49" s="61">
        <f t="shared" si="136"/>
        <v>1817166477.4622769</v>
      </c>
      <c r="U49" s="61">
        <f t="shared" si="136"/>
        <v>1817166477.4622769</v>
      </c>
      <c r="V49" s="61">
        <f t="shared" si="136"/>
        <v>1817166477.4622769</v>
      </c>
      <c r="W49" s="61">
        <f t="shared" si="136"/>
        <v>1817166477.4622769</v>
      </c>
      <c r="X49" s="61">
        <f t="shared" si="136"/>
        <v>1817166477.4622769</v>
      </c>
      <c r="Y49" s="61">
        <f t="shared" si="136"/>
        <v>1817166477.4622769</v>
      </c>
      <c r="Z49" s="61">
        <f t="shared" si="136"/>
        <v>1817166477.4622769</v>
      </c>
      <c r="AA49" s="61">
        <f t="shared" si="136"/>
        <v>1817166477.4622769</v>
      </c>
      <c r="AB49" s="61">
        <f t="shared" si="136"/>
        <v>1817166477.4622769</v>
      </c>
      <c r="AC49" s="61">
        <f t="shared" si="136"/>
        <v>1817166477.4622769</v>
      </c>
      <c r="AD49" s="61">
        <f t="shared" si="136"/>
        <v>1817166477.4622769</v>
      </c>
      <c r="AE49" s="61">
        <f t="shared" si="136"/>
        <v>1817166477.4622769</v>
      </c>
      <c r="AF49" s="61">
        <f t="shared" si="136"/>
        <v>1817166477.4622769</v>
      </c>
      <c r="AG49" s="61">
        <f t="shared" si="136"/>
        <v>1817166477.4622769</v>
      </c>
      <c r="AH49" s="69"/>
      <c r="AI49" s="61">
        <f>$M$22*$Q$15</f>
        <v>1725062562.6796343</v>
      </c>
      <c r="AJ49" s="61">
        <f t="shared" ref="AJ49:BI49" si="137">$M$22</f>
        <v>1725062562.6796343</v>
      </c>
      <c r="AK49" s="61">
        <f t="shared" si="137"/>
        <v>1725062562.6796343</v>
      </c>
      <c r="AL49" s="61">
        <f t="shared" si="137"/>
        <v>1725062562.6796343</v>
      </c>
      <c r="AM49" s="61">
        <f t="shared" si="137"/>
        <v>1725062562.6796343</v>
      </c>
      <c r="AN49" s="61">
        <f t="shared" si="137"/>
        <v>1725062562.6796343</v>
      </c>
      <c r="AO49" s="61">
        <f t="shared" si="137"/>
        <v>1725062562.6796343</v>
      </c>
      <c r="AP49" s="61">
        <f t="shared" si="137"/>
        <v>1725062562.6796343</v>
      </c>
      <c r="AQ49" s="61">
        <f t="shared" si="137"/>
        <v>1725062562.6796343</v>
      </c>
      <c r="AR49" s="61">
        <f t="shared" si="137"/>
        <v>1725062562.6796343</v>
      </c>
      <c r="AS49" s="61">
        <f t="shared" si="137"/>
        <v>1725062562.6796343</v>
      </c>
      <c r="AT49" s="61">
        <f t="shared" si="137"/>
        <v>1725062562.6796343</v>
      </c>
      <c r="AU49" s="61">
        <f t="shared" si="137"/>
        <v>1725062562.6796343</v>
      </c>
      <c r="AV49" s="61">
        <f t="shared" si="137"/>
        <v>1725062562.6796343</v>
      </c>
      <c r="AW49" s="61">
        <f t="shared" si="137"/>
        <v>1725062562.6796343</v>
      </c>
      <c r="AX49" s="61">
        <f t="shared" si="137"/>
        <v>1725062562.6796343</v>
      </c>
      <c r="AY49" s="61">
        <f t="shared" si="137"/>
        <v>1725062562.6796343</v>
      </c>
      <c r="AZ49" s="61">
        <f t="shared" si="137"/>
        <v>1725062562.6796343</v>
      </c>
      <c r="BA49" s="61">
        <f t="shared" si="137"/>
        <v>1725062562.6796343</v>
      </c>
      <c r="BB49" s="61">
        <f t="shared" si="137"/>
        <v>1725062562.6796343</v>
      </c>
      <c r="BC49" s="61">
        <f t="shared" si="137"/>
        <v>1725062562.6796343</v>
      </c>
      <c r="BD49" s="61">
        <f t="shared" si="137"/>
        <v>1725062562.6796343</v>
      </c>
      <c r="BE49" s="61">
        <f t="shared" si="137"/>
        <v>1725062562.6796343</v>
      </c>
      <c r="BF49" s="61">
        <f t="shared" si="137"/>
        <v>1725062562.6796343</v>
      </c>
      <c r="BG49" s="61">
        <f t="shared" si="137"/>
        <v>1725062562.6796343</v>
      </c>
      <c r="BH49" s="61">
        <f t="shared" si="137"/>
        <v>1725062562.6796343</v>
      </c>
      <c r="BI49" s="61">
        <f t="shared" si="137"/>
        <v>1725062562.6796343</v>
      </c>
      <c r="BJ49" s="69"/>
      <c r="BK49" s="61">
        <f>$L$22*$Q$14</f>
        <v>1650637235.1300914</v>
      </c>
      <c r="BL49" s="61">
        <f t="shared" ref="BL49:CK49" si="138">$L$22*$Q$14</f>
        <v>1650637235.1300914</v>
      </c>
      <c r="BM49" s="61">
        <f t="shared" si="138"/>
        <v>1650637235.1300914</v>
      </c>
      <c r="BN49" s="61">
        <f t="shared" si="138"/>
        <v>1650637235.1300914</v>
      </c>
      <c r="BO49" s="61">
        <f t="shared" si="138"/>
        <v>1650637235.1300914</v>
      </c>
      <c r="BP49" s="61">
        <f t="shared" si="138"/>
        <v>1650637235.1300914</v>
      </c>
      <c r="BQ49" s="61">
        <f t="shared" si="138"/>
        <v>1650637235.1300914</v>
      </c>
      <c r="BR49" s="61">
        <f t="shared" si="138"/>
        <v>1650637235.1300914</v>
      </c>
      <c r="BS49" s="61">
        <f t="shared" si="138"/>
        <v>1650637235.1300914</v>
      </c>
      <c r="BT49" s="61">
        <f t="shared" si="138"/>
        <v>1650637235.1300914</v>
      </c>
      <c r="BU49" s="61">
        <f t="shared" si="138"/>
        <v>1650637235.1300914</v>
      </c>
      <c r="BV49" s="61">
        <f t="shared" si="138"/>
        <v>1650637235.1300914</v>
      </c>
      <c r="BW49" s="61">
        <f t="shared" si="138"/>
        <v>1650637235.1300914</v>
      </c>
      <c r="BX49" s="61">
        <f t="shared" si="138"/>
        <v>1650637235.1300914</v>
      </c>
      <c r="BY49" s="61">
        <f t="shared" si="138"/>
        <v>1650637235.1300914</v>
      </c>
      <c r="BZ49" s="61">
        <f t="shared" si="138"/>
        <v>1650637235.1300914</v>
      </c>
      <c r="CA49" s="61">
        <f t="shared" si="138"/>
        <v>1650637235.1300914</v>
      </c>
      <c r="CB49" s="61">
        <f t="shared" si="138"/>
        <v>1650637235.1300914</v>
      </c>
      <c r="CC49" s="61">
        <f t="shared" si="138"/>
        <v>1650637235.1300914</v>
      </c>
      <c r="CD49" s="61">
        <f t="shared" si="138"/>
        <v>1650637235.1300914</v>
      </c>
      <c r="CE49" s="61">
        <f t="shared" si="138"/>
        <v>1650637235.1300914</v>
      </c>
      <c r="CF49" s="61">
        <f t="shared" si="138"/>
        <v>1650637235.1300914</v>
      </c>
      <c r="CG49" s="61">
        <f t="shared" si="138"/>
        <v>1650637235.1300914</v>
      </c>
      <c r="CH49" s="61">
        <f t="shared" si="138"/>
        <v>1650637235.1300914</v>
      </c>
      <c r="CI49" s="61">
        <f t="shared" si="138"/>
        <v>1650637235.1300914</v>
      </c>
      <c r="CJ49" s="61">
        <f t="shared" si="138"/>
        <v>1650637235.1300914</v>
      </c>
      <c r="CK49" s="61">
        <f t="shared" si="138"/>
        <v>1650637235.1300914</v>
      </c>
      <c r="CL49" s="69"/>
      <c r="CM49" s="61">
        <f>$K$22*$Q$13</f>
        <v>1546745150.5099552</v>
      </c>
      <c r="CN49" s="61">
        <f t="shared" ref="CN49:DM49" si="139">$K$22*$Q$13</f>
        <v>1546745150.5099552</v>
      </c>
      <c r="CO49" s="61">
        <f t="shared" si="139"/>
        <v>1546745150.5099552</v>
      </c>
      <c r="CP49" s="61">
        <f t="shared" si="139"/>
        <v>1546745150.5099552</v>
      </c>
      <c r="CQ49" s="61">
        <f t="shared" si="139"/>
        <v>1546745150.5099552</v>
      </c>
      <c r="CR49" s="61">
        <f t="shared" si="139"/>
        <v>1546745150.5099552</v>
      </c>
      <c r="CS49" s="61">
        <f t="shared" si="139"/>
        <v>1546745150.5099552</v>
      </c>
      <c r="CT49" s="61">
        <f t="shared" si="139"/>
        <v>1546745150.5099552</v>
      </c>
      <c r="CU49" s="61">
        <f t="shared" si="139"/>
        <v>1546745150.5099552</v>
      </c>
      <c r="CV49" s="61">
        <f t="shared" si="139"/>
        <v>1546745150.5099552</v>
      </c>
      <c r="CW49" s="61">
        <f t="shared" si="139"/>
        <v>1546745150.5099552</v>
      </c>
      <c r="CX49" s="61">
        <f t="shared" si="139"/>
        <v>1546745150.5099552</v>
      </c>
      <c r="CY49" s="61">
        <f t="shared" si="139"/>
        <v>1546745150.5099552</v>
      </c>
      <c r="CZ49" s="61">
        <f t="shared" si="139"/>
        <v>1546745150.5099552</v>
      </c>
      <c r="DA49" s="61">
        <f t="shared" si="139"/>
        <v>1546745150.5099552</v>
      </c>
      <c r="DB49" s="61">
        <f t="shared" si="139"/>
        <v>1546745150.5099552</v>
      </c>
      <c r="DC49" s="61">
        <f t="shared" si="139"/>
        <v>1546745150.5099552</v>
      </c>
      <c r="DD49" s="61">
        <f t="shared" si="139"/>
        <v>1546745150.5099552</v>
      </c>
      <c r="DE49" s="61">
        <f t="shared" si="139"/>
        <v>1546745150.5099552</v>
      </c>
      <c r="DF49" s="61">
        <f t="shared" si="139"/>
        <v>1546745150.5099552</v>
      </c>
      <c r="DG49" s="61">
        <f t="shared" si="139"/>
        <v>1546745150.5099552</v>
      </c>
      <c r="DH49" s="61">
        <f t="shared" si="139"/>
        <v>1546745150.5099552</v>
      </c>
      <c r="DI49" s="61">
        <f t="shared" si="139"/>
        <v>1546745150.5099552</v>
      </c>
      <c r="DJ49" s="61">
        <f t="shared" si="139"/>
        <v>1546745150.5099552</v>
      </c>
      <c r="DK49" s="61">
        <f t="shared" si="139"/>
        <v>1546745150.5099552</v>
      </c>
      <c r="DL49" s="61">
        <f t="shared" si="139"/>
        <v>1546745150.5099552</v>
      </c>
      <c r="DM49" s="61">
        <f t="shared" si="139"/>
        <v>1546745150.5099552</v>
      </c>
      <c r="DN49" s="69"/>
      <c r="DO49" s="61">
        <f>$J$22*$Q$12</f>
        <v>1426095437.1592107</v>
      </c>
      <c r="DP49" s="61">
        <f t="shared" ref="DP49:EO49" si="140">$J$22*$Q$12</f>
        <v>1426095437.1592107</v>
      </c>
      <c r="DQ49" s="61">
        <f t="shared" si="140"/>
        <v>1426095437.1592107</v>
      </c>
      <c r="DR49" s="61">
        <f t="shared" si="140"/>
        <v>1426095437.1592107</v>
      </c>
      <c r="DS49" s="61">
        <f t="shared" si="140"/>
        <v>1426095437.1592107</v>
      </c>
      <c r="DT49" s="61">
        <f t="shared" si="140"/>
        <v>1426095437.1592107</v>
      </c>
      <c r="DU49" s="61">
        <f t="shared" si="140"/>
        <v>1426095437.1592107</v>
      </c>
      <c r="DV49" s="61">
        <f t="shared" si="140"/>
        <v>1426095437.1592107</v>
      </c>
      <c r="DW49" s="61">
        <f t="shared" si="140"/>
        <v>1426095437.1592107</v>
      </c>
      <c r="DX49" s="61">
        <f t="shared" si="140"/>
        <v>1426095437.1592107</v>
      </c>
      <c r="DY49" s="61">
        <f t="shared" si="140"/>
        <v>1426095437.1592107</v>
      </c>
      <c r="DZ49" s="61">
        <f t="shared" si="140"/>
        <v>1426095437.1592107</v>
      </c>
      <c r="EA49" s="61">
        <f t="shared" si="140"/>
        <v>1426095437.1592107</v>
      </c>
      <c r="EB49" s="61">
        <f t="shared" si="140"/>
        <v>1426095437.1592107</v>
      </c>
      <c r="EC49" s="61">
        <f t="shared" si="140"/>
        <v>1426095437.1592107</v>
      </c>
      <c r="ED49" s="61">
        <f t="shared" si="140"/>
        <v>1426095437.1592107</v>
      </c>
      <c r="EE49" s="61">
        <f t="shared" si="140"/>
        <v>1426095437.1592107</v>
      </c>
      <c r="EF49" s="61">
        <f t="shared" si="140"/>
        <v>1426095437.1592107</v>
      </c>
      <c r="EG49" s="61">
        <f t="shared" si="140"/>
        <v>1426095437.1592107</v>
      </c>
      <c r="EH49" s="61">
        <f t="shared" si="140"/>
        <v>1426095437.1592107</v>
      </c>
      <c r="EI49" s="61">
        <f t="shared" si="140"/>
        <v>1426095437.1592107</v>
      </c>
      <c r="EJ49" s="61">
        <f t="shared" si="140"/>
        <v>1426095437.1592107</v>
      </c>
      <c r="EK49" s="61">
        <f t="shared" si="140"/>
        <v>1426095437.1592107</v>
      </c>
      <c r="EL49" s="61">
        <f t="shared" si="140"/>
        <v>1426095437.1592107</v>
      </c>
      <c r="EM49" s="61">
        <f t="shared" si="140"/>
        <v>1426095437.1592107</v>
      </c>
      <c r="EN49" s="61">
        <f t="shared" si="140"/>
        <v>1426095437.1592107</v>
      </c>
      <c r="EO49" s="61">
        <f t="shared" si="140"/>
        <v>1426095437.1592107</v>
      </c>
      <c r="EP49" s="69"/>
      <c r="EQ49" s="61">
        <f>$I$22*$Q$11</f>
        <v>1294060637.172462</v>
      </c>
      <c r="ER49" s="61">
        <f t="shared" ref="ER49:FQ49" si="141">$I$22*$Q$11</f>
        <v>1294060637.172462</v>
      </c>
      <c r="ES49" s="61">
        <f t="shared" si="141"/>
        <v>1294060637.172462</v>
      </c>
      <c r="ET49" s="61">
        <f t="shared" si="141"/>
        <v>1294060637.172462</v>
      </c>
      <c r="EU49" s="61">
        <f t="shared" si="141"/>
        <v>1294060637.172462</v>
      </c>
      <c r="EV49" s="61">
        <f t="shared" si="141"/>
        <v>1294060637.172462</v>
      </c>
      <c r="EW49" s="61">
        <f t="shared" si="141"/>
        <v>1294060637.172462</v>
      </c>
      <c r="EX49" s="61">
        <f t="shared" si="141"/>
        <v>1294060637.172462</v>
      </c>
      <c r="EY49" s="61">
        <f t="shared" si="141"/>
        <v>1294060637.172462</v>
      </c>
      <c r="EZ49" s="61">
        <f t="shared" si="141"/>
        <v>1294060637.172462</v>
      </c>
      <c r="FA49" s="61">
        <f t="shared" si="141"/>
        <v>1294060637.172462</v>
      </c>
      <c r="FB49" s="61">
        <f t="shared" si="141"/>
        <v>1294060637.172462</v>
      </c>
      <c r="FC49" s="61">
        <f t="shared" si="141"/>
        <v>1294060637.172462</v>
      </c>
      <c r="FD49" s="61">
        <f t="shared" si="141"/>
        <v>1294060637.172462</v>
      </c>
      <c r="FE49" s="61">
        <f t="shared" si="141"/>
        <v>1294060637.172462</v>
      </c>
      <c r="FF49" s="61">
        <f t="shared" si="141"/>
        <v>1294060637.172462</v>
      </c>
      <c r="FG49" s="61">
        <f t="shared" si="141"/>
        <v>1294060637.172462</v>
      </c>
      <c r="FH49" s="61">
        <f t="shared" si="141"/>
        <v>1294060637.172462</v>
      </c>
      <c r="FI49" s="61">
        <f t="shared" si="141"/>
        <v>1294060637.172462</v>
      </c>
      <c r="FJ49" s="61">
        <f t="shared" si="141"/>
        <v>1294060637.172462</v>
      </c>
      <c r="FK49" s="61">
        <f t="shared" si="141"/>
        <v>1294060637.172462</v>
      </c>
      <c r="FL49" s="61">
        <f t="shared" si="141"/>
        <v>1294060637.172462</v>
      </c>
      <c r="FM49" s="61">
        <f t="shared" si="141"/>
        <v>1294060637.172462</v>
      </c>
      <c r="FN49" s="61">
        <f t="shared" si="141"/>
        <v>1294060637.172462</v>
      </c>
      <c r="FO49" s="61">
        <f t="shared" si="141"/>
        <v>1294060637.172462</v>
      </c>
      <c r="FP49" s="61">
        <f t="shared" si="141"/>
        <v>1294060637.172462</v>
      </c>
      <c r="FQ49" s="61">
        <f t="shared" si="141"/>
        <v>1294060637.172462</v>
      </c>
      <c r="FR49" s="69"/>
      <c r="FS49" s="61">
        <f>$H$22*$Q$10</f>
        <v>1223246886.6632848</v>
      </c>
      <c r="FT49" s="61">
        <f t="shared" ref="FT49:GS49" si="142">$H$22*$Q$10</f>
        <v>1223246886.6632848</v>
      </c>
      <c r="FU49" s="61">
        <f t="shared" si="142"/>
        <v>1223246886.6632848</v>
      </c>
      <c r="FV49" s="61">
        <f t="shared" si="142"/>
        <v>1223246886.6632848</v>
      </c>
      <c r="FW49" s="61">
        <f t="shared" si="142"/>
        <v>1223246886.6632848</v>
      </c>
      <c r="FX49" s="61">
        <f t="shared" si="142"/>
        <v>1223246886.6632848</v>
      </c>
      <c r="FY49" s="61">
        <f t="shared" si="142"/>
        <v>1223246886.6632848</v>
      </c>
      <c r="FZ49" s="61">
        <f t="shared" si="142"/>
        <v>1223246886.6632848</v>
      </c>
      <c r="GA49" s="61">
        <f t="shared" si="142"/>
        <v>1223246886.6632848</v>
      </c>
      <c r="GB49" s="61">
        <f t="shared" si="142"/>
        <v>1223246886.6632848</v>
      </c>
      <c r="GC49" s="61">
        <f t="shared" si="142"/>
        <v>1223246886.6632848</v>
      </c>
      <c r="GD49" s="61">
        <f t="shared" si="142"/>
        <v>1223246886.6632848</v>
      </c>
      <c r="GE49" s="61">
        <f t="shared" si="142"/>
        <v>1223246886.6632848</v>
      </c>
      <c r="GF49" s="61">
        <f t="shared" si="142"/>
        <v>1223246886.6632848</v>
      </c>
      <c r="GG49" s="61">
        <f t="shared" si="142"/>
        <v>1223246886.6632848</v>
      </c>
      <c r="GH49" s="61">
        <f t="shared" si="142"/>
        <v>1223246886.6632848</v>
      </c>
      <c r="GI49" s="61">
        <f t="shared" si="142"/>
        <v>1223246886.6632848</v>
      </c>
      <c r="GJ49" s="61">
        <f t="shared" si="142"/>
        <v>1223246886.6632848</v>
      </c>
      <c r="GK49" s="61">
        <f t="shared" si="142"/>
        <v>1223246886.6632848</v>
      </c>
      <c r="GL49" s="61">
        <f t="shared" si="142"/>
        <v>1223246886.6632848</v>
      </c>
      <c r="GM49" s="61">
        <f t="shared" si="142"/>
        <v>1223246886.6632848</v>
      </c>
      <c r="GN49" s="61">
        <f t="shared" si="142"/>
        <v>1223246886.6632848</v>
      </c>
      <c r="GO49" s="61">
        <f t="shared" si="142"/>
        <v>1223246886.6632848</v>
      </c>
      <c r="GP49" s="61">
        <f t="shared" si="142"/>
        <v>1223246886.6632848</v>
      </c>
      <c r="GQ49" s="61">
        <f t="shared" si="142"/>
        <v>1223246886.6632848</v>
      </c>
      <c r="GR49" s="61">
        <f t="shared" si="142"/>
        <v>1223246886.6632848</v>
      </c>
      <c r="GS49" s="61">
        <f t="shared" si="142"/>
        <v>1223246886.6632848</v>
      </c>
      <c r="GT49" s="69"/>
      <c r="GU49" s="61">
        <f>$G$22*$Q$9</f>
        <v>1099688359.6124279</v>
      </c>
      <c r="GV49" s="61">
        <f t="shared" ref="GV49:HU49" si="143">$G$22*$Q$9</f>
        <v>1099688359.6124279</v>
      </c>
      <c r="GW49" s="61">
        <f t="shared" si="143"/>
        <v>1099688359.6124279</v>
      </c>
      <c r="GX49" s="61">
        <f t="shared" si="143"/>
        <v>1099688359.6124279</v>
      </c>
      <c r="GY49" s="61">
        <f t="shared" si="143"/>
        <v>1099688359.6124279</v>
      </c>
      <c r="GZ49" s="61">
        <f t="shared" si="143"/>
        <v>1099688359.6124279</v>
      </c>
      <c r="HA49" s="61">
        <f t="shared" si="143"/>
        <v>1099688359.6124279</v>
      </c>
      <c r="HB49" s="61">
        <f t="shared" si="143"/>
        <v>1099688359.6124279</v>
      </c>
      <c r="HC49" s="61">
        <f t="shared" si="143"/>
        <v>1099688359.6124279</v>
      </c>
      <c r="HD49" s="61">
        <f t="shared" si="143"/>
        <v>1099688359.6124279</v>
      </c>
      <c r="HE49" s="61">
        <f t="shared" si="143"/>
        <v>1099688359.6124279</v>
      </c>
      <c r="HF49" s="61">
        <f t="shared" si="143"/>
        <v>1099688359.6124279</v>
      </c>
      <c r="HG49" s="61">
        <f t="shared" si="143"/>
        <v>1099688359.6124279</v>
      </c>
      <c r="HH49" s="61">
        <f t="shared" si="143"/>
        <v>1099688359.6124279</v>
      </c>
      <c r="HI49" s="61">
        <f t="shared" si="143"/>
        <v>1099688359.6124279</v>
      </c>
      <c r="HJ49" s="61">
        <f t="shared" si="143"/>
        <v>1099688359.6124279</v>
      </c>
      <c r="HK49" s="61">
        <f t="shared" si="143"/>
        <v>1099688359.6124279</v>
      </c>
      <c r="HL49" s="61">
        <f t="shared" si="143"/>
        <v>1099688359.6124279</v>
      </c>
      <c r="HM49" s="61">
        <f t="shared" si="143"/>
        <v>1099688359.6124279</v>
      </c>
      <c r="HN49" s="61">
        <f t="shared" si="143"/>
        <v>1099688359.6124279</v>
      </c>
      <c r="HO49" s="61">
        <f t="shared" si="143"/>
        <v>1099688359.6124279</v>
      </c>
      <c r="HP49" s="61">
        <f t="shared" si="143"/>
        <v>1099688359.6124279</v>
      </c>
      <c r="HQ49" s="61">
        <f t="shared" si="143"/>
        <v>1099688359.6124279</v>
      </c>
      <c r="HR49" s="61">
        <f t="shared" si="143"/>
        <v>1099688359.6124279</v>
      </c>
      <c r="HS49" s="61">
        <f t="shared" si="143"/>
        <v>1099688359.6124279</v>
      </c>
      <c r="HT49" s="61">
        <f t="shared" si="143"/>
        <v>1099688359.6124279</v>
      </c>
      <c r="HU49" s="61">
        <f t="shared" si="143"/>
        <v>1099688359.6124279</v>
      </c>
      <c r="HV49" s="69"/>
    </row>
    <row r="50" spans="1:230" s="61" customFormat="1" x14ac:dyDescent="0.2">
      <c r="A50" s="58"/>
      <c r="B50" s="60" t="s">
        <v>30</v>
      </c>
      <c r="C50" s="60" t="s">
        <v>30</v>
      </c>
      <c r="D50" s="60" t="s">
        <v>30</v>
      </c>
      <c r="E50" s="60" t="s">
        <v>30</v>
      </c>
      <c r="F50" s="60" t="s">
        <v>30</v>
      </c>
      <c r="G50" s="61">
        <f t="shared" ref="G50:AG50" si="144">$N$23</f>
        <v>3625009178.3377995</v>
      </c>
      <c r="H50" s="61">
        <f t="shared" si="144"/>
        <v>3625009178.3377995</v>
      </c>
      <c r="I50" s="61">
        <f t="shared" si="144"/>
        <v>3625009178.3377995</v>
      </c>
      <c r="J50" s="61">
        <f t="shared" si="144"/>
        <v>3625009178.3377995</v>
      </c>
      <c r="K50" s="61">
        <f t="shared" si="144"/>
        <v>3625009178.3377995</v>
      </c>
      <c r="L50" s="61">
        <f t="shared" si="144"/>
        <v>3625009178.3377995</v>
      </c>
      <c r="M50" s="61">
        <f t="shared" si="144"/>
        <v>3625009178.3377995</v>
      </c>
      <c r="N50" s="61">
        <f t="shared" si="144"/>
        <v>3625009178.3377995</v>
      </c>
      <c r="O50" s="61">
        <f t="shared" si="144"/>
        <v>3625009178.3377995</v>
      </c>
      <c r="P50" s="61">
        <f t="shared" si="144"/>
        <v>3625009178.3377995</v>
      </c>
      <c r="Q50" s="61">
        <f t="shared" si="144"/>
        <v>3625009178.3377995</v>
      </c>
      <c r="R50" s="61">
        <f t="shared" si="144"/>
        <v>3625009178.3377995</v>
      </c>
      <c r="S50" s="61">
        <f t="shared" si="144"/>
        <v>3625009178.3377995</v>
      </c>
      <c r="T50" s="61">
        <f t="shared" si="144"/>
        <v>3625009178.3377995</v>
      </c>
      <c r="U50" s="61">
        <f t="shared" si="144"/>
        <v>3625009178.3377995</v>
      </c>
      <c r="V50" s="61">
        <f t="shared" si="144"/>
        <v>3625009178.3377995</v>
      </c>
      <c r="W50" s="61">
        <f t="shared" si="144"/>
        <v>3625009178.3377995</v>
      </c>
      <c r="X50" s="61">
        <f t="shared" si="144"/>
        <v>3625009178.3377995</v>
      </c>
      <c r="Y50" s="61">
        <f t="shared" si="144"/>
        <v>3625009178.3377995</v>
      </c>
      <c r="Z50" s="61">
        <f t="shared" si="144"/>
        <v>3625009178.3377995</v>
      </c>
      <c r="AA50" s="61">
        <f t="shared" si="144"/>
        <v>3625009178.3377995</v>
      </c>
      <c r="AB50" s="61">
        <f t="shared" si="144"/>
        <v>3625009178.3377995</v>
      </c>
      <c r="AC50" s="61">
        <f t="shared" si="144"/>
        <v>3625009178.3377995</v>
      </c>
      <c r="AD50" s="61">
        <f t="shared" si="144"/>
        <v>3625009178.3377995</v>
      </c>
      <c r="AE50" s="61">
        <f t="shared" si="144"/>
        <v>3625009178.3377995</v>
      </c>
      <c r="AF50" s="61">
        <f t="shared" si="144"/>
        <v>3625009178.3377995</v>
      </c>
      <c r="AG50" s="61">
        <f t="shared" si="144"/>
        <v>3625009178.3377995</v>
      </c>
      <c r="AH50" s="69"/>
      <c r="AI50" s="61">
        <f>$M$23*$Q$15</f>
        <v>3659018119.0282645</v>
      </c>
      <c r="AJ50" s="61">
        <f t="shared" ref="AJ50:BI50" si="145">$M$23</f>
        <v>3659018119.0282645</v>
      </c>
      <c r="AK50" s="61">
        <f t="shared" si="145"/>
        <v>3659018119.0282645</v>
      </c>
      <c r="AL50" s="61">
        <f t="shared" si="145"/>
        <v>3659018119.0282645</v>
      </c>
      <c r="AM50" s="61">
        <f t="shared" si="145"/>
        <v>3659018119.0282645</v>
      </c>
      <c r="AN50" s="61">
        <f t="shared" si="145"/>
        <v>3659018119.0282645</v>
      </c>
      <c r="AO50" s="61">
        <f t="shared" si="145"/>
        <v>3659018119.0282645</v>
      </c>
      <c r="AP50" s="61">
        <f t="shared" si="145"/>
        <v>3659018119.0282645</v>
      </c>
      <c r="AQ50" s="61">
        <f t="shared" si="145"/>
        <v>3659018119.0282645</v>
      </c>
      <c r="AR50" s="61">
        <f t="shared" si="145"/>
        <v>3659018119.0282645</v>
      </c>
      <c r="AS50" s="61">
        <f t="shared" si="145"/>
        <v>3659018119.0282645</v>
      </c>
      <c r="AT50" s="61">
        <f t="shared" si="145"/>
        <v>3659018119.0282645</v>
      </c>
      <c r="AU50" s="61">
        <f t="shared" si="145"/>
        <v>3659018119.0282645</v>
      </c>
      <c r="AV50" s="61">
        <f t="shared" si="145"/>
        <v>3659018119.0282645</v>
      </c>
      <c r="AW50" s="61">
        <f t="shared" si="145"/>
        <v>3659018119.0282645</v>
      </c>
      <c r="AX50" s="61">
        <f t="shared" si="145"/>
        <v>3659018119.0282645</v>
      </c>
      <c r="AY50" s="61">
        <f t="shared" si="145"/>
        <v>3659018119.0282645</v>
      </c>
      <c r="AZ50" s="61">
        <f t="shared" si="145"/>
        <v>3659018119.0282645</v>
      </c>
      <c r="BA50" s="61">
        <f t="shared" si="145"/>
        <v>3659018119.0282645</v>
      </c>
      <c r="BB50" s="61">
        <f t="shared" si="145"/>
        <v>3659018119.0282645</v>
      </c>
      <c r="BC50" s="61">
        <f t="shared" si="145"/>
        <v>3659018119.0282645</v>
      </c>
      <c r="BD50" s="61">
        <f t="shared" si="145"/>
        <v>3659018119.0282645</v>
      </c>
      <c r="BE50" s="61">
        <f t="shared" si="145"/>
        <v>3659018119.0282645</v>
      </c>
      <c r="BF50" s="61">
        <f t="shared" si="145"/>
        <v>3659018119.0282645</v>
      </c>
      <c r="BG50" s="61">
        <f t="shared" si="145"/>
        <v>3659018119.0282645</v>
      </c>
      <c r="BH50" s="61">
        <f t="shared" si="145"/>
        <v>3659018119.0282645</v>
      </c>
      <c r="BI50" s="61">
        <f t="shared" si="145"/>
        <v>3659018119.0282645</v>
      </c>
      <c r="BJ50" s="69"/>
      <c r="BK50" s="61">
        <f>$L$23*$Q$14</f>
        <v>3516825357.625761</v>
      </c>
      <c r="BL50" s="61">
        <f t="shared" ref="BL50:CK50" si="146">$L$23*$Q$14</f>
        <v>3516825357.625761</v>
      </c>
      <c r="BM50" s="61">
        <f t="shared" si="146"/>
        <v>3516825357.625761</v>
      </c>
      <c r="BN50" s="61">
        <f t="shared" si="146"/>
        <v>3516825357.625761</v>
      </c>
      <c r="BO50" s="61">
        <f t="shared" si="146"/>
        <v>3516825357.625761</v>
      </c>
      <c r="BP50" s="61">
        <f t="shared" si="146"/>
        <v>3516825357.625761</v>
      </c>
      <c r="BQ50" s="61">
        <f t="shared" si="146"/>
        <v>3516825357.625761</v>
      </c>
      <c r="BR50" s="61">
        <f t="shared" si="146"/>
        <v>3516825357.625761</v>
      </c>
      <c r="BS50" s="61">
        <f t="shared" si="146"/>
        <v>3516825357.625761</v>
      </c>
      <c r="BT50" s="61">
        <f t="shared" si="146"/>
        <v>3516825357.625761</v>
      </c>
      <c r="BU50" s="61">
        <f t="shared" si="146"/>
        <v>3516825357.625761</v>
      </c>
      <c r="BV50" s="61">
        <f t="shared" si="146"/>
        <v>3516825357.625761</v>
      </c>
      <c r="BW50" s="61">
        <f t="shared" si="146"/>
        <v>3516825357.625761</v>
      </c>
      <c r="BX50" s="61">
        <f t="shared" si="146"/>
        <v>3516825357.625761</v>
      </c>
      <c r="BY50" s="61">
        <f t="shared" si="146"/>
        <v>3516825357.625761</v>
      </c>
      <c r="BZ50" s="61">
        <f t="shared" si="146"/>
        <v>3516825357.625761</v>
      </c>
      <c r="CA50" s="61">
        <f t="shared" si="146"/>
        <v>3516825357.625761</v>
      </c>
      <c r="CB50" s="61">
        <f t="shared" si="146"/>
        <v>3516825357.625761</v>
      </c>
      <c r="CC50" s="61">
        <f t="shared" si="146"/>
        <v>3516825357.625761</v>
      </c>
      <c r="CD50" s="61">
        <f t="shared" si="146"/>
        <v>3516825357.625761</v>
      </c>
      <c r="CE50" s="61">
        <f t="shared" si="146"/>
        <v>3516825357.625761</v>
      </c>
      <c r="CF50" s="61">
        <f t="shared" si="146"/>
        <v>3516825357.625761</v>
      </c>
      <c r="CG50" s="61">
        <f t="shared" si="146"/>
        <v>3516825357.625761</v>
      </c>
      <c r="CH50" s="61">
        <f t="shared" si="146"/>
        <v>3516825357.625761</v>
      </c>
      <c r="CI50" s="61">
        <f t="shared" si="146"/>
        <v>3516825357.625761</v>
      </c>
      <c r="CJ50" s="61">
        <f t="shared" si="146"/>
        <v>3516825357.625761</v>
      </c>
      <c r="CK50" s="61">
        <f t="shared" si="146"/>
        <v>3516825357.625761</v>
      </c>
      <c r="CL50" s="69"/>
      <c r="CM50" s="61">
        <f>$K$23*$Q$13</f>
        <v>3423131050.0062432</v>
      </c>
      <c r="CN50" s="61">
        <f t="shared" ref="CN50:DM50" si="147">$K$23*$Q$13</f>
        <v>3423131050.0062432</v>
      </c>
      <c r="CO50" s="61">
        <f t="shared" si="147"/>
        <v>3423131050.0062432</v>
      </c>
      <c r="CP50" s="61">
        <f t="shared" si="147"/>
        <v>3423131050.0062432</v>
      </c>
      <c r="CQ50" s="61">
        <f t="shared" si="147"/>
        <v>3423131050.0062432</v>
      </c>
      <c r="CR50" s="61">
        <f t="shared" si="147"/>
        <v>3423131050.0062432</v>
      </c>
      <c r="CS50" s="61">
        <f t="shared" si="147"/>
        <v>3423131050.0062432</v>
      </c>
      <c r="CT50" s="61">
        <f t="shared" si="147"/>
        <v>3423131050.0062432</v>
      </c>
      <c r="CU50" s="61">
        <f t="shared" si="147"/>
        <v>3423131050.0062432</v>
      </c>
      <c r="CV50" s="61">
        <f t="shared" si="147"/>
        <v>3423131050.0062432</v>
      </c>
      <c r="CW50" s="61">
        <f t="shared" si="147"/>
        <v>3423131050.0062432</v>
      </c>
      <c r="CX50" s="61">
        <f t="shared" si="147"/>
        <v>3423131050.0062432</v>
      </c>
      <c r="CY50" s="61">
        <f t="shared" si="147"/>
        <v>3423131050.0062432</v>
      </c>
      <c r="CZ50" s="61">
        <f t="shared" si="147"/>
        <v>3423131050.0062432</v>
      </c>
      <c r="DA50" s="61">
        <f t="shared" si="147"/>
        <v>3423131050.0062432</v>
      </c>
      <c r="DB50" s="61">
        <f t="shared" si="147"/>
        <v>3423131050.0062432</v>
      </c>
      <c r="DC50" s="61">
        <f t="shared" si="147"/>
        <v>3423131050.0062432</v>
      </c>
      <c r="DD50" s="61">
        <f t="shared" si="147"/>
        <v>3423131050.0062432</v>
      </c>
      <c r="DE50" s="61">
        <f t="shared" si="147"/>
        <v>3423131050.0062432</v>
      </c>
      <c r="DF50" s="61">
        <f t="shared" si="147"/>
        <v>3423131050.0062432</v>
      </c>
      <c r="DG50" s="61">
        <f t="shared" si="147"/>
        <v>3423131050.0062432</v>
      </c>
      <c r="DH50" s="61">
        <f t="shared" si="147"/>
        <v>3423131050.0062432</v>
      </c>
      <c r="DI50" s="61">
        <f t="shared" si="147"/>
        <v>3423131050.0062432</v>
      </c>
      <c r="DJ50" s="61">
        <f t="shared" si="147"/>
        <v>3423131050.0062432</v>
      </c>
      <c r="DK50" s="61">
        <f t="shared" si="147"/>
        <v>3423131050.0062432</v>
      </c>
      <c r="DL50" s="61">
        <f t="shared" si="147"/>
        <v>3423131050.0062432</v>
      </c>
      <c r="DM50" s="61">
        <f t="shared" si="147"/>
        <v>3423131050.0062432</v>
      </c>
      <c r="DN50" s="69"/>
      <c r="DO50" s="61">
        <f>$J$23*$Q$12</f>
        <v>3233427779.6235948</v>
      </c>
      <c r="DP50" s="61">
        <f t="shared" ref="DP50:EO50" si="148">$J$23*$Q$12</f>
        <v>3233427779.6235948</v>
      </c>
      <c r="DQ50" s="61">
        <f t="shared" si="148"/>
        <v>3233427779.6235948</v>
      </c>
      <c r="DR50" s="61">
        <f t="shared" si="148"/>
        <v>3233427779.6235948</v>
      </c>
      <c r="DS50" s="61">
        <f t="shared" si="148"/>
        <v>3233427779.6235948</v>
      </c>
      <c r="DT50" s="61">
        <f t="shared" si="148"/>
        <v>3233427779.6235948</v>
      </c>
      <c r="DU50" s="61">
        <f t="shared" si="148"/>
        <v>3233427779.6235948</v>
      </c>
      <c r="DV50" s="61">
        <f t="shared" si="148"/>
        <v>3233427779.6235948</v>
      </c>
      <c r="DW50" s="61">
        <f t="shared" si="148"/>
        <v>3233427779.6235948</v>
      </c>
      <c r="DX50" s="61">
        <f t="shared" si="148"/>
        <v>3233427779.6235948</v>
      </c>
      <c r="DY50" s="61">
        <f t="shared" si="148"/>
        <v>3233427779.6235948</v>
      </c>
      <c r="DZ50" s="61">
        <f t="shared" si="148"/>
        <v>3233427779.6235948</v>
      </c>
      <c r="EA50" s="61">
        <f t="shared" si="148"/>
        <v>3233427779.6235948</v>
      </c>
      <c r="EB50" s="61">
        <f t="shared" si="148"/>
        <v>3233427779.6235948</v>
      </c>
      <c r="EC50" s="61">
        <f t="shared" si="148"/>
        <v>3233427779.6235948</v>
      </c>
      <c r="ED50" s="61">
        <f t="shared" si="148"/>
        <v>3233427779.6235948</v>
      </c>
      <c r="EE50" s="61">
        <f t="shared" si="148"/>
        <v>3233427779.6235948</v>
      </c>
      <c r="EF50" s="61">
        <f t="shared" si="148"/>
        <v>3233427779.6235948</v>
      </c>
      <c r="EG50" s="61">
        <f t="shared" si="148"/>
        <v>3233427779.6235948</v>
      </c>
      <c r="EH50" s="61">
        <f t="shared" si="148"/>
        <v>3233427779.6235948</v>
      </c>
      <c r="EI50" s="61">
        <f t="shared" si="148"/>
        <v>3233427779.6235948</v>
      </c>
      <c r="EJ50" s="61">
        <f t="shared" si="148"/>
        <v>3233427779.6235948</v>
      </c>
      <c r="EK50" s="61">
        <f t="shared" si="148"/>
        <v>3233427779.6235948</v>
      </c>
      <c r="EL50" s="61">
        <f t="shared" si="148"/>
        <v>3233427779.6235948</v>
      </c>
      <c r="EM50" s="61">
        <f t="shared" si="148"/>
        <v>3233427779.6235948</v>
      </c>
      <c r="EN50" s="61">
        <f t="shared" si="148"/>
        <v>3233427779.6235948</v>
      </c>
      <c r="EO50" s="61">
        <f t="shared" si="148"/>
        <v>3233427779.6235948</v>
      </c>
      <c r="EP50" s="69"/>
      <c r="EQ50" s="61">
        <f>$I$23*$Q$11</f>
        <v>2913063365.4363251</v>
      </c>
      <c r="ER50" s="61">
        <f t="shared" ref="ER50:FQ50" si="149">$I$23*$Q$11</f>
        <v>2913063365.4363251</v>
      </c>
      <c r="ES50" s="61">
        <f t="shared" si="149"/>
        <v>2913063365.4363251</v>
      </c>
      <c r="ET50" s="61">
        <f t="shared" si="149"/>
        <v>2913063365.4363251</v>
      </c>
      <c r="EU50" s="61">
        <f t="shared" si="149"/>
        <v>2913063365.4363251</v>
      </c>
      <c r="EV50" s="61">
        <f t="shared" si="149"/>
        <v>2913063365.4363251</v>
      </c>
      <c r="EW50" s="61">
        <f t="shared" si="149"/>
        <v>2913063365.4363251</v>
      </c>
      <c r="EX50" s="61">
        <f t="shared" si="149"/>
        <v>2913063365.4363251</v>
      </c>
      <c r="EY50" s="61">
        <f t="shared" si="149"/>
        <v>2913063365.4363251</v>
      </c>
      <c r="EZ50" s="61">
        <f t="shared" si="149"/>
        <v>2913063365.4363251</v>
      </c>
      <c r="FA50" s="61">
        <f t="shared" si="149"/>
        <v>2913063365.4363251</v>
      </c>
      <c r="FB50" s="61">
        <f t="shared" si="149"/>
        <v>2913063365.4363251</v>
      </c>
      <c r="FC50" s="61">
        <f t="shared" si="149"/>
        <v>2913063365.4363251</v>
      </c>
      <c r="FD50" s="61">
        <f t="shared" si="149"/>
        <v>2913063365.4363251</v>
      </c>
      <c r="FE50" s="61">
        <f t="shared" si="149"/>
        <v>2913063365.4363251</v>
      </c>
      <c r="FF50" s="61">
        <f t="shared" si="149"/>
        <v>2913063365.4363251</v>
      </c>
      <c r="FG50" s="61">
        <f t="shared" si="149"/>
        <v>2913063365.4363251</v>
      </c>
      <c r="FH50" s="61">
        <f t="shared" si="149"/>
        <v>2913063365.4363251</v>
      </c>
      <c r="FI50" s="61">
        <f t="shared" si="149"/>
        <v>2913063365.4363251</v>
      </c>
      <c r="FJ50" s="61">
        <f t="shared" si="149"/>
        <v>2913063365.4363251</v>
      </c>
      <c r="FK50" s="61">
        <f t="shared" si="149"/>
        <v>2913063365.4363251</v>
      </c>
      <c r="FL50" s="61">
        <f t="shared" si="149"/>
        <v>2913063365.4363251</v>
      </c>
      <c r="FM50" s="61">
        <f t="shared" si="149"/>
        <v>2913063365.4363251</v>
      </c>
      <c r="FN50" s="61">
        <f t="shared" si="149"/>
        <v>2913063365.4363251</v>
      </c>
      <c r="FO50" s="61">
        <f t="shared" si="149"/>
        <v>2913063365.4363251</v>
      </c>
      <c r="FP50" s="61">
        <f t="shared" si="149"/>
        <v>2913063365.4363251</v>
      </c>
      <c r="FQ50" s="61">
        <f t="shared" si="149"/>
        <v>2913063365.4363251</v>
      </c>
      <c r="FR50" s="69"/>
      <c r="FS50" s="61">
        <f>$H$23*$Q$10</f>
        <v>3205473709.3449039</v>
      </c>
      <c r="FT50" s="61">
        <f t="shared" ref="FT50:GS50" si="150">$H$23*$Q$10</f>
        <v>3205473709.3449039</v>
      </c>
      <c r="FU50" s="61">
        <f t="shared" si="150"/>
        <v>3205473709.3449039</v>
      </c>
      <c r="FV50" s="61">
        <f t="shared" si="150"/>
        <v>3205473709.3449039</v>
      </c>
      <c r="FW50" s="61">
        <f t="shared" si="150"/>
        <v>3205473709.3449039</v>
      </c>
      <c r="FX50" s="61">
        <f t="shared" si="150"/>
        <v>3205473709.3449039</v>
      </c>
      <c r="FY50" s="61">
        <f t="shared" si="150"/>
        <v>3205473709.3449039</v>
      </c>
      <c r="FZ50" s="61">
        <f t="shared" si="150"/>
        <v>3205473709.3449039</v>
      </c>
      <c r="GA50" s="61">
        <f t="shared" si="150"/>
        <v>3205473709.3449039</v>
      </c>
      <c r="GB50" s="61">
        <f t="shared" si="150"/>
        <v>3205473709.3449039</v>
      </c>
      <c r="GC50" s="61">
        <f t="shared" si="150"/>
        <v>3205473709.3449039</v>
      </c>
      <c r="GD50" s="61">
        <f t="shared" si="150"/>
        <v>3205473709.3449039</v>
      </c>
      <c r="GE50" s="61">
        <f t="shared" si="150"/>
        <v>3205473709.3449039</v>
      </c>
      <c r="GF50" s="61">
        <f t="shared" si="150"/>
        <v>3205473709.3449039</v>
      </c>
      <c r="GG50" s="61">
        <f t="shared" si="150"/>
        <v>3205473709.3449039</v>
      </c>
      <c r="GH50" s="61">
        <f t="shared" si="150"/>
        <v>3205473709.3449039</v>
      </c>
      <c r="GI50" s="61">
        <f t="shared" si="150"/>
        <v>3205473709.3449039</v>
      </c>
      <c r="GJ50" s="61">
        <f t="shared" si="150"/>
        <v>3205473709.3449039</v>
      </c>
      <c r="GK50" s="61">
        <f t="shared" si="150"/>
        <v>3205473709.3449039</v>
      </c>
      <c r="GL50" s="61">
        <f t="shared" si="150"/>
        <v>3205473709.3449039</v>
      </c>
      <c r="GM50" s="61">
        <f t="shared" si="150"/>
        <v>3205473709.3449039</v>
      </c>
      <c r="GN50" s="61">
        <f t="shared" si="150"/>
        <v>3205473709.3449039</v>
      </c>
      <c r="GO50" s="61">
        <f t="shared" si="150"/>
        <v>3205473709.3449039</v>
      </c>
      <c r="GP50" s="61">
        <f t="shared" si="150"/>
        <v>3205473709.3449039</v>
      </c>
      <c r="GQ50" s="61">
        <f t="shared" si="150"/>
        <v>3205473709.3449039</v>
      </c>
      <c r="GR50" s="61">
        <f t="shared" si="150"/>
        <v>3205473709.3449039</v>
      </c>
      <c r="GS50" s="61">
        <f t="shared" si="150"/>
        <v>3205473709.3449039</v>
      </c>
      <c r="GT50" s="69"/>
      <c r="GU50" s="61">
        <f>$G$23*$Q$9</f>
        <v>2894991951.1062117</v>
      </c>
      <c r="GV50" s="61">
        <f t="shared" ref="GV50:HU50" si="151">$G$23*$Q$9</f>
        <v>2894991951.1062117</v>
      </c>
      <c r="GW50" s="61">
        <f t="shared" si="151"/>
        <v>2894991951.1062117</v>
      </c>
      <c r="GX50" s="61">
        <f t="shared" si="151"/>
        <v>2894991951.1062117</v>
      </c>
      <c r="GY50" s="61">
        <f t="shared" si="151"/>
        <v>2894991951.1062117</v>
      </c>
      <c r="GZ50" s="61">
        <f t="shared" si="151"/>
        <v>2894991951.1062117</v>
      </c>
      <c r="HA50" s="61">
        <f t="shared" si="151"/>
        <v>2894991951.1062117</v>
      </c>
      <c r="HB50" s="61">
        <f t="shared" si="151"/>
        <v>2894991951.1062117</v>
      </c>
      <c r="HC50" s="61">
        <f t="shared" si="151"/>
        <v>2894991951.1062117</v>
      </c>
      <c r="HD50" s="61">
        <f t="shared" si="151"/>
        <v>2894991951.1062117</v>
      </c>
      <c r="HE50" s="61">
        <f t="shared" si="151"/>
        <v>2894991951.1062117</v>
      </c>
      <c r="HF50" s="61">
        <f t="shared" si="151"/>
        <v>2894991951.1062117</v>
      </c>
      <c r="HG50" s="61">
        <f t="shared" si="151"/>
        <v>2894991951.1062117</v>
      </c>
      <c r="HH50" s="61">
        <f t="shared" si="151"/>
        <v>2894991951.1062117</v>
      </c>
      <c r="HI50" s="61">
        <f t="shared" si="151"/>
        <v>2894991951.1062117</v>
      </c>
      <c r="HJ50" s="61">
        <f t="shared" si="151"/>
        <v>2894991951.1062117</v>
      </c>
      <c r="HK50" s="61">
        <f t="shared" si="151"/>
        <v>2894991951.1062117</v>
      </c>
      <c r="HL50" s="61">
        <f t="shared" si="151"/>
        <v>2894991951.1062117</v>
      </c>
      <c r="HM50" s="61">
        <f t="shared" si="151"/>
        <v>2894991951.1062117</v>
      </c>
      <c r="HN50" s="61">
        <f t="shared" si="151"/>
        <v>2894991951.1062117</v>
      </c>
      <c r="HO50" s="61">
        <f t="shared" si="151"/>
        <v>2894991951.1062117</v>
      </c>
      <c r="HP50" s="61">
        <f t="shared" si="151"/>
        <v>2894991951.1062117</v>
      </c>
      <c r="HQ50" s="61">
        <f t="shared" si="151"/>
        <v>2894991951.1062117</v>
      </c>
      <c r="HR50" s="61">
        <f t="shared" si="151"/>
        <v>2894991951.1062117</v>
      </c>
      <c r="HS50" s="61">
        <f t="shared" si="151"/>
        <v>2894991951.1062117</v>
      </c>
      <c r="HT50" s="61">
        <f t="shared" si="151"/>
        <v>2894991951.1062117</v>
      </c>
      <c r="HU50" s="61">
        <f t="shared" si="151"/>
        <v>2894991951.1062117</v>
      </c>
      <c r="HV50" s="69"/>
    </row>
    <row r="51" spans="1:230" s="61" customFormat="1" x14ac:dyDescent="0.2">
      <c r="A51" s="58"/>
      <c r="B51" s="60" t="s">
        <v>29</v>
      </c>
      <c r="C51" s="60" t="s">
        <v>29</v>
      </c>
      <c r="D51" s="60" t="s">
        <v>29</v>
      </c>
      <c r="E51" s="60" t="s">
        <v>29</v>
      </c>
      <c r="F51" s="60" t="s">
        <v>29</v>
      </c>
      <c r="G51" s="61">
        <f t="shared" ref="G51:AG51" si="152">$N$24</f>
        <v>3926207768.7913499</v>
      </c>
      <c r="H51" s="61">
        <f t="shared" si="152"/>
        <v>3926207768.7913499</v>
      </c>
      <c r="I51" s="61">
        <f t="shared" si="152"/>
        <v>3926207768.7913499</v>
      </c>
      <c r="J51" s="61">
        <f t="shared" si="152"/>
        <v>3926207768.7913499</v>
      </c>
      <c r="K51" s="61">
        <f t="shared" si="152"/>
        <v>3926207768.7913499</v>
      </c>
      <c r="L51" s="61">
        <f t="shared" si="152"/>
        <v>3926207768.7913499</v>
      </c>
      <c r="M51" s="61">
        <f t="shared" si="152"/>
        <v>3926207768.7913499</v>
      </c>
      <c r="N51" s="61">
        <f t="shared" si="152"/>
        <v>3926207768.7913499</v>
      </c>
      <c r="O51" s="61">
        <f t="shared" si="152"/>
        <v>3926207768.7913499</v>
      </c>
      <c r="P51" s="61">
        <f t="shared" si="152"/>
        <v>3926207768.7913499</v>
      </c>
      <c r="Q51" s="61">
        <f t="shared" si="152"/>
        <v>3926207768.7913499</v>
      </c>
      <c r="R51" s="61">
        <f t="shared" si="152"/>
        <v>3926207768.7913499</v>
      </c>
      <c r="S51" s="61">
        <f t="shared" si="152"/>
        <v>3926207768.7913499</v>
      </c>
      <c r="T51" s="61">
        <f t="shared" si="152"/>
        <v>3926207768.7913499</v>
      </c>
      <c r="U51" s="61">
        <f t="shared" si="152"/>
        <v>3926207768.7913499</v>
      </c>
      <c r="V51" s="61">
        <f t="shared" si="152"/>
        <v>3926207768.7913499</v>
      </c>
      <c r="W51" s="61">
        <f t="shared" si="152"/>
        <v>3926207768.7913499</v>
      </c>
      <c r="X51" s="61">
        <f t="shared" si="152"/>
        <v>3926207768.7913499</v>
      </c>
      <c r="Y51" s="61">
        <f t="shared" si="152"/>
        <v>3926207768.7913499</v>
      </c>
      <c r="Z51" s="61">
        <f t="shared" si="152"/>
        <v>3926207768.7913499</v>
      </c>
      <c r="AA51" s="61">
        <f t="shared" si="152"/>
        <v>3926207768.7913499</v>
      </c>
      <c r="AB51" s="61">
        <f t="shared" si="152"/>
        <v>3926207768.7913499</v>
      </c>
      <c r="AC51" s="61">
        <f t="shared" si="152"/>
        <v>3926207768.7913499</v>
      </c>
      <c r="AD51" s="61">
        <f t="shared" si="152"/>
        <v>3926207768.7913499</v>
      </c>
      <c r="AE51" s="61">
        <f t="shared" si="152"/>
        <v>3926207768.7913499</v>
      </c>
      <c r="AF51" s="61">
        <f t="shared" si="152"/>
        <v>3926207768.7913499</v>
      </c>
      <c r="AG51" s="61">
        <f t="shared" si="152"/>
        <v>3926207768.7913499</v>
      </c>
      <c r="AH51" s="69"/>
      <c r="AI51" s="61">
        <f>$M$24*$Q$15</f>
        <v>3778461769.0667272</v>
      </c>
      <c r="AJ51" s="61">
        <f t="shared" ref="AJ51:BI51" si="153">$M$24</f>
        <v>3778461769.0667272</v>
      </c>
      <c r="AK51" s="61">
        <f t="shared" si="153"/>
        <v>3778461769.0667272</v>
      </c>
      <c r="AL51" s="61">
        <f t="shared" si="153"/>
        <v>3778461769.0667272</v>
      </c>
      <c r="AM51" s="61">
        <f t="shared" si="153"/>
        <v>3778461769.0667272</v>
      </c>
      <c r="AN51" s="61">
        <f t="shared" si="153"/>
        <v>3778461769.0667272</v>
      </c>
      <c r="AO51" s="61">
        <f t="shared" si="153"/>
        <v>3778461769.0667272</v>
      </c>
      <c r="AP51" s="61">
        <f t="shared" si="153"/>
        <v>3778461769.0667272</v>
      </c>
      <c r="AQ51" s="61">
        <f t="shared" si="153"/>
        <v>3778461769.0667272</v>
      </c>
      <c r="AR51" s="61">
        <f t="shared" si="153"/>
        <v>3778461769.0667272</v>
      </c>
      <c r="AS51" s="61">
        <f t="shared" si="153"/>
        <v>3778461769.0667272</v>
      </c>
      <c r="AT51" s="61">
        <f t="shared" si="153"/>
        <v>3778461769.0667272</v>
      </c>
      <c r="AU51" s="61">
        <f t="shared" si="153"/>
        <v>3778461769.0667272</v>
      </c>
      <c r="AV51" s="61">
        <f t="shared" si="153"/>
        <v>3778461769.0667272</v>
      </c>
      <c r="AW51" s="61">
        <f t="shared" si="153"/>
        <v>3778461769.0667272</v>
      </c>
      <c r="AX51" s="61">
        <f t="shared" si="153"/>
        <v>3778461769.0667272</v>
      </c>
      <c r="AY51" s="61">
        <f t="shared" si="153"/>
        <v>3778461769.0667272</v>
      </c>
      <c r="AZ51" s="61">
        <f t="shared" si="153"/>
        <v>3778461769.0667272</v>
      </c>
      <c r="BA51" s="61">
        <f t="shared" si="153"/>
        <v>3778461769.0667272</v>
      </c>
      <c r="BB51" s="61">
        <f t="shared" si="153"/>
        <v>3778461769.0667272</v>
      </c>
      <c r="BC51" s="61">
        <f t="shared" si="153"/>
        <v>3778461769.0667272</v>
      </c>
      <c r="BD51" s="61">
        <f t="shared" si="153"/>
        <v>3778461769.0667272</v>
      </c>
      <c r="BE51" s="61">
        <f t="shared" si="153"/>
        <v>3778461769.0667272</v>
      </c>
      <c r="BF51" s="61">
        <f t="shared" si="153"/>
        <v>3778461769.0667272</v>
      </c>
      <c r="BG51" s="61">
        <f t="shared" si="153"/>
        <v>3778461769.0667272</v>
      </c>
      <c r="BH51" s="61">
        <f t="shared" si="153"/>
        <v>3778461769.0667272</v>
      </c>
      <c r="BI51" s="61">
        <f t="shared" si="153"/>
        <v>3778461769.0667272</v>
      </c>
      <c r="BJ51" s="69"/>
      <c r="BK51" s="61">
        <f>$L$24*$Q$14</f>
        <v>3523666040.4577007</v>
      </c>
      <c r="BL51" s="61">
        <f t="shared" ref="BL51:CK51" si="154">$L$24*$Q$14</f>
        <v>3523666040.4577007</v>
      </c>
      <c r="BM51" s="61">
        <f t="shared" si="154"/>
        <v>3523666040.4577007</v>
      </c>
      <c r="BN51" s="61">
        <f t="shared" si="154"/>
        <v>3523666040.4577007</v>
      </c>
      <c r="BO51" s="61">
        <f t="shared" si="154"/>
        <v>3523666040.4577007</v>
      </c>
      <c r="BP51" s="61">
        <f t="shared" si="154"/>
        <v>3523666040.4577007</v>
      </c>
      <c r="BQ51" s="61">
        <f t="shared" si="154"/>
        <v>3523666040.4577007</v>
      </c>
      <c r="BR51" s="61">
        <f t="shared" si="154"/>
        <v>3523666040.4577007</v>
      </c>
      <c r="BS51" s="61">
        <f t="shared" si="154"/>
        <v>3523666040.4577007</v>
      </c>
      <c r="BT51" s="61">
        <f t="shared" si="154"/>
        <v>3523666040.4577007</v>
      </c>
      <c r="BU51" s="61">
        <f t="shared" si="154"/>
        <v>3523666040.4577007</v>
      </c>
      <c r="BV51" s="61">
        <f t="shared" si="154"/>
        <v>3523666040.4577007</v>
      </c>
      <c r="BW51" s="61">
        <f t="shared" si="154"/>
        <v>3523666040.4577007</v>
      </c>
      <c r="BX51" s="61">
        <f t="shared" si="154"/>
        <v>3523666040.4577007</v>
      </c>
      <c r="BY51" s="61">
        <f t="shared" si="154"/>
        <v>3523666040.4577007</v>
      </c>
      <c r="BZ51" s="61">
        <f t="shared" si="154"/>
        <v>3523666040.4577007</v>
      </c>
      <c r="CA51" s="61">
        <f t="shared" si="154"/>
        <v>3523666040.4577007</v>
      </c>
      <c r="CB51" s="61">
        <f t="shared" si="154"/>
        <v>3523666040.4577007</v>
      </c>
      <c r="CC51" s="61">
        <f t="shared" si="154"/>
        <v>3523666040.4577007</v>
      </c>
      <c r="CD51" s="61">
        <f t="shared" si="154"/>
        <v>3523666040.4577007</v>
      </c>
      <c r="CE51" s="61">
        <f t="shared" si="154"/>
        <v>3523666040.4577007</v>
      </c>
      <c r="CF51" s="61">
        <f t="shared" si="154"/>
        <v>3523666040.4577007</v>
      </c>
      <c r="CG51" s="61">
        <f t="shared" si="154"/>
        <v>3523666040.4577007</v>
      </c>
      <c r="CH51" s="61">
        <f t="shared" si="154"/>
        <v>3523666040.4577007</v>
      </c>
      <c r="CI51" s="61">
        <f t="shared" si="154"/>
        <v>3523666040.4577007</v>
      </c>
      <c r="CJ51" s="61">
        <f t="shared" si="154"/>
        <v>3523666040.4577007</v>
      </c>
      <c r="CK51" s="61">
        <f t="shared" si="154"/>
        <v>3523666040.4577007</v>
      </c>
      <c r="CL51" s="69"/>
      <c r="CM51" s="61">
        <f>$K$24*$Q$13</f>
        <v>3261914989.2459154</v>
      </c>
      <c r="CN51" s="61">
        <f t="shared" ref="CN51:DM51" si="155">$K$24*$Q$13</f>
        <v>3261914989.2459154</v>
      </c>
      <c r="CO51" s="61">
        <f t="shared" si="155"/>
        <v>3261914989.2459154</v>
      </c>
      <c r="CP51" s="61">
        <f t="shared" si="155"/>
        <v>3261914989.2459154</v>
      </c>
      <c r="CQ51" s="61">
        <f t="shared" si="155"/>
        <v>3261914989.2459154</v>
      </c>
      <c r="CR51" s="61">
        <f t="shared" si="155"/>
        <v>3261914989.2459154</v>
      </c>
      <c r="CS51" s="61">
        <f t="shared" si="155"/>
        <v>3261914989.2459154</v>
      </c>
      <c r="CT51" s="61">
        <f t="shared" si="155"/>
        <v>3261914989.2459154</v>
      </c>
      <c r="CU51" s="61">
        <f t="shared" si="155"/>
        <v>3261914989.2459154</v>
      </c>
      <c r="CV51" s="61">
        <f t="shared" si="155"/>
        <v>3261914989.2459154</v>
      </c>
      <c r="CW51" s="61">
        <f t="shared" si="155"/>
        <v>3261914989.2459154</v>
      </c>
      <c r="CX51" s="61">
        <f t="shared" si="155"/>
        <v>3261914989.2459154</v>
      </c>
      <c r="CY51" s="61">
        <f t="shared" si="155"/>
        <v>3261914989.2459154</v>
      </c>
      <c r="CZ51" s="61">
        <f t="shared" si="155"/>
        <v>3261914989.2459154</v>
      </c>
      <c r="DA51" s="61">
        <f t="shared" si="155"/>
        <v>3261914989.2459154</v>
      </c>
      <c r="DB51" s="61">
        <f t="shared" si="155"/>
        <v>3261914989.2459154</v>
      </c>
      <c r="DC51" s="61">
        <f t="shared" si="155"/>
        <v>3261914989.2459154</v>
      </c>
      <c r="DD51" s="61">
        <f t="shared" si="155"/>
        <v>3261914989.2459154</v>
      </c>
      <c r="DE51" s="61">
        <f t="shared" si="155"/>
        <v>3261914989.2459154</v>
      </c>
      <c r="DF51" s="61">
        <f t="shared" si="155"/>
        <v>3261914989.2459154</v>
      </c>
      <c r="DG51" s="61">
        <f t="shared" si="155"/>
        <v>3261914989.2459154</v>
      </c>
      <c r="DH51" s="61">
        <f t="shared" si="155"/>
        <v>3261914989.2459154</v>
      </c>
      <c r="DI51" s="61">
        <f t="shared" si="155"/>
        <v>3261914989.2459154</v>
      </c>
      <c r="DJ51" s="61">
        <f t="shared" si="155"/>
        <v>3261914989.2459154</v>
      </c>
      <c r="DK51" s="61">
        <f t="shared" si="155"/>
        <v>3261914989.2459154</v>
      </c>
      <c r="DL51" s="61">
        <f t="shared" si="155"/>
        <v>3261914989.2459154</v>
      </c>
      <c r="DM51" s="61">
        <f t="shared" si="155"/>
        <v>3261914989.2459154</v>
      </c>
      <c r="DN51" s="69"/>
      <c r="DO51" s="61">
        <f>$J$24*$Q$12</f>
        <v>3023634661.638464</v>
      </c>
      <c r="DP51" s="61">
        <f t="shared" ref="DP51:EO51" si="156">$J$24*$Q$12</f>
        <v>3023634661.638464</v>
      </c>
      <c r="DQ51" s="61">
        <f t="shared" si="156"/>
        <v>3023634661.638464</v>
      </c>
      <c r="DR51" s="61">
        <f t="shared" si="156"/>
        <v>3023634661.638464</v>
      </c>
      <c r="DS51" s="61">
        <f t="shared" si="156"/>
        <v>3023634661.638464</v>
      </c>
      <c r="DT51" s="61">
        <f t="shared" si="156"/>
        <v>3023634661.638464</v>
      </c>
      <c r="DU51" s="61">
        <f t="shared" si="156"/>
        <v>3023634661.638464</v>
      </c>
      <c r="DV51" s="61">
        <f t="shared" si="156"/>
        <v>3023634661.638464</v>
      </c>
      <c r="DW51" s="61">
        <f t="shared" si="156"/>
        <v>3023634661.638464</v>
      </c>
      <c r="DX51" s="61">
        <f t="shared" si="156"/>
        <v>3023634661.638464</v>
      </c>
      <c r="DY51" s="61">
        <f t="shared" si="156"/>
        <v>3023634661.638464</v>
      </c>
      <c r="DZ51" s="61">
        <f t="shared" si="156"/>
        <v>3023634661.638464</v>
      </c>
      <c r="EA51" s="61">
        <f t="shared" si="156"/>
        <v>3023634661.638464</v>
      </c>
      <c r="EB51" s="61">
        <f t="shared" si="156"/>
        <v>3023634661.638464</v>
      </c>
      <c r="EC51" s="61">
        <f t="shared" si="156"/>
        <v>3023634661.638464</v>
      </c>
      <c r="ED51" s="61">
        <f t="shared" si="156"/>
        <v>3023634661.638464</v>
      </c>
      <c r="EE51" s="61">
        <f t="shared" si="156"/>
        <v>3023634661.638464</v>
      </c>
      <c r="EF51" s="61">
        <f t="shared" si="156"/>
        <v>3023634661.638464</v>
      </c>
      <c r="EG51" s="61">
        <f t="shared" si="156"/>
        <v>3023634661.638464</v>
      </c>
      <c r="EH51" s="61">
        <f t="shared" si="156"/>
        <v>3023634661.638464</v>
      </c>
      <c r="EI51" s="61">
        <f t="shared" si="156"/>
        <v>3023634661.638464</v>
      </c>
      <c r="EJ51" s="61">
        <f t="shared" si="156"/>
        <v>3023634661.638464</v>
      </c>
      <c r="EK51" s="61">
        <f t="shared" si="156"/>
        <v>3023634661.638464</v>
      </c>
      <c r="EL51" s="61">
        <f t="shared" si="156"/>
        <v>3023634661.638464</v>
      </c>
      <c r="EM51" s="61">
        <f t="shared" si="156"/>
        <v>3023634661.638464</v>
      </c>
      <c r="EN51" s="61">
        <f t="shared" si="156"/>
        <v>3023634661.638464</v>
      </c>
      <c r="EO51" s="61">
        <f t="shared" si="156"/>
        <v>3023634661.638464</v>
      </c>
      <c r="EP51" s="69"/>
      <c r="EQ51" s="61">
        <f>$I$24*$Q$11</f>
        <v>2742476736.1140013</v>
      </c>
      <c r="ER51" s="61">
        <f t="shared" ref="ER51:FQ51" si="157">$I$24*$Q$11</f>
        <v>2742476736.1140013</v>
      </c>
      <c r="ES51" s="61">
        <f t="shared" si="157"/>
        <v>2742476736.1140013</v>
      </c>
      <c r="ET51" s="61">
        <f t="shared" si="157"/>
        <v>2742476736.1140013</v>
      </c>
      <c r="EU51" s="61">
        <f t="shared" si="157"/>
        <v>2742476736.1140013</v>
      </c>
      <c r="EV51" s="61">
        <f t="shared" si="157"/>
        <v>2742476736.1140013</v>
      </c>
      <c r="EW51" s="61">
        <f t="shared" si="157"/>
        <v>2742476736.1140013</v>
      </c>
      <c r="EX51" s="61">
        <f t="shared" si="157"/>
        <v>2742476736.1140013</v>
      </c>
      <c r="EY51" s="61">
        <f t="shared" si="157"/>
        <v>2742476736.1140013</v>
      </c>
      <c r="EZ51" s="61">
        <f t="shared" si="157"/>
        <v>2742476736.1140013</v>
      </c>
      <c r="FA51" s="61">
        <f t="shared" si="157"/>
        <v>2742476736.1140013</v>
      </c>
      <c r="FB51" s="61">
        <f t="shared" si="157"/>
        <v>2742476736.1140013</v>
      </c>
      <c r="FC51" s="61">
        <f t="shared" si="157"/>
        <v>2742476736.1140013</v>
      </c>
      <c r="FD51" s="61">
        <f t="shared" si="157"/>
        <v>2742476736.1140013</v>
      </c>
      <c r="FE51" s="61">
        <f t="shared" si="157"/>
        <v>2742476736.1140013</v>
      </c>
      <c r="FF51" s="61">
        <f t="shared" si="157"/>
        <v>2742476736.1140013</v>
      </c>
      <c r="FG51" s="61">
        <f t="shared" si="157"/>
        <v>2742476736.1140013</v>
      </c>
      <c r="FH51" s="61">
        <f t="shared" si="157"/>
        <v>2742476736.1140013</v>
      </c>
      <c r="FI51" s="61">
        <f t="shared" si="157"/>
        <v>2742476736.1140013</v>
      </c>
      <c r="FJ51" s="61">
        <f t="shared" si="157"/>
        <v>2742476736.1140013</v>
      </c>
      <c r="FK51" s="61">
        <f t="shared" si="157"/>
        <v>2742476736.1140013</v>
      </c>
      <c r="FL51" s="61">
        <f t="shared" si="157"/>
        <v>2742476736.1140013</v>
      </c>
      <c r="FM51" s="61">
        <f t="shared" si="157"/>
        <v>2742476736.1140013</v>
      </c>
      <c r="FN51" s="61">
        <f t="shared" si="157"/>
        <v>2742476736.1140013</v>
      </c>
      <c r="FO51" s="61">
        <f t="shared" si="157"/>
        <v>2742476736.1140013</v>
      </c>
      <c r="FP51" s="61">
        <f t="shared" si="157"/>
        <v>2742476736.1140013</v>
      </c>
      <c r="FQ51" s="61">
        <f t="shared" si="157"/>
        <v>2742476736.1140013</v>
      </c>
      <c r="FR51" s="69"/>
      <c r="FS51" s="61">
        <f>$H$24*$Q$10</f>
        <v>2627922563.2282581</v>
      </c>
      <c r="FT51" s="61">
        <f t="shared" ref="FT51:GS51" si="158">$H$24*$Q$10</f>
        <v>2627922563.2282581</v>
      </c>
      <c r="FU51" s="61">
        <f t="shared" si="158"/>
        <v>2627922563.2282581</v>
      </c>
      <c r="FV51" s="61">
        <f t="shared" si="158"/>
        <v>2627922563.2282581</v>
      </c>
      <c r="FW51" s="61">
        <f t="shared" si="158"/>
        <v>2627922563.2282581</v>
      </c>
      <c r="FX51" s="61">
        <f t="shared" si="158"/>
        <v>2627922563.2282581</v>
      </c>
      <c r="FY51" s="61">
        <f t="shared" si="158"/>
        <v>2627922563.2282581</v>
      </c>
      <c r="FZ51" s="61">
        <f t="shared" si="158"/>
        <v>2627922563.2282581</v>
      </c>
      <c r="GA51" s="61">
        <f t="shared" si="158"/>
        <v>2627922563.2282581</v>
      </c>
      <c r="GB51" s="61">
        <f t="shared" si="158"/>
        <v>2627922563.2282581</v>
      </c>
      <c r="GC51" s="61">
        <f t="shared" si="158"/>
        <v>2627922563.2282581</v>
      </c>
      <c r="GD51" s="61">
        <f t="shared" si="158"/>
        <v>2627922563.2282581</v>
      </c>
      <c r="GE51" s="61">
        <f t="shared" si="158"/>
        <v>2627922563.2282581</v>
      </c>
      <c r="GF51" s="61">
        <f t="shared" si="158"/>
        <v>2627922563.2282581</v>
      </c>
      <c r="GG51" s="61">
        <f t="shared" si="158"/>
        <v>2627922563.2282581</v>
      </c>
      <c r="GH51" s="61">
        <f t="shared" si="158"/>
        <v>2627922563.2282581</v>
      </c>
      <c r="GI51" s="61">
        <f t="shared" si="158"/>
        <v>2627922563.2282581</v>
      </c>
      <c r="GJ51" s="61">
        <f t="shared" si="158"/>
        <v>2627922563.2282581</v>
      </c>
      <c r="GK51" s="61">
        <f t="shared" si="158"/>
        <v>2627922563.2282581</v>
      </c>
      <c r="GL51" s="61">
        <f t="shared" si="158"/>
        <v>2627922563.2282581</v>
      </c>
      <c r="GM51" s="61">
        <f t="shared" si="158"/>
        <v>2627922563.2282581</v>
      </c>
      <c r="GN51" s="61">
        <f t="shared" si="158"/>
        <v>2627922563.2282581</v>
      </c>
      <c r="GO51" s="61">
        <f t="shared" si="158"/>
        <v>2627922563.2282581</v>
      </c>
      <c r="GP51" s="61">
        <f t="shared" si="158"/>
        <v>2627922563.2282581</v>
      </c>
      <c r="GQ51" s="61">
        <f t="shared" si="158"/>
        <v>2627922563.2282581</v>
      </c>
      <c r="GR51" s="61">
        <f t="shared" si="158"/>
        <v>2627922563.2282581</v>
      </c>
      <c r="GS51" s="61">
        <f t="shared" si="158"/>
        <v>2627922563.2282581</v>
      </c>
      <c r="GT51" s="69"/>
      <c r="GU51" s="61">
        <f>$G$24*$Q$9</f>
        <v>2344601859.528595</v>
      </c>
      <c r="GV51" s="61">
        <f t="shared" ref="GV51:HU51" si="159">$G$24*$Q$9</f>
        <v>2344601859.528595</v>
      </c>
      <c r="GW51" s="61">
        <f t="shared" si="159"/>
        <v>2344601859.528595</v>
      </c>
      <c r="GX51" s="61">
        <f t="shared" si="159"/>
        <v>2344601859.528595</v>
      </c>
      <c r="GY51" s="61">
        <f t="shared" si="159"/>
        <v>2344601859.528595</v>
      </c>
      <c r="GZ51" s="61">
        <f t="shared" si="159"/>
        <v>2344601859.528595</v>
      </c>
      <c r="HA51" s="61">
        <f t="shared" si="159"/>
        <v>2344601859.528595</v>
      </c>
      <c r="HB51" s="61">
        <f t="shared" si="159"/>
        <v>2344601859.528595</v>
      </c>
      <c r="HC51" s="61">
        <f t="shared" si="159"/>
        <v>2344601859.528595</v>
      </c>
      <c r="HD51" s="61">
        <f t="shared" si="159"/>
        <v>2344601859.528595</v>
      </c>
      <c r="HE51" s="61">
        <f t="shared" si="159"/>
        <v>2344601859.528595</v>
      </c>
      <c r="HF51" s="61">
        <f t="shared" si="159"/>
        <v>2344601859.528595</v>
      </c>
      <c r="HG51" s="61">
        <f t="shared" si="159"/>
        <v>2344601859.528595</v>
      </c>
      <c r="HH51" s="61">
        <f t="shared" si="159"/>
        <v>2344601859.528595</v>
      </c>
      <c r="HI51" s="61">
        <f t="shared" si="159"/>
        <v>2344601859.528595</v>
      </c>
      <c r="HJ51" s="61">
        <f t="shared" si="159"/>
        <v>2344601859.528595</v>
      </c>
      <c r="HK51" s="61">
        <f t="shared" si="159"/>
        <v>2344601859.528595</v>
      </c>
      <c r="HL51" s="61">
        <f t="shared" si="159"/>
        <v>2344601859.528595</v>
      </c>
      <c r="HM51" s="61">
        <f t="shared" si="159"/>
        <v>2344601859.528595</v>
      </c>
      <c r="HN51" s="61">
        <f t="shared" si="159"/>
        <v>2344601859.528595</v>
      </c>
      <c r="HO51" s="61">
        <f t="shared" si="159"/>
        <v>2344601859.528595</v>
      </c>
      <c r="HP51" s="61">
        <f t="shared" si="159"/>
        <v>2344601859.528595</v>
      </c>
      <c r="HQ51" s="61">
        <f t="shared" si="159"/>
        <v>2344601859.528595</v>
      </c>
      <c r="HR51" s="61">
        <f t="shared" si="159"/>
        <v>2344601859.528595</v>
      </c>
      <c r="HS51" s="61">
        <f t="shared" si="159"/>
        <v>2344601859.528595</v>
      </c>
      <c r="HT51" s="61">
        <f t="shared" si="159"/>
        <v>2344601859.528595</v>
      </c>
      <c r="HU51" s="61">
        <f t="shared" si="159"/>
        <v>2344601859.528595</v>
      </c>
      <c r="HV51" s="69"/>
    </row>
  </sheetData>
  <sortState xmlns:xlrd2="http://schemas.microsoft.com/office/spreadsheetml/2017/richdata2" ref="P2:Q16">
    <sortCondition ref="P2"/>
  </sortState>
  <mergeCells count="11">
    <mergeCell ref="P1:Q1"/>
    <mergeCell ref="A21:F21"/>
    <mergeCell ref="C48:F48"/>
    <mergeCell ref="G28:AH28"/>
    <mergeCell ref="AI28:BJ28"/>
    <mergeCell ref="GU28:HV28"/>
    <mergeCell ref="BK28:CL28"/>
    <mergeCell ref="CM28:DN28"/>
    <mergeCell ref="DO28:EP28"/>
    <mergeCell ref="EQ28:FR28"/>
    <mergeCell ref="FS28:GT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53"/>
  <sheetViews>
    <sheetView topLeftCell="Z27" zoomScale="80" zoomScaleNormal="80" workbookViewId="0">
      <selection activeCell="AI41" sqref="AI41"/>
    </sheetView>
  </sheetViews>
  <sheetFormatPr defaultRowHeight="15" x14ac:dyDescent="0.25"/>
  <cols>
    <col min="1" max="1" width="13.5703125" style="11" bestFit="1" customWidth="1"/>
    <col min="2" max="2" width="24" bestFit="1" customWidth="1"/>
    <col min="3" max="3" width="10.28515625" bestFit="1" customWidth="1"/>
    <col min="4" max="4" width="11" bestFit="1" customWidth="1"/>
    <col min="5" max="5" width="13" customWidth="1"/>
    <col min="6" max="6" width="12.28515625" customWidth="1"/>
    <col min="7" max="7" width="20.28515625" bestFit="1" customWidth="1"/>
    <col min="8" max="8" width="14.7109375" customWidth="1"/>
    <col min="9" max="9" width="19.42578125" bestFit="1" customWidth="1"/>
    <col min="10" max="10" width="31.140625" style="14" customWidth="1"/>
    <col min="11" max="11" width="34.85546875" bestFit="1" customWidth="1"/>
    <col min="12" max="20" width="15.28515625" bestFit="1" customWidth="1"/>
    <col min="21" max="23" width="14" bestFit="1" customWidth="1"/>
    <col min="24" max="28" width="15.28515625" bestFit="1" customWidth="1"/>
    <col min="29" max="30" width="13" bestFit="1" customWidth="1"/>
    <col min="31" max="36" width="15.28515625" bestFit="1" customWidth="1"/>
    <col min="37" max="37" width="33" bestFit="1" customWidth="1"/>
    <col min="38" max="38" width="24" bestFit="1" customWidth="1"/>
    <col min="39" max="39" width="14" bestFit="1" customWidth="1"/>
    <col min="40" max="43" width="15.28515625" bestFit="1" customWidth="1"/>
    <col min="44" max="44" width="14" bestFit="1" customWidth="1"/>
    <col min="45" max="56" width="15.28515625" bestFit="1" customWidth="1"/>
    <col min="57" max="58" width="9.7109375" bestFit="1" customWidth="1"/>
    <col min="59" max="62" width="15.28515625" bestFit="1" customWidth="1"/>
    <col min="63" max="63" width="14" bestFit="1" customWidth="1"/>
    <col min="64" max="64" width="12.85546875" bestFit="1" customWidth="1"/>
    <col min="65" max="65" width="15.28515625" bestFit="1" customWidth="1"/>
    <col min="66" max="66" width="24" bestFit="1" customWidth="1"/>
    <col min="67" max="84" width="15.28515625" bestFit="1" customWidth="1"/>
    <col min="85" max="86" width="9.7109375" bestFit="1" customWidth="1"/>
    <col min="87" max="93" width="15.28515625" bestFit="1" customWidth="1"/>
    <col min="94" max="94" width="24" bestFit="1" customWidth="1"/>
    <col min="95" max="95" width="14" bestFit="1" customWidth="1"/>
    <col min="96" max="96" width="15.28515625" bestFit="1" customWidth="1"/>
    <col min="97" max="97" width="14" bestFit="1" customWidth="1"/>
    <col min="98" max="105" width="15.28515625" bestFit="1" customWidth="1"/>
    <col min="106" max="106" width="14" bestFit="1" customWidth="1"/>
    <col min="107" max="110" width="15.28515625" bestFit="1" customWidth="1"/>
    <col min="111" max="111" width="9.7109375" bestFit="1" customWidth="1"/>
    <col min="112" max="112" width="15.28515625" bestFit="1" customWidth="1"/>
    <col min="113" max="114" width="9.7109375" bestFit="1" customWidth="1"/>
    <col min="115" max="119" width="15.28515625" bestFit="1" customWidth="1"/>
    <col min="120" max="120" width="14" bestFit="1" customWidth="1"/>
    <col min="121" max="121" width="15.28515625" bestFit="1" customWidth="1"/>
    <col min="122" max="122" width="24" bestFit="1" customWidth="1"/>
    <col min="123" max="123" width="15.28515625" bestFit="1" customWidth="1"/>
    <col min="124" max="124" width="14" bestFit="1" customWidth="1"/>
    <col min="125" max="138" width="15.28515625" bestFit="1" customWidth="1"/>
    <col min="139" max="139" width="9.7109375" bestFit="1" customWidth="1"/>
    <col min="140" max="140" width="15.28515625" bestFit="1" customWidth="1"/>
    <col min="141" max="142" width="9.7109375" bestFit="1" customWidth="1"/>
    <col min="143" max="143" width="14" bestFit="1" customWidth="1"/>
    <col min="144" max="149" width="15.28515625" bestFit="1" customWidth="1"/>
    <col min="150" max="150" width="24" bestFit="1" customWidth="1"/>
    <col min="151" max="166" width="15.28515625" bestFit="1" customWidth="1"/>
    <col min="167" max="167" width="9.7109375" bestFit="1" customWidth="1"/>
    <col min="168" max="168" width="15.28515625" bestFit="1" customWidth="1"/>
    <col min="169" max="170" width="9.7109375" bestFit="1" customWidth="1"/>
    <col min="171" max="177" width="15.28515625" bestFit="1" customWidth="1"/>
    <col min="178" max="178" width="23.5703125" bestFit="1" customWidth="1"/>
    <col min="179" max="185" width="15.28515625" bestFit="1" customWidth="1"/>
    <col min="186" max="186" width="14" bestFit="1" customWidth="1"/>
    <col min="187" max="190" width="15.28515625" bestFit="1" customWidth="1"/>
    <col min="191" max="191" width="14" bestFit="1" customWidth="1"/>
    <col min="192" max="192" width="15.28515625" bestFit="1" customWidth="1"/>
    <col min="193" max="193" width="14" bestFit="1" customWidth="1"/>
    <col min="194" max="194" width="15.28515625" bestFit="1" customWidth="1"/>
    <col min="195" max="196" width="9.7109375" bestFit="1" customWidth="1"/>
    <col min="197" max="197" width="15.28515625" bestFit="1" customWidth="1"/>
    <col min="198" max="198" width="9.7109375" bestFit="1" customWidth="1"/>
    <col min="199" max="200" width="15.28515625" bestFit="1" customWidth="1"/>
    <col min="201" max="201" width="14" bestFit="1" customWidth="1"/>
    <col min="202" max="204" width="15.28515625" bestFit="1" customWidth="1"/>
    <col min="205" max="205" width="9.7109375" bestFit="1" customWidth="1"/>
    <col min="206" max="206" width="24" bestFit="1" customWidth="1"/>
    <col min="207" max="222" width="15.28515625" bestFit="1" customWidth="1"/>
    <col min="223" max="223" width="9.7109375" bestFit="1" customWidth="1"/>
    <col min="224" max="224" width="15.28515625" bestFit="1" customWidth="1"/>
    <col min="225" max="226" width="9.7109375" bestFit="1" customWidth="1"/>
    <col min="227" max="229" width="15.28515625" bestFit="1" customWidth="1"/>
    <col min="230" max="230" width="14" bestFit="1" customWidth="1"/>
    <col min="231" max="233" width="15.28515625" bestFit="1" customWidth="1"/>
    <col min="234" max="234" width="24" bestFit="1" customWidth="1"/>
  </cols>
  <sheetData>
    <row r="1" spans="1:234" s="89" customFormat="1" ht="15.75" x14ac:dyDescent="0.25">
      <c r="A1" s="192" t="s">
        <v>78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</row>
    <row r="2" spans="1:234" s="12" customFormat="1" x14ac:dyDescent="0.25">
      <c r="A2" s="22" t="s">
        <v>866</v>
      </c>
      <c r="B2" s="83" t="s">
        <v>800</v>
      </c>
      <c r="C2" s="83" t="s">
        <v>867</v>
      </c>
      <c r="D2" s="83" t="s">
        <v>868</v>
      </c>
      <c r="E2" s="83" t="s">
        <v>869</v>
      </c>
      <c r="F2" s="83" t="s">
        <v>870</v>
      </c>
      <c r="G2" s="83" t="s">
        <v>801</v>
      </c>
      <c r="H2" s="83" t="s">
        <v>871</v>
      </c>
      <c r="I2" s="83" t="s">
        <v>872</v>
      </c>
      <c r="J2" s="84" t="s">
        <v>873</v>
      </c>
      <c r="K2" s="22" t="s">
        <v>97</v>
      </c>
      <c r="L2" s="22" t="s">
        <v>98</v>
      </c>
      <c r="M2" s="22" t="s">
        <v>99</v>
      </c>
      <c r="N2" s="22" t="s">
        <v>100</v>
      </c>
      <c r="O2" s="22" t="s">
        <v>101</v>
      </c>
      <c r="P2" s="22" t="s">
        <v>102</v>
      </c>
      <c r="Q2" s="22" t="s">
        <v>103</v>
      </c>
      <c r="R2" s="22" t="s">
        <v>104</v>
      </c>
      <c r="S2" s="22" t="s">
        <v>105</v>
      </c>
      <c r="T2" s="22" t="s">
        <v>106</v>
      </c>
      <c r="U2" s="22" t="s">
        <v>107</v>
      </c>
      <c r="V2" s="22" t="s">
        <v>108</v>
      </c>
      <c r="W2" s="22" t="s">
        <v>109</v>
      </c>
      <c r="X2" s="22" t="s">
        <v>110</v>
      </c>
      <c r="Y2" s="22" t="s">
        <v>111</v>
      </c>
      <c r="Z2" s="22" t="s">
        <v>112</v>
      </c>
      <c r="AA2" s="22" t="s">
        <v>113</v>
      </c>
      <c r="AB2" s="22" t="s">
        <v>114</v>
      </c>
      <c r="AC2" s="22" t="s">
        <v>115</v>
      </c>
      <c r="AD2" s="22" t="s">
        <v>116</v>
      </c>
      <c r="AE2" s="22" t="s">
        <v>117</v>
      </c>
      <c r="AF2" s="22" t="s">
        <v>118</v>
      </c>
      <c r="AG2" s="22" t="s">
        <v>119</v>
      </c>
      <c r="AH2" s="22" t="s">
        <v>120</v>
      </c>
      <c r="AI2" s="22" t="s">
        <v>121</v>
      </c>
      <c r="AJ2" s="22" t="s">
        <v>122</v>
      </c>
      <c r="AK2" s="22" t="s">
        <v>123</v>
      </c>
      <c r="AL2" s="90" t="s">
        <v>0</v>
      </c>
      <c r="AM2" s="22" t="s">
        <v>124</v>
      </c>
      <c r="AN2" s="22" t="s">
        <v>125</v>
      </c>
      <c r="AO2" s="22" t="s">
        <v>126</v>
      </c>
      <c r="AP2" s="22" t="s">
        <v>127</v>
      </c>
      <c r="AQ2" s="22" t="s">
        <v>128</v>
      </c>
      <c r="AR2" s="22" t="s">
        <v>129</v>
      </c>
      <c r="AS2" s="22" t="s">
        <v>130</v>
      </c>
      <c r="AT2" s="22" t="s">
        <v>131</v>
      </c>
      <c r="AU2" s="22" t="s">
        <v>132</v>
      </c>
      <c r="AV2" s="22" t="s">
        <v>133</v>
      </c>
      <c r="AW2" s="22" t="s">
        <v>134</v>
      </c>
      <c r="AX2" s="22" t="s">
        <v>135</v>
      </c>
      <c r="AY2" s="22" t="s">
        <v>136</v>
      </c>
      <c r="AZ2" s="22" t="s">
        <v>137</v>
      </c>
      <c r="BA2" s="22" t="s">
        <v>138</v>
      </c>
      <c r="BB2" s="22" t="s">
        <v>139</v>
      </c>
      <c r="BC2" s="22" t="s">
        <v>140</v>
      </c>
      <c r="BD2" s="22" t="s">
        <v>141</v>
      </c>
      <c r="BE2" s="22" t="s">
        <v>142</v>
      </c>
      <c r="BF2" s="22" t="s">
        <v>143</v>
      </c>
      <c r="BG2" s="22" t="s">
        <v>144</v>
      </c>
      <c r="BH2" s="22" t="s">
        <v>145</v>
      </c>
      <c r="BI2" s="22" t="s">
        <v>146</v>
      </c>
      <c r="BJ2" s="22" t="s">
        <v>147</v>
      </c>
      <c r="BK2" s="22" t="s">
        <v>148</v>
      </c>
      <c r="BL2" s="22" t="s">
        <v>149</v>
      </c>
      <c r="BM2" s="22" t="s">
        <v>150</v>
      </c>
      <c r="BN2" s="90" t="s">
        <v>1</v>
      </c>
      <c r="BO2" s="22" t="s">
        <v>151</v>
      </c>
      <c r="BP2" s="22" t="s">
        <v>152</v>
      </c>
      <c r="BQ2" s="22" t="s">
        <v>153</v>
      </c>
      <c r="BR2" s="22" t="s">
        <v>154</v>
      </c>
      <c r="BS2" s="22" t="s">
        <v>155</v>
      </c>
      <c r="BT2" s="22" t="s">
        <v>156</v>
      </c>
      <c r="BU2" s="22" t="s">
        <v>157</v>
      </c>
      <c r="BV2" s="22" t="s">
        <v>158</v>
      </c>
      <c r="BW2" s="22" t="s">
        <v>159</v>
      </c>
      <c r="BX2" s="22" t="s">
        <v>160</v>
      </c>
      <c r="BY2" s="22" t="s">
        <v>161</v>
      </c>
      <c r="BZ2" s="22" t="s">
        <v>162</v>
      </c>
      <c r="CA2" s="22" t="s">
        <v>163</v>
      </c>
      <c r="CB2" s="22" t="s">
        <v>164</v>
      </c>
      <c r="CC2" s="22" t="s">
        <v>165</v>
      </c>
      <c r="CD2" s="22" t="s">
        <v>166</v>
      </c>
      <c r="CE2" s="22" t="s">
        <v>167</v>
      </c>
      <c r="CF2" s="22" t="s">
        <v>168</v>
      </c>
      <c r="CG2" s="22" t="s">
        <v>169</v>
      </c>
      <c r="CH2" s="22" t="s">
        <v>170</v>
      </c>
      <c r="CI2" s="22" t="s">
        <v>171</v>
      </c>
      <c r="CJ2" s="22" t="s">
        <v>172</v>
      </c>
      <c r="CK2" s="22" t="s">
        <v>173</v>
      </c>
      <c r="CL2" s="22" t="s">
        <v>174</v>
      </c>
      <c r="CM2" s="22" t="s">
        <v>175</v>
      </c>
      <c r="CN2" s="22" t="s">
        <v>176</v>
      </c>
      <c r="CO2" s="22" t="s">
        <v>177</v>
      </c>
      <c r="CP2" s="90" t="s">
        <v>2</v>
      </c>
      <c r="CQ2" s="22" t="s">
        <v>178</v>
      </c>
      <c r="CR2" s="22" t="s">
        <v>179</v>
      </c>
      <c r="CS2" s="22" t="s">
        <v>180</v>
      </c>
      <c r="CT2" s="22" t="s">
        <v>181</v>
      </c>
      <c r="CU2" s="22" t="s">
        <v>182</v>
      </c>
      <c r="CV2" s="22" t="s">
        <v>183</v>
      </c>
      <c r="CW2" s="22" t="s">
        <v>184</v>
      </c>
      <c r="CX2" s="22" t="s">
        <v>185</v>
      </c>
      <c r="CY2" s="22" t="s">
        <v>186</v>
      </c>
      <c r="CZ2" s="22" t="s">
        <v>187</v>
      </c>
      <c r="DA2" s="22" t="s">
        <v>188</v>
      </c>
      <c r="DB2" s="22" t="s">
        <v>189</v>
      </c>
      <c r="DC2" s="22" t="s">
        <v>190</v>
      </c>
      <c r="DD2" s="22" t="s">
        <v>191</v>
      </c>
      <c r="DE2" s="22" t="s">
        <v>192</v>
      </c>
      <c r="DF2" s="22" t="s">
        <v>193</v>
      </c>
      <c r="DG2" s="22" t="s">
        <v>194</v>
      </c>
      <c r="DH2" s="22" t="s">
        <v>195</v>
      </c>
      <c r="DI2" s="22" t="s">
        <v>196</v>
      </c>
      <c r="DJ2" s="22" t="s">
        <v>197</v>
      </c>
      <c r="DK2" s="22" t="s">
        <v>198</v>
      </c>
      <c r="DL2" s="22" t="s">
        <v>199</v>
      </c>
      <c r="DM2" s="22" t="s">
        <v>200</v>
      </c>
      <c r="DN2" s="22" t="s">
        <v>201</v>
      </c>
      <c r="DO2" s="22" t="s">
        <v>202</v>
      </c>
      <c r="DP2" s="22" t="s">
        <v>203</v>
      </c>
      <c r="DQ2" s="22" t="s">
        <v>204</v>
      </c>
      <c r="DR2" s="90" t="s">
        <v>3</v>
      </c>
      <c r="DS2" s="22" t="s">
        <v>205</v>
      </c>
      <c r="DT2" s="22" t="s">
        <v>206</v>
      </c>
      <c r="DU2" s="22" t="s">
        <v>207</v>
      </c>
      <c r="DV2" s="22" t="s">
        <v>208</v>
      </c>
      <c r="DW2" s="22" t="s">
        <v>209</v>
      </c>
      <c r="DX2" s="22" t="s">
        <v>210</v>
      </c>
      <c r="DY2" s="22" t="s">
        <v>211</v>
      </c>
      <c r="DZ2" s="22" t="s">
        <v>212</v>
      </c>
      <c r="EA2" s="22" t="s">
        <v>213</v>
      </c>
      <c r="EB2" s="22" t="s">
        <v>214</v>
      </c>
      <c r="EC2" s="22" t="s">
        <v>215</v>
      </c>
      <c r="ED2" s="22" t="s">
        <v>216</v>
      </c>
      <c r="EE2" s="22" t="s">
        <v>217</v>
      </c>
      <c r="EF2" s="22" t="s">
        <v>218</v>
      </c>
      <c r="EG2" s="22" t="s">
        <v>219</v>
      </c>
      <c r="EH2" s="22" t="s">
        <v>220</v>
      </c>
      <c r="EI2" s="22" t="s">
        <v>221</v>
      </c>
      <c r="EJ2" s="22" t="s">
        <v>222</v>
      </c>
      <c r="EK2" s="22" t="s">
        <v>223</v>
      </c>
      <c r="EL2" s="22" t="s">
        <v>224</v>
      </c>
      <c r="EM2" s="22" t="s">
        <v>225</v>
      </c>
      <c r="EN2" s="22" t="s">
        <v>226</v>
      </c>
      <c r="EO2" s="22" t="s">
        <v>227</v>
      </c>
      <c r="EP2" s="22" t="s">
        <v>228</v>
      </c>
      <c r="EQ2" s="22" t="s">
        <v>229</v>
      </c>
      <c r="ER2" s="22" t="s">
        <v>230</v>
      </c>
      <c r="ES2" s="22" t="s">
        <v>231</v>
      </c>
      <c r="ET2" s="90" t="s">
        <v>4</v>
      </c>
      <c r="EU2" s="22" t="s">
        <v>232</v>
      </c>
      <c r="EV2" s="22" t="s">
        <v>233</v>
      </c>
      <c r="EW2" s="22" t="s">
        <v>234</v>
      </c>
      <c r="EX2" s="22" t="s">
        <v>235</v>
      </c>
      <c r="EY2" s="22" t="s">
        <v>236</v>
      </c>
      <c r="EZ2" s="22" t="s">
        <v>237</v>
      </c>
      <c r="FA2" s="22" t="s">
        <v>238</v>
      </c>
      <c r="FB2" s="22" t="s">
        <v>239</v>
      </c>
      <c r="FC2" s="22" t="s">
        <v>240</v>
      </c>
      <c r="FD2" s="22" t="s">
        <v>241</v>
      </c>
      <c r="FE2" s="22" t="s">
        <v>242</v>
      </c>
      <c r="FF2" s="22" t="s">
        <v>243</v>
      </c>
      <c r="FG2" s="22" t="s">
        <v>244</v>
      </c>
      <c r="FH2" s="22" t="s">
        <v>245</v>
      </c>
      <c r="FI2" s="22" t="s">
        <v>246</v>
      </c>
      <c r="FJ2" s="22" t="s">
        <v>247</v>
      </c>
      <c r="FK2" s="22" t="s">
        <v>248</v>
      </c>
      <c r="FL2" s="22" t="s">
        <v>249</v>
      </c>
      <c r="FM2" s="22" t="s">
        <v>250</v>
      </c>
      <c r="FN2" s="22" t="s">
        <v>251</v>
      </c>
      <c r="FO2" s="22" t="s">
        <v>252</v>
      </c>
      <c r="FP2" s="22" t="s">
        <v>253</v>
      </c>
      <c r="FQ2" s="22" t="s">
        <v>254</v>
      </c>
      <c r="FR2" s="22" t="s">
        <v>255</v>
      </c>
      <c r="FS2" s="22" t="s">
        <v>256</v>
      </c>
      <c r="FT2" s="22" t="s">
        <v>257</v>
      </c>
      <c r="FU2" s="22" t="s">
        <v>258</v>
      </c>
      <c r="FV2" s="90" t="s">
        <v>5</v>
      </c>
      <c r="FW2" s="22" t="s">
        <v>259</v>
      </c>
      <c r="FX2" s="22" t="s">
        <v>260</v>
      </c>
      <c r="FY2" s="22" t="s">
        <v>261</v>
      </c>
      <c r="FZ2" s="22" t="s">
        <v>262</v>
      </c>
      <c r="GA2" s="22" t="s">
        <v>263</v>
      </c>
      <c r="GB2" s="22" t="s">
        <v>264</v>
      </c>
      <c r="GC2" s="22" t="s">
        <v>265</v>
      </c>
      <c r="GD2" s="22" t="s">
        <v>266</v>
      </c>
      <c r="GE2" s="22" t="s">
        <v>267</v>
      </c>
      <c r="GF2" s="22" t="s">
        <v>268</v>
      </c>
      <c r="GG2" s="22" t="s">
        <v>269</v>
      </c>
      <c r="GH2" s="22" t="s">
        <v>270</v>
      </c>
      <c r="GI2" s="22" t="s">
        <v>271</v>
      </c>
      <c r="GJ2" s="22" t="s">
        <v>272</v>
      </c>
      <c r="GK2" s="22" t="s">
        <v>273</v>
      </c>
      <c r="GL2" s="22" t="s">
        <v>274</v>
      </c>
      <c r="GM2" s="22" t="s">
        <v>275</v>
      </c>
      <c r="GN2" s="22" t="s">
        <v>276</v>
      </c>
      <c r="GO2" s="22" t="s">
        <v>277</v>
      </c>
      <c r="GP2" s="22" t="s">
        <v>278</v>
      </c>
      <c r="GQ2" s="22" t="s">
        <v>279</v>
      </c>
      <c r="GR2" s="22" t="s">
        <v>280</v>
      </c>
      <c r="GS2" s="22" t="s">
        <v>281</v>
      </c>
      <c r="GT2" s="22" t="s">
        <v>282</v>
      </c>
      <c r="GU2" s="22" t="s">
        <v>283</v>
      </c>
      <c r="GV2" s="22" t="s">
        <v>284</v>
      </c>
      <c r="GW2" s="22" t="s">
        <v>285</v>
      </c>
      <c r="GX2" s="90" t="s">
        <v>6</v>
      </c>
      <c r="GY2" s="22" t="s">
        <v>286</v>
      </c>
      <c r="GZ2" s="22" t="s">
        <v>287</v>
      </c>
      <c r="HA2" s="22" t="s">
        <v>288</v>
      </c>
      <c r="HB2" s="22" t="s">
        <v>289</v>
      </c>
      <c r="HC2" s="22" t="s">
        <v>290</v>
      </c>
      <c r="HD2" s="22" t="s">
        <v>291</v>
      </c>
      <c r="HE2" s="22" t="s">
        <v>292</v>
      </c>
      <c r="HF2" s="22" t="s">
        <v>293</v>
      </c>
      <c r="HG2" s="22" t="s">
        <v>294</v>
      </c>
      <c r="HH2" s="22" t="s">
        <v>295</v>
      </c>
      <c r="HI2" s="22" t="s">
        <v>296</v>
      </c>
      <c r="HJ2" s="22" t="s">
        <v>297</v>
      </c>
      <c r="HK2" s="22" t="s">
        <v>298</v>
      </c>
      <c r="HL2" s="22" t="s">
        <v>299</v>
      </c>
      <c r="HM2" s="22" t="s">
        <v>300</v>
      </c>
      <c r="HN2" s="22" t="s">
        <v>301</v>
      </c>
      <c r="HO2" s="22" t="s">
        <v>302</v>
      </c>
      <c r="HP2" s="22" t="s">
        <v>303</v>
      </c>
      <c r="HQ2" s="22" t="s">
        <v>304</v>
      </c>
      <c r="HR2" s="22" t="s">
        <v>305</v>
      </c>
      <c r="HS2" s="22" t="s">
        <v>306</v>
      </c>
      <c r="HT2" s="22" t="s">
        <v>307</v>
      </c>
      <c r="HU2" s="22" t="s">
        <v>308</v>
      </c>
      <c r="HV2" s="22" t="s">
        <v>309</v>
      </c>
      <c r="HW2" s="22" t="s">
        <v>310</v>
      </c>
      <c r="HX2" s="22" t="s">
        <v>311</v>
      </c>
      <c r="HY2" s="22" t="s">
        <v>312</v>
      </c>
      <c r="HZ2" s="90" t="s">
        <v>7</v>
      </c>
    </row>
    <row r="3" spans="1:234" s="101" customFormat="1" ht="48" x14ac:dyDescent="0.25">
      <c r="A3" s="98" t="s">
        <v>28</v>
      </c>
      <c r="B3" s="99">
        <v>7111</v>
      </c>
      <c r="C3" s="99"/>
      <c r="D3" s="99">
        <v>1</v>
      </c>
      <c r="E3" s="99"/>
      <c r="F3" s="99"/>
      <c r="G3" s="99" t="s">
        <v>805</v>
      </c>
      <c r="H3" s="99" t="s">
        <v>780</v>
      </c>
      <c r="I3" s="98" t="s">
        <v>12</v>
      </c>
      <c r="J3" s="98" t="s">
        <v>877</v>
      </c>
      <c r="K3" s="140">
        <v>8.7789633197240113E-6</v>
      </c>
      <c r="L3" s="140">
        <v>1.0499195688727713E-5</v>
      </c>
      <c r="M3" s="140">
        <v>8.4312883441261391E-5</v>
      </c>
      <c r="N3" s="140">
        <v>9.4875567574373713E-7</v>
      </c>
      <c r="O3" s="140">
        <v>1.0004644388252799E-4</v>
      </c>
      <c r="P3" s="140">
        <v>7.8024103055407175E-6</v>
      </c>
      <c r="Q3" s="140">
        <v>2.9970812144115975E-5</v>
      </c>
      <c r="R3" s="140">
        <v>1.0259118402669141E-4</v>
      </c>
      <c r="S3" s="140">
        <v>5.3382234275389552E-5</v>
      </c>
      <c r="T3" s="140">
        <v>1.6272990065385013E-4</v>
      </c>
      <c r="U3" s="140">
        <v>7.4782298133032926E-5</v>
      </c>
      <c r="V3" s="140">
        <v>1.5623051455090164E-5</v>
      </c>
      <c r="W3" s="140">
        <v>2.4922960578470014E-4</v>
      </c>
      <c r="X3" s="140">
        <v>4.3833388051657361E-5</v>
      </c>
      <c r="Y3" s="140">
        <v>3.5708288048259484E-5</v>
      </c>
      <c r="Z3" s="140">
        <v>3.1746700460668899E-4</v>
      </c>
      <c r="AA3" s="140">
        <v>5.0541123381918948E-4</v>
      </c>
      <c r="AB3" s="140">
        <v>8.8459193834094854E-5</v>
      </c>
      <c r="AC3" s="140">
        <v>1.4419442375426467E-3</v>
      </c>
      <c r="AD3" s="140">
        <v>4.1476400528656478E-3</v>
      </c>
      <c r="AE3" s="140">
        <v>2.5825535458930392E-4</v>
      </c>
      <c r="AF3" s="140">
        <v>3.0889895147799177E-4</v>
      </c>
      <c r="AG3" s="140">
        <v>4.3386120418562963E-4</v>
      </c>
      <c r="AH3" s="140">
        <v>7.7156183317886998E-5</v>
      </c>
      <c r="AI3" s="140">
        <v>4.9733573298832797E-5</v>
      </c>
      <c r="AJ3" s="140">
        <v>1.4302028710809841E-4</v>
      </c>
      <c r="AK3" s="140">
        <v>1.1837408051488896E-4</v>
      </c>
      <c r="AL3" s="140"/>
      <c r="AM3" s="140">
        <v>3.421507453188478E-6</v>
      </c>
      <c r="AN3" s="140">
        <v>7.2973562824551576E-6</v>
      </c>
      <c r="AO3" s="140">
        <v>9.8656175899554591E-5</v>
      </c>
      <c r="AP3" s="140">
        <v>6.3034727881572862E-7</v>
      </c>
      <c r="AQ3" s="140">
        <v>6.6816208370446513E-5</v>
      </c>
      <c r="AR3" s="140">
        <v>6.9075835591954511E-6</v>
      </c>
      <c r="AS3" s="140">
        <v>6.6553967125151178E-6</v>
      </c>
      <c r="AT3" s="140">
        <v>7.1371605919808351E-5</v>
      </c>
      <c r="AU3" s="140">
        <v>6.0694825255019139E-5</v>
      </c>
      <c r="AV3" s="140">
        <v>1.49704518722959E-4</v>
      </c>
      <c r="AW3" s="140">
        <v>8.6525430129681197E-5</v>
      </c>
      <c r="AX3" s="140">
        <v>5.4135047191507564E-6</v>
      </c>
      <c r="AY3" s="140">
        <v>1.83991919413464E-4</v>
      </c>
      <c r="AZ3" s="140">
        <v>2.7670148377009587E-5</v>
      </c>
      <c r="BA3" s="140">
        <v>5.3477668480268654E-5</v>
      </c>
      <c r="BB3" s="140">
        <v>3.6593831796661084E-4</v>
      </c>
      <c r="BC3" s="140">
        <v>5.4652731678293744E-4</v>
      </c>
      <c r="BD3" s="140">
        <v>9.529867785571326E-5</v>
      </c>
      <c r="BE3" s="140">
        <v>1.5836654810295748E-3</v>
      </c>
      <c r="BF3" s="140">
        <v>3.843362843658449E-3</v>
      </c>
      <c r="BG3" s="140">
        <v>3.0107068160693302E-4</v>
      </c>
      <c r="BH3" s="140">
        <v>2.1960839815377795E-4</v>
      </c>
      <c r="BI3" s="140">
        <v>3.9415141185779296E-4</v>
      </c>
      <c r="BJ3" s="140">
        <v>6.2067568235784083E-5</v>
      </c>
      <c r="BK3" s="140">
        <v>3.476539007603046E-5</v>
      </c>
      <c r="BL3" s="140">
        <v>1.2815796646765355E-4</v>
      </c>
      <c r="BM3" s="140">
        <v>1.4146995028235164E-4</v>
      </c>
      <c r="BN3" s="140"/>
      <c r="BO3" s="140">
        <v>2.0043016179310695E-6</v>
      </c>
      <c r="BP3" s="140">
        <v>2.1249568446390507E-5</v>
      </c>
      <c r="BQ3" s="140">
        <v>1.1072027454596215E-4</v>
      </c>
      <c r="BR3" s="140">
        <v>9.350966251900222E-7</v>
      </c>
      <c r="BS3" s="140">
        <v>5.0669069937719812E-5</v>
      </c>
      <c r="BT3" s="140">
        <v>1.1704131180512249E-5</v>
      </c>
      <c r="BU3" s="140">
        <v>1.4803513792048415E-5</v>
      </c>
      <c r="BV3" s="140">
        <v>2.5127782549160707E-5</v>
      </c>
      <c r="BW3" s="140">
        <v>4.6503073458873097E-5</v>
      </c>
      <c r="BX3" s="140">
        <v>1.1854229171552721E-4</v>
      </c>
      <c r="BY3" s="140">
        <v>9.0214081476538231E-5</v>
      </c>
      <c r="BZ3" s="140">
        <v>7.5264526038606346E-6</v>
      </c>
      <c r="CA3" s="140">
        <v>2.3041768336684054E-3</v>
      </c>
      <c r="CB3" s="140">
        <v>1.9303487830403539E-5</v>
      </c>
      <c r="CC3" s="140">
        <v>4.4951685582885571E-5</v>
      </c>
      <c r="CD3" s="140">
        <v>3.2571259208565413E-4</v>
      </c>
      <c r="CE3" s="140">
        <v>6.872099527277406E-4</v>
      </c>
      <c r="CF3" s="140">
        <v>9.499532482399414E-5</v>
      </c>
      <c r="CG3" s="140">
        <v>1.7067438862683982E-3</v>
      </c>
      <c r="CH3" s="140">
        <v>4.8068978731998328E-3</v>
      </c>
      <c r="CI3" s="140">
        <v>2.6668036958495855E-4</v>
      </c>
      <c r="CJ3" s="140">
        <v>2.3194141538556443E-4</v>
      </c>
      <c r="CK3" s="140">
        <v>3.4054019717480384E-4</v>
      </c>
      <c r="CL3" s="140">
        <v>4.1677551832003725E-5</v>
      </c>
      <c r="CM3" s="140">
        <v>4.7825239274760023E-5</v>
      </c>
      <c r="CN3" s="140">
        <v>9.8735658444649643E-5</v>
      </c>
      <c r="CO3" s="140">
        <v>1.3750972203540777E-4</v>
      </c>
      <c r="CP3" s="140"/>
      <c r="CQ3" s="140">
        <v>4.8201590336911323E-6</v>
      </c>
      <c r="CR3" s="140">
        <v>2.3099154024605455E-5</v>
      </c>
      <c r="CS3" s="140">
        <v>9.3574697658453884E-5</v>
      </c>
      <c r="CT3" s="140">
        <v>0</v>
      </c>
      <c r="CU3" s="140">
        <v>4.669412184736172E-5</v>
      </c>
      <c r="CV3" s="140">
        <v>5.084450367572243E-6</v>
      </c>
      <c r="CW3" s="140">
        <v>1.4627878695347509E-5</v>
      </c>
      <c r="CX3" s="140">
        <v>2.6292767259654145E-5</v>
      </c>
      <c r="CY3" s="140">
        <v>2.6830438992907986E-5</v>
      </c>
      <c r="CZ3" s="140">
        <v>1.0792036313124851E-4</v>
      </c>
      <c r="DA3" s="140">
        <v>9.3760031190114209E-5</v>
      </c>
      <c r="DB3" s="140">
        <v>6.8330679932947151E-6</v>
      </c>
      <c r="DC3" s="140">
        <v>2.2897392949126783E-3</v>
      </c>
      <c r="DD3" s="140">
        <v>3.1508805590311057E-5</v>
      </c>
      <c r="DE3" s="140">
        <v>3.64798511501445E-5</v>
      </c>
      <c r="DF3" s="140">
        <v>3.6744998634800961E-4</v>
      </c>
      <c r="DG3" s="140">
        <v>7.1471315823905105E-4</v>
      </c>
      <c r="DH3" s="140">
        <v>9.9444083540392274E-5</v>
      </c>
      <c r="DI3" s="140">
        <v>1.5701193727632602E-3</v>
      </c>
      <c r="DJ3" s="140">
        <v>3.6317206317532181E-3</v>
      </c>
      <c r="DK3" s="140">
        <v>2.2184481018575734E-4</v>
      </c>
      <c r="DL3" s="140">
        <v>2.4868842304806398E-4</v>
      </c>
      <c r="DM3" s="140">
        <v>4.117037770127731E-4</v>
      </c>
      <c r="DN3" s="140">
        <v>3.6231361425422081E-5</v>
      </c>
      <c r="DO3" s="140">
        <v>4.2102520906100058E-5</v>
      </c>
      <c r="DP3" s="140">
        <v>9.4538937473648971E-5</v>
      </c>
      <c r="DQ3" s="140">
        <v>1.04382480815221E-4</v>
      </c>
      <c r="DR3" s="140"/>
      <c r="DS3" s="140">
        <v>5.4163474162398384E-6</v>
      </c>
      <c r="DT3" s="140">
        <v>1.6942358273979042E-5</v>
      </c>
      <c r="DU3" s="140">
        <v>2.8390725614052146E-4</v>
      </c>
      <c r="DV3" s="140">
        <v>6.4174956057180349E-7</v>
      </c>
      <c r="DW3" s="140">
        <v>7.9505113601761765E-5</v>
      </c>
      <c r="DX3" s="140">
        <v>3.4654476270865687E-7</v>
      </c>
      <c r="DY3" s="140">
        <v>2.0551123677932123E-5</v>
      </c>
      <c r="DZ3" s="140">
        <v>1.9281315214081156E-5</v>
      </c>
      <c r="EA3" s="140">
        <v>2.4138755388022348E-5</v>
      </c>
      <c r="EB3" s="140">
        <v>3.0213491924274E-4</v>
      </c>
      <c r="EC3" s="140">
        <v>1.3090926598688041E-4</v>
      </c>
      <c r="ED3" s="140">
        <v>1.0447569596185878E-5</v>
      </c>
      <c r="EE3" s="140">
        <v>2.6672773868725219E-3</v>
      </c>
      <c r="EF3" s="140">
        <v>1.9103858877257895E-5</v>
      </c>
      <c r="EG3" s="140">
        <v>2.8227933254683734E-5</v>
      </c>
      <c r="EH3" s="140">
        <v>5.9524432929055943E-4</v>
      </c>
      <c r="EI3" s="140">
        <v>3.0920218502020077E-3</v>
      </c>
      <c r="EJ3" s="140">
        <v>1.1580088324877728E-4</v>
      </c>
      <c r="EK3" s="140">
        <v>1.7148744618076385E-3</v>
      </c>
      <c r="EL3" s="140">
        <v>6.2246250673248594E-3</v>
      </c>
      <c r="EM3" s="140">
        <v>2.5604223226234147E-4</v>
      </c>
      <c r="EN3" s="140">
        <v>2.6629389207599556E-4</v>
      </c>
      <c r="EO3" s="140">
        <v>2.7793585197933971E-4</v>
      </c>
      <c r="EP3" s="140">
        <v>3.9537548677269496E-5</v>
      </c>
      <c r="EQ3" s="140">
        <v>2.9577155080830828E-5</v>
      </c>
      <c r="ER3" s="140">
        <v>9.3248312566307647E-5</v>
      </c>
      <c r="ES3" s="140">
        <v>2.5697490199868683E-4</v>
      </c>
      <c r="ET3" s="140"/>
      <c r="EU3" s="140">
        <v>7.1409140629350177E-6</v>
      </c>
      <c r="EV3" s="140">
        <v>4.2381108292955467E-5</v>
      </c>
      <c r="EW3" s="140">
        <v>1.1752246266658287E-4</v>
      </c>
      <c r="EX3" s="140">
        <v>2.6823372912060467E-6</v>
      </c>
      <c r="EY3" s="140">
        <v>6.4331758266121744E-5</v>
      </c>
      <c r="EZ3" s="140">
        <v>0</v>
      </c>
      <c r="FA3" s="140">
        <v>5.5872995770679512E-5</v>
      </c>
      <c r="FB3" s="140">
        <v>3.3284373036258908E-5</v>
      </c>
      <c r="FC3" s="140">
        <v>2.5719631129228376E-5</v>
      </c>
      <c r="FD3" s="140">
        <v>1.025398801227199E-4</v>
      </c>
      <c r="FE3" s="140">
        <v>4.0325056869201403E-5</v>
      </c>
      <c r="FF3" s="140">
        <v>8.5902878850529977E-6</v>
      </c>
      <c r="FG3" s="140">
        <v>2.9118963640991278E-3</v>
      </c>
      <c r="FH3" s="140">
        <v>1.1526751975026441E-5</v>
      </c>
      <c r="FI3" s="140">
        <v>1.2872956623326787E-5</v>
      </c>
      <c r="FJ3" s="140">
        <v>3.3525986363276634E-4</v>
      </c>
      <c r="FK3" s="140">
        <v>6.6720037390048692E-4</v>
      </c>
      <c r="FL3" s="140">
        <v>1.6860676326984437E-4</v>
      </c>
      <c r="FM3" s="140">
        <v>1.963110830623842E-3</v>
      </c>
      <c r="FN3" s="140">
        <v>2.8523114822789973E-3</v>
      </c>
      <c r="FO3" s="140">
        <v>2.7929256909423397E-4</v>
      </c>
      <c r="FP3" s="140">
        <v>2.9772349708438506E-4</v>
      </c>
      <c r="FQ3" s="140">
        <v>2.8361919188037122E-4</v>
      </c>
      <c r="FR3" s="140">
        <v>3.086062453405182E-5</v>
      </c>
      <c r="FS3" s="140">
        <v>2.2166761839709859E-5</v>
      </c>
      <c r="FT3" s="140">
        <v>7.3660570589399564E-5</v>
      </c>
      <c r="FU3" s="140">
        <v>1.0902939718620643E-4</v>
      </c>
      <c r="FV3" s="140"/>
      <c r="FW3" s="140">
        <v>7.4298548128251886E-6</v>
      </c>
      <c r="FX3" s="140">
        <v>5.197351821488974E-5</v>
      </c>
      <c r="FY3" s="140">
        <v>1.3401774644576119E-4</v>
      </c>
      <c r="FZ3" s="140">
        <v>2.2425078323824144E-6</v>
      </c>
      <c r="GA3" s="140">
        <v>4.7742617728275763E-5</v>
      </c>
      <c r="GB3" s="140">
        <v>4.4990461661961699E-6</v>
      </c>
      <c r="GC3" s="140">
        <v>7.3410419241108968E-5</v>
      </c>
      <c r="GD3" s="140">
        <v>2.7033013784481606E-5</v>
      </c>
      <c r="GE3" s="140">
        <v>2.7470053710157971E-5</v>
      </c>
      <c r="GF3" s="140">
        <v>2.3180413241175065E-4</v>
      </c>
      <c r="GG3" s="140">
        <v>5.1619447297993141E-5</v>
      </c>
      <c r="GH3" s="140">
        <v>9.7981089291663581E-6</v>
      </c>
      <c r="GI3" s="140">
        <v>3.4141176074302172E-3</v>
      </c>
      <c r="GJ3" s="140">
        <v>2.3503749575500599E-5</v>
      </c>
      <c r="GK3" s="140">
        <v>2.9305361917133528E-5</v>
      </c>
      <c r="GL3" s="140">
        <v>4.1447811020142765E-4</v>
      </c>
      <c r="GM3" s="140">
        <v>3.1109998651001466E-3</v>
      </c>
      <c r="GN3" s="140">
        <v>1.6694425660204222E-4</v>
      </c>
      <c r="GO3" s="140">
        <v>6.8524875296825357E-3</v>
      </c>
      <c r="GP3" s="140">
        <v>5.5829208526674582E-3</v>
      </c>
      <c r="GQ3" s="140">
        <v>2.5873640274772988E-4</v>
      </c>
      <c r="GR3" s="140">
        <v>2.3070243223271064E-4</v>
      </c>
      <c r="GS3" s="140">
        <v>2.6942677372362805E-4</v>
      </c>
      <c r="GT3" s="140">
        <v>3.1214835317601577E-5</v>
      </c>
      <c r="GU3" s="140">
        <v>2.9836324651267024E-5</v>
      </c>
      <c r="GV3" s="140">
        <v>7.0782165291121272E-5</v>
      </c>
      <c r="GW3" s="140">
        <v>2.1284877670399503E-4</v>
      </c>
      <c r="GX3" s="140"/>
      <c r="GY3" s="140">
        <v>3.0703935608341304E-5</v>
      </c>
      <c r="GZ3" s="140">
        <v>1.9552185730356732E-5</v>
      </c>
      <c r="HA3" s="140">
        <v>2.4555109435509873E-5</v>
      </c>
      <c r="HB3" s="140">
        <v>3.7821500049249963E-6</v>
      </c>
      <c r="HC3" s="140">
        <v>3.8348963807197307E-5</v>
      </c>
      <c r="HD3" s="140">
        <v>8.386591078578512E-6</v>
      </c>
      <c r="HE3" s="140">
        <v>1.6941105639768728E-4</v>
      </c>
      <c r="HF3" s="140">
        <v>1.7516852609676708E-5</v>
      </c>
      <c r="HG3" s="140">
        <v>2.0719827636782661E-5</v>
      </c>
      <c r="HH3" s="140">
        <v>2.3097314139416242E-4</v>
      </c>
      <c r="HI3" s="140">
        <v>4.3339288651760507E-5</v>
      </c>
      <c r="HJ3" s="140">
        <v>2.1418063011630555E-5</v>
      </c>
      <c r="HK3" s="140">
        <v>3.8730696591215614E-3</v>
      </c>
      <c r="HL3" s="140">
        <v>1.0841459270647417E-5</v>
      </c>
      <c r="HM3" s="140">
        <v>1.9567008604237779E-5</v>
      </c>
      <c r="HN3" s="140">
        <v>4.3388747912630654E-4</v>
      </c>
      <c r="HO3" s="140">
        <v>2.1138927337193574E-3</v>
      </c>
      <c r="HP3" s="140">
        <v>1.4905149562487535E-4</v>
      </c>
      <c r="HQ3" s="140">
        <v>5.2320730392154818E-3</v>
      </c>
      <c r="HR3" s="140">
        <v>4.8900203666418446E-3</v>
      </c>
      <c r="HS3" s="140">
        <v>2.934148760428049E-4</v>
      </c>
      <c r="HT3" s="140">
        <v>1.8659116312160095E-4</v>
      </c>
      <c r="HU3" s="140">
        <v>3.4047826911714693E-4</v>
      </c>
      <c r="HV3" s="140">
        <v>2.6362894558272644E-5</v>
      </c>
      <c r="HW3" s="140">
        <v>1.7451261683861954E-5</v>
      </c>
      <c r="HX3" s="140">
        <v>6.5200407712966171E-5</v>
      </c>
      <c r="HY3" s="140">
        <v>2.4366385024465062E-4</v>
      </c>
      <c r="HZ3" s="100"/>
    </row>
    <row r="4" spans="1:234" s="101" customFormat="1" ht="48" x14ac:dyDescent="0.25">
      <c r="A4" s="98" t="s">
        <v>28</v>
      </c>
      <c r="B4" s="99">
        <v>7420</v>
      </c>
      <c r="C4" s="99"/>
      <c r="D4" s="99">
        <v>1</v>
      </c>
      <c r="E4" s="99"/>
      <c r="F4" s="99"/>
      <c r="G4" s="99" t="s">
        <v>792</v>
      </c>
      <c r="H4" s="99" t="s">
        <v>791</v>
      </c>
      <c r="I4" s="98" t="s">
        <v>12</v>
      </c>
      <c r="J4" s="98" t="s">
        <v>877</v>
      </c>
      <c r="K4" s="140">
        <v>3.603159421177128E-5</v>
      </c>
      <c r="L4" s="140">
        <v>5.8904195290809285E-6</v>
      </c>
      <c r="M4" s="140">
        <v>7.7255137332010277E-6</v>
      </c>
      <c r="N4" s="140">
        <v>1.6392573501154398E-5</v>
      </c>
      <c r="O4" s="140">
        <v>1.0461380407531029E-4</v>
      </c>
      <c r="P4" s="140">
        <v>5.5495478533939879E-6</v>
      </c>
      <c r="Q4" s="140">
        <v>3.2658053586492351E-5</v>
      </c>
      <c r="R4" s="140">
        <v>3.3414757657698579E-5</v>
      </c>
      <c r="S4" s="140">
        <v>2.6474594853885656E-5</v>
      </c>
      <c r="T4" s="140">
        <v>1.2362952538561332E-4</v>
      </c>
      <c r="U4" s="140">
        <v>4.9331645210937161E-5</v>
      </c>
      <c r="V4" s="140">
        <v>3.2155036408311932E-5</v>
      </c>
      <c r="W4" s="140">
        <v>1.0733759366124726E-4</v>
      </c>
      <c r="X4" s="140">
        <v>5.5994398470890215E-5</v>
      </c>
      <c r="Y4" s="140">
        <v>5.1122692192362005E-5</v>
      </c>
      <c r="Z4" s="140">
        <v>2.1752563428756969E-4</v>
      </c>
      <c r="AA4" s="140">
        <v>7.4902719435834743E-4</v>
      </c>
      <c r="AB4" s="140">
        <v>1.6416296903772016E-4</v>
      </c>
      <c r="AC4" s="140">
        <v>8.2241374283314507E-4</v>
      </c>
      <c r="AD4" s="140">
        <v>4.4858978953894423E-3</v>
      </c>
      <c r="AE4" s="140">
        <v>7.4719272789669944E-4</v>
      </c>
      <c r="AF4" s="140">
        <v>6.8958842561402057E-4</v>
      </c>
      <c r="AG4" s="140">
        <v>8.2099624772488493E-4</v>
      </c>
      <c r="AH4" s="140">
        <v>6.1870594182710862E-5</v>
      </c>
      <c r="AI4" s="140">
        <v>9.9722724235955636E-5</v>
      </c>
      <c r="AJ4" s="140">
        <v>1.7721761784080482E-4</v>
      </c>
      <c r="AK4" s="140">
        <v>2.3473155528021776E-4</v>
      </c>
      <c r="AL4" s="140"/>
      <c r="AM4" s="140">
        <v>3.3494273616939728E-5</v>
      </c>
      <c r="AN4" s="140">
        <v>7.3182839718978052E-6</v>
      </c>
      <c r="AO4" s="140">
        <v>9.6904669302632976E-6</v>
      </c>
      <c r="AP4" s="140">
        <v>9.0827370550758388E-6</v>
      </c>
      <c r="AQ4" s="140">
        <v>1.1428091506509096E-4</v>
      </c>
      <c r="AR4" s="140">
        <v>2.9941375905864077E-6</v>
      </c>
      <c r="AS4" s="140">
        <v>3.1992153654760303E-5</v>
      </c>
      <c r="AT4" s="140">
        <v>2.5137818062783313E-5</v>
      </c>
      <c r="AU4" s="140">
        <v>3.4929360260444676E-5</v>
      </c>
      <c r="AV4" s="140">
        <v>1.2536059469621215E-4</v>
      </c>
      <c r="AW4" s="140">
        <v>5.0130144943122279E-5</v>
      </c>
      <c r="AX4" s="140">
        <v>3.2914434012350991E-5</v>
      </c>
      <c r="AY4" s="140">
        <v>2.0651997191483836E-4</v>
      </c>
      <c r="AZ4" s="140">
        <v>5.9045927850430726E-5</v>
      </c>
      <c r="BA4" s="140">
        <v>4.2231306333925622E-5</v>
      </c>
      <c r="BB4" s="140">
        <v>2.0747356191740571E-4</v>
      </c>
      <c r="BC4" s="140">
        <v>8.1738614438140139E-4</v>
      </c>
      <c r="BD4" s="140">
        <v>1.7437866802755725E-4</v>
      </c>
      <c r="BE4" s="140">
        <v>8.1218783255361342E-4</v>
      </c>
      <c r="BF4" s="140">
        <v>4.4291626693771955E-3</v>
      </c>
      <c r="BG4" s="140">
        <v>6.8926889483272435E-4</v>
      </c>
      <c r="BH4" s="140">
        <v>6.5057854636185243E-4</v>
      </c>
      <c r="BI4" s="140">
        <v>7.7632725602390883E-4</v>
      </c>
      <c r="BJ4" s="140">
        <v>5.8542468919598731E-5</v>
      </c>
      <c r="BK4" s="140">
        <v>8.2046261459406812E-5</v>
      </c>
      <c r="BL4" s="140">
        <v>1.9473678397570563E-4</v>
      </c>
      <c r="BM4" s="140">
        <v>2.4662172706303107E-4</v>
      </c>
      <c r="BN4" s="140"/>
      <c r="BO4" s="140">
        <v>3.7459979618465057E-5</v>
      </c>
      <c r="BP4" s="140">
        <v>6.6903607660314365E-6</v>
      </c>
      <c r="BQ4" s="140">
        <v>1.1378028350835326E-5</v>
      </c>
      <c r="BR4" s="140">
        <v>1.30349473011888E-5</v>
      </c>
      <c r="BS4" s="140">
        <v>1.0379723247925164E-4</v>
      </c>
      <c r="BT4" s="140">
        <v>4.8072207018698028E-6</v>
      </c>
      <c r="BU4" s="140">
        <v>2.7531205616367656E-5</v>
      </c>
      <c r="BV4" s="140">
        <v>2.68626600027924E-5</v>
      </c>
      <c r="BW4" s="140">
        <v>3.0468501875088858E-5</v>
      </c>
      <c r="BX4" s="140">
        <v>1.389886685663355E-4</v>
      </c>
      <c r="BY4" s="140">
        <v>4.5215605808985543E-5</v>
      </c>
      <c r="BZ4" s="140">
        <v>2.4845574618085942E-5</v>
      </c>
      <c r="CA4" s="140">
        <v>8.4420051807836512E-5</v>
      </c>
      <c r="CB4" s="140">
        <v>6.1245528349701908E-5</v>
      </c>
      <c r="CC4" s="140">
        <v>4.8548793423550578E-5</v>
      </c>
      <c r="CD4" s="140">
        <v>1.8753415257628973E-4</v>
      </c>
      <c r="CE4" s="140">
        <v>8.2775054237784493E-4</v>
      </c>
      <c r="CF4" s="140">
        <v>1.6036563401289103E-4</v>
      </c>
      <c r="CG4" s="140">
        <v>8.0405782908772008E-4</v>
      </c>
      <c r="CH4" s="140">
        <v>4.9787701576196634E-3</v>
      </c>
      <c r="CI4" s="140">
        <v>7.5456270201544314E-4</v>
      </c>
      <c r="CJ4" s="140">
        <v>6.5056312379238883E-4</v>
      </c>
      <c r="CK4" s="140">
        <v>7.7069925729949889E-4</v>
      </c>
      <c r="CL4" s="140">
        <v>5.6965579638847649E-5</v>
      </c>
      <c r="CM4" s="140">
        <v>9.8058198125731508E-5</v>
      </c>
      <c r="CN4" s="140">
        <v>1.9678538693931161E-4</v>
      </c>
      <c r="CO4" s="140">
        <v>2.3167872902871546E-4</v>
      </c>
      <c r="CP4" s="140"/>
      <c r="CQ4" s="140">
        <v>4.9721941283015413E-5</v>
      </c>
      <c r="CR4" s="140">
        <v>7.6437181771972887E-6</v>
      </c>
      <c r="CS4" s="140">
        <v>1.496642503139036E-5</v>
      </c>
      <c r="CT4" s="140">
        <v>1.2558953156882947E-5</v>
      </c>
      <c r="CU4" s="140">
        <v>1.0235134850540471E-4</v>
      </c>
      <c r="CV4" s="140">
        <v>1.3529895467032372E-6</v>
      </c>
      <c r="CW4" s="140">
        <v>1.6696944915872192E-5</v>
      </c>
      <c r="CX4" s="140">
        <v>1.8756520122179621E-5</v>
      </c>
      <c r="CY4" s="140">
        <v>4.1597185947587591E-5</v>
      </c>
      <c r="CZ4" s="140">
        <v>9.5547708182966776E-5</v>
      </c>
      <c r="DA4" s="140">
        <v>4.6545174723806504E-5</v>
      </c>
      <c r="DB4" s="140">
        <v>3.1578181939847521E-5</v>
      </c>
      <c r="DC4" s="140">
        <v>8.7185240372944598E-5</v>
      </c>
      <c r="DD4" s="140">
        <v>3.7852244771430158E-5</v>
      </c>
      <c r="DE4" s="140">
        <v>4.559352595234483E-5</v>
      </c>
      <c r="DF4" s="140">
        <v>1.9878203754492477E-4</v>
      </c>
      <c r="DG4" s="140">
        <v>8.0447598523466439E-4</v>
      </c>
      <c r="DH4" s="140">
        <v>1.593111452672522E-4</v>
      </c>
      <c r="DI4" s="140">
        <v>8.0226696549325896E-4</v>
      </c>
      <c r="DJ4" s="140">
        <v>5.1597409554425327E-3</v>
      </c>
      <c r="DK4" s="140">
        <v>7.6744109816643917E-4</v>
      </c>
      <c r="DL4" s="140">
        <v>6.2639598504379672E-4</v>
      </c>
      <c r="DM4" s="140">
        <v>8.3619706496978054E-4</v>
      </c>
      <c r="DN4" s="140">
        <v>5.0386819738281956E-5</v>
      </c>
      <c r="DO4" s="140">
        <v>8.0522141421393624E-5</v>
      </c>
      <c r="DP4" s="140">
        <v>1.7075477613279634E-4</v>
      </c>
      <c r="DQ4" s="140">
        <v>3.0645432294888362E-4</v>
      </c>
      <c r="DR4" s="140"/>
      <c r="DS4" s="140">
        <v>4.8753808491574286E-5</v>
      </c>
      <c r="DT4" s="140">
        <v>7.5521843287552097E-6</v>
      </c>
      <c r="DU4" s="140">
        <v>2.510512955964631E-5</v>
      </c>
      <c r="DV4" s="140">
        <v>1.4333199602228461E-5</v>
      </c>
      <c r="DW4" s="140">
        <v>7.9464702254427783E-5</v>
      </c>
      <c r="DX4" s="140">
        <v>1.6245953042496655E-6</v>
      </c>
      <c r="DY4" s="140">
        <v>2.1883571932225667E-5</v>
      </c>
      <c r="DZ4" s="140">
        <v>2.0685897377313933E-5</v>
      </c>
      <c r="EA4" s="140">
        <v>1.6343656267264354E-5</v>
      </c>
      <c r="EB4" s="140">
        <v>1.1015613590560276E-4</v>
      </c>
      <c r="EC4" s="140">
        <v>5.957817945475364E-5</v>
      </c>
      <c r="ED4" s="140">
        <v>3.2251866582694479E-5</v>
      </c>
      <c r="EE4" s="140">
        <v>1.1118950369802564E-4</v>
      </c>
      <c r="EF4" s="140">
        <v>4.6207635651695119E-5</v>
      </c>
      <c r="EG4" s="140">
        <v>4.2204125059704872E-5</v>
      </c>
      <c r="EH4" s="140">
        <v>2.8983587070598638E-4</v>
      </c>
      <c r="EI4" s="140">
        <v>7.789119524852805E-4</v>
      </c>
      <c r="EJ4" s="140">
        <v>1.575377328367846E-4</v>
      </c>
      <c r="EK4" s="140">
        <v>8.8336906916821332E-4</v>
      </c>
      <c r="EL4" s="140">
        <v>6.2082673240255988E-3</v>
      </c>
      <c r="EM4" s="140">
        <v>8.8798056196890383E-4</v>
      </c>
      <c r="EN4" s="140">
        <v>6.8734404856001484E-4</v>
      </c>
      <c r="EO4" s="140">
        <v>8.1413506290845482E-4</v>
      </c>
      <c r="EP4" s="140">
        <v>4.7047704701470374E-5</v>
      </c>
      <c r="EQ4" s="140">
        <v>7.9572428097329575E-5</v>
      </c>
      <c r="ER4" s="140">
        <v>1.4831271502846943E-4</v>
      </c>
      <c r="ES4" s="140">
        <v>3.168526526649915E-4</v>
      </c>
      <c r="ET4" s="140"/>
      <c r="EU4" s="140">
        <v>4.8414071148306967E-5</v>
      </c>
      <c r="EV4" s="140">
        <v>1.1079412580342851E-5</v>
      </c>
      <c r="EW4" s="140">
        <v>2.8029304220775733E-5</v>
      </c>
      <c r="EX4" s="140">
        <v>1.3917230714727053E-5</v>
      </c>
      <c r="EY4" s="140">
        <v>7.6184350330609033E-5</v>
      </c>
      <c r="EZ4" s="140">
        <v>3.4139276588507745E-6</v>
      </c>
      <c r="FA4" s="140">
        <v>2.3045406547538588E-5</v>
      </c>
      <c r="FB4" s="140">
        <v>2.2348961049784208E-5</v>
      </c>
      <c r="FC4" s="140">
        <v>1.9071143226774524E-5</v>
      </c>
      <c r="FD4" s="140">
        <v>1.5164735067596153E-4</v>
      </c>
      <c r="FE4" s="140">
        <v>5.5639365043684727E-5</v>
      </c>
      <c r="FF4" s="140">
        <v>3.5782360484017559E-5</v>
      </c>
      <c r="FG4" s="140">
        <v>9.4074627459676238E-5</v>
      </c>
      <c r="FH4" s="140">
        <v>3.4064662621486087E-5</v>
      </c>
      <c r="FI4" s="140">
        <v>4.3659036071847227E-5</v>
      </c>
      <c r="FJ4" s="140">
        <v>2.9181349535266311E-4</v>
      </c>
      <c r="FK4" s="140">
        <v>8.770316256520921E-4</v>
      </c>
      <c r="FL4" s="140">
        <v>1.6854655318893227E-4</v>
      </c>
      <c r="FM4" s="140">
        <v>8.7738292128105655E-4</v>
      </c>
      <c r="FN4" s="140">
        <v>5.5702117770192773E-3</v>
      </c>
      <c r="FO4" s="140">
        <v>8.9170398889905356E-4</v>
      </c>
      <c r="FP4" s="140">
        <v>7.6120383912145961E-4</v>
      </c>
      <c r="FQ4" s="140">
        <v>8.4649198123529874E-4</v>
      </c>
      <c r="FR4" s="140">
        <v>3.503374873339267E-5</v>
      </c>
      <c r="FS4" s="140">
        <v>9.4814468299827821E-5</v>
      </c>
      <c r="FT4" s="140">
        <v>1.609916307218163E-4</v>
      </c>
      <c r="FU4" s="140">
        <v>1.8198982563756878E-4</v>
      </c>
      <c r="FV4" s="140"/>
      <c r="FW4" s="140">
        <v>5.3039502705363608E-5</v>
      </c>
      <c r="FX4" s="140">
        <v>8.4274012233365904E-6</v>
      </c>
      <c r="FY4" s="140">
        <v>2.7773961414201759E-5</v>
      </c>
      <c r="FZ4" s="140">
        <v>1.3870253458035336E-5</v>
      </c>
      <c r="GA4" s="140">
        <v>1.0535596196116479E-4</v>
      </c>
      <c r="GB4" s="140">
        <v>7.1926614943827319E-6</v>
      </c>
      <c r="GC4" s="140">
        <v>2.4688177816829269E-5</v>
      </c>
      <c r="GD4" s="140">
        <v>2.3313021867478313E-5</v>
      </c>
      <c r="GE4" s="140">
        <v>1.4347790934079893E-5</v>
      </c>
      <c r="GF4" s="140">
        <v>2.260780660725482E-4</v>
      </c>
      <c r="GG4" s="140">
        <v>7.6121864612067284E-5</v>
      </c>
      <c r="GH4" s="140">
        <v>3.5912124869931606E-5</v>
      </c>
      <c r="GI4" s="140">
        <v>9.1401154807585521E-5</v>
      </c>
      <c r="GJ4" s="140">
        <v>3.8768240094146535E-5</v>
      </c>
      <c r="GK4" s="140">
        <v>3.9392356461294894E-5</v>
      </c>
      <c r="GL4" s="140">
        <v>3.6491348266086502E-4</v>
      </c>
      <c r="GM4" s="140">
        <v>9.3323975718762487E-4</v>
      </c>
      <c r="GN4" s="140">
        <v>1.7754576464649207E-4</v>
      </c>
      <c r="GO4" s="140">
        <v>9.6618343941730865E-4</v>
      </c>
      <c r="GP4" s="140">
        <v>5.9809022254912478E-3</v>
      </c>
      <c r="GQ4" s="140">
        <v>8.5426454823636655E-4</v>
      </c>
      <c r="GR4" s="140">
        <v>7.2346765444895888E-4</v>
      </c>
      <c r="GS4" s="140">
        <v>9.3522593498725345E-4</v>
      </c>
      <c r="GT4" s="140">
        <v>9.7045707084325854E-5</v>
      </c>
      <c r="GU4" s="140">
        <v>9.6460281168615444E-5</v>
      </c>
      <c r="GV4" s="140">
        <v>1.6776564330206405E-4</v>
      </c>
      <c r="GW4" s="140">
        <v>2.1039909192973713E-4</v>
      </c>
      <c r="GX4" s="140"/>
      <c r="GY4" s="140">
        <v>6.6421763615627063E-5</v>
      </c>
      <c r="GZ4" s="140">
        <v>1.094562692950463E-5</v>
      </c>
      <c r="HA4" s="140">
        <v>2.3974611693770653E-4</v>
      </c>
      <c r="HB4" s="140">
        <v>3.0977687191141439E-5</v>
      </c>
      <c r="HC4" s="140">
        <v>9.1219569956299315E-5</v>
      </c>
      <c r="HD4" s="140">
        <v>5.7681589356980313E-6</v>
      </c>
      <c r="HE4" s="140">
        <v>2.7860493870137773E-5</v>
      </c>
      <c r="HF4" s="140">
        <v>2.4858157444609767E-5</v>
      </c>
      <c r="HG4" s="140">
        <v>2.709122979877199E-5</v>
      </c>
      <c r="HH4" s="140">
        <v>1.3451315571727006E-4</v>
      </c>
      <c r="HI4" s="140">
        <v>7.7284706155961519E-5</v>
      </c>
      <c r="HJ4" s="140">
        <v>2.5804376122689172E-5</v>
      </c>
      <c r="HK4" s="140">
        <v>9.2003132919354092E-5</v>
      </c>
      <c r="HL4" s="140">
        <v>3.4560747252950287E-5</v>
      </c>
      <c r="HM4" s="140">
        <v>2.9022383616549162E-5</v>
      </c>
      <c r="HN4" s="140">
        <v>4.0589784111304391E-4</v>
      </c>
      <c r="HO4" s="140">
        <v>1.1561597799569468E-3</v>
      </c>
      <c r="HP4" s="140">
        <v>1.6992051845648946E-4</v>
      </c>
      <c r="HQ4" s="140">
        <v>1.2021346990114304E-3</v>
      </c>
      <c r="HR4" s="140">
        <v>5.8220652916153356E-3</v>
      </c>
      <c r="HS4" s="140">
        <v>9.7248670856924381E-4</v>
      </c>
      <c r="HT4" s="140">
        <v>7.8407757178234607E-4</v>
      </c>
      <c r="HU4" s="140">
        <v>1.0159593797977981E-3</v>
      </c>
      <c r="HV4" s="140">
        <v>7.913797293258584E-5</v>
      </c>
      <c r="HW4" s="140">
        <v>1.0764134637048359E-4</v>
      </c>
      <c r="HX4" s="140">
        <v>2.0183898655500322E-4</v>
      </c>
      <c r="HY4" s="140">
        <v>1.697776925562429E-4</v>
      </c>
      <c r="HZ4" s="100"/>
    </row>
    <row r="5" spans="1:234" s="101" customFormat="1" ht="48" x14ac:dyDescent="0.25">
      <c r="A5" s="98" t="s">
        <v>28</v>
      </c>
      <c r="B5" s="99">
        <v>74102</v>
      </c>
      <c r="C5" s="99"/>
      <c r="D5" s="99">
        <v>1</v>
      </c>
      <c r="E5" s="99"/>
      <c r="F5" s="99"/>
      <c r="G5" s="99" t="s">
        <v>806</v>
      </c>
      <c r="H5" s="99" t="s">
        <v>780</v>
      </c>
      <c r="I5" s="98" t="s">
        <v>837</v>
      </c>
      <c r="J5" s="98" t="s">
        <v>877</v>
      </c>
      <c r="K5" s="140">
        <v>5.1963844540156799E-6</v>
      </c>
      <c r="L5" s="140">
        <v>4.5099048421355814E-6</v>
      </c>
      <c r="M5" s="140">
        <v>1.266694077351444E-6</v>
      </c>
      <c r="N5" s="140">
        <v>8.3899471801110189E-7</v>
      </c>
      <c r="O5" s="140">
        <v>3.3439739552391708E-5</v>
      </c>
      <c r="P5" s="140">
        <v>1.6893301486755803E-6</v>
      </c>
      <c r="Q5" s="140">
        <v>3.6876035629365729E-6</v>
      </c>
      <c r="R5" s="140">
        <v>2.0698950704371321E-5</v>
      </c>
      <c r="S5" s="140">
        <v>2.3247746741463563E-6</v>
      </c>
      <c r="T5" s="140">
        <v>5.6997824125031886E-5</v>
      </c>
      <c r="U5" s="140">
        <v>5.0455195211863729E-6</v>
      </c>
      <c r="V5" s="140">
        <v>3.1985170049411906E-6</v>
      </c>
      <c r="W5" s="140">
        <v>7.5782404645891407E-5</v>
      </c>
      <c r="X5" s="140">
        <v>5.1687825802955614E-6</v>
      </c>
      <c r="Y5" s="140">
        <v>7.9012853819862736E-7</v>
      </c>
      <c r="Z5" s="140">
        <v>6.1924828124429652E-5</v>
      </c>
      <c r="AA5" s="140">
        <v>9.6427061265542949E-5</v>
      </c>
      <c r="AB5" s="140">
        <v>2.651819100415028E-5</v>
      </c>
      <c r="AC5" s="140">
        <v>2.7507864211720473E-4</v>
      </c>
      <c r="AD5" s="140">
        <v>1.9038600079793345E-3</v>
      </c>
      <c r="AE5" s="140">
        <v>2.3923168688637112E-4</v>
      </c>
      <c r="AF5" s="140">
        <v>1.1659584023150585E-4</v>
      </c>
      <c r="AG5" s="140">
        <v>1.4932052097470989E-4</v>
      </c>
      <c r="AH5" s="140">
        <v>7.1559520949280134E-6</v>
      </c>
      <c r="AI5" s="140">
        <v>3.1182061902065485E-5</v>
      </c>
      <c r="AJ5" s="140">
        <v>7.6308971563792473E-5</v>
      </c>
      <c r="AK5" s="140">
        <v>8.9586423834279799E-5</v>
      </c>
      <c r="AL5" s="140"/>
      <c r="AM5" s="140">
        <v>4.9353235930090797E-6</v>
      </c>
      <c r="AN5" s="140">
        <v>5.9149343951209947E-6</v>
      </c>
      <c r="AO5" s="140">
        <v>3.2256324290026138E-6</v>
      </c>
      <c r="AP5" s="140">
        <v>0</v>
      </c>
      <c r="AQ5" s="140">
        <v>2.3927339573858635E-5</v>
      </c>
      <c r="AR5" s="140">
        <v>2.7083362169649174E-7</v>
      </c>
      <c r="AS5" s="140">
        <v>3.1279126224003446E-6</v>
      </c>
      <c r="AT5" s="140">
        <v>1.9129486014139052E-5</v>
      </c>
      <c r="AU5" s="140">
        <v>1.8903068307486182E-6</v>
      </c>
      <c r="AV5" s="140">
        <v>6.4763680988406944E-5</v>
      </c>
      <c r="AW5" s="140">
        <v>1.1536673419070323E-5</v>
      </c>
      <c r="AX5" s="140">
        <v>4.0663631053671634E-6</v>
      </c>
      <c r="AY5" s="140">
        <v>1.6208493474391793E-5</v>
      </c>
      <c r="AZ5" s="140">
        <v>1.8541677190151152E-6</v>
      </c>
      <c r="BA5" s="140">
        <v>6.171930735614746E-7</v>
      </c>
      <c r="BB5" s="140">
        <v>8.0774913313746039E-5</v>
      </c>
      <c r="BC5" s="140">
        <v>1.0756642229653861E-4</v>
      </c>
      <c r="BD5" s="140">
        <v>2.5918677731451585E-5</v>
      </c>
      <c r="BE5" s="140">
        <v>3.1957838076191949E-4</v>
      </c>
      <c r="BF5" s="140">
        <v>1.483034001281529E-3</v>
      </c>
      <c r="BG5" s="140">
        <v>2.4560013704955802E-4</v>
      </c>
      <c r="BH5" s="140">
        <v>1.7843269581988019E-4</v>
      </c>
      <c r="BI5" s="140">
        <v>7.6783396957180966E-5</v>
      </c>
      <c r="BJ5" s="140">
        <v>5.302514864005428E-6</v>
      </c>
      <c r="BK5" s="140">
        <v>2.1029723411017428E-5</v>
      </c>
      <c r="BL5" s="140">
        <v>5.6562032015008745E-5</v>
      </c>
      <c r="BM5" s="140">
        <v>4.0592555203658357E-5</v>
      </c>
      <c r="BN5" s="140"/>
      <c r="BO5" s="140">
        <v>2.1976092694734406E-6</v>
      </c>
      <c r="BP5" s="140">
        <v>7.0387349356885838E-6</v>
      </c>
      <c r="BQ5" s="140">
        <v>2.8662342032154969E-6</v>
      </c>
      <c r="BR5" s="140">
        <v>0</v>
      </c>
      <c r="BS5" s="140">
        <v>1.7661273957514791E-5</v>
      </c>
      <c r="BT5" s="140">
        <v>6.6175933269603527E-7</v>
      </c>
      <c r="BU5" s="140">
        <v>2.8092558838767165E-6</v>
      </c>
      <c r="BV5" s="140">
        <v>1.732953498936649E-5</v>
      </c>
      <c r="BW5" s="140">
        <v>1.5797712754359793E-6</v>
      </c>
      <c r="BX5" s="140">
        <v>1.1075197176568098E-5</v>
      </c>
      <c r="BY5" s="140">
        <v>4.0298346003315051E-6</v>
      </c>
      <c r="BZ5" s="140">
        <v>4.2713909462614921E-6</v>
      </c>
      <c r="CA5" s="140">
        <v>2.296765646486043E-5</v>
      </c>
      <c r="CB5" s="140">
        <v>1.3678321982044436E-6</v>
      </c>
      <c r="CC5" s="140">
        <v>6.2662931245061813E-7</v>
      </c>
      <c r="CD5" s="140">
        <v>6.5849372145604913E-5</v>
      </c>
      <c r="CE5" s="140">
        <v>9.138783485491927E-5</v>
      </c>
      <c r="CF5" s="140">
        <v>1.8940523156851615E-5</v>
      </c>
      <c r="CG5" s="140">
        <v>1.7087533128504101E-4</v>
      </c>
      <c r="CH5" s="140">
        <v>1.3454613995496883E-3</v>
      </c>
      <c r="CI5" s="140">
        <v>1.3510118722415281E-4</v>
      </c>
      <c r="CJ5" s="140">
        <v>2.5191251902092804E-4</v>
      </c>
      <c r="CK5" s="140">
        <v>8.3688622929219752E-5</v>
      </c>
      <c r="CL5" s="140">
        <v>8.2218480936713385E-6</v>
      </c>
      <c r="CM5" s="140">
        <v>2.54100830204248E-5</v>
      </c>
      <c r="CN5" s="140">
        <v>5.7035033257647103E-5</v>
      </c>
      <c r="CO5" s="140">
        <v>2.3443595088358249E-5</v>
      </c>
      <c r="CP5" s="140"/>
      <c r="CQ5" s="140">
        <v>3.0146154201188449E-7</v>
      </c>
      <c r="CR5" s="140">
        <v>2.7901923751681326E-6</v>
      </c>
      <c r="CS5" s="140">
        <v>2.2839781538215351E-6</v>
      </c>
      <c r="CT5" s="140">
        <v>0</v>
      </c>
      <c r="CU5" s="140">
        <v>1.8308427686133706E-5</v>
      </c>
      <c r="CV5" s="140">
        <v>5.4765513465492349E-7</v>
      </c>
      <c r="CW5" s="140">
        <v>1.9694834244769316E-6</v>
      </c>
      <c r="CX5" s="140">
        <v>1.3649103409462292E-5</v>
      </c>
      <c r="CY5" s="140">
        <v>1.751516680883654E-6</v>
      </c>
      <c r="CZ5" s="140">
        <v>8.771485805867769E-6</v>
      </c>
      <c r="DA5" s="140">
        <v>8.0897656991192167E-6</v>
      </c>
      <c r="DB5" s="140">
        <v>6.229195305413307E-6</v>
      </c>
      <c r="DC5" s="140">
        <v>9.1040380815776891E-6</v>
      </c>
      <c r="DD5" s="140">
        <v>2.7633974684422745E-7</v>
      </c>
      <c r="DE5" s="140">
        <v>1.1406701826646991E-6</v>
      </c>
      <c r="DF5" s="140">
        <v>1.0032073872891834E-4</v>
      </c>
      <c r="DG5" s="140">
        <v>1.3253872254810069E-4</v>
      </c>
      <c r="DH5" s="140">
        <v>2.2962752725563393E-5</v>
      </c>
      <c r="DI5" s="140">
        <v>1.4892094663847239E-4</v>
      </c>
      <c r="DJ5" s="140">
        <v>1.143483788552873E-3</v>
      </c>
      <c r="DK5" s="140">
        <v>1.3700394578658557E-4</v>
      </c>
      <c r="DL5" s="140">
        <v>1.8044632758923849E-4</v>
      </c>
      <c r="DM5" s="140">
        <v>8.5138944547553559E-5</v>
      </c>
      <c r="DN5" s="140">
        <v>6.2660791250780588E-6</v>
      </c>
      <c r="DO5" s="140">
        <v>2.4185038596367089E-5</v>
      </c>
      <c r="DP5" s="140">
        <v>5.8259925027157234E-5</v>
      </c>
      <c r="DQ5" s="140">
        <v>6.4785381662986653E-5</v>
      </c>
      <c r="DR5" s="140"/>
      <c r="DS5" s="140">
        <v>3.7749974151282556E-7</v>
      </c>
      <c r="DT5" s="140">
        <v>2.8248305657397692E-6</v>
      </c>
      <c r="DU5" s="140">
        <v>1.7425583109763132E-5</v>
      </c>
      <c r="DV5" s="140">
        <v>0</v>
      </c>
      <c r="DW5" s="140">
        <v>1.5589134950578394E-5</v>
      </c>
      <c r="DX5" s="140">
        <v>8.3112859756407105E-7</v>
      </c>
      <c r="DY5" s="140">
        <v>3.7435391033355205E-7</v>
      </c>
      <c r="DZ5" s="140">
        <v>3.9032265273252761E-5</v>
      </c>
      <c r="EA5" s="140">
        <v>1.3457865784932232E-6</v>
      </c>
      <c r="EB5" s="140">
        <v>6.3688610556865922E-6</v>
      </c>
      <c r="EC5" s="140">
        <v>5.1618433821732186E-6</v>
      </c>
      <c r="ED5" s="140">
        <v>8.2640985079516068E-6</v>
      </c>
      <c r="EE5" s="140">
        <v>9.6241608683366262E-6</v>
      </c>
      <c r="EF5" s="140">
        <v>4.2531637543778349E-6</v>
      </c>
      <c r="EG5" s="140">
        <v>8.5252024958313111E-7</v>
      </c>
      <c r="EH5" s="140">
        <v>7.8008729793048695E-5</v>
      </c>
      <c r="EI5" s="140">
        <v>1.0437368294838358E-4</v>
      </c>
      <c r="EJ5" s="140">
        <v>2.298664505191234E-5</v>
      </c>
      <c r="EK5" s="140">
        <v>2.2024697064759375E-4</v>
      </c>
      <c r="EL5" s="140">
        <v>9.6699077970118636E-4</v>
      </c>
      <c r="EM5" s="140">
        <v>1.5660500647544589E-4</v>
      </c>
      <c r="EN5" s="140">
        <v>1.9299800118090124E-4</v>
      </c>
      <c r="EO5" s="140">
        <v>8.0631899996870494E-5</v>
      </c>
      <c r="EP5" s="140">
        <v>7.0725331571911537E-6</v>
      </c>
      <c r="EQ5" s="140">
        <v>1.8234980305543106E-5</v>
      </c>
      <c r="ER5" s="140">
        <v>3.5190821611955134E-5</v>
      </c>
      <c r="ES5" s="140">
        <v>5.3941642730952747E-5</v>
      </c>
      <c r="ET5" s="140"/>
      <c r="EU5" s="140">
        <v>0</v>
      </c>
      <c r="EV5" s="140">
        <v>2.3061524817579572E-6</v>
      </c>
      <c r="EW5" s="140">
        <v>1.8680508610194126E-6</v>
      </c>
      <c r="EX5" s="140">
        <v>0</v>
      </c>
      <c r="EY5" s="140">
        <v>1.0826548608999698E-5</v>
      </c>
      <c r="EZ5" s="140">
        <v>1.6443543764287566E-6</v>
      </c>
      <c r="FA5" s="140">
        <v>1.8683723080008015E-7</v>
      </c>
      <c r="FB5" s="140">
        <v>3.4428310998686096E-5</v>
      </c>
      <c r="FC5" s="140">
        <v>0</v>
      </c>
      <c r="FD5" s="140">
        <v>6.8169261203579347E-6</v>
      </c>
      <c r="FE5" s="140">
        <v>5.0080521177913797E-6</v>
      </c>
      <c r="FF5" s="140">
        <v>4.9969621969559921E-6</v>
      </c>
      <c r="FG5" s="140">
        <v>1.1007263040166801E-5</v>
      </c>
      <c r="FH5" s="140">
        <v>3.6354122820742809E-7</v>
      </c>
      <c r="FI5" s="140">
        <v>2.5616262964426571E-6</v>
      </c>
      <c r="FJ5" s="140">
        <v>6.3565344475558096E-5</v>
      </c>
      <c r="FK5" s="140">
        <v>1.2154676456734735E-4</v>
      </c>
      <c r="FL5" s="140">
        <v>2.5124655728397469E-5</v>
      </c>
      <c r="FM5" s="140">
        <v>3.1945100927843143E-4</v>
      </c>
      <c r="FN5" s="140">
        <v>1.2966355263093136E-3</v>
      </c>
      <c r="FO5" s="140">
        <v>7.7421132895969623E-5</v>
      </c>
      <c r="FP5" s="140">
        <v>4.5284111282931379E-5</v>
      </c>
      <c r="FQ5" s="140">
        <v>1.0125247731139128E-4</v>
      </c>
      <c r="FR5" s="140">
        <v>2.6251503426346915E-6</v>
      </c>
      <c r="FS5" s="140">
        <v>1.6680901745558316E-5</v>
      </c>
      <c r="FT5" s="140">
        <v>2.203157042381226E-5</v>
      </c>
      <c r="FU5" s="140">
        <v>3.2949670194321832E-5</v>
      </c>
      <c r="FV5" s="140"/>
      <c r="FW5" s="140">
        <v>1.0657250096039144E-6</v>
      </c>
      <c r="FX5" s="140">
        <v>0</v>
      </c>
      <c r="FY5" s="140">
        <v>8.5060239275236667E-6</v>
      </c>
      <c r="FZ5" s="140">
        <v>0</v>
      </c>
      <c r="GA5" s="140">
        <v>1.4248029806006601E-5</v>
      </c>
      <c r="GB5" s="140">
        <v>8.1666970844647792E-7</v>
      </c>
      <c r="GC5" s="140">
        <v>2.3001125859447085E-7</v>
      </c>
      <c r="GD5" s="140">
        <v>2.5599493173301181E-5</v>
      </c>
      <c r="GE5" s="140">
        <v>0</v>
      </c>
      <c r="GF5" s="140">
        <v>7.6491254167571382E-6</v>
      </c>
      <c r="GG5" s="140">
        <v>5.5746499832796908E-6</v>
      </c>
      <c r="GH5" s="140">
        <v>6.3603580634043974E-6</v>
      </c>
      <c r="GI5" s="140">
        <v>5.8764169701302954E-6</v>
      </c>
      <c r="GJ5" s="140">
        <v>1.5985967815796641E-6</v>
      </c>
      <c r="GK5" s="140">
        <v>9.9900135682871282E-7</v>
      </c>
      <c r="GL5" s="140">
        <v>9.8068654818758905E-5</v>
      </c>
      <c r="GM5" s="140">
        <v>1.0728679619769889E-4</v>
      </c>
      <c r="GN5" s="140">
        <v>2.0649219038038157E-5</v>
      </c>
      <c r="GO5" s="140">
        <v>1.6537177471679762E-4</v>
      </c>
      <c r="GP5" s="140">
        <v>1.1370085660770029E-3</v>
      </c>
      <c r="GQ5" s="140">
        <v>4.618972664885088E-5</v>
      </c>
      <c r="GR5" s="140">
        <v>2.7497577216927462E-5</v>
      </c>
      <c r="GS5" s="140">
        <v>1.1734847282249768E-4</v>
      </c>
      <c r="GT5" s="140">
        <v>3.1896593507002217E-6</v>
      </c>
      <c r="GU5" s="140">
        <v>1.8915599531329303E-5</v>
      </c>
      <c r="GV5" s="140">
        <v>1.6933110066941925E-5</v>
      </c>
      <c r="GW5" s="140">
        <v>5.2737476237646493E-5</v>
      </c>
      <c r="GX5" s="140"/>
      <c r="GY5" s="140">
        <v>4.0008951020964757E-6</v>
      </c>
      <c r="GZ5" s="140">
        <v>0</v>
      </c>
      <c r="HA5" s="140">
        <v>0</v>
      </c>
      <c r="HB5" s="140">
        <v>0</v>
      </c>
      <c r="HC5" s="140">
        <v>2.206792900855391E-5</v>
      </c>
      <c r="HD5" s="140">
        <v>0</v>
      </c>
      <c r="HE5" s="140">
        <v>1.347798626506598E-6</v>
      </c>
      <c r="HF5" s="140">
        <v>4.2256683232317602E-5</v>
      </c>
      <c r="HG5" s="140">
        <v>3.4513588856096364E-5</v>
      </c>
      <c r="HH5" s="140">
        <v>7.2324096923448013E-6</v>
      </c>
      <c r="HI5" s="140">
        <v>2.0097627899355405E-6</v>
      </c>
      <c r="HJ5" s="140">
        <v>5.0099683545636374E-6</v>
      </c>
      <c r="HK5" s="140">
        <v>6.9937998482466265E-6</v>
      </c>
      <c r="HL5" s="140">
        <v>0</v>
      </c>
      <c r="HM5" s="140">
        <v>4.2850098881592057E-6</v>
      </c>
      <c r="HN5" s="140">
        <v>6.3643365532953881E-5</v>
      </c>
      <c r="HO5" s="140">
        <v>8.5901930905335648E-5</v>
      </c>
      <c r="HP5" s="140">
        <v>1.7245057227043601E-5</v>
      </c>
      <c r="HQ5" s="140">
        <v>2.0391347861115107E-4</v>
      </c>
      <c r="HR5" s="140">
        <v>5.5231837559872258E-4</v>
      </c>
      <c r="HS5" s="140">
        <v>3.742284275702238E-5</v>
      </c>
      <c r="HT5" s="140">
        <v>5.9799339053718188E-5</v>
      </c>
      <c r="HU5" s="140">
        <v>8.6479720241370244E-5</v>
      </c>
      <c r="HV5" s="140">
        <v>2.4252224443090164E-6</v>
      </c>
      <c r="HW5" s="140">
        <v>1.6802408719166543E-5</v>
      </c>
      <c r="HX5" s="140">
        <v>1.3464723693698438E-5</v>
      </c>
      <c r="HY5" s="140">
        <v>3.3423752482461251E-5</v>
      </c>
      <c r="HZ5" s="100"/>
    </row>
    <row r="6" spans="1:234" s="101" customFormat="1" ht="48" x14ac:dyDescent="0.25">
      <c r="A6" s="98" t="s">
        <v>28</v>
      </c>
      <c r="B6" s="99">
        <v>7311</v>
      </c>
      <c r="C6" s="99"/>
      <c r="D6" s="99">
        <v>1</v>
      </c>
      <c r="E6" s="99"/>
      <c r="F6" s="99"/>
      <c r="G6" s="99" t="s">
        <v>834</v>
      </c>
      <c r="H6" s="99" t="s">
        <v>795</v>
      </c>
      <c r="I6" s="98" t="s">
        <v>837</v>
      </c>
      <c r="J6" s="98" t="s">
        <v>877</v>
      </c>
      <c r="K6" s="140">
        <v>5.0504023802310867E-5</v>
      </c>
      <c r="L6" s="140">
        <v>1.3906390076152503E-5</v>
      </c>
      <c r="M6" s="140">
        <v>2.0320356593231447E-4</v>
      </c>
      <c r="N6" s="140">
        <v>1.5632599154837237E-5</v>
      </c>
      <c r="O6" s="140">
        <v>3.2628547811227069E-4</v>
      </c>
      <c r="P6" s="140">
        <v>2.5005166273303393E-5</v>
      </c>
      <c r="Q6" s="140">
        <v>2.5572622906906288E-5</v>
      </c>
      <c r="R6" s="140">
        <v>1.6535592029079795E-4</v>
      </c>
      <c r="S6" s="140">
        <v>7.5174212413002425E-5</v>
      </c>
      <c r="T6" s="140">
        <v>3.3502341639455745E-4</v>
      </c>
      <c r="U6" s="140">
        <v>1.526664221369086E-4</v>
      </c>
      <c r="V6" s="140">
        <v>9.6540269168418952E-5</v>
      </c>
      <c r="W6" s="140">
        <v>8.1560417677433426E-4</v>
      </c>
      <c r="X6" s="140">
        <v>8.1957650101346902E-5</v>
      </c>
      <c r="Y6" s="140">
        <v>1.360302507293787E-4</v>
      </c>
      <c r="Z6" s="140">
        <v>1.0762216548349077E-3</v>
      </c>
      <c r="AA6" s="140">
        <v>1.3606765891771037E-3</v>
      </c>
      <c r="AB6" s="140">
        <v>4.629670060093793E-4</v>
      </c>
      <c r="AC6" s="140">
        <v>4.4605128359163672E-3</v>
      </c>
      <c r="AD6" s="140">
        <v>3.4323536904095946E-2</v>
      </c>
      <c r="AE6" s="140">
        <v>1.1500300161738466E-3</v>
      </c>
      <c r="AF6" s="140">
        <v>1.0112922558143042E-3</v>
      </c>
      <c r="AG6" s="140">
        <v>1.4557563083738856E-3</v>
      </c>
      <c r="AH6" s="140">
        <v>2.1191934904047776E-4</v>
      </c>
      <c r="AI6" s="140">
        <v>1.842150029411802E-4</v>
      </c>
      <c r="AJ6" s="140">
        <v>2.9176800248197776E-4</v>
      </c>
      <c r="AK6" s="140">
        <v>1.8151136313654091E-3</v>
      </c>
      <c r="AL6" s="140"/>
      <c r="AM6" s="140">
        <v>3.8330511251451554E-5</v>
      </c>
      <c r="AN6" s="140">
        <v>1.4028071106139309E-5</v>
      </c>
      <c r="AO6" s="140">
        <v>2.7158162581149444E-4</v>
      </c>
      <c r="AP6" s="140">
        <v>1.1269239198732705E-5</v>
      </c>
      <c r="AQ6" s="140">
        <v>3.2104482099091044E-4</v>
      </c>
      <c r="AR6" s="140">
        <v>4.7608532130475503E-5</v>
      </c>
      <c r="AS6" s="140">
        <v>2.6016353597493011E-5</v>
      </c>
      <c r="AT6" s="140">
        <v>2.0855915734562257E-4</v>
      </c>
      <c r="AU6" s="140">
        <v>9.2862880953020445E-5</v>
      </c>
      <c r="AV6" s="140">
        <v>3.5739098862269133E-4</v>
      </c>
      <c r="AW6" s="140">
        <v>1.7098890563029353E-4</v>
      </c>
      <c r="AX6" s="140">
        <v>1.0179380737448161E-4</v>
      </c>
      <c r="AY6" s="140">
        <v>8.1923346536257079E-4</v>
      </c>
      <c r="AZ6" s="140">
        <v>7.4213249800824302E-5</v>
      </c>
      <c r="BA6" s="140">
        <v>1.2669676714885731E-4</v>
      </c>
      <c r="BB6" s="140">
        <v>8.7880590495843704E-4</v>
      </c>
      <c r="BC6" s="140">
        <v>1.3893610361941475E-3</v>
      </c>
      <c r="BD6" s="140">
        <v>4.2653662179387272E-4</v>
      </c>
      <c r="BE6" s="140">
        <v>4.4844212846284386E-3</v>
      </c>
      <c r="BF6" s="140">
        <v>3.3997306288407102E-2</v>
      </c>
      <c r="BG6" s="140">
        <v>1.2312321617709758E-3</v>
      </c>
      <c r="BH6" s="140">
        <v>9.5901351371042011E-4</v>
      </c>
      <c r="BI6" s="140">
        <v>1.3936249520540935E-3</v>
      </c>
      <c r="BJ6" s="140">
        <v>1.8499112370988749E-4</v>
      </c>
      <c r="BK6" s="140">
        <v>1.7756137452589463E-4</v>
      </c>
      <c r="BL6" s="140">
        <v>3.5509206256386728E-4</v>
      </c>
      <c r="BM6" s="140">
        <v>1.7115342347384594E-3</v>
      </c>
      <c r="BN6" s="140"/>
      <c r="BO6" s="140">
        <v>4.5292140955952971E-5</v>
      </c>
      <c r="BP6" s="140">
        <v>2.0592290703079693E-5</v>
      </c>
      <c r="BQ6" s="140">
        <v>3.2574231952123809E-4</v>
      </c>
      <c r="BR6" s="140">
        <v>2.4082673260217305E-5</v>
      </c>
      <c r="BS6" s="140">
        <v>3.3573279579923114E-4</v>
      </c>
      <c r="BT6" s="140">
        <v>4.4029266964247686E-5</v>
      </c>
      <c r="BU6" s="140">
        <v>5.476999744028958E-5</v>
      </c>
      <c r="BV6" s="140">
        <v>2.4048244782775749E-4</v>
      </c>
      <c r="BW6" s="140">
        <v>9.2111111383130556E-5</v>
      </c>
      <c r="BX6" s="140">
        <v>4.0351155166585141E-4</v>
      </c>
      <c r="BY6" s="140">
        <v>1.9307790949413964E-4</v>
      </c>
      <c r="BZ6" s="140">
        <v>9.6380224077945308E-5</v>
      </c>
      <c r="CA6" s="140">
        <v>9.0584833187060565E-4</v>
      </c>
      <c r="CB6" s="140">
        <v>9.2398250384537287E-5</v>
      </c>
      <c r="CC6" s="140">
        <v>1.3599921048505656E-4</v>
      </c>
      <c r="CD6" s="140">
        <v>9.6199961068394564E-4</v>
      </c>
      <c r="CE6" s="140">
        <v>1.485075066958408E-3</v>
      </c>
      <c r="CF6" s="140">
        <v>3.9966749811463361E-4</v>
      </c>
      <c r="CG6" s="140">
        <v>4.6686339706181563E-3</v>
      </c>
      <c r="CH6" s="140">
        <v>3.5226962210209593E-2</v>
      </c>
      <c r="CI6" s="140">
        <v>1.2247168451149178E-3</v>
      </c>
      <c r="CJ6" s="140">
        <v>8.9183239682144816E-4</v>
      </c>
      <c r="CK6" s="140">
        <v>1.4832823430702712E-3</v>
      </c>
      <c r="CL6" s="140">
        <v>1.8420051548078374E-4</v>
      </c>
      <c r="CM6" s="140">
        <v>2.0935516553288147E-4</v>
      </c>
      <c r="CN6" s="140">
        <v>3.7020273565516361E-4</v>
      </c>
      <c r="CO6" s="140">
        <v>1.9155251748060116E-3</v>
      </c>
      <c r="CP6" s="140"/>
      <c r="CQ6" s="140">
        <v>4.8162063704386348E-5</v>
      </c>
      <c r="CR6" s="140">
        <v>2.0526697272514121E-5</v>
      </c>
      <c r="CS6" s="140">
        <v>3.9167598854359694E-4</v>
      </c>
      <c r="CT6" s="140">
        <v>2.2912710109588668E-5</v>
      </c>
      <c r="CU6" s="140">
        <v>3.3476742517079975E-4</v>
      </c>
      <c r="CV6" s="140">
        <v>4.3206457999875099E-5</v>
      </c>
      <c r="CW6" s="140">
        <v>8.1305639969083012E-5</v>
      </c>
      <c r="CX6" s="140">
        <v>2.680180215616017E-4</v>
      </c>
      <c r="CY6" s="140">
        <v>7.0592450419838665E-5</v>
      </c>
      <c r="CZ6" s="140">
        <v>4.3343094438918876E-4</v>
      </c>
      <c r="DA6" s="140">
        <v>1.8638425577712083E-4</v>
      </c>
      <c r="DB6" s="140">
        <v>8.7293098288320441E-5</v>
      </c>
      <c r="DC6" s="140">
        <v>8.2919898195273783E-4</v>
      </c>
      <c r="DD6" s="140">
        <v>7.6086451365308359E-5</v>
      </c>
      <c r="DE6" s="140">
        <v>1.0101890858714278E-4</v>
      </c>
      <c r="DF6" s="140">
        <v>9.5313150503408993E-4</v>
      </c>
      <c r="DG6" s="140">
        <v>1.6150321081153094E-3</v>
      </c>
      <c r="DH6" s="140">
        <v>3.8614286793867451E-4</v>
      </c>
      <c r="DI6" s="140">
        <v>4.6978733045747768E-3</v>
      </c>
      <c r="DJ6" s="140">
        <v>3.5018769557957116E-2</v>
      </c>
      <c r="DK6" s="140">
        <v>1.2230292448217048E-3</v>
      </c>
      <c r="DL6" s="140">
        <v>8.4278667262174616E-4</v>
      </c>
      <c r="DM6" s="140">
        <v>1.6724398817529104E-3</v>
      </c>
      <c r="DN6" s="140">
        <v>2.004364434144059E-4</v>
      </c>
      <c r="DO6" s="140">
        <v>2.0264510140196199E-4</v>
      </c>
      <c r="DP6" s="140">
        <v>4.9277264406243266E-4</v>
      </c>
      <c r="DQ6" s="140">
        <v>1.7322056875721536E-3</v>
      </c>
      <c r="DR6" s="140"/>
      <c r="DS6" s="140">
        <v>3.3597244203134152E-5</v>
      </c>
      <c r="DT6" s="140">
        <v>3.6777975233511003E-5</v>
      </c>
      <c r="DU6" s="140">
        <v>4.1620870342411572E-4</v>
      </c>
      <c r="DV6" s="140">
        <v>2.4014935472806891E-5</v>
      </c>
      <c r="DW6" s="140">
        <v>3.8394399555855766E-4</v>
      </c>
      <c r="DX6" s="140">
        <v>4.4504004484895541E-5</v>
      </c>
      <c r="DY6" s="140">
        <v>7.6064926999042329E-5</v>
      </c>
      <c r="DZ6" s="140">
        <v>1.8900297174976992E-4</v>
      </c>
      <c r="EA6" s="140">
        <v>8.8054085997979253E-5</v>
      </c>
      <c r="EB6" s="140">
        <v>4.9210120741621322E-4</v>
      </c>
      <c r="EC6" s="140">
        <v>2.2919677856100753E-4</v>
      </c>
      <c r="ED6" s="140">
        <v>1.1253227657024408E-4</v>
      </c>
      <c r="EE6" s="140">
        <v>9.4916236032556531E-4</v>
      </c>
      <c r="EF6" s="140">
        <v>4.9594525582573224E-5</v>
      </c>
      <c r="EG6" s="140">
        <v>9.8442413301395173E-5</v>
      </c>
      <c r="EH6" s="140">
        <v>1.2197860234368302E-3</v>
      </c>
      <c r="EI6" s="140">
        <v>1.6598727746358565E-3</v>
      </c>
      <c r="EJ6" s="140">
        <v>5.2051808558320489E-4</v>
      </c>
      <c r="EK6" s="140">
        <v>4.4520814233803482E-3</v>
      </c>
      <c r="EL6" s="140">
        <v>3.6958731301865728E-2</v>
      </c>
      <c r="EM6" s="140">
        <v>1.3652144642735899E-3</v>
      </c>
      <c r="EN6" s="140">
        <v>9.4217687231711099E-4</v>
      </c>
      <c r="EO6" s="140">
        <v>1.8078298031161666E-3</v>
      </c>
      <c r="EP6" s="140">
        <v>2.3905366172832982E-4</v>
      </c>
      <c r="EQ6" s="140">
        <v>2.2666337779572122E-4</v>
      </c>
      <c r="ER6" s="140">
        <v>4.0910644216228173E-4</v>
      </c>
      <c r="ES6" s="140">
        <v>1.8137828607899141E-3</v>
      </c>
      <c r="ET6" s="140"/>
      <c r="EU6" s="140">
        <v>3.8574900515117262E-5</v>
      </c>
      <c r="EV6" s="140">
        <v>3.1069519150535241E-5</v>
      </c>
      <c r="EW6" s="140">
        <v>3.1120727185260052E-4</v>
      </c>
      <c r="EX6" s="140">
        <v>2.3216753095265341E-5</v>
      </c>
      <c r="EY6" s="140">
        <v>4.2687546761083862E-4</v>
      </c>
      <c r="EZ6" s="140">
        <v>7.0808524599365498E-5</v>
      </c>
      <c r="FA6" s="140">
        <v>1.0340895795612969E-4</v>
      </c>
      <c r="FB6" s="140">
        <v>1.0995637374364166E-4</v>
      </c>
      <c r="FC6" s="140">
        <v>9.5748639146829475E-5</v>
      </c>
      <c r="FD6" s="140">
        <v>5.0410835503208128E-4</v>
      </c>
      <c r="FE6" s="140">
        <v>2.2535264066318291E-4</v>
      </c>
      <c r="FF6" s="140">
        <v>9.9228953260692719E-5</v>
      </c>
      <c r="FG6" s="140">
        <v>1.0185229431603664E-3</v>
      </c>
      <c r="FH6" s="140">
        <v>4.2721214505566873E-5</v>
      </c>
      <c r="FI6" s="140">
        <v>1.1427683546264437E-4</v>
      </c>
      <c r="FJ6" s="140">
        <v>1.1843860110331778E-3</v>
      </c>
      <c r="FK6" s="140">
        <v>1.7624080531915293E-3</v>
      </c>
      <c r="FL6" s="140">
        <v>4.5513988733752688E-4</v>
      </c>
      <c r="FM6" s="140">
        <v>4.5219233715346318E-3</v>
      </c>
      <c r="FN6" s="140">
        <v>3.7167714856570333E-2</v>
      </c>
      <c r="FO6" s="140">
        <v>1.5781986284985105E-3</v>
      </c>
      <c r="FP6" s="140">
        <v>9.2687488834420956E-4</v>
      </c>
      <c r="FQ6" s="140">
        <v>2.1793087913853002E-3</v>
      </c>
      <c r="FR6" s="140">
        <v>2.3093641197695621E-4</v>
      </c>
      <c r="FS6" s="140">
        <v>2.5949428983653924E-4</v>
      </c>
      <c r="FT6" s="140">
        <v>4.0546987691451528E-4</v>
      </c>
      <c r="FU6" s="140">
        <v>1.9428744727058623E-3</v>
      </c>
      <c r="FV6" s="140"/>
      <c r="FW6" s="140">
        <v>5.1435151008731322E-5</v>
      </c>
      <c r="FX6" s="140">
        <v>2.1068021165298195E-5</v>
      </c>
      <c r="FY6" s="140">
        <v>3.0572458910811516E-4</v>
      </c>
      <c r="FZ6" s="140">
        <v>1.6168160456569393E-5</v>
      </c>
      <c r="GA6" s="140">
        <v>5.1438704043241701E-4</v>
      </c>
      <c r="GB6" s="140">
        <v>8.5209811463530231E-5</v>
      </c>
      <c r="GC6" s="140">
        <v>8.3576258901633219E-5</v>
      </c>
      <c r="GD6" s="140">
        <v>1.0610089447570764E-4</v>
      </c>
      <c r="GE6" s="140">
        <v>9.5609536061385465E-5</v>
      </c>
      <c r="GF6" s="140">
        <v>4.8665732050687493E-4</v>
      </c>
      <c r="GG6" s="140">
        <v>2.4174280583609873E-4</v>
      </c>
      <c r="GH6" s="140">
        <v>1.2956431330997262E-4</v>
      </c>
      <c r="GI6" s="140">
        <v>9.7864997549574847E-4</v>
      </c>
      <c r="GJ6" s="140">
        <v>5.0811748213982835E-5</v>
      </c>
      <c r="GK6" s="140">
        <v>1.3315538956951357E-4</v>
      </c>
      <c r="GL6" s="140">
        <v>1.371663188538306E-3</v>
      </c>
      <c r="GM6" s="140">
        <v>1.9886725136105099E-3</v>
      </c>
      <c r="GN6" s="140">
        <v>5.191838501663092E-4</v>
      </c>
      <c r="GO6" s="140">
        <v>5.5175436183350695E-3</v>
      </c>
      <c r="GP6" s="140">
        <v>4.5455862550386174E-2</v>
      </c>
      <c r="GQ6" s="140">
        <v>2.2549563160060297E-3</v>
      </c>
      <c r="GR6" s="140">
        <v>9.9997279761006633E-4</v>
      </c>
      <c r="GS6" s="140">
        <v>2.8164075614271391E-3</v>
      </c>
      <c r="GT6" s="140">
        <v>2.1351725503305054E-4</v>
      </c>
      <c r="GU6" s="140">
        <v>2.2430459771765799E-4</v>
      </c>
      <c r="GV6" s="140">
        <v>4.0503550860111238E-4</v>
      </c>
      <c r="GW6" s="140">
        <v>1.8568084954702722E-3</v>
      </c>
      <c r="GX6" s="140"/>
      <c r="GY6" s="140">
        <v>5.4520311667945277E-5</v>
      </c>
      <c r="GZ6" s="140">
        <v>1.4978927418881E-5</v>
      </c>
      <c r="HA6" s="140">
        <v>2.8549841342680806E-4</v>
      </c>
      <c r="HB6" s="140">
        <v>5.6187553123993997E-5</v>
      </c>
      <c r="HC6" s="140">
        <v>6.0668245906650572E-4</v>
      </c>
      <c r="HD6" s="140">
        <v>9.0967383151523419E-5</v>
      </c>
      <c r="HE6" s="140">
        <v>9.3938280645802002E-5</v>
      </c>
      <c r="HF6" s="140">
        <v>1.3484037677128144E-4</v>
      </c>
      <c r="HG6" s="140">
        <v>8.2613756374556226E-5</v>
      </c>
      <c r="HH6" s="140">
        <v>4.2843625954970012E-4</v>
      </c>
      <c r="HI6" s="140">
        <v>2.5713048356233199E-4</v>
      </c>
      <c r="HJ6" s="140">
        <v>1.4788188587423659E-4</v>
      </c>
      <c r="HK6" s="140">
        <v>9.285844185232049E-4</v>
      </c>
      <c r="HL6" s="140">
        <v>4.4927315645119937E-5</v>
      </c>
      <c r="HM6" s="140">
        <v>1.0110717205298505E-4</v>
      </c>
      <c r="HN6" s="140">
        <v>1.2393414980905598E-3</v>
      </c>
      <c r="HO6" s="140">
        <v>1.8181677832289514E-3</v>
      </c>
      <c r="HP6" s="140">
        <v>4.1533347946295907E-4</v>
      </c>
      <c r="HQ6" s="140">
        <v>6.1846232618741242E-3</v>
      </c>
      <c r="HR6" s="140">
        <v>4.3350642146422702E-2</v>
      </c>
      <c r="HS6" s="140">
        <v>7.9483182295094195E-3</v>
      </c>
      <c r="HT6" s="140">
        <v>1.0100819531099691E-3</v>
      </c>
      <c r="HU6" s="140">
        <v>2.0072326895454319E-3</v>
      </c>
      <c r="HV6" s="140">
        <v>2.373656891484234E-4</v>
      </c>
      <c r="HW6" s="140">
        <v>2.3462311980331865E-4</v>
      </c>
      <c r="HX6" s="140">
        <v>4.492084504730807E-4</v>
      </c>
      <c r="HY6" s="140">
        <v>2.1303112265118438E-3</v>
      </c>
      <c r="HZ6" s="100"/>
    </row>
    <row r="7" spans="1:234" s="101" customFormat="1" ht="60" x14ac:dyDescent="0.25">
      <c r="A7" s="98" t="s">
        <v>28</v>
      </c>
      <c r="B7" s="99">
        <v>7312</v>
      </c>
      <c r="C7" s="99"/>
      <c r="D7" s="99">
        <v>1</v>
      </c>
      <c r="E7" s="99"/>
      <c r="F7" s="99"/>
      <c r="G7" s="99" t="s">
        <v>835</v>
      </c>
      <c r="H7" s="99" t="s">
        <v>795</v>
      </c>
      <c r="I7" s="98" t="s">
        <v>837</v>
      </c>
      <c r="J7" s="98" t="s">
        <v>877</v>
      </c>
      <c r="K7" s="140">
        <v>1.4305953792729629E-5</v>
      </c>
      <c r="L7" s="140">
        <v>6.7660864355734029E-7</v>
      </c>
      <c r="M7" s="140">
        <v>3.3559815033004318E-5</v>
      </c>
      <c r="N7" s="140">
        <v>1.6961616406134582E-5</v>
      </c>
      <c r="O7" s="140">
        <v>1.9264938827343317E-5</v>
      </c>
      <c r="P7" s="140">
        <v>1.2349348194101577E-6</v>
      </c>
      <c r="Q7" s="140">
        <v>4.8851068886096533E-6</v>
      </c>
      <c r="R7" s="140">
        <v>2.25900605863043E-5</v>
      </c>
      <c r="S7" s="140">
        <v>1.6702667001433371E-5</v>
      </c>
      <c r="T7" s="140">
        <v>1.3037110355254344E-4</v>
      </c>
      <c r="U7" s="140">
        <v>3.1181610829637798E-5</v>
      </c>
      <c r="V7" s="140">
        <v>1.3773571799420504E-5</v>
      </c>
      <c r="W7" s="140">
        <v>5.7437905422553344E-5</v>
      </c>
      <c r="X7" s="140">
        <v>8.432968213031293E-6</v>
      </c>
      <c r="Y7" s="140">
        <v>6.4740828191669019E-5</v>
      </c>
      <c r="Z7" s="140">
        <v>2.1045355535188889E-4</v>
      </c>
      <c r="AA7" s="140">
        <v>2.3906369623699671E-4</v>
      </c>
      <c r="AB7" s="140">
        <v>9.2022688577125813E-5</v>
      </c>
      <c r="AC7" s="140">
        <v>4.9873248628267731E-4</v>
      </c>
      <c r="AD7" s="140">
        <v>2.2238198944366039E-3</v>
      </c>
      <c r="AE7" s="140">
        <v>5.9542351513370022E-4</v>
      </c>
      <c r="AF7" s="140">
        <v>2.6028085022466698E-4</v>
      </c>
      <c r="AG7" s="140">
        <v>3.061110005979366E-4</v>
      </c>
      <c r="AH7" s="140">
        <v>6.3242696368855363E-5</v>
      </c>
      <c r="AI7" s="140">
        <v>7.9017120213256307E-5</v>
      </c>
      <c r="AJ7" s="140">
        <v>1.7425397424967307E-4</v>
      </c>
      <c r="AK7" s="140">
        <v>2.5125672152187528E-4</v>
      </c>
      <c r="AL7" s="140"/>
      <c r="AM7" s="140">
        <v>1.586309672021021E-5</v>
      </c>
      <c r="AN7" s="140">
        <v>0</v>
      </c>
      <c r="AO7" s="140">
        <v>1.8769105529646778E-5</v>
      </c>
      <c r="AP7" s="140">
        <v>9.0184200618162083E-6</v>
      </c>
      <c r="AQ7" s="140">
        <v>2.4278121043705905E-5</v>
      </c>
      <c r="AR7" s="140">
        <v>7.6008377388122294E-7</v>
      </c>
      <c r="AS7" s="140">
        <v>5.9817879569598128E-6</v>
      </c>
      <c r="AT7" s="140">
        <v>1.4363549277979835E-5</v>
      </c>
      <c r="AU7" s="140">
        <v>1.5322975385541365E-5</v>
      </c>
      <c r="AV7" s="140">
        <v>1.2760754306941722E-4</v>
      </c>
      <c r="AW7" s="140">
        <v>3.2028963858654761E-5</v>
      </c>
      <c r="AX7" s="140">
        <v>1.3222401000533465E-5</v>
      </c>
      <c r="AY7" s="140">
        <v>7.4517881700888181E-5</v>
      </c>
      <c r="AZ7" s="140">
        <v>8.2254008423473262E-6</v>
      </c>
      <c r="BA7" s="140">
        <v>4.0798764248189572E-5</v>
      </c>
      <c r="BB7" s="140">
        <v>2.1589471395145617E-4</v>
      </c>
      <c r="BC7" s="140">
        <v>2.4887502684417615E-4</v>
      </c>
      <c r="BD7" s="140">
        <v>8.717936150439036E-5</v>
      </c>
      <c r="BE7" s="140">
        <v>5.108607018658529E-4</v>
      </c>
      <c r="BF7" s="140">
        <v>2.3359783272664629E-3</v>
      </c>
      <c r="BG7" s="140">
        <v>4.6016032831659043E-4</v>
      </c>
      <c r="BH7" s="140">
        <v>2.3513445481504201E-4</v>
      </c>
      <c r="BI7" s="140">
        <v>3.105691163145588E-4</v>
      </c>
      <c r="BJ7" s="140">
        <v>8.5356719138509796E-5</v>
      </c>
      <c r="BK7" s="140">
        <v>6.1150692566840922E-5</v>
      </c>
      <c r="BL7" s="140">
        <v>1.6516599075302175E-4</v>
      </c>
      <c r="BM7" s="140">
        <v>2.0390993472095938E-4</v>
      </c>
      <c r="BN7" s="140"/>
      <c r="BO7" s="140">
        <v>1.3965297936437476E-5</v>
      </c>
      <c r="BP7" s="140">
        <v>1.3810301925134631E-6</v>
      </c>
      <c r="BQ7" s="140">
        <v>1.5781121619610132E-5</v>
      </c>
      <c r="BR7" s="140">
        <v>0</v>
      </c>
      <c r="BS7" s="140">
        <v>2.6216306409029342E-5</v>
      </c>
      <c r="BT7" s="140">
        <v>1.6203347270611272E-6</v>
      </c>
      <c r="BU7" s="140">
        <v>4.5110700482601853E-6</v>
      </c>
      <c r="BV7" s="140">
        <v>1.6190739770871449E-5</v>
      </c>
      <c r="BW7" s="140">
        <v>1.3946225843158695E-5</v>
      </c>
      <c r="BX7" s="140">
        <v>1.4320601603940198E-4</v>
      </c>
      <c r="BY7" s="140">
        <v>3.8244301827864793E-5</v>
      </c>
      <c r="BZ7" s="140">
        <v>8.4217745724109491E-6</v>
      </c>
      <c r="CA7" s="140">
        <v>6.6973052465781418E-5</v>
      </c>
      <c r="CB7" s="140">
        <v>2.2482111287904228E-6</v>
      </c>
      <c r="CC7" s="140">
        <v>5.1848781141910415E-5</v>
      </c>
      <c r="CD7" s="140">
        <v>1.9620204881086779E-4</v>
      </c>
      <c r="CE7" s="140">
        <v>2.6932020200064671E-4</v>
      </c>
      <c r="CF7" s="140">
        <v>8.6000378324430489E-5</v>
      </c>
      <c r="CG7" s="140">
        <v>4.1808992838637148E-4</v>
      </c>
      <c r="CH7" s="140">
        <v>1.9173354020107466E-3</v>
      </c>
      <c r="CI7" s="140">
        <v>3.7608284092415347E-4</v>
      </c>
      <c r="CJ7" s="140">
        <v>2.4381761844647501E-4</v>
      </c>
      <c r="CK7" s="140">
        <v>2.8758912571751484E-4</v>
      </c>
      <c r="CL7" s="140">
        <v>6.3436131004500265E-5</v>
      </c>
      <c r="CM7" s="140">
        <v>4.4107115300628369E-5</v>
      </c>
      <c r="CN7" s="140">
        <v>1.3673411182425492E-4</v>
      </c>
      <c r="CO7" s="140">
        <v>1.9922962904534523E-4</v>
      </c>
      <c r="CP7" s="140"/>
      <c r="CQ7" s="140">
        <v>1.1585046474899114E-5</v>
      </c>
      <c r="CR7" s="140">
        <v>8.9936026700212213E-7</v>
      </c>
      <c r="CS7" s="140">
        <v>1.4223674035460949E-5</v>
      </c>
      <c r="CT7" s="140">
        <v>0</v>
      </c>
      <c r="CU7" s="140">
        <v>2.1592172897885722E-5</v>
      </c>
      <c r="CV7" s="140">
        <v>8.0322920561353058E-7</v>
      </c>
      <c r="CW7" s="140">
        <v>2.7336733603998276E-6</v>
      </c>
      <c r="CX7" s="140">
        <v>1.4080921946600203E-5</v>
      </c>
      <c r="CY7" s="140">
        <v>1.1857366734517671E-5</v>
      </c>
      <c r="CZ7" s="140">
        <v>1.637004956599712E-4</v>
      </c>
      <c r="DA7" s="140">
        <v>3.4021753834010898E-5</v>
      </c>
      <c r="DB7" s="140">
        <v>8.6218905400028032E-6</v>
      </c>
      <c r="DC7" s="140">
        <v>5.1449119968740002E-5</v>
      </c>
      <c r="DD7" s="140">
        <v>3.4559852637788926E-6</v>
      </c>
      <c r="DE7" s="140">
        <v>5.1124219791838694E-5</v>
      </c>
      <c r="DF7" s="140">
        <v>2.9888126735712328E-4</v>
      </c>
      <c r="DG7" s="140">
        <v>3.2754596417549389E-4</v>
      </c>
      <c r="DH7" s="140">
        <v>7.0141880974783648E-5</v>
      </c>
      <c r="DI7" s="140">
        <v>5.2876255489006554E-4</v>
      </c>
      <c r="DJ7" s="140">
        <v>2.0119694496836694E-3</v>
      </c>
      <c r="DK7" s="140">
        <v>3.5487824117305184E-4</v>
      </c>
      <c r="DL7" s="140">
        <v>2.431271509594908E-4</v>
      </c>
      <c r="DM7" s="140">
        <v>2.9087145428329409E-4</v>
      </c>
      <c r="DN7" s="140">
        <v>5.8561969394811985E-5</v>
      </c>
      <c r="DO7" s="140">
        <v>2.5050755755280235E-5</v>
      </c>
      <c r="DP7" s="140">
        <v>1.0860109343926406E-4</v>
      </c>
      <c r="DQ7" s="140">
        <v>1.9308936841890473E-4</v>
      </c>
      <c r="DR7" s="140"/>
      <c r="DS7" s="140">
        <v>7.0359911822132774E-6</v>
      </c>
      <c r="DT7" s="140">
        <v>0</v>
      </c>
      <c r="DU7" s="140">
        <v>2.4327945675143417E-5</v>
      </c>
      <c r="DV7" s="140">
        <v>1.1324992245384767E-6</v>
      </c>
      <c r="DW7" s="140">
        <v>1.6603243964514389E-5</v>
      </c>
      <c r="DX7" s="140">
        <v>9.1984103681958501E-7</v>
      </c>
      <c r="DY7" s="140">
        <v>4.0327353636452002E-6</v>
      </c>
      <c r="DZ7" s="140">
        <v>2.0227153399764684E-5</v>
      </c>
      <c r="EA7" s="140">
        <v>1.4398060349481465E-5</v>
      </c>
      <c r="EB7" s="140">
        <v>1.0972527028397041E-4</v>
      </c>
      <c r="EC7" s="140">
        <v>1.4973810371913369E-5</v>
      </c>
      <c r="ED7" s="140">
        <v>8.1643567845808055E-6</v>
      </c>
      <c r="EE7" s="140">
        <v>4.8107484892469586E-5</v>
      </c>
      <c r="EF7" s="140">
        <v>2.8681234944292589E-6</v>
      </c>
      <c r="EG7" s="140">
        <v>4.3690083583883599E-5</v>
      </c>
      <c r="EH7" s="140">
        <v>1.8515897996521782E-4</v>
      </c>
      <c r="EI7" s="140">
        <v>3.1045177963124991E-4</v>
      </c>
      <c r="EJ7" s="140">
        <v>8.0673928301426226E-5</v>
      </c>
      <c r="EK7" s="140">
        <v>6.7166145725673762E-4</v>
      </c>
      <c r="EL7" s="140">
        <v>2.7297105024975013E-3</v>
      </c>
      <c r="EM7" s="140">
        <v>3.1896622967610036E-4</v>
      </c>
      <c r="EN7" s="140">
        <v>2.4197148306372523E-4</v>
      </c>
      <c r="EO7" s="140">
        <v>3.3815292457995544E-4</v>
      </c>
      <c r="EP7" s="140">
        <v>3.2033029982539559E-5</v>
      </c>
      <c r="EQ7" s="140">
        <v>1.7561665474917905E-5</v>
      </c>
      <c r="ER7" s="140">
        <v>1.3989550262536146E-4</v>
      </c>
      <c r="ES7" s="140">
        <v>1.6317499310175435E-4</v>
      </c>
      <c r="ET7" s="140"/>
      <c r="EU7" s="140">
        <v>3.5492415307399239E-6</v>
      </c>
      <c r="EV7" s="140">
        <v>2.9913243746846095E-6</v>
      </c>
      <c r="EW7" s="140">
        <v>2.0263765099781811E-5</v>
      </c>
      <c r="EX7" s="140">
        <v>0</v>
      </c>
      <c r="EY7" s="140">
        <v>1.7534733807874675E-5</v>
      </c>
      <c r="EZ7" s="140">
        <v>6.761866844658163E-7</v>
      </c>
      <c r="FA7" s="140">
        <v>5.7240523068702217E-6</v>
      </c>
      <c r="FB7" s="140">
        <v>3.8891533444634484E-5</v>
      </c>
      <c r="FC7" s="140">
        <v>3.2609342030228479E-5</v>
      </c>
      <c r="FD7" s="140">
        <v>1.1387207248590721E-4</v>
      </c>
      <c r="FE7" s="140">
        <v>7.0055389630510914E-6</v>
      </c>
      <c r="FF7" s="140">
        <v>5.4748314013120592E-6</v>
      </c>
      <c r="FG7" s="140">
        <v>5.805709024175747E-5</v>
      </c>
      <c r="FH7" s="140">
        <v>3.7612740820303209E-6</v>
      </c>
      <c r="FI7" s="140">
        <v>5.0090654411302223E-5</v>
      </c>
      <c r="FJ7" s="140">
        <v>1.491010160716015E-4</v>
      </c>
      <c r="FK7" s="140">
        <v>3.6680908117402589E-4</v>
      </c>
      <c r="FL7" s="140">
        <v>5.5068283868413356E-5</v>
      </c>
      <c r="FM7" s="140">
        <v>7.1715016565277985E-4</v>
      </c>
      <c r="FN7" s="140">
        <v>2.9709035597739186E-3</v>
      </c>
      <c r="FO7" s="140">
        <v>2.6613948673419969E-4</v>
      </c>
      <c r="FP7" s="140">
        <v>1.9863962356099466E-4</v>
      </c>
      <c r="FQ7" s="140">
        <v>3.3715121174638827E-4</v>
      </c>
      <c r="FR7" s="140">
        <v>3.7160518492905975E-5</v>
      </c>
      <c r="FS7" s="140">
        <v>2.578973718502983E-5</v>
      </c>
      <c r="FT7" s="140">
        <v>1.3024187478212441E-4</v>
      </c>
      <c r="FU7" s="140">
        <v>1.5096165069154383E-4</v>
      </c>
      <c r="FV7" s="140"/>
      <c r="FW7" s="140">
        <v>2.9006254609219584E-6</v>
      </c>
      <c r="FX7" s="140">
        <v>9.5451892164524519E-7</v>
      </c>
      <c r="FY7" s="140">
        <v>2.4938391514738402E-5</v>
      </c>
      <c r="FZ7" s="140">
        <v>7.691754417141295E-7</v>
      </c>
      <c r="GA7" s="140">
        <v>1.9094066768158497E-5</v>
      </c>
      <c r="GB7" s="140">
        <v>1.1321150441153605E-6</v>
      </c>
      <c r="GC7" s="140">
        <v>1.5689381179213375E-5</v>
      </c>
      <c r="GD7" s="140">
        <v>4.6556845746726477E-5</v>
      </c>
      <c r="GE7" s="140">
        <v>4.2809710277089414E-6</v>
      </c>
      <c r="GF7" s="140">
        <v>6.1540420420012792E-5</v>
      </c>
      <c r="GG7" s="140">
        <v>1.1656390460479009E-5</v>
      </c>
      <c r="GH7" s="140">
        <v>3.0991283279279234E-6</v>
      </c>
      <c r="GI7" s="140">
        <v>6.6821718010424801E-5</v>
      </c>
      <c r="GJ7" s="140">
        <v>3.1548240436481783E-6</v>
      </c>
      <c r="GK7" s="140">
        <v>3.1215419149561507E-5</v>
      </c>
      <c r="GL7" s="140">
        <v>1.3354657551824966E-4</v>
      </c>
      <c r="GM7" s="140">
        <v>3.3800265656550927E-4</v>
      </c>
      <c r="GN7" s="140">
        <v>5.2638234071312375E-5</v>
      </c>
      <c r="GO7" s="140">
        <v>1.043948095963691E-3</v>
      </c>
      <c r="GP7" s="140">
        <v>3.6789583069566732E-3</v>
      </c>
      <c r="GQ7" s="140">
        <v>2.3752744640029468E-4</v>
      </c>
      <c r="GR7" s="140">
        <v>2.2141261853007293E-4</v>
      </c>
      <c r="GS7" s="140">
        <v>3.9801903461877806E-4</v>
      </c>
      <c r="GT7" s="140">
        <v>3.4107898764542632E-5</v>
      </c>
      <c r="GU7" s="140">
        <v>2.2526433405829293E-5</v>
      </c>
      <c r="GV7" s="140">
        <v>1.2834341873897966E-4</v>
      </c>
      <c r="GW7" s="140">
        <v>1.4085368661148807E-4</v>
      </c>
      <c r="GX7" s="140"/>
      <c r="GY7" s="140">
        <v>0</v>
      </c>
      <c r="GZ7" s="140">
        <v>5.3096861657624938E-7</v>
      </c>
      <c r="HA7" s="140">
        <v>2.8409126508458842E-5</v>
      </c>
      <c r="HB7" s="140">
        <v>4.657619443651311E-7</v>
      </c>
      <c r="HC7" s="140">
        <v>2.3302605702820268E-5</v>
      </c>
      <c r="HD7" s="140">
        <v>0</v>
      </c>
      <c r="HE7" s="140">
        <v>2.7759528324645342E-6</v>
      </c>
      <c r="HF7" s="140">
        <v>2.4396028443417789E-5</v>
      </c>
      <c r="HG7" s="140">
        <v>3.0856728814189935E-6</v>
      </c>
      <c r="HH7" s="140">
        <v>2.2622639840242663E-5</v>
      </c>
      <c r="HI7" s="140">
        <v>4.7147567901755699E-6</v>
      </c>
      <c r="HJ7" s="140">
        <v>1.3972858330953934E-6</v>
      </c>
      <c r="HK7" s="140">
        <v>6.4195316725114578E-5</v>
      </c>
      <c r="HL7" s="140">
        <v>5.0568007180719612E-6</v>
      </c>
      <c r="HM7" s="140">
        <v>4.2554456487412933E-5</v>
      </c>
      <c r="HN7" s="140">
        <v>9.3112589514873453E-5</v>
      </c>
      <c r="HO7" s="140">
        <v>3.4934844917854644E-4</v>
      </c>
      <c r="HP7" s="140">
        <v>5.2789214249324796E-5</v>
      </c>
      <c r="HQ7" s="140">
        <v>9.9040550209284297E-4</v>
      </c>
      <c r="HR7" s="140">
        <v>3.1980454026881797E-3</v>
      </c>
      <c r="HS7" s="140">
        <v>2.2161322429233265E-4</v>
      </c>
      <c r="HT7" s="140">
        <v>1.6905269915769159E-4</v>
      </c>
      <c r="HU7" s="140">
        <v>4.9102077352236909E-4</v>
      </c>
      <c r="HV7" s="140">
        <v>5.875107193363851E-5</v>
      </c>
      <c r="HW7" s="140">
        <v>1.8129329566516857E-5</v>
      </c>
      <c r="HX7" s="140">
        <v>1.165717028750602E-4</v>
      </c>
      <c r="HY7" s="140">
        <v>1.3871477092928136E-4</v>
      </c>
      <c r="HZ7" s="100"/>
    </row>
    <row r="8" spans="1:234" s="101" customFormat="1" ht="48" x14ac:dyDescent="0.25">
      <c r="A8" s="98" t="s">
        <v>28</v>
      </c>
      <c r="B8" s="99">
        <v>7319</v>
      </c>
      <c r="C8" s="99"/>
      <c r="D8" s="99">
        <v>1</v>
      </c>
      <c r="E8" s="99"/>
      <c r="F8" s="99"/>
      <c r="G8" s="99" t="s">
        <v>836</v>
      </c>
      <c r="H8" s="99" t="s">
        <v>795</v>
      </c>
      <c r="I8" s="98" t="s">
        <v>837</v>
      </c>
      <c r="J8" s="98" t="s">
        <v>877</v>
      </c>
      <c r="K8" s="140">
        <v>6.0947545876487287E-5</v>
      </c>
      <c r="L8" s="140">
        <v>3.0428744633010049E-6</v>
      </c>
      <c r="M8" s="140">
        <v>1.205983600107798E-4</v>
      </c>
      <c r="N8" s="140">
        <v>7.6958857924862067E-6</v>
      </c>
      <c r="O8" s="140">
        <v>1.9118635740345637E-4</v>
      </c>
      <c r="P8" s="140">
        <v>9.1377538476562252E-6</v>
      </c>
      <c r="Q8" s="140">
        <v>1.4567575801572139E-5</v>
      </c>
      <c r="R8" s="140">
        <v>5.4023204438118223E-5</v>
      </c>
      <c r="S8" s="140">
        <v>7.4118421008782941E-5</v>
      </c>
      <c r="T8" s="140">
        <v>4.4355353654901704E-4</v>
      </c>
      <c r="U8" s="140">
        <v>2.3978890793478481E-4</v>
      </c>
      <c r="V8" s="140">
        <v>1.8398764364226114E-4</v>
      </c>
      <c r="W8" s="140">
        <v>7.8409338832173699E-4</v>
      </c>
      <c r="X8" s="140">
        <v>7.8988804141524185E-5</v>
      </c>
      <c r="Y8" s="140">
        <v>9.0098530121879002E-5</v>
      </c>
      <c r="Z8" s="140">
        <v>7.2365520470893711E-4</v>
      </c>
      <c r="AA8" s="140">
        <v>1.7303681506700426E-3</v>
      </c>
      <c r="AB8" s="140">
        <v>1.6492276671400928E-4</v>
      </c>
      <c r="AC8" s="140">
        <v>2.3692242684843776E-3</v>
      </c>
      <c r="AD8" s="140">
        <v>2.1467427747181918E-2</v>
      </c>
      <c r="AE8" s="140">
        <v>1.4248763146418218E-3</v>
      </c>
      <c r="AF8" s="140">
        <v>7.8682428605739033E-4</v>
      </c>
      <c r="AG8" s="140">
        <v>1.6844853714210969E-3</v>
      </c>
      <c r="AH8" s="140">
        <v>3.3913493030843277E-4</v>
      </c>
      <c r="AI8" s="140">
        <v>1.5151060918048079E-4</v>
      </c>
      <c r="AJ8" s="140">
        <v>4.5885522145204169E-4</v>
      </c>
      <c r="AK8" s="140">
        <v>4.0712976869062818E-4</v>
      </c>
      <c r="AL8" s="140"/>
      <c r="AM8" s="140">
        <v>2.5279230762513508E-5</v>
      </c>
      <c r="AN8" s="140">
        <v>4.2436992086360711E-6</v>
      </c>
      <c r="AO8" s="140">
        <v>9.5923880094637585E-5</v>
      </c>
      <c r="AP8" s="140">
        <v>4.5925073479637376E-7</v>
      </c>
      <c r="AQ8" s="140">
        <v>1.133634681688866E-4</v>
      </c>
      <c r="AR8" s="140">
        <v>4.4435248884550434E-6</v>
      </c>
      <c r="AS8" s="140">
        <v>1.9534210510939409E-5</v>
      </c>
      <c r="AT8" s="140">
        <v>4.7708329127097204E-5</v>
      </c>
      <c r="AU8" s="140">
        <v>2.8749109180428207E-4</v>
      </c>
      <c r="AV8" s="140">
        <v>3.3756441761118836E-4</v>
      </c>
      <c r="AW8" s="140">
        <v>1.6524566696862213E-4</v>
      </c>
      <c r="AX8" s="140">
        <v>1.6871840511794819E-4</v>
      </c>
      <c r="AY8" s="140">
        <v>7.1475287661215453E-4</v>
      </c>
      <c r="AZ8" s="140">
        <v>5.8514870254519742E-5</v>
      </c>
      <c r="BA8" s="140">
        <v>1.0521327358901135E-4</v>
      </c>
      <c r="BB8" s="140">
        <v>4.584281915165899E-4</v>
      </c>
      <c r="BC8" s="140">
        <v>1.5835914811351509E-3</v>
      </c>
      <c r="BD8" s="140">
        <v>1.3676320147794721E-4</v>
      </c>
      <c r="BE8" s="140">
        <v>2.4799522462301115E-3</v>
      </c>
      <c r="BF8" s="140">
        <v>2.0173433482895155E-2</v>
      </c>
      <c r="BG8" s="140">
        <v>1.2542122707394252E-3</v>
      </c>
      <c r="BH8" s="140">
        <v>6.7794975114378396E-4</v>
      </c>
      <c r="BI8" s="140">
        <v>1.600517471993449E-3</v>
      </c>
      <c r="BJ8" s="140">
        <v>2.515545380550213E-4</v>
      </c>
      <c r="BK8" s="140">
        <v>1.3134628137904716E-4</v>
      </c>
      <c r="BL8" s="140">
        <v>3.5422612598553089E-4</v>
      </c>
      <c r="BM8" s="140">
        <v>3.2837403018339618E-4</v>
      </c>
      <c r="BN8" s="140"/>
      <c r="BO8" s="140">
        <v>1.5132454521002323E-5</v>
      </c>
      <c r="BP8" s="140">
        <v>3.5329642663226514E-6</v>
      </c>
      <c r="BQ8" s="140">
        <v>6.8956783720626396E-5</v>
      </c>
      <c r="BR8" s="140">
        <v>0</v>
      </c>
      <c r="BS8" s="140">
        <v>9.9189678262239127E-5</v>
      </c>
      <c r="BT8" s="140">
        <v>9.790391158925457E-6</v>
      </c>
      <c r="BU8" s="140">
        <v>8.0478637159356218E-6</v>
      </c>
      <c r="BV8" s="140">
        <v>5.3367273182335334E-5</v>
      </c>
      <c r="BW8" s="140">
        <v>1.7760786834607778E-4</v>
      </c>
      <c r="BX8" s="140">
        <v>2.5785811630708839E-4</v>
      </c>
      <c r="BY8" s="140">
        <v>1.5358810479095461E-4</v>
      </c>
      <c r="BZ8" s="140">
        <v>1.178939286775632E-4</v>
      </c>
      <c r="CA8" s="140">
        <v>5.4622252173506906E-4</v>
      </c>
      <c r="CB8" s="140">
        <v>7.2007071556004425E-5</v>
      </c>
      <c r="CC8" s="140">
        <v>7.3909252866709383E-5</v>
      </c>
      <c r="CD8" s="140">
        <v>5.4585695712274613E-4</v>
      </c>
      <c r="CE8" s="140">
        <v>1.3334472587198686E-3</v>
      </c>
      <c r="CF8" s="140">
        <v>1.2054892887168061E-4</v>
      </c>
      <c r="CG8" s="140">
        <v>2.1458989637149002E-3</v>
      </c>
      <c r="CH8" s="140">
        <v>1.9735004715163484E-2</v>
      </c>
      <c r="CI8" s="140">
        <v>1.7946992114407862E-3</v>
      </c>
      <c r="CJ8" s="140">
        <v>6.0407694112222837E-4</v>
      </c>
      <c r="CK8" s="140">
        <v>1.4231469224789421E-3</v>
      </c>
      <c r="CL8" s="140">
        <v>1.8876509579445223E-4</v>
      </c>
      <c r="CM8" s="140">
        <v>1.0330243328291142E-4</v>
      </c>
      <c r="CN8" s="140">
        <v>3.4377546845095185E-4</v>
      </c>
      <c r="CO8" s="140">
        <v>2.2281510587754161E-4</v>
      </c>
      <c r="CP8" s="140"/>
      <c r="CQ8" s="140">
        <v>1.3129911268733681E-5</v>
      </c>
      <c r="CR8" s="140">
        <v>2.4607451533389205E-6</v>
      </c>
      <c r="CS8" s="140">
        <v>6.7319889431296352E-5</v>
      </c>
      <c r="CT8" s="140">
        <v>0</v>
      </c>
      <c r="CU8" s="140">
        <v>9.359230803686489E-5</v>
      </c>
      <c r="CV8" s="140">
        <v>1.683869213292668E-5</v>
      </c>
      <c r="CW8" s="140">
        <v>7.5658406121808187E-6</v>
      </c>
      <c r="CX8" s="140">
        <v>7.437910884904443E-5</v>
      </c>
      <c r="CY8" s="140">
        <v>4.9823895576526391E-5</v>
      </c>
      <c r="CZ8" s="140">
        <v>2.7045730265314987E-4</v>
      </c>
      <c r="DA8" s="140">
        <v>1.3925472800027479E-4</v>
      </c>
      <c r="DB8" s="140">
        <v>9.0137322620523064E-5</v>
      </c>
      <c r="DC8" s="140">
        <v>5.2932689592111604E-4</v>
      </c>
      <c r="DD8" s="140">
        <v>5.5940268899842405E-5</v>
      </c>
      <c r="DE8" s="140">
        <v>6.7827615984718338E-5</v>
      </c>
      <c r="DF8" s="140">
        <v>3.9159422212467417E-4</v>
      </c>
      <c r="DG8" s="140">
        <v>1.156016157826079E-3</v>
      </c>
      <c r="DH8" s="140">
        <v>9.4219488726294528E-5</v>
      </c>
      <c r="DI8" s="140">
        <v>2.226012309553113E-3</v>
      </c>
      <c r="DJ8" s="140">
        <v>1.5973407204547662E-2</v>
      </c>
      <c r="DK8" s="140">
        <v>1.7422814366908166E-3</v>
      </c>
      <c r="DL8" s="140">
        <v>5.0227340553326682E-4</v>
      </c>
      <c r="DM8" s="140">
        <v>1.3955983622207424E-3</v>
      </c>
      <c r="DN8" s="140">
        <v>1.4607095936644877E-4</v>
      </c>
      <c r="DO8" s="140">
        <v>7.5064044545576549E-5</v>
      </c>
      <c r="DP8" s="140">
        <v>3.3084319476690241E-4</v>
      </c>
      <c r="DQ8" s="140">
        <v>3.2611324357772566E-3</v>
      </c>
      <c r="DR8" s="140"/>
      <c r="DS8" s="140">
        <v>1.7154588628659187E-5</v>
      </c>
      <c r="DT8" s="140">
        <v>8.6833937625111901E-6</v>
      </c>
      <c r="DU8" s="140">
        <v>3.3844921783540519E-5</v>
      </c>
      <c r="DV8" s="140">
        <v>8.1162444425257499E-7</v>
      </c>
      <c r="DW8" s="140">
        <v>1.2622400973670526E-4</v>
      </c>
      <c r="DX8" s="140">
        <v>2.6166709166092329E-6</v>
      </c>
      <c r="DY8" s="140">
        <v>9.4613389381597834E-6</v>
      </c>
      <c r="DZ8" s="140">
        <v>1.1456014855668914E-4</v>
      </c>
      <c r="EA8" s="140">
        <v>2.0755061621621878E-5</v>
      </c>
      <c r="EB8" s="140">
        <v>2.4556693531014022E-4</v>
      </c>
      <c r="EC8" s="140">
        <v>1.3013305731004532E-4</v>
      </c>
      <c r="ED8" s="140">
        <v>5.7163294733304055E-5</v>
      </c>
      <c r="EE8" s="140">
        <v>4.3465721645846348E-4</v>
      </c>
      <c r="EF8" s="140">
        <v>5.8850422869743264E-5</v>
      </c>
      <c r="EG8" s="140">
        <v>3.7471794591761692E-5</v>
      </c>
      <c r="EH8" s="140">
        <v>2.7865827323467657E-4</v>
      </c>
      <c r="EI8" s="140">
        <v>1.0106295736535419E-3</v>
      </c>
      <c r="EJ8" s="140">
        <v>4.5221845410034817E-5</v>
      </c>
      <c r="EK8" s="140">
        <v>2.0857996804055888E-3</v>
      </c>
      <c r="EL8" s="140">
        <v>1.544024033228183E-2</v>
      </c>
      <c r="EM8" s="140">
        <v>1.592398993045836E-3</v>
      </c>
      <c r="EN8" s="140">
        <v>5.7180111088460188E-4</v>
      </c>
      <c r="EO8" s="140">
        <v>1.4704063842033589E-3</v>
      </c>
      <c r="EP8" s="140">
        <v>1.5223992663103547E-4</v>
      </c>
      <c r="EQ8" s="140">
        <v>6.1751716008124019E-5</v>
      </c>
      <c r="ER8" s="140">
        <v>2.7047674021184794E-4</v>
      </c>
      <c r="ES8" s="140">
        <v>3.2347642671278301E-4</v>
      </c>
      <c r="ET8" s="140"/>
      <c r="EU8" s="140">
        <v>9.3522014178789775E-6</v>
      </c>
      <c r="EV8" s="140">
        <v>4.6375921259983075E-6</v>
      </c>
      <c r="EW8" s="140">
        <v>2.4705075576549462E-5</v>
      </c>
      <c r="EX8" s="140">
        <v>1.4585067431194404E-5</v>
      </c>
      <c r="EY8" s="140">
        <v>1.3254971868726479E-4</v>
      </c>
      <c r="EZ8" s="140">
        <v>9.5592209269700575E-7</v>
      </c>
      <c r="FA8" s="140">
        <v>6.8416469238758938E-6</v>
      </c>
      <c r="FB8" s="140">
        <v>8.7266877885264701E-5</v>
      </c>
      <c r="FC8" s="140">
        <v>1.3203832715493253E-5</v>
      </c>
      <c r="FD8" s="140">
        <v>1.8198279207149194E-4</v>
      </c>
      <c r="FE8" s="140">
        <v>1.5350252835075626E-4</v>
      </c>
      <c r="FF8" s="140">
        <v>1.1079977408607845E-4</v>
      </c>
      <c r="FG8" s="140">
        <v>4.5783453910949382E-4</v>
      </c>
      <c r="FH8" s="140">
        <v>5.0540289855846729E-5</v>
      </c>
      <c r="FI8" s="140">
        <v>6.6349871292638002E-6</v>
      </c>
      <c r="FJ8" s="140">
        <v>2.9452331636072374E-4</v>
      </c>
      <c r="FK8" s="140">
        <v>1.1501341667734056E-3</v>
      </c>
      <c r="FL8" s="140">
        <v>3.8819827807435415E-5</v>
      </c>
      <c r="FM8" s="140">
        <v>2.4704616749250128E-3</v>
      </c>
      <c r="FN8" s="140">
        <v>1.5623514951661595E-2</v>
      </c>
      <c r="FO8" s="140">
        <v>1.1537181628455697E-3</v>
      </c>
      <c r="FP8" s="140">
        <v>4.3487603804923098E-4</v>
      </c>
      <c r="FQ8" s="140">
        <v>1.3304479831604402E-3</v>
      </c>
      <c r="FR8" s="140">
        <v>7.3807931069563862E-5</v>
      </c>
      <c r="FS8" s="140">
        <v>6.5372603589722105E-5</v>
      </c>
      <c r="FT8" s="140">
        <v>2.456648677220498E-4</v>
      </c>
      <c r="FU8" s="140">
        <v>3.0992922161771584E-4</v>
      </c>
      <c r="FV8" s="140"/>
      <c r="FW8" s="140">
        <v>1.8632876587041083E-5</v>
      </c>
      <c r="FX8" s="140">
        <v>0</v>
      </c>
      <c r="FY8" s="140">
        <v>2.6541909165708588E-5</v>
      </c>
      <c r="FZ8" s="140">
        <v>3.4683436605596871E-5</v>
      </c>
      <c r="GA8" s="140">
        <v>1.291362996117705E-4</v>
      </c>
      <c r="GB8" s="140">
        <v>6.9940288869402678E-6</v>
      </c>
      <c r="GC8" s="140">
        <v>3.5246584235023557E-6</v>
      </c>
      <c r="GD8" s="140">
        <v>2.0341054920980153E-4</v>
      </c>
      <c r="GE8" s="140">
        <v>1.6030913609682069E-5</v>
      </c>
      <c r="GF8" s="140">
        <v>1.6265879099494867E-4</v>
      </c>
      <c r="GG8" s="140">
        <v>1.409332360330745E-4</v>
      </c>
      <c r="GH8" s="140">
        <v>4.0282839210623477E-5</v>
      </c>
      <c r="GI8" s="140">
        <v>4.6893490669629764E-4</v>
      </c>
      <c r="GJ8" s="140">
        <v>4.8907047408126352E-5</v>
      </c>
      <c r="GK8" s="140">
        <v>2.3316061500550297E-5</v>
      </c>
      <c r="GL8" s="140">
        <v>4.3762441560871184E-4</v>
      </c>
      <c r="GM8" s="140">
        <v>9.1064546026661493E-4</v>
      </c>
      <c r="GN8" s="140">
        <v>4.6405308917535914E-5</v>
      </c>
      <c r="GO8" s="140">
        <v>2.3382108371608626E-3</v>
      </c>
      <c r="GP8" s="140">
        <v>1.7151093071185838E-2</v>
      </c>
      <c r="GQ8" s="140">
        <v>9.0576981468353478E-4</v>
      </c>
      <c r="GR8" s="140">
        <v>4.6330121554747809E-4</v>
      </c>
      <c r="GS8" s="140">
        <v>1.3300340050223082E-3</v>
      </c>
      <c r="GT8" s="140">
        <v>9.1233891584124033E-5</v>
      </c>
      <c r="GU8" s="140">
        <v>1.1913578633533879E-4</v>
      </c>
      <c r="GV8" s="140">
        <v>1.5660033892600153E-4</v>
      </c>
      <c r="GW8" s="140">
        <v>3.0451653884031201E-4</v>
      </c>
      <c r="GX8" s="140"/>
      <c r="GY8" s="140">
        <v>2.239358976005471E-5</v>
      </c>
      <c r="GZ8" s="140">
        <v>0</v>
      </c>
      <c r="HA8" s="140">
        <v>3.2317253475281619E-5</v>
      </c>
      <c r="HB8" s="140">
        <v>5.0440039086480959E-6</v>
      </c>
      <c r="HC8" s="140">
        <v>1.0191366214774932E-4</v>
      </c>
      <c r="HD8" s="140">
        <v>4.4014503742504887E-6</v>
      </c>
      <c r="HE8" s="140">
        <v>6.7857672757957767E-6</v>
      </c>
      <c r="HF8" s="140">
        <v>8.8524927515270786E-5</v>
      </c>
      <c r="HG8" s="140">
        <v>1.5634487355572124E-5</v>
      </c>
      <c r="HH8" s="140">
        <v>1.2275348170545547E-4</v>
      </c>
      <c r="HI8" s="140">
        <v>1.1013893657690263E-4</v>
      </c>
      <c r="HJ8" s="140">
        <v>3.5076834775402443E-5</v>
      </c>
      <c r="HK8" s="140">
        <v>4.3182275642694295E-4</v>
      </c>
      <c r="HL8" s="140">
        <v>3.571539440112855E-5</v>
      </c>
      <c r="HM8" s="140">
        <v>3.2827926515136235E-5</v>
      </c>
      <c r="HN8" s="140">
        <v>4.4436482899694253E-4</v>
      </c>
      <c r="HO8" s="140">
        <v>9.7837216965061553E-4</v>
      </c>
      <c r="HP8" s="140">
        <v>4.05227912420357E-5</v>
      </c>
      <c r="HQ8" s="140">
        <v>2.9410670951971318E-3</v>
      </c>
      <c r="HR8" s="140">
        <v>1.6275068981983373E-2</v>
      </c>
      <c r="HS8" s="140">
        <v>4.9745544944451996E-4</v>
      </c>
      <c r="HT8" s="140">
        <v>3.5931538217838028E-4</v>
      </c>
      <c r="HU8" s="140">
        <v>3.3757680508471859E-4</v>
      </c>
      <c r="HV8" s="140">
        <v>8.3883120689628128E-5</v>
      </c>
      <c r="HW8" s="140">
        <v>9.3542732314552931E-5</v>
      </c>
      <c r="HX8" s="140">
        <v>1.0280131126132693E-4</v>
      </c>
      <c r="HY8" s="140">
        <v>7.2645427253264789E-4</v>
      </c>
      <c r="HZ8" s="100"/>
    </row>
    <row r="9" spans="1:234" s="101" customFormat="1" ht="36" x14ac:dyDescent="0.25">
      <c r="A9" s="98" t="s">
        <v>28</v>
      </c>
      <c r="B9" s="99">
        <v>9001</v>
      </c>
      <c r="C9" s="99"/>
      <c r="D9" s="99">
        <v>2</v>
      </c>
      <c r="E9" s="99"/>
      <c r="F9" s="99"/>
      <c r="G9" s="99" t="s">
        <v>807</v>
      </c>
      <c r="H9" s="99" t="s">
        <v>782</v>
      </c>
      <c r="I9" s="98" t="s">
        <v>14</v>
      </c>
      <c r="J9" s="98" t="s">
        <v>878</v>
      </c>
      <c r="K9" s="140">
        <v>2.010812317134847E-4</v>
      </c>
      <c r="L9" s="140">
        <v>2.4233613039156399E-5</v>
      </c>
      <c r="M9" s="140">
        <v>8.1095006383401431E-4</v>
      </c>
      <c r="N9" s="140">
        <v>8.5675047163368611E-6</v>
      </c>
      <c r="O9" s="140">
        <v>7.8396073310905458E-4</v>
      </c>
      <c r="P9" s="140">
        <v>5.8006511853184945E-5</v>
      </c>
      <c r="Q9" s="140">
        <v>7.4889483504145488E-5</v>
      </c>
      <c r="R9" s="140">
        <v>3.1467226179913359E-4</v>
      </c>
      <c r="S9" s="140">
        <v>2.3645900370205817E-4</v>
      </c>
      <c r="T9" s="140">
        <v>1.3725787895945501E-3</v>
      </c>
      <c r="U9" s="140">
        <v>1.2631562424039991E-3</v>
      </c>
      <c r="V9" s="140">
        <v>1.2463393364083105E-3</v>
      </c>
      <c r="W9" s="140">
        <v>2.4770862179804834E-3</v>
      </c>
      <c r="X9" s="140">
        <v>1.778138493747206E-4</v>
      </c>
      <c r="Y9" s="140">
        <v>3.1544500279940131E-4</v>
      </c>
      <c r="Z9" s="140">
        <v>7.1926476335322405E-3</v>
      </c>
      <c r="AA9" s="140">
        <v>6.6162996156057833E-3</v>
      </c>
      <c r="AB9" s="140">
        <v>5.8545205726291856E-4</v>
      </c>
      <c r="AC9" s="140">
        <v>1.6647185833105899E-2</v>
      </c>
      <c r="AD9" s="140">
        <v>2.0338457343137467E-2</v>
      </c>
      <c r="AE9" s="140">
        <v>6.2990975848767391E-3</v>
      </c>
      <c r="AF9" s="140">
        <v>1.9504911654233902E-3</v>
      </c>
      <c r="AG9" s="140">
        <v>3.1158473574130459E-3</v>
      </c>
      <c r="AH9" s="140">
        <v>6.8990204562484347E-4</v>
      </c>
      <c r="AI9" s="140">
        <v>4.4211551038168638E-4</v>
      </c>
      <c r="AJ9" s="140">
        <v>2.3362939599527685E-3</v>
      </c>
      <c r="AK9" s="140">
        <v>9.9145768702426826E-4</v>
      </c>
      <c r="AL9" s="140"/>
      <c r="AM9" s="140">
        <v>1.6664243983238776E-4</v>
      </c>
      <c r="AN9" s="140">
        <v>1.608066270467915E-5</v>
      </c>
      <c r="AO9" s="140">
        <v>7.8989902389054139E-4</v>
      </c>
      <c r="AP9" s="140">
        <v>5.727269426071925E-6</v>
      </c>
      <c r="AQ9" s="140">
        <v>7.4109007078173032E-4</v>
      </c>
      <c r="AR9" s="140">
        <v>6.9768225018236723E-5</v>
      </c>
      <c r="AS9" s="140">
        <v>4.8665571305544731E-5</v>
      </c>
      <c r="AT9" s="140">
        <v>2.2563411519145959E-4</v>
      </c>
      <c r="AU9" s="140">
        <v>1.8933453752032514E-4</v>
      </c>
      <c r="AV9" s="140">
        <v>1.3166385538721658E-3</v>
      </c>
      <c r="AW9" s="140">
        <v>1.1873968639600537E-3</v>
      </c>
      <c r="AX9" s="140">
        <v>1.1584610555973329E-3</v>
      </c>
      <c r="AY9" s="140">
        <v>2.2733695750078975E-3</v>
      </c>
      <c r="AZ9" s="140">
        <v>1.9334063844192925E-4</v>
      </c>
      <c r="BA9" s="140">
        <v>5.7649336250508029E-4</v>
      </c>
      <c r="BB9" s="140">
        <v>7.8446996994231636E-3</v>
      </c>
      <c r="BC9" s="140">
        <v>8.1257777573363367E-3</v>
      </c>
      <c r="BD9" s="140">
        <v>4.5791362351232636E-4</v>
      </c>
      <c r="BE9" s="140">
        <v>1.7315075542298962E-2</v>
      </c>
      <c r="BF9" s="140">
        <v>2.5534077587265076E-2</v>
      </c>
      <c r="BG9" s="140">
        <v>8.0287680567210622E-3</v>
      </c>
      <c r="BH9" s="140">
        <v>2.1451948324420485E-3</v>
      </c>
      <c r="BI9" s="140">
        <v>3.124600798800599E-3</v>
      </c>
      <c r="BJ9" s="140">
        <v>1.6610752300476013E-3</v>
      </c>
      <c r="BK9" s="140">
        <v>3.2182073756625878E-4</v>
      </c>
      <c r="BL9" s="140">
        <v>2.1592358723227065E-3</v>
      </c>
      <c r="BM9" s="140">
        <v>9.7452559655885457E-4</v>
      </c>
      <c r="BN9" s="140"/>
      <c r="BO9" s="140">
        <v>2.2489750921911666E-4</v>
      </c>
      <c r="BP9" s="140">
        <v>2.0810344319430334E-5</v>
      </c>
      <c r="BQ9" s="140">
        <v>8.6045001675563173E-4</v>
      </c>
      <c r="BR9" s="140">
        <v>1.1552230986482617E-5</v>
      </c>
      <c r="BS9" s="140">
        <v>7.6314981825748843E-4</v>
      </c>
      <c r="BT9" s="140">
        <v>8.2209302175334558E-5</v>
      </c>
      <c r="BU9" s="140">
        <v>5.0908051681821157E-5</v>
      </c>
      <c r="BV9" s="140">
        <v>3.1584533019160115E-4</v>
      </c>
      <c r="BW9" s="140">
        <v>1.9940498245506896E-4</v>
      </c>
      <c r="BX9" s="140">
        <v>1.2557640306763383E-3</v>
      </c>
      <c r="BY9" s="140">
        <v>9.6869409501659451E-4</v>
      </c>
      <c r="BZ9" s="140">
        <v>1.0925275359531632E-3</v>
      </c>
      <c r="CA9" s="140">
        <v>2.1686878440299682E-3</v>
      </c>
      <c r="CB9" s="140">
        <v>1.9985932998631284E-4</v>
      </c>
      <c r="CC9" s="140">
        <v>6.3785483831323565E-4</v>
      </c>
      <c r="CD9" s="140">
        <v>8.1766498203971021E-3</v>
      </c>
      <c r="CE9" s="140">
        <v>1.1316743097647901E-2</v>
      </c>
      <c r="CF9" s="140">
        <v>4.4855703514749931E-4</v>
      </c>
      <c r="CG9" s="140">
        <v>1.6936716219469013E-2</v>
      </c>
      <c r="CH9" s="140">
        <v>2.3102901632219414E-2</v>
      </c>
      <c r="CI9" s="140">
        <v>8.5033173295750303E-3</v>
      </c>
      <c r="CJ9" s="140">
        <v>2.2720496938128105E-3</v>
      </c>
      <c r="CK9" s="140">
        <v>2.9814663292101256E-3</v>
      </c>
      <c r="CL9" s="140">
        <v>1.6210051597964706E-3</v>
      </c>
      <c r="CM9" s="140">
        <v>2.4439940226165429E-4</v>
      </c>
      <c r="CN9" s="140">
        <v>1.7778642712397792E-3</v>
      </c>
      <c r="CO9" s="140">
        <v>1.3469328732051023E-3</v>
      </c>
      <c r="CP9" s="140"/>
      <c r="CQ9" s="140">
        <v>1.4486449680242781E-4</v>
      </c>
      <c r="CR9" s="140">
        <v>2.9371872186559477E-5</v>
      </c>
      <c r="CS9" s="140">
        <v>9.0133585759709573E-4</v>
      </c>
      <c r="CT9" s="140">
        <v>2.0648210483289533E-5</v>
      </c>
      <c r="CU9" s="140">
        <v>8.8366092248713245E-4</v>
      </c>
      <c r="CV9" s="140">
        <v>6.2272576661207598E-5</v>
      </c>
      <c r="CW9" s="140">
        <v>8.5197790517235335E-5</v>
      </c>
      <c r="CX9" s="140">
        <v>1.5424557343041533E-4</v>
      </c>
      <c r="CY9" s="140">
        <v>9.8092064423779119E-5</v>
      </c>
      <c r="CZ9" s="140">
        <v>1.1341221819295914E-3</v>
      </c>
      <c r="DA9" s="140">
        <v>1.2016995294221356E-3</v>
      </c>
      <c r="DB9" s="140">
        <v>1.07440800335913E-3</v>
      </c>
      <c r="DC9" s="140">
        <v>2.0541377633106228E-3</v>
      </c>
      <c r="DD9" s="140">
        <v>1.938484144186133E-4</v>
      </c>
      <c r="DE9" s="140">
        <v>5.9690396338187696E-4</v>
      </c>
      <c r="DF9" s="140">
        <v>5.2723019864927539E-3</v>
      </c>
      <c r="DG9" s="140">
        <v>8.1414040566549079E-3</v>
      </c>
      <c r="DH9" s="140">
        <v>4.1512708810499915E-4</v>
      </c>
      <c r="DI9" s="140">
        <v>2.0141906436668931E-2</v>
      </c>
      <c r="DJ9" s="140">
        <v>2.4678451570963118E-2</v>
      </c>
      <c r="DK9" s="140">
        <v>9.0778031426309823E-3</v>
      </c>
      <c r="DL9" s="140">
        <v>2.4549238959578447E-3</v>
      </c>
      <c r="DM9" s="140">
        <v>4.9251251816292158E-3</v>
      </c>
      <c r="DN9" s="140">
        <v>1.4489902500148446E-3</v>
      </c>
      <c r="DO9" s="140">
        <v>1.958136748461327E-4</v>
      </c>
      <c r="DP9" s="140">
        <v>1.5659555081705327E-3</v>
      </c>
      <c r="DQ9" s="140">
        <v>1.4744768400587541E-3</v>
      </c>
      <c r="DR9" s="140"/>
      <c r="DS9" s="140">
        <v>1.2089007617853079E-4</v>
      </c>
      <c r="DT9" s="140">
        <v>3.1333676708990303E-5</v>
      </c>
      <c r="DU9" s="140">
        <v>7.9470076038967469E-4</v>
      </c>
      <c r="DV9" s="140">
        <v>5.3286306073769063E-5</v>
      </c>
      <c r="DW9" s="140">
        <v>5.7767741631503092E-4</v>
      </c>
      <c r="DX9" s="140">
        <v>5.5040925399446642E-5</v>
      </c>
      <c r="DY9" s="140">
        <v>1.093930591139608E-4</v>
      </c>
      <c r="DZ9" s="140">
        <v>1.6112599535646847E-4</v>
      </c>
      <c r="EA9" s="140">
        <v>8.9305596915823451E-5</v>
      </c>
      <c r="EB9" s="140">
        <v>1.1142295379729485E-3</v>
      </c>
      <c r="EC9" s="140">
        <v>1.2658999691680479E-3</v>
      </c>
      <c r="ED9" s="140">
        <v>1.3017050709678787E-3</v>
      </c>
      <c r="EE9" s="140">
        <v>2.0551521813789646E-3</v>
      </c>
      <c r="EF9" s="140">
        <v>1.5893775555718865E-4</v>
      </c>
      <c r="EG9" s="140">
        <v>6.3040341084416357E-4</v>
      </c>
      <c r="EH9" s="140">
        <v>5.9428609148570654E-3</v>
      </c>
      <c r="EI9" s="140">
        <v>7.2909815168298881E-3</v>
      </c>
      <c r="EJ9" s="140">
        <v>6.1683207192857702E-4</v>
      </c>
      <c r="EK9" s="140">
        <v>2.0917912141517721E-2</v>
      </c>
      <c r="EL9" s="140">
        <v>2.3378735498034233E-2</v>
      </c>
      <c r="EM9" s="140">
        <v>8.1668290107686885E-3</v>
      </c>
      <c r="EN9" s="140">
        <v>2.5734575435227233E-3</v>
      </c>
      <c r="EO9" s="140">
        <v>4.9442905472460615E-3</v>
      </c>
      <c r="EP9" s="140">
        <v>1.50244056160569E-3</v>
      </c>
      <c r="EQ9" s="140">
        <v>1.5083755702121723E-4</v>
      </c>
      <c r="ER9" s="140">
        <v>1.2887341104282318E-3</v>
      </c>
      <c r="ES9" s="140">
        <v>1.5966781649443173E-3</v>
      </c>
      <c r="ET9" s="140"/>
      <c r="EU9" s="140">
        <v>7.6387964428905564E-5</v>
      </c>
      <c r="EV9" s="140">
        <v>2.9905122968458793E-5</v>
      </c>
      <c r="EW9" s="140">
        <v>6.9877288099255545E-4</v>
      </c>
      <c r="EX9" s="140">
        <v>6.0268365535436283E-5</v>
      </c>
      <c r="EY9" s="140">
        <v>5.393502458207152E-4</v>
      </c>
      <c r="EZ9" s="140">
        <v>1.9394612368219271E-5</v>
      </c>
      <c r="FA9" s="140">
        <v>1.2518109604348413E-4</v>
      </c>
      <c r="FB9" s="140">
        <v>2.7570494458374292E-4</v>
      </c>
      <c r="FC9" s="140">
        <v>7.5879819999799571E-5</v>
      </c>
      <c r="FD9" s="140">
        <v>8.5747971331938345E-4</v>
      </c>
      <c r="FE9" s="140">
        <v>1.3333214386258721E-3</v>
      </c>
      <c r="FF9" s="140">
        <v>1.3536002723736667E-3</v>
      </c>
      <c r="FG9" s="140">
        <v>1.537909707063087E-3</v>
      </c>
      <c r="FH9" s="140">
        <v>1.5503908300700195E-4</v>
      </c>
      <c r="FI9" s="140">
        <v>5.8608354846370744E-4</v>
      </c>
      <c r="FJ9" s="140">
        <v>5.687750389362191E-3</v>
      </c>
      <c r="FK9" s="140">
        <v>6.2880079608017047E-3</v>
      </c>
      <c r="FL9" s="140">
        <v>6.3125134834823588E-4</v>
      </c>
      <c r="FM9" s="140">
        <v>1.7955400111169102E-2</v>
      </c>
      <c r="FN9" s="140">
        <v>2.6936906579704569E-2</v>
      </c>
      <c r="FO9" s="140">
        <v>8.2633042611192052E-3</v>
      </c>
      <c r="FP9" s="140">
        <v>2.1211723654417174E-3</v>
      </c>
      <c r="FQ9" s="140">
        <v>4.333317268557956E-3</v>
      </c>
      <c r="FR9" s="140">
        <v>1.6686521294826096E-3</v>
      </c>
      <c r="FS9" s="140">
        <v>2.1841635454320415E-4</v>
      </c>
      <c r="FT9" s="140">
        <v>1.2172068736892455E-3</v>
      </c>
      <c r="FU9" s="140">
        <v>1.4843026364111296E-3</v>
      </c>
      <c r="FV9" s="140"/>
      <c r="FW9" s="140">
        <v>3.4781452773175897E-5</v>
      </c>
      <c r="FX9" s="140">
        <v>1.4246034088973036E-4</v>
      </c>
      <c r="FY9" s="140">
        <v>9.4603088341880268E-4</v>
      </c>
      <c r="FZ9" s="140">
        <v>8.4125390278562653E-5</v>
      </c>
      <c r="GA9" s="140">
        <v>6.3928549391793147E-4</v>
      </c>
      <c r="GB9" s="140">
        <v>4.7411415330011732E-6</v>
      </c>
      <c r="GC9" s="140">
        <v>1.155787261282222E-4</v>
      </c>
      <c r="GD9" s="140">
        <v>1.9224709553321585E-4</v>
      </c>
      <c r="GE9" s="140">
        <v>9.5033359268443184E-5</v>
      </c>
      <c r="GF9" s="140">
        <v>6.6963351346525154E-4</v>
      </c>
      <c r="GG9" s="140">
        <v>1.2535681257718533E-3</v>
      </c>
      <c r="GH9" s="140">
        <v>1.2095780058694161E-3</v>
      </c>
      <c r="GI9" s="140">
        <v>1.1432654406011167E-3</v>
      </c>
      <c r="GJ9" s="140">
        <v>8.0104134906193547E-5</v>
      </c>
      <c r="GK9" s="140">
        <v>7.4748607203572776E-4</v>
      </c>
      <c r="GL9" s="140">
        <v>4.7826564481580364E-3</v>
      </c>
      <c r="GM9" s="140">
        <v>1.0800399833148438E-2</v>
      </c>
      <c r="GN9" s="140">
        <v>5.8286355280719421E-4</v>
      </c>
      <c r="GO9" s="140">
        <v>1.7413641721294015E-2</v>
      </c>
      <c r="GP9" s="140">
        <v>3.0365492380390158E-2</v>
      </c>
      <c r="GQ9" s="140">
        <v>8.361779928117808E-3</v>
      </c>
      <c r="GR9" s="140">
        <v>2.1986083572591362E-3</v>
      </c>
      <c r="GS9" s="140">
        <v>4.3622047271639607E-3</v>
      </c>
      <c r="GT9" s="140">
        <v>1.8760209229209724E-3</v>
      </c>
      <c r="GU9" s="140">
        <v>1.8940811094544214E-4</v>
      </c>
      <c r="GV9" s="140">
        <v>1.1885451510005086E-3</v>
      </c>
      <c r="GW9" s="140">
        <v>9.0806086223465296E-4</v>
      </c>
      <c r="GX9" s="140"/>
      <c r="GY9" s="140">
        <v>1.0182848909009612E-4</v>
      </c>
      <c r="GZ9" s="140">
        <v>2.0471005886339038E-4</v>
      </c>
      <c r="HA9" s="140">
        <v>7.8493186290375073E-4</v>
      </c>
      <c r="HB9" s="140">
        <v>6.9473799460925619E-5</v>
      </c>
      <c r="HC9" s="140">
        <v>7.0786826300762442E-4</v>
      </c>
      <c r="HD9" s="140">
        <v>1.1619762738347966E-5</v>
      </c>
      <c r="HE9" s="140">
        <v>1.0752731600556467E-4</v>
      </c>
      <c r="HF9" s="140">
        <v>1.4367804877981003E-4</v>
      </c>
      <c r="HG9" s="140">
        <v>6.2748369682327085E-5</v>
      </c>
      <c r="HH9" s="140">
        <v>6.3443485477971122E-4</v>
      </c>
      <c r="HI9" s="140">
        <v>1.3708189679867957E-3</v>
      </c>
      <c r="HJ9" s="140">
        <v>2.589059656903856E-4</v>
      </c>
      <c r="HK9" s="140">
        <v>1.0586917586279988E-3</v>
      </c>
      <c r="HL9" s="140">
        <v>1.0475927263499302E-4</v>
      </c>
      <c r="HM9" s="140">
        <v>6.95420512804205E-4</v>
      </c>
      <c r="HN9" s="140">
        <v>4.4784509205274478E-3</v>
      </c>
      <c r="HO9" s="140">
        <v>6.3501144264580013E-3</v>
      </c>
      <c r="HP9" s="140">
        <v>5.4376686206793537E-4</v>
      </c>
      <c r="HQ9" s="140">
        <v>1.849298675555601E-2</v>
      </c>
      <c r="HR9" s="140">
        <v>2.2763798929041616E-2</v>
      </c>
      <c r="HS9" s="140">
        <v>8.4593611889824411E-3</v>
      </c>
      <c r="HT9" s="140">
        <v>1.8281898462884532E-3</v>
      </c>
      <c r="HU9" s="140">
        <v>3.7272020194753725E-3</v>
      </c>
      <c r="HV9" s="140">
        <v>2.2670404101843827E-3</v>
      </c>
      <c r="HW9" s="140">
        <v>3.2427322670685937E-4</v>
      </c>
      <c r="HX9" s="140">
        <v>1.4737733676390191E-3</v>
      </c>
      <c r="HY9" s="140">
        <v>5.5357222742783926E-4</v>
      </c>
      <c r="HZ9" s="100"/>
    </row>
    <row r="10" spans="1:234" s="101" customFormat="1" ht="36" x14ac:dyDescent="0.25">
      <c r="A10" s="98" t="s">
        <v>28</v>
      </c>
      <c r="B10" s="99">
        <v>9003</v>
      </c>
      <c r="C10" s="99"/>
      <c r="D10" s="99">
        <v>2</v>
      </c>
      <c r="E10" s="99"/>
      <c r="F10" s="99"/>
      <c r="G10" s="99" t="s">
        <v>808</v>
      </c>
      <c r="H10" s="99" t="s">
        <v>782</v>
      </c>
      <c r="I10" s="98" t="s">
        <v>14</v>
      </c>
      <c r="J10" s="98" t="s">
        <v>879</v>
      </c>
      <c r="K10" s="140">
        <v>0</v>
      </c>
      <c r="L10" s="140">
        <v>0</v>
      </c>
      <c r="M10" s="140">
        <v>4.6111031602007581E-3</v>
      </c>
      <c r="N10" s="140">
        <v>0</v>
      </c>
      <c r="O10" s="140">
        <v>7.156695013056461E-5</v>
      </c>
      <c r="P10" s="140">
        <v>0</v>
      </c>
      <c r="Q10" s="140">
        <v>6.3264246677773407E-6</v>
      </c>
      <c r="R10" s="140">
        <v>2.2561034863008879E-5</v>
      </c>
      <c r="S10" s="140">
        <v>3.8265595223913637E-4</v>
      </c>
      <c r="T10" s="140">
        <v>3.8609883704926824E-5</v>
      </c>
      <c r="U10" s="140">
        <v>1.9169817563956425E-4</v>
      </c>
      <c r="V10" s="140">
        <v>1.0642849197403876E-4</v>
      </c>
      <c r="W10" s="140">
        <v>9.8208411573965534E-5</v>
      </c>
      <c r="X10" s="140">
        <v>1.6630488903839236E-5</v>
      </c>
      <c r="Y10" s="140">
        <v>0</v>
      </c>
      <c r="Z10" s="140">
        <v>1.1301119330463249E-4</v>
      </c>
      <c r="AA10" s="140">
        <v>3.2452459948249576E-3</v>
      </c>
      <c r="AB10" s="140">
        <v>3.6112456735852407E-6</v>
      </c>
      <c r="AC10" s="140">
        <v>1.4450421342737769E-3</v>
      </c>
      <c r="AD10" s="140">
        <v>4.9296381902321782E-3</v>
      </c>
      <c r="AE10" s="140">
        <v>1.4230823179511965E-4</v>
      </c>
      <c r="AF10" s="140">
        <v>2.4227102492485324E-5</v>
      </c>
      <c r="AG10" s="140">
        <v>1.119400678612333E-4</v>
      </c>
      <c r="AH10" s="140">
        <v>4.0666441277568792E-4</v>
      </c>
      <c r="AI10" s="140">
        <v>6.9908704524812671E-5</v>
      </c>
      <c r="AJ10" s="140">
        <v>3.2700672666689279E-5</v>
      </c>
      <c r="AK10" s="140">
        <v>1.4010139066467371E-4</v>
      </c>
      <c r="AL10" s="140"/>
      <c r="AM10" s="140">
        <v>0</v>
      </c>
      <c r="AN10" s="140">
        <v>0</v>
      </c>
      <c r="AO10" s="140">
        <v>4.6990301250289714E-3</v>
      </c>
      <c r="AP10" s="140">
        <v>0</v>
      </c>
      <c r="AQ10" s="140">
        <v>3.9473130484743663E-5</v>
      </c>
      <c r="AR10" s="140">
        <v>0</v>
      </c>
      <c r="AS10" s="140">
        <v>3.6172227954138468E-6</v>
      </c>
      <c r="AT10" s="140">
        <v>4.2609390691660269E-5</v>
      </c>
      <c r="AU10" s="140">
        <v>0</v>
      </c>
      <c r="AV10" s="140">
        <v>3.611620901704135E-5</v>
      </c>
      <c r="AW10" s="140">
        <v>1.6956369402357116E-4</v>
      </c>
      <c r="AX10" s="140">
        <v>1.6266298791939897E-5</v>
      </c>
      <c r="AY10" s="140">
        <v>8.0662947958994052E-5</v>
      </c>
      <c r="AZ10" s="140">
        <v>0</v>
      </c>
      <c r="BA10" s="140">
        <v>0</v>
      </c>
      <c r="BB10" s="140">
        <v>1.0473223120192584E-4</v>
      </c>
      <c r="BC10" s="140">
        <v>2.7382501936996511E-4</v>
      </c>
      <c r="BD10" s="140">
        <v>1.1322707620175486E-5</v>
      </c>
      <c r="BE10" s="140">
        <v>1.5883616626952766E-3</v>
      </c>
      <c r="BF10" s="140">
        <v>2.181203325045779E-3</v>
      </c>
      <c r="BG10" s="140">
        <v>1.9411444669304329E-4</v>
      </c>
      <c r="BH10" s="140">
        <v>2.0506959005880878E-5</v>
      </c>
      <c r="BI10" s="140">
        <v>1.1037419178949056E-4</v>
      </c>
      <c r="BJ10" s="140">
        <v>1.3155407160834891E-5</v>
      </c>
      <c r="BK10" s="140">
        <v>1.7763444899387465E-5</v>
      </c>
      <c r="BL10" s="140">
        <v>5.2542268482439541E-5</v>
      </c>
      <c r="BM10" s="140">
        <v>2.1392351644541885E-4</v>
      </c>
      <c r="BN10" s="140"/>
      <c r="BO10" s="140">
        <v>0</v>
      </c>
      <c r="BP10" s="140">
        <v>0</v>
      </c>
      <c r="BQ10" s="140">
        <v>5.3752279134886578E-3</v>
      </c>
      <c r="BR10" s="140">
        <v>0</v>
      </c>
      <c r="BS10" s="140">
        <v>5.0901304097361759E-5</v>
      </c>
      <c r="BT10" s="140">
        <v>0</v>
      </c>
      <c r="BU10" s="140">
        <v>3.7981878157494093E-6</v>
      </c>
      <c r="BV10" s="140">
        <v>3.0899051714588371E-5</v>
      </c>
      <c r="BW10" s="140">
        <v>0</v>
      </c>
      <c r="BX10" s="140">
        <v>4.2802889862532932E-5</v>
      </c>
      <c r="BY10" s="140">
        <v>9.803812776923333E-5</v>
      </c>
      <c r="BZ10" s="140">
        <v>5.3540495052293686E-5</v>
      </c>
      <c r="CA10" s="140">
        <v>1.8975611986437276E-5</v>
      </c>
      <c r="CB10" s="140">
        <v>0</v>
      </c>
      <c r="CC10" s="140">
        <v>0</v>
      </c>
      <c r="CD10" s="140">
        <v>9.1832120921935657E-5</v>
      </c>
      <c r="CE10" s="140">
        <v>3.694161435759239E-4</v>
      </c>
      <c r="CF10" s="140">
        <v>0</v>
      </c>
      <c r="CG10" s="140">
        <v>1.0572672853028677E-3</v>
      </c>
      <c r="CH10" s="140">
        <v>2.0093545979285822E-3</v>
      </c>
      <c r="CI10" s="140">
        <v>1.3190544494258381E-4</v>
      </c>
      <c r="CJ10" s="140">
        <v>1.3309228703886959E-5</v>
      </c>
      <c r="CK10" s="140">
        <v>2.8242335359289782E-5</v>
      </c>
      <c r="CL10" s="140">
        <v>1.5571348762316709E-5</v>
      </c>
      <c r="CM10" s="140">
        <v>5.7442644520070503E-5</v>
      </c>
      <c r="CN10" s="140">
        <v>3.5120871812833435E-5</v>
      </c>
      <c r="CO10" s="140">
        <v>7.2050737435129877E-5</v>
      </c>
      <c r="CP10" s="140"/>
      <c r="CQ10" s="140">
        <v>1.3025593805219232E-5</v>
      </c>
      <c r="CR10" s="140">
        <v>2.0867951501638827E-6</v>
      </c>
      <c r="CS10" s="140">
        <v>1.4890485271311352E-4</v>
      </c>
      <c r="CT10" s="140">
        <v>0</v>
      </c>
      <c r="CU10" s="140">
        <v>2.2050681474635776E-5</v>
      </c>
      <c r="CV10" s="140">
        <v>0</v>
      </c>
      <c r="CW10" s="140">
        <v>5.7966531949033473E-6</v>
      </c>
      <c r="CX10" s="140">
        <v>8.7747502491656166E-6</v>
      </c>
      <c r="CY10" s="140">
        <v>0</v>
      </c>
      <c r="CZ10" s="140">
        <v>3.8644354632688985E-6</v>
      </c>
      <c r="DA10" s="140">
        <v>3.9438372033016675E-5</v>
      </c>
      <c r="DB10" s="140">
        <v>6.1235348001449915E-5</v>
      </c>
      <c r="DC10" s="140">
        <v>2.0811225843475626E-5</v>
      </c>
      <c r="DD10" s="140">
        <v>0</v>
      </c>
      <c r="DE10" s="140">
        <v>0</v>
      </c>
      <c r="DF10" s="140">
        <v>1.4930221594865284E-4</v>
      </c>
      <c r="DG10" s="140">
        <v>7.8759109232402375E-5</v>
      </c>
      <c r="DH10" s="140">
        <v>0</v>
      </c>
      <c r="DI10" s="140">
        <v>8.4915357010532824E-4</v>
      </c>
      <c r="DJ10" s="140">
        <v>1.345011338599599E-3</v>
      </c>
      <c r="DK10" s="140">
        <v>1.435638838210926E-4</v>
      </c>
      <c r="DL10" s="140">
        <v>5.3253338825285294E-6</v>
      </c>
      <c r="DM10" s="140">
        <v>1.1764851870839581E-4</v>
      </c>
      <c r="DN10" s="140">
        <v>1.5794550448498114E-5</v>
      </c>
      <c r="DO10" s="140">
        <v>1.1621279229997071E-5</v>
      </c>
      <c r="DP10" s="140">
        <v>4.1965890093670308E-5</v>
      </c>
      <c r="DQ10" s="140">
        <v>8.766166948012478E-5</v>
      </c>
      <c r="DR10" s="140"/>
      <c r="DS10" s="140">
        <v>0</v>
      </c>
      <c r="DT10" s="140">
        <v>0</v>
      </c>
      <c r="DU10" s="140">
        <v>4.9274297339637115E-6</v>
      </c>
      <c r="DV10" s="140">
        <v>0</v>
      </c>
      <c r="DW10" s="140">
        <v>0</v>
      </c>
      <c r="DX10" s="140">
        <v>0</v>
      </c>
      <c r="DY10" s="140">
        <v>7.0730647198623707E-6</v>
      </c>
      <c r="DZ10" s="140">
        <v>2.121919415958711E-6</v>
      </c>
      <c r="EA10" s="140">
        <v>0</v>
      </c>
      <c r="EB10" s="140">
        <v>0</v>
      </c>
      <c r="EC10" s="140">
        <v>8.9869528205310118E-6</v>
      </c>
      <c r="ED10" s="140">
        <v>5.8481763354344394E-5</v>
      </c>
      <c r="EE10" s="140">
        <v>1.2368293819260464E-5</v>
      </c>
      <c r="EF10" s="140">
        <v>0</v>
      </c>
      <c r="EG10" s="140">
        <v>0</v>
      </c>
      <c r="EH10" s="140">
        <v>4.7207423009674615E-5</v>
      </c>
      <c r="EI10" s="140">
        <v>3.8542353298726467E-3</v>
      </c>
      <c r="EJ10" s="140">
        <v>0</v>
      </c>
      <c r="EK10" s="140">
        <v>8.4703370055174418E-4</v>
      </c>
      <c r="EL10" s="140">
        <v>9.1974684457881914E-4</v>
      </c>
      <c r="EM10" s="140">
        <v>1.3605393641891885E-4</v>
      </c>
      <c r="EN10" s="140">
        <v>0</v>
      </c>
      <c r="EO10" s="140">
        <v>1.7426616856796741E-5</v>
      </c>
      <c r="EP10" s="140">
        <v>3.2859836044219604E-5</v>
      </c>
      <c r="EQ10" s="140">
        <v>2.3120267531233592E-5</v>
      </c>
      <c r="ER10" s="140">
        <v>5.6967836260448285E-5</v>
      </c>
      <c r="ES10" s="140">
        <v>1.4864199451965291E-4</v>
      </c>
      <c r="ET10" s="140"/>
      <c r="EU10" s="140">
        <v>0</v>
      </c>
      <c r="EV10" s="140">
        <v>0</v>
      </c>
      <c r="EW10" s="140">
        <v>0</v>
      </c>
      <c r="EX10" s="140">
        <v>2.2388398667453552E-6</v>
      </c>
      <c r="EY10" s="140">
        <v>0</v>
      </c>
      <c r="EZ10" s="140">
        <v>0</v>
      </c>
      <c r="FA10" s="140">
        <v>6.6442989593733122E-6</v>
      </c>
      <c r="FB10" s="140">
        <v>0</v>
      </c>
      <c r="FC10" s="140">
        <v>0</v>
      </c>
      <c r="FD10" s="140">
        <v>1.3433039200472133E-5</v>
      </c>
      <c r="FE10" s="140">
        <v>3.1969670355245502E-6</v>
      </c>
      <c r="FF10" s="140">
        <v>2.6817931307035758E-6</v>
      </c>
      <c r="FG10" s="140">
        <v>1.028527849492082E-5</v>
      </c>
      <c r="FH10" s="140">
        <v>0</v>
      </c>
      <c r="FI10" s="140">
        <v>0</v>
      </c>
      <c r="FJ10" s="140">
        <v>2.909384443606914E-6</v>
      </c>
      <c r="FK10" s="140">
        <v>3.4870517356162473E-3</v>
      </c>
      <c r="FL10" s="140">
        <v>0</v>
      </c>
      <c r="FM10" s="140">
        <v>5.8421857078118085E-4</v>
      </c>
      <c r="FN10" s="140">
        <v>9.3377152800175323E-4</v>
      </c>
      <c r="FO10" s="140">
        <v>8.0945924626788933E-4</v>
      </c>
      <c r="FP10" s="140">
        <v>1.3701699984485185E-5</v>
      </c>
      <c r="FQ10" s="140">
        <v>3.1160895471772789E-5</v>
      </c>
      <c r="FR10" s="140">
        <v>1.5724840870516839E-5</v>
      </c>
      <c r="FS10" s="140">
        <v>7.7200061461864602E-5</v>
      </c>
      <c r="FT10" s="140">
        <v>5.56712810090626E-5</v>
      </c>
      <c r="FU10" s="140">
        <v>6.5671673149317946E-5</v>
      </c>
      <c r="FV10" s="140"/>
      <c r="FW10" s="140">
        <v>0</v>
      </c>
      <c r="FX10" s="140">
        <v>0</v>
      </c>
      <c r="FY10" s="140">
        <v>4.3848707819664027E-6</v>
      </c>
      <c r="FZ10" s="140">
        <v>2.3642127038659186E-6</v>
      </c>
      <c r="GA10" s="140">
        <v>0</v>
      </c>
      <c r="GB10" s="140">
        <v>0</v>
      </c>
      <c r="GC10" s="140">
        <v>0</v>
      </c>
      <c r="GD10" s="140">
        <v>0</v>
      </c>
      <c r="GE10" s="140">
        <v>0</v>
      </c>
      <c r="GF10" s="140">
        <v>0</v>
      </c>
      <c r="GG10" s="140">
        <v>3.4311613868887101E-6</v>
      </c>
      <c r="GH10" s="140">
        <v>2.4264778689706584E-5</v>
      </c>
      <c r="GI10" s="140">
        <v>0</v>
      </c>
      <c r="GJ10" s="140">
        <v>0</v>
      </c>
      <c r="GK10" s="140">
        <v>0</v>
      </c>
      <c r="GL10" s="140">
        <v>7.0446237765366866E-5</v>
      </c>
      <c r="GM10" s="140">
        <v>6.3117200307719114E-5</v>
      </c>
      <c r="GN10" s="140">
        <v>0</v>
      </c>
      <c r="GO10" s="140">
        <v>3.279523237397884E-4</v>
      </c>
      <c r="GP10" s="140">
        <v>1.5888465271814928E-3</v>
      </c>
      <c r="GQ10" s="140">
        <v>8.7946174839875855E-4</v>
      </c>
      <c r="GR10" s="140">
        <v>0</v>
      </c>
      <c r="GS10" s="140">
        <v>1.1035914038204183E-4</v>
      </c>
      <c r="GT10" s="140">
        <v>1.1140805628395543E-5</v>
      </c>
      <c r="GU10" s="140">
        <v>4.4942184970916897E-5</v>
      </c>
      <c r="GV10" s="140">
        <v>4.106869974389629E-5</v>
      </c>
      <c r="GW10" s="140">
        <v>3.5636392953884595E-6</v>
      </c>
      <c r="GX10" s="140"/>
      <c r="GY10" s="140">
        <v>0</v>
      </c>
      <c r="GZ10" s="140">
        <v>0</v>
      </c>
      <c r="HA10" s="140">
        <v>0</v>
      </c>
      <c r="HB10" s="140">
        <v>3.1300973986314664E-6</v>
      </c>
      <c r="HC10" s="140">
        <v>0</v>
      </c>
      <c r="HD10" s="140">
        <v>0</v>
      </c>
      <c r="HE10" s="140">
        <v>0</v>
      </c>
      <c r="HF10" s="140">
        <v>4.8256938148330349E-6</v>
      </c>
      <c r="HG10" s="140">
        <v>0</v>
      </c>
      <c r="HH10" s="140">
        <v>0</v>
      </c>
      <c r="HI10" s="140">
        <v>2.7572046082856613E-5</v>
      </c>
      <c r="HJ10" s="140">
        <v>0</v>
      </c>
      <c r="HK10" s="140">
        <v>0</v>
      </c>
      <c r="HL10" s="140">
        <v>0</v>
      </c>
      <c r="HM10" s="140">
        <v>0</v>
      </c>
      <c r="HN10" s="140">
        <v>1.0332381921298186E-4</v>
      </c>
      <c r="HO10" s="140">
        <v>4.342308256135274E-3</v>
      </c>
      <c r="HP10" s="140">
        <v>0</v>
      </c>
      <c r="HQ10" s="140">
        <v>2.7188289131821524E-4</v>
      </c>
      <c r="HR10" s="140">
        <v>2.3257207834768575E-3</v>
      </c>
      <c r="HS10" s="140">
        <v>9.2553689716306175E-4</v>
      </c>
      <c r="HT10" s="140">
        <v>1.2191226479578196E-6</v>
      </c>
      <c r="HU10" s="140">
        <v>8.6101108475761598E-5</v>
      </c>
      <c r="HV10" s="140">
        <v>2.4443409091551931E-5</v>
      </c>
      <c r="HW10" s="140">
        <v>1.3740464682054737E-5</v>
      </c>
      <c r="HX10" s="140">
        <v>4.2524623457631605E-4</v>
      </c>
      <c r="HY10" s="140">
        <v>1.0233899669894813E-5</v>
      </c>
      <c r="HZ10" s="100"/>
    </row>
    <row r="11" spans="1:234" s="101" customFormat="1" ht="36" x14ac:dyDescent="0.25">
      <c r="A11" s="98" t="s">
        <v>28</v>
      </c>
      <c r="B11" s="99">
        <v>9002</v>
      </c>
      <c r="C11" s="99"/>
      <c r="D11" s="99">
        <v>2</v>
      </c>
      <c r="E11" s="99"/>
      <c r="F11" s="99"/>
      <c r="G11" s="99" t="s">
        <v>793</v>
      </c>
      <c r="H11" s="99" t="s">
        <v>791</v>
      </c>
      <c r="I11" s="98" t="s">
        <v>14</v>
      </c>
      <c r="J11" s="98" t="s">
        <v>878</v>
      </c>
      <c r="K11" s="140">
        <v>0</v>
      </c>
      <c r="L11" s="140">
        <v>0</v>
      </c>
      <c r="M11" s="140">
        <v>3.2756504117306042E-5</v>
      </c>
      <c r="N11" s="140">
        <v>0</v>
      </c>
      <c r="O11" s="140">
        <v>1.1363807932402117E-5</v>
      </c>
      <c r="P11" s="140">
        <v>0</v>
      </c>
      <c r="Q11" s="140">
        <v>0</v>
      </c>
      <c r="R11" s="140">
        <v>0</v>
      </c>
      <c r="S11" s="140">
        <v>0</v>
      </c>
      <c r="T11" s="140">
        <v>2.4836096218139739E-5</v>
      </c>
      <c r="U11" s="140">
        <v>0</v>
      </c>
      <c r="V11" s="140">
        <v>1.6955524433694644E-6</v>
      </c>
      <c r="W11" s="140">
        <v>3.6420911448993977E-5</v>
      </c>
      <c r="X11" s="140">
        <v>0</v>
      </c>
      <c r="Y11" s="140">
        <v>0</v>
      </c>
      <c r="Z11" s="140">
        <v>1.7272733255999824E-4</v>
      </c>
      <c r="AA11" s="140">
        <v>3.1675158520781118E-4</v>
      </c>
      <c r="AB11" s="140">
        <v>4.3781318657201816E-6</v>
      </c>
      <c r="AC11" s="140">
        <v>2.7462790325632618E-4</v>
      </c>
      <c r="AD11" s="140">
        <v>5.9779790387776578E-4</v>
      </c>
      <c r="AE11" s="140">
        <v>8.8918845076776289E-5</v>
      </c>
      <c r="AF11" s="140">
        <v>2.0182132630347051E-5</v>
      </c>
      <c r="AG11" s="140">
        <v>5.3007582968556894E-5</v>
      </c>
      <c r="AH11" s="140">
        <v>2.1637216392936565E-5</v>
      </c>
      <c r="AI11" s="140">
        <v>0</v>
      </c>
      <c r="AJ11" s="140">
        <v>4.5358018494906908E-5</v>
      </c>
      <c r="AK11" s="140">
        <v>5.335710798998536E-4</v>
      </c>
      <c r="AL11" s="140"/>
      <c r="AM11" s="140">
        <v>0</v>
      </c>
      <c r="AN11" s="140">
        <v>0</v>
      </c>
      <c r="AO11" s="140">
        <v>3.1783917827426038E-5</v>
      </c>
      <c r="AP11" s="140">
        <v>0</v>
      </c>
      <c r="AQ11" s="140">
        <v>2.3469907291683422E-5</v>
      </c>
      <c r="AR11" s="140">
        <v>0</v>
      </c>
      <c r="AS11" s="140">
        <v>0</v>
      </c>
      <c r="AT11" s="140">
        <v>0</v>
      </c>
      <c r="AU11" s="140">
        <v>0</v>
      </c>
      <c r="AV11" s="140">
        <v>3.0573001812859955E-5</v>
      </c>
      <c r="AW11" s="140">
        <v>0</v>
      </c>
      <c r="AX11" s="140">
        <v>3.6172227954138468E-6</v>
      </c>
      <c r="AY11" s="140">
        <v>4.6302052322358236E-5</v>
      </c>
      <c r="AZ11" s="140">
        <v>0</v>
      </c>
      <c r="BA11" s="140">
        <v>2.1450184528181714E-6</v>
      </c>
      <c r="BB11" s="140">
        <v>8.845969029985512E-5</v>
      </c>
      <c r="BC11" s="140">
        <v>2.5667266104727345E-4</v>
      </c>
      <c r="BD11" s="140">
        <v>5.9700181534927645E-6</v>
      </c>
      <c r="BE11" s="140">
        <v>1.2909649416221084E-4</v>
      </c>
      <c r="BF11" s="140">
        <v>3.2623665435869281E-3</v>
      </c>
      <c r="BG11" s="140">
        <v>5.0487387166986635E-5</v>
      </c>
      <c r="BH11" s="140">
        <v>1.3477702778933184E-5</v>
      </c>
      <c r="BI11" s="140">
        <v>9.7520753375320775E-5</v>
      </c>
      <c r="BJ11" s="140">
        <v>0</v>
      </c>
      <c r="BK11" s="140">
        <v>3.6503006439864651E-6</v>
      </c>
      <c r="BL11" s="140">
        <v>3.5953460666932592E-5</v>
      </c>
      <c r="BM11" s="140">
        <v>3.6454419348412815E-4</v>
      </c>
      <c r="BN11" s="140"/>
      <c r="BO11" s="140">
        <v>0</v>
      </c>
      <c r="BP11" s="140">
        <v>8.2040856820160067E-6</v>
      </c>
      <c r="BQ11" s="140">
        <v>4.041314580836541E-5</v>
      </c>
      <c r="BR11" s="140">
        <v>0</v>
      </c>
      <c r="BS11" s="140">
        <v>0</v>
      </c>
      <c r="BT11" s="140">
        <v>0</v>
      </c>
      <c r="BU11" s="140">
        <v>0</v>
      </c>
      <c r="BV11" s="140">
        <v>0</v>
      </c>
      <c r="BW11" s="140">
        <v>6.4789023673796187E-6</v>
      </c>
      <c r="BX11" s="140">
        <v>6.633089252182952E-6</v>
      </c>
      <c r="BY11" s="140">
        <v>0</v>
      </c>
      <c r="BZ11" s="140">
        <v>3.7981878157494093E-6</v>
      </c>
      <c r="CA11" s="140">
        <v>9.0621433289636414E-5</v>
      </c>
      <c r="CB11" s="140">
        <v>1.5943839850356442E-5</v>
      </c>
      <c r="CC11" s="140">
        <v>0</v>
      </c>
      <c r="CD11" s="140">
        <v>1.2171701985125065E-4</v>
      </c>
      <c r="CE11" s="140">
        <v>2.8731471115582368E-4</v>
      </c>
      <c r="CF11" s="140">
        <v>2.2837978184731174E-6</v>
      </c>
      <c r="CG11" s="140">
        <v>1.3072919746992355E-4</v>
      </c>
      <c r="CH11" s="140">
        <v>2.8238901113581826E-3</v>
      </c>
      <c r="CI11" s="140">
        <v>3.7677534619329965E-5</v>
      </c>
      <c r="CJ11" s="140">
        <v>1.1729805426486277E-5</v>
      </c>
      <c r="CK11" s="140">
        <v>6.0871974562483137E-5</v>
      </c>
      <c r="CL11" s="140">
        <v>1.2306708632099623E-5</v>
      </c>
      <c r="CM11" s="140">
        <v>1.7061539051691329E-4</v>
      </c>
      <c r="CN11" s="140">
        <v>1.7492792135471876E-5</v>
      </c>
      <c r="CO11" s="140">
        <v>4.3829130288928271E-4</v>
      </c>
      <c r="CP11" s="140"/>
      <c r="CQ11" s="140">
        <v>0</v>
      </c>
      <c r="CR11" s="140">
        <v>0</v>
      </c>
      <c r="CS11" s="140">
        <v>4.3027900775357997E-5</v>
      </c>
      <c r="CT11" s="140">
        <v>0</v>
      </c>
      <c r="CU11" s="140">
        <v>9.1824659173086653E-6</v>
      </c>
      <c r="CV11" s="140">
        <v>0</v>
      </c>
      <c r="CW11" s="140">
        <v>0</v>
      </c>
      <c r="CX11" s="140">
        <v>0</v>
      </c>
      <c r="CY11" s="140">
        <v>0</v>
      </c>
      <c r="CZ11" s="140">
        <v>1.5120933257653075E-5</v>
      </c>
      <c r="DA11" s="140">
        <v>0</v>
      </c>
      <c r="DB11" s="140">
        <v>4.6444132631947315E-6</v>
      </c>
      <c r="DC11" s="140">
        <v>4.7291649418648664E-5</v>
      </c>
      <c r="DD11" s="140">
        <v>3.5269177971191743E-5</v>
      </c>
      <c r="DE11" s="140">
        <v>0</v>
      </c>
      <c r="DF11" s="140">
        <v>3.842510996383746E-5</v>
      </c>
      <c r="DG11" s="140">
        <v>2.4870272858531941E-4</v>
      </c>
      <c r="DH11" s="140">
        <v>9.6321585725017382E-6</v>
      </c>
      <c r="DI11" s="140">
        <v>1.7886805443261594E-4</v>
      </c>
      <c r="DJ11" s="140">
        <v>2.9528808328863677E-3</v>
      </c>
      <c r="DK11" s="140">
        <v>3.1754668911799338E-5</v>
      </c>
      <c r="DL11" s="140">
        <v>5.5591145012895716E-6</v>
      </c>
      <c r="DM11" s="140">
        <v>6.082203067456017E-5</v>
      </c>
      <c r="DN11" s="140">
        <v>1.2782985255910297E-5</v>
      </c>
      <c r="DO11" s="140">
        <v>1.5897780510319251E-4</v>
      </c>
      <c r="DP11" s="140">
        <v>1.5883184289398775E-5</v>
      </c>
      <c r="DQ11" s="140">
        <v>6.9412213358779732E-4</v>
      </c>
      <c r="DR11" s="140"/>
      <c r="DS11" s="140">
        <v>0</v>
      </c>
      <c r="DT11" s="140">
        <v>0</v>
      </c>
      <c r="DU11" s="140">
        <v>4.6997394593756098E-5</v>
      </c>
      <c r="DV11" s="140">
        <v>0</v>
      </c>
      <c r="DW11" s="140">
        <v>0</v>
      </c>
      <c r="DX11" s="140">
        <v>0</v>
      </c>
      <c r="DY11" s="140">
        <v>0</v>
      </c>
      <c r="DZ11" s="140">
        <v>0</v>
      </c>
      <c r="EA11" s="140">
        <v>0</v>
      </c>
      <c r="EB11" s="140">
        <v>9.5486373718142008E-6</v>
      </c>
      <c r="EC11" s="140">
        <v>2.1718469316283276E-6</v>
      </c>
      <c r="ED11" s="140">
        <v>0</v>
      </c>
      <c r="EE11" s="140">
        <v>1.0972574279338806E-4</v>
      </c>
      <c r="EF11" s="140">
        <v>2.121919415958711E-6</v>
      </c>
      <c r="EG11" s="140">
        <v>0</v>
      </c>
      <c r="EH11" s="140">
        <v>4.4416350064938052E-5</v>
      </c>
      <c r="EI11" s="140">
        <v>2.1586506731742963E-4</v>
      </c>
      <c r="EJ11" s="140">
        <v>9.1159322360108546E-6</v>
      </c>
      <c r="EK11" s="140">
        <v>2.043137540795781E-4</v>
      </c>
      <c r="EL11" s="140">
        <v>4.2814830553632522E-3</v>
      </c>
      <c r="EM11" s="140">
        <v>2.4640643595903074E-5</v>
      </c>
      <c r="EN11" s="140">
        <v>5.6505049796459825E-5</v>
      </c>
      <c r="EO11" s="140">
        <v>2.9996867476940973E-5</v>
      </c>
      <c r="EP11" s="140">
        <v>2.121919415958711E-6</v>
      </c>
      <c r="EQ11" s="140">
        <v>1.7245483990573052E-4</v>
      </c>
      <c r="ER11" s="140">
        <v>1.1670556787772911E-5</v>
      </c>
      <c r="ES11" s="140">
        <v>3.7468828083244663E-4</v>
      </c>
      <c r="ET11" s="140"/>
      <c r="EU11" s="140">
        <v>1.1218272880681027E-5</v>
      </c>
      <c r="EV11" s="140">
        <v>0</v>
      </c>
      <c r="EW11" s="140">
        <v>4.0169120447863436E-5</v>
      </c>
      <c r="EX11" s="140">
        <v>0</v>
      </c>
      <c r="EY11" s="140">
        <v>0</v>
      </c>
      <c r="EZ11" s="140">
        <v>0</v>
      </c>
      <c r="FA11" s="140">
        <v>0</v>
      </c>
      <c r="FB11" s="140">
        <v>0</v>
      </c>
      <c r="FC11" s="140">
        <v>0</v>
      </c>
      <c r="FD11" s="140">
        <v>7.8359395336087431E-6</v>
      </c>
      <c r="FE11" s="140">
        <v>6.5335606433837568E-6</v>
      </c>
      <c r="FF11" s="140">
        <v>0</v>
      </c>
      <c r="FG11" s="140">
        <v>1.6568994238596403E-4</v>
      </c>
      <c r="FH11" s="140">
        <v>2.2388398667453552E-6</v>
      </c>
      <c r="FI11" s="140">
        <v>0</v>
      </c>
      <c r="FJ11" s="140">
        <v>6.6203746684102247E-5</v>
      </c>
      <c r="FK11" s="140">
        <v>1.6206730689318673E-4</v>
      </c>
      <c r="FL11" s="140">
        <v>2.454677511086369E-4</v>
      </c>
      <c r="FM11" s="140">
        <v>1.0042203076615991E-4</v>
      </c>
      <c r="FN11" s="140">
        <v>2.8579713878795119E-3</v>
      </c>
      <c r="FO11" s="140">
        <v>2.1152607208104361E-5</v>
      </c>
      <c r="FP11" s="140">
        <v>5.109908853022084E-5</v>
      </c>
      <c r="FQ11" s="140">
        <v>3.0220245698077381E-5</v>
      </c>
      <c r="FR11" s="140">
        <v>0</v>
      </c>
      <c r="FS11" s="140">
        <v>2.2808915385649688E-5</v>
      </c>
      <c r="FT11" s="140">
        <v>1.6025808354537831E-5</v>
      </c>
      <c r="FU11" s="140">
        <v>4.399629923967723E-4</v>
      </c>
      <c r="FV11" s="140"/>
      <c r="FW11" s="140">
        <v>0</v>
      </c>
      <c r="FX11" s="140">
        <v>0</v>
      </c>
      <c r="FY11" s="140">
        <v>0</v>
      </c>
      <c r="FZ11" s="140">
        <v>0</v>
      </c>
      <c r="GA11" s="140">
        <v>0</v>
      </c>
      <c r="GB11" s="140">
        <v>0</v>
      </c>
      <c r="GC11" s="140">
        <v>0</v>
      </c>
      <c r="GD11" s="140">
        <v>0</v>
      </c>
      <c r="GE11" s="140">
        <v>4.5493034362901426E-6</v>
      </c>
      <c r="GF11" s="140">
        <v>0</v>
      </c>
      <c r="GG11" s="140">
        <v>2.2746517181450713E-6</v>
      </c>
      <c r="GH11" s="140">
        <v>0</v>
      </c>
      <c r="GI11" s="140">
        <v>5.5304182737551258E-5</v>
      </c>
      <c r="GJ11" s="140">
        <v>8.6393464690589581E-6</v>
      </c>
      <c r="GK11" s="140">
        <v>0</v>
      </c>
      <c r="GL11" s="140">
        <v>8.2180700086766583E-5</v>
      </c>
      <c r="GM11" s="140">
        <v>2.0548847350971929E-4</v>
      </c>
      <c r="GN11" s="140">
        <v>3.9157224948266385E-5</v>
      </c>
      <c r="GO11" s="140">
        <v>2.0149215708991765E-4</v>
      </c>
      <c r="GP11" s="140">
        <v>2.5469812982849239E-3</v>
      </c>
      <c r="GQ11" s="140">
        <v>2.297836722404615E-5</v>
      </c>
      <c r="GR11" s="140">
        <v>7.5258085339739863E-5</v>
      </c>
      <c r="GS11" s="140">
        <v>1.1947347797855514E-5</v>
      </c>
      <c r="GT11" s="140">
        <v>0</v>
      </c>
      <c r="GU11" s="140">
        <v>0</v>
      </c>
      <c r="GV11" s="140">
        <v>1.9167914514516359E-5</v>
      </c>
      <c r="GW11" s="140">
        <v>4.3794445043735669E-4</v>
      </c>
      <c r="GX11" s="140"/>
      <c r="GY11" s="140">
        <v>0</v>
      </c>
      <c r="GZ11" s="140">
        <v>0</v>
      </c>
      <c r="HA11" s="140">
        <v>3.1017781954551807E-5</v>
      </c>
      <c r="HB11" s="140">
        <v>0</v>
      </c>
      <c r="HC11" s="140">
        <v>0</v>
      </c>
      <c r="HD11" s="140">
        <v>0</v>
      </c>
      <c r="HE11" s="140">
        <v>0</v>
      </c>
      <c r="HF11" s="140">
        <v>0</v>
      </c>
      <c r="HG11" s="140">
        <v>2.9284913403247765E-5</v>
      </c>
      <c r="HH11" s="140">
        <v>0</v>
      </c>
      <c r="HI11" s="140">
        <v>2.4128469074165175E-6</v>
      </c>
      <c r="HJ11" s="140">
        <v>0</v>
      </c>
      <c r="HK11" s="140">
        <v>1.8959731925068888E-4</v>
      </c>
      <c r="HL11" s="140">
        <v>1.1727642393493476E-5</v>
      </c>
      <c r="HM11" s="140">
        <v>0</v>
      </c>
      <c r="HN11" s="140">
        <v>9.6513876296660698E-6</v>
      </c>
      <c r="HO11" s="140">
        <v>5.450329082386313E-5</v>
      </c>
      <c r="HP11" s="140">
        <v>2.5508427017294124E-5</v>
      </c>
      <c r="HQ11" s="140">
        <v>2.8174426012478196E-4</v>
      </c>
      <c r="HR11" s="140">
        <v>2.2885621156550303E-3</v>
      </c>
      <c r="HS11" s="140">
        <v>3.2399962256672089E-5</v>
      </c>
      <c r="HT11" s="140">
        <v>6.1003119416610788E-5</v>
      </c>
      <c r="HU11" s="140">
        <v>1.7368814967066109E-5</v>
      </c>
      <c r="HV11" s="140">
        <v>0</v>
      </c>
      <c r="HW11" s="140">
        <v>2.4128469074165175E-6</v>
      </c>
      <c r="HX11" s="140">
        <v>7.2385407222495532E-6</v>
      </c>
      <c r="HY11" s="140">
        <v>5.9178245202952481E-6</v>
      </c>
      <c r="HZ11" s="100"/>
    </row>
    <row r="12" spans="1:234" s="101" customFormat="1" ht="36" x14ac:dyDescent="0.25">
      <c r="A12" s="98" t="s">
        <v>28</v>
      </c>
      <c r="B12" s="99">
        <v>93212</v>
      </c>
      <c r="C12" s="99"/>
      <c r="D12" s="99">
        <v>2</v>
      </c>
      <c r="E12" s="99"/>
      <c r="F12" s="99"/>
      <c r="G12" s="99" t="s">
        <v>825</v>
      </c>
      <c r="H12" s="99" t="s">
        <v>25</v>
      </c>
      <c r="I12" s="98" t="s">
        <v>14</v>
      </c>
      <c r="J12" s="98" t="s">
        <v>878</v>
      </c>
      <c r="K12" s="140">
        <v>1.6573650426215185E-5</v>
      </c>
      <c r="L12" s="140">
        <v>5.49358991651655E-6</v>
      </c>
      <c r="M12" s="140">
        <v>1.764319741333787E-4</v>
      </c>
      <c r="N12" s="140">
        <v>7.3909857002692756E-5</v>
      </c>
      <c r="O12" s="140">
        <v>3.2037180044750115E-4</v>
      </c>
      <c r="P12" s="140">
        <v>6.5214670629984097E-5</v>
      </c>
      <c r="Q12" s="140">
        <v>6.501858139508087E-6</v>
      </c>
      <c r="R12" s="140">
        <v>3.5296504909405148E-4</v>
      </c>
      <c r="S12" s="140">
        <v>9.775438291071438E-5</v>
      </c>
      <c r="T12" s="140">
        <v>7.3945873674763109E-3</v>
      </c>
      <c r="U12" s="140">
        <v>4.7432533935141589E-4</v>
      </c>
      <c r="V12" s="140">
        <v>3.1505287116805129E-4</v>
      </c>
      <c r="W12" s="140">
        <v>1.9887348191681992E-3</v>
      </c>
      <c r="X12" s="140">
        <v>9.9715884159979132E-4</v>
      </c>
      <c r="Y12" s="140">
        <v>4.7863302616531488E-4</v>
      </c>
      <c r="Z12" s="140">
        <v>6.855805414636405E-4</v>
      </c>
      <c r="AA12" s="140">
        <v>1.0182887505752313E-3</v>
      </c>
      <c r="AB12" s="140">
        <v>5.1175917945068053E-4</v>
      </c>
      <c r="AC12" s="140">
        <v>3.2906790719607211E-3</v>
      </c>
      <c r="AD12" s="140">
        <v>1.0729842606849935E-2</v>
      </c>
      <c r="AE12" s="140">
        <v>1.0993153376704532E-3</v>
      </c>
      <c r="AF12" s="140">
        <v>4.509608140356388E-3</v>
      </c>
      <c r="AG12" s="140">
        <v>3.3306049760246834E-3</v>
      </c>
      <c r="AH12" s="140">
        <v>2.4707648752860271E-4</v>
      </c>
      <c r="AI12" s="140">
        <v>6.9773294521681726E-5</v>
      </c>
      <c r="AJ12" s="140">
        <v>1.9427351136987873E-3</v>
      </c>
      <c r="AK12" s="140">
        <v>6.6306772680058774E-4</v>
      </c>
      <c r="AL12" s="140"/>
      <c r="AM12" s="140">
        <v>2.2364893743915703E-5</v>
      </c>
      <c r="AN12" s="140">
        <v>0</v>
      </c>
      <c r="AO12" s="140">
        <v>1.907768650964643E-4</v>
      </c>
      <c r="AP12" s="140">
        <v>4.3075254842825353E-5</v>
      </c>
      <c r="AQ12" s="140">
        <v>3.1172300404630482E-4</v>
      </c>
      <c r="AR12" s="140">
        <v>5.9615059426221435E-5</v>
      </c>
      <c r="AS12" s="140">
        <v>5.6018937097117097E-6</v>
      </c>
      <c r="AT12" s="140">
        <v>4.5530058017791819E-4</v>
      </c>
      <c r="AU12" s="140">
        <v>9.5613948783576411E-5</v>
      </c>
      <c r="AV12" s="140">
        <v>6.8862444687547777E-3</v>
      </c>
      <c r="AW12" s="140">
        <v>5.3758063479673152E-4</v>
      </c>
      <c r="AX12" s="140">
        <v>2.5077744151264002E-4</v>
      </c>
      <c r="AY12" s="140">
        <v>1.8588499007390737E-3</v>
      </c>
      <c r="AZ12" s="140">
        <v>6.6908677020042009E-4</v>
      </c>
      <c r="BA12" s="140">
        <v>4.9483557157457456E-4</v>
      </c>
      <c r="BB12" s="140">
        <v>6.7304570851209442E-4</v>
      </c>
      <c r="BC12" s="140">
        <v>1.1585770948242169E-3</v>
      </c>
      <c r="BD12" s="140">
        <v>3.0146486963644672E-4</v>
      </c>
      <c r="BE12" s="140">
        <v>3.7704670793579785E-3</v>
      </c>
      <c r="BF12" s="140">
        <v>1.0433842447629573E-2</v>
      </c>
      <c r="BG12" s="140">
        <v>1.1693917106849214E-3</v>
      </c>
      <c r="BH12" s="140">
        <v>6.2187848352717899E-3</v>
      </c>
      <c r="BI12" s="140">
        <v>3.2480559192404937E-3</v>
      </c>
      <c r="BJ12" s="140">
        <v>1.8408681687149579E-4</v>
      </c>
      <c r="BK12" s="140">
        <v>1.3475904837809878E-4</v>
      </c>
      <c r="BL12" s="140">
        <v>1.0177228393060561E-3</v>
      </c>
      <c r="BM12" s="140">
        <v>7.6081177766796401E-4</v>
      </c>
      <c r="BN12" s="140"/>
      <c r="BO12" s="140">
        <v>1.8032415700227814E-5</v>
      </c>
      <c r="BP12" s="140">
        <v>0</v>
      </c>
      <c r="BQ12" s="140">
        <v>1.709054145206518E-4</v>
      </c>
      <c r="BR12" s="140">
        <v>3.9465766630428555E-5</v>
      </c>
      <c r="BS12" s="140">
        <v>3.0656361557907007E-4</v>
      </c>
      <c r="BT12" s="140">
        <v>1.7062106947941284E-5</v>
      </c>
      <c r="BU12" s="140">
        <v>5.6972817236241146E-6</v>
      </c>
      <c r="BV12" s="140">
        <v>3.1483068889343215E-4</v>
      </c>
      <c r="BW12" s="140">
        <v>1.397431764799022E-4</v>
      </c>
      <c r="BX12" s="140">
        <v>6.7485145006404741E-3</v>
      </c>
      <c r="BY12" s="140">
        <v>6.4095671205078046E-4</v>
      </c>
      <c r="BZ12" s="140">
        <v>2.6697202634421579E-4</v>
      </c>
      <c r="CA12" s="140">
        <v>1.9042759306146391E-3</v>
      </c>
      <c r="CB12" s="140">
        <v>5.7043288275609441E-4</v>
      </c>
      <c r="CC12" s="140">
        <v>5.1404716643229634E-4</v>
      </c>
      <c r="CD12" s="140">
        <v>7.4701841998466262E-4</v>
      </c>
      <c r="CE12" s="140">
        <v>1.21193407296864E-3</v>
      </c>
      <c r="CF12" s="140">
        <v>3.4981096058655451E-4</v>
      </c>
      <c r="CG12" s="140">
        <v>3.1067190833202387E-3</v>
      </c>
      <c r="CH12" s="140">
        <v>1.2288267941741319E-2</v>
      </c>
      <c r="CI12" s="140">
        <v>1.1539055488183827E-3</v>
      </c>
      <c r="CJ12" s="140">
        <v>6.0387049176774477E-3</v>
      </c>
      <c r="CK12" s="140">
        <v>2.1474699578218018E-3</v>
      </c>
      <c r="CL12" s="140">
        <v>1.3107198086709237E-4</v>
      </c>
      <c r="CM12" s="140">
        <v>8.0455357663559673E-5</v>
      </c>
      <c r="CN12" s="140">
        <v>1.1972122176114946E-3</v>
      </c>
      <c r="CO12" s="140">
        <v>6.7161376668645656E-4</v>
      </c>
      <c r="CP12" s="140"/>
      <c r="CQ12" s="140">
        <v>2.1423437509343622E-5</v>
      </c>
      <c r="CR12" s="140">
        <v>3.2036169990478032E-6</v>
      </c>
      <c r="CS12" s="140">
        <v>1.180557025734938E-4</v>
      </c>
      <c r="CT12" s="140">
        <v>8.5594621949714733E-5</v>
      </c>
      <c r="CU12" s="140">
        <v>1.5372263376910142E-4</v>
      </c>
      <c r="CV12" s="140">
        <v>1.287186727156325E-5</v>
      </c>
      <c r="CW12" s="140">
        <v>0</v>
      </c>
      <c r="CX12" s="140">
        <v>2.1048410001724488E-4</v>
      </c>
      <c r="CY12" s="140">
        <v>1.2988434953765959E-4</v>
      </c>
      <c r="CZ12" s="140">
        <v>5.9149620357265582E-3</v>
      </c>
      <c r="DA12" s="140">
        <v>2.6476388962725066E-4</v>
      </c>
      <c r="DB12" s="140">
        <v>2.6556641587628633E-4</v>
      </c>
      <c r="DC12" s="140">
        <v>1.5637245943950491E-3</v>
      </c>
      <c r="DD12" s="140">
        <v>2.4661249444210461E-4</v>
      </c>
      <c r="DE12" s="140">
        <v>3.8991568841033943E-4</v>
      </c>
      <c r="DF12" s="140">
        <v>5.5014954139965134E-4</v>
      </c>
      <c r="DG12" s="140">
        <v>9.2302395575540172E-4</v>
      </c>
      <c r="DH12" s="140">
        <v>3.3495249643342314E-4</v>
      </c>
      <c r="DI12" s="140">
        <v>3.5497467546238438E-3</v>
      </c>
      <c r="DJ12" s="140">
        <v>1.3390634548001105E-2</v>
      </c>
      <c r="DK12" s="140">
        <v>2.443334843992462E-3</v>
      </c>
      <c r="DL12" s="140">
        <v>6.0852570350781272E-3</v>
      </c>
      <c r="DM12" s="140">
        <v>1.7536409280030705E-3</v>
      </c>
      <c r="DN12" s="140">
        <v>8.2445887024957596E-5</v>
      </c>
      <c r="DO12" s="140">
        <v>2.8059453177572949E-5</v>
      </c>
      <c r="DP12" s="140">
        <v>6.6225982773966219E-4</v>
      </c>
      <c r="DQ12" s="140">
        <v>5.3653779427774656E-4</v>
      </c>
      <c r="DR12" s="140"/>
      <c r="DS12" s="140">
        <v>2.0969556581239026E-5</v>
      </c>
      <c r="DT12" s="140">
        <v>9.1666918769385112E-6</v>
      </c>
      <c r="DU12" s="140">
        <v>2.2275672873035284E-4</v>
      </c>
      <c r="DV12" s="140">
        <v>3.2500274718884181E-5</v>
      </c>
      <c r="DW12" s="140">
        <v>1.7233771827522679E-4</v>
      </c>
      <c r="DX12" s="140">
        <v>1.3149076951803908E-5</v>
      </c>
      <c r="DY12" s="140">
        <v>9.1532114477145388E-6</v>
      </c>
      <c r="DZ12" s="140">
        <v>3.4821820984986553E-4</v>
      </c>
      <c r="EA12" s="140">
        <v>1.5128790321256217E-4</v>
      </c>
      <c r="EB12" s="140">
        <v>5.5227531153512364E-3</v>
      </c>
      <c r="EC12" s="140">
        <v>2.7704720196302458E-4</v>
      </c>
      <c r="ED12" s="140">
        <v>2.7556439635391627E-4</v>
      </c>
      <c r="EE12" s="140">
        <v>1.7526666189384829E-3</v>
      </c>
      <c r="EF12" s="140">
        <v>2.9318119543912761E-4</v>
      </c>
      <c r="EG12" s="140">
        <v>4.3636806799045893E-4</v>
      </c>
      <c r="EH12" s="140">
        <v>6.2150969765917058E-4</v>
      </c>
      <c r="EI12" s="140">
        <v>1.0216894285607462E-3</v>
      </c>
      <c r="EJ12" s="140">
        <v>3.5757470949888574E-4</v>
      </c>
      <c r="EK12" s="140">
        <v>3.8220387392676543E-3</v>
      </c>
      <c r="EL12" s="140">
        <v>1.3135036502270813E-2</v>
      </c>
      <c r="EM12" s="140">
        <v>2.4721146722164974E-3</v>
      </c>
      <c r="EN12" s="140">
        <v>5.5501859968671808E-3</v>
      </c>
      <c r="EO12" s="140">
        <v>1.5037765803187584E-3</v>
      </c>
      <c r="EP12" s="140">
        <v>3.5391161088674586E-5</v>
      </c>
      <c r="EQ12" s="140">
        <v>3.3689797779702734E-5</v>
      </c>
      <c r="ER12" s="140">
        <v>8.4655227448191656E-4</v>
      </c>
      <c r="ES12" s="140">
        <v>5.5157809874253861E-4</v>
      </c>
      <c r="ET12" s="140"/>
      <c r="EU12" s="140">
        <v>4.6572828378981696E-5</v>
      </c>
      <c r="EV12" s="140">
        <v>4.835894112171749E-6</v>
      </c>
      <c r="EW12" s="140">
        <v>1.3792548735976803E-4</v>
      </c>
      <c r="EX12" s="140">
        <v>5.2882360594403464E-5</v>
      </c>
      <c r="EY12" s="140">
        <v>1.6444066974031341E-4</v>
      </c>
      <c r="EZ12" s="140">
        <v>1.0140259448067881E-5</v>
      </c>
      <c r="FA12" s="140">
        <v>0</v>
      </c>
      <c r="FB12" s="140">
        <v>1.9374689100763588E-4</v>
      </c>
      <c r="FC12" s="140">
        <v>1.4346875857564992E-4</v>
      </c>
      <c r="FD12" s="140">
        <v>4.6316499991600098E-3</v>
      </c>
      <c r="FE12" s="140">
        <v>2.2255897865017013E-4</v>
      </c>
      <c r="FF12" s="140">
        <v>2.6261928666579366E-4</v>
      </c>
      <c r="FG12" s="140">
        <v>1.8089146286336193E-3</v>
      </c>
      <c r="FH12" s="140">
        <v>1.9145147830554375E-4</v>
      </c>
      <c r="FI12" s="140">
        <v>3.8101265355717514E-4</v>
      </c>
      <c r="FJ12" s="140">
        <v>4.2236975540010469E-4</v>
      </c>
      <c r="FK12" s="140">
        <v>1.1289118922012645E-3</v>
      </c>
      <c r="FL12" s="140">
        <v>2.4022559181802988E-4</v>
      </c>
      <c r="FM12" s="140">
        <v>4.1254170578247026E-3</v>
      </c>
      <c r="FN12" s="140">
        <v>1.2999733988220616E-2</v>
      </c>
      <c r="FO12" s="140">
        <v>2.48881678578691E-3</v>
      </c>
      <c r="FP12" s="140">
        <v>5.3259160714272799E-3</v>
      </c>
      <c r="FQ12" s="140">
        <v>1.5400826335582234E-3</v>
      </c>
      <c r="FR12" s="140">
        <v>3.0327854452965579E-5</v>
      </c>
      <c r="FS12" s="140">
        <v>7.3543241532452219E-6</v>
      </c>
      <c r="FT12" s="140">
        <v>9.0956085812404102E-4</v>
      </c>
      <c r="FU12" s="140">
        <v>6.0406157703488204E-4</v>
      </c>
      <c r="FV12" s="140"/>
      <c r="FW12" s="140">
        <v>2.1919530551977553E-5</v>
      </c>
      <c r="FX12" s="140">
        <v>7.4537322204971667E-6</v>
      </c>
      <c r="FY12" s="140">
        <v>9.0440152313439823E-5</v>
      </c>
      <c r="FZ12" s="140">
        <v>3.7665382286468411E-5</v>
      </c>
      <c r="GA12" s="140">
        <v>1.1682649592011772E-4</v>
      </c>
      <c r="GB12" s="140">
        <v>2.0354186493696044E-5</v>
      </c>
      <c r="GC12" s="140">
        <v>3.1074263770563172E-5</v>
      </c>
      <c r="GD12" s="140">
        <v>9.000528275364434E-5</v>
      </c>
      <c r="GE12" s="140">
        <v>1.3909681613465509E-4</v>
      </c>
      <c r="GF12" s="140">
        <v>4.5041295108984979E-3</v>
      </c>
      <c r="GG12" s="140">
        <v>5.267771091221489E-4</v>
      </c>
      <c r="GH12" s="140">
        <v>2.2860315540420138E-4</v>
      </c>
      <c r="GI12" s="140">
        <v>1.6155262734544222E-3</v>
      </c>
      <c r="GJ12" s="140">
        <v>2.0448598242720753E-4</v>
      </c>
      <c r="GK12" s="140">
        <v>4.2705824136875296E-4</v>
      </c>
      <c r="GL12" s="140">
        <v>5.467764499478058E-4</v>
      </c>
      <c r="GM12" s="140">
        <v>1.391358195602618E-3</v>
      </c>
      <c r="GN12" s="140">
        <v>2.1660867024543158E-4</v>
      </c>
      <c r="GO12" s="140">
        <v>4.4313589079425838E-3</v>
      </c>
      <c r="GP12" s="140">
        <v>1.3019107615909416E-2</v>
      </c>
      <c r="GQ12" s="140">
        <v>2.7787333390195245E-3</v>
      </c>
      <c r="GR12" s="140">
        <v>5.6448310079317112E-3</v>
      </c>
      <c r="GS12" s="140">
        <v>9.7314105956971349E-4</v>
      </c>
      <c r="GT12" s="140">
        <v>5.3833058590209691E-6</v>
      </c>
      <c r="GU12" s="140">
        <v>2.2746517181450713E-6</v>
      </c>
      <c r="GV12" s="140">
        <v>8.866117735067615E-4</v>
      </c>
      <c r="GW12" s="140">
        <v>6.5307339122653814E-4</v>
      </c>
      <c r="GX12" s="140"/>
      <c r="GY12" s="140">
        <v>0</v>
      </c>
      <c r="GZ12" s="140">
        <v>0</v>
      </c>
      <c r="HA12" s="140">
        <v>1.6609860321935752E-4</v>
      </c>
      <c r="HB12" s="140">
        <v>4.1337655169516405E-5</v>
      </c>
      <c r="HC12" s="140">
        <v>1.4606270347600141E-4</v>
      </c>
      <c r="HD12" s="140">
        <v>0</v>
      </c>
      <c r="HE12" s="140">
        <v>9.5243956871704636E-6</v>
      </c>
      <c r="HF12" s="140">
        <v>9.0828002559335588E-5</v>
      </c>
      <c r="HG12" s="140">
        <v>1.357508942493971E-4</v>
      </c>
      <c r="HH12" s="140">
        <v>2.8325486737835115E-3</v>
      </c>
      <c r="HI12" s="140">
        <v>4.8390901948468647E-4</v>
      </c>
      <c r="HJ12" s="140">
        <v>2.1424385195426677E-4</v>
      </c>
      <c r="HK12" s="140">
        <v>1.4914252476459907E-3</v>
      </c>
      <c r="HL12" s="140">
        <v>1.7587126815409289E-4</v>
      </c>
      <c r="HM12" s="140">
        <v>2.9409130571780861E-4</v>
      </c>
      <c r="HN12" s="140">
        <v>5.2789991730878359E-4</v>
      </c>
      <c r="HO12" s="140">
        <v>1.2609958281488763E-3</v>
      </c>
      <c r="HP12" s="140">
        <v>2.0755258300818427E-4</v>
      </c>
      <c r="HQ12" s="140">
        <v>5.1400687815740991E-3</v>
      </c>
      <c r="HR12" s="140">
        <v>1.4483316685379921E-2</v>
      </c>
      <c r="HS12" s="140">
        <v>2.5034395304104101E-3</v>
      </c>
      <c r="HT12" s="140">
        <v>5.6139245474269494E-3</v>
      </c>
      <c r="HU12" s="140">
        <v>1.0059909914360021E-3</v>
      </c>
      <c r="HV12" s="140">
        <v>4.8256938148330349E-6</v>
      </c>
      <c r="HW12" s="140">
        <v>0</v>
      </c>
      <c r="HX12" s="140">
        <v>7.0935667206972037E-4</v>
      </c>
      <c r="HY12" s="140">
        <v>6.3538621491691515E-4</v>
      </c>
      <c r="HZ12" s="100"/>
    </row>
    <row r="13" spans="1:234" s="101" customFormat="1" ht="36" x14ac:dyDescent="0.25">
      <c r="A13" s="98" t="s">
        <v>28</v>
      </c>
      <c r="B13" s="99">
        <v>93298</v>
      </c>
      <c r="C13" s="99"/>
      <c r="D13" s="99">
        <v>2</v>
      </c>
      <c r="E13" s="99"/>
      <c r="F13" s="99"/>
      <c r="G13" s="99" t="s">
        <v>826</v>
      </c>
      <c r="H13" s="99" t="s">
        <v>25</v>
      </c>
      <c r="I13" s="98" t="s">
        <v>14</v>
      </c>
      <c r="J13" s="98" t="s">
        <v>878</v>
      </c>
      <c r="K13" s="140">
        <v>2.4483245665673131E-4</v>
      </c>
      <c r="L13" s="140">
        <v>2.8082613104465004E-4</v>
      </c>
      <c r="M13" s="140">
        <v>5.959990023607629E-4</v>
      </c>
      <c r="N13" s="140">
        <v>4.4202600207452863E-4</v>
      </c>
      <c r="O13" s="140">
        <v>4.0464335641778454E-3</v>
      </c>
      <c r="P13" s="140">
        <v>1.1668353975619538E-4</v>
      </c>
      <c r="Q13" s="140">
        <v>2.8591976730607679E-4</v>
      </c>
      <c r="R13" s="140">
        <v>1.3761721898128895E-4</v>
      </c>
      <c r="S13" s="140">
        <v>2.2398962063504863E-4</v>
      </c>
      <c r="T13" s="140">
        <v>1.2602332645585213E-3</v>
      </c>
      <c r="U13" s="140">
        <v>8.6422514127787225E-4</v>
      </c>
      <c r="V13" s="140">
        <v>4.7412533910462865E-4</v>
      </c>
      <c r="W13" s="140">
        <v>2.0811324507387361E-3</v>
      </c>
      <c r="X13" s="140">
        <v>3.144961725889009E-4</v>
      </c>
      <c r="Y13" s="140">
        <v>1.8026076105897396E-4</v>
      </c>
      <c r="Z13" s="140">
        <v>2.9115098453350325E-3</v>
      </c>
      <c r="AA13" s="140">
        <v>9.5080710290923152E-3</v>
      </c>
      <c r="AB13" s="140">
        <v>3.4750320863123118E-3</v>
      </c>
      <c r="AC13" s="140">
        <v>1.434552378942092E-2</v>
      </c>
      <c r="AD13" s="140">
        <v>3.2289782112868204E-2</v>
      </c>
      <c r="AE13" s="140">
        <v>7.1348295528250172E-3</v>
      </c>
      <c r="AF13" s="140">
        <v>5.3517058772828141E-3</v>
      </c>
      <c r="AG13" s="140">
        <v>5.2085671292404004E-3</v>
      </c>
      <c r="AH13" s="140">
        <v>1.5383536311404824E-3</v>
      </c>
      <c r="AI13" s="140">
        <v>1.0743707635667099E-3</v>
      </c>
      <c r="AJ13" s="140">
        <v>2.1319293284033846E-3</v>
      </c>
      <c r="AK13" s="140">
        <v>2.3655935511396014E-3</v>
      </c>
      <c r="AL13" s="140"/>
      <c r="AM13" s="140">
        <v>2.7361604205895123E-4</v>
      </c>
      <c r="AN13" s="140">
        <v>2.8842806256815267E-4</v>
      </c>
      <c r="AO13" s="140">
        <v>5.0796120867173942E-4</v>
      </c>
      <c r="AP13" s="140">
        <v>3.7491708668800899E-4</v>
      </c>
      <c r="AQ13" s="140">
        <v>9.5205872167366059E-4</v>
      </c>
      <c r="AR13" s="140">
        <v>1.5231901115739162E-4</v>
      </c>
      <c r="AS13" s="140">
        <v>2.7710351432577176E-4</v>
      </c>
      <c r="AT13" s="140">
        <v>2.0502338777352022E-4</v>
      </c>
      <c r="AU13" s="140">
        <v>2.041404226221286E-4</v>
      </c>
      <c r="AV13" s="140">
        <v>1.2078716520906284E-3</v>
      </c>
      <c r="AW13" s="140">
        <v>9.3102075649546161E-4</v>
      </c>
      <c r="AX13" s="140">
        <v>4.4739841553255856E-4</v>
      </c>
      <c r="AY13" s="140">
        <v>1.9915034373528102E-3</v>
      </c>
      <c r="AZ13" s="140">
        <v>2.5410614010631965E-4</v>
      </c>
      <c r="BA13" s="140">
        <v>1.0795742814038999E-4</v>
      </c>
      <c r="BB13" s="140">
        <v>2.9529430902328047E-3</v>
      </c>
      <c r="BC13" s="140">
        <v>1.0584383764507668E-2</v>
      </c>
      <c r="BD13" s="140">
        <v>3.2634925242224465E-3</v>
      </c>
      <c r="BE13" s="140">
        <v>1.557843559440633E-2</v>
      </c>
      <c r="BF13" s="140">
        <v>3.7435956621922582E-2</v>
      </c>
      <c r="BG13" s="140">
        <v>7.8998376987210357E-3</v>
      </c>
      <c r="BH13" s="140">
        <v>5.7458938820344968E-3</v>
      </c>
      <c r="BI13" s="140">
        <v>5.63532629153348E-3</v>
      </c>
      <c r="BJ13" s="140">
        <v>1.7200535408887607E-3</v>
      </c>
      <c r="BK13" s="140">
        <v>9.6442818314705127E-4</v>
      </c>
      <c r="BL13" s="140">
        <v>2.9259475911214681E-3</v>
      </c>
      <c r="BM13" s="140">
        <v>3.1332844809699731E-3</v>
      </c>
      <c r="BN13" s="140"/>
      <c r="BO13" s="140">
        <v>3.2105800711610603E-4</v>
      </c>
      <c r="BP13" s="140">
        <v>3.1986469222387913E-4</v>
      </c>
      <c r="BQ13" s="140">
        <v>5.3543804727203118E-4</v>
      </c>
      <c r="BR13" s="140">
        <v>3.6113123954059872E-4</v>
      </c>
      <c r="BS13" s="140">
        <v>9.4811164196614351E-4</v>
      </c>
      <c r="BT13" s="140">
        <v>8.377764231625221E-5</v>
      </c>
      <c r="BU13" s="140">
        <v>2.7011081333798919E-4</v>
      </c>
      <c r="BV13" s="140">
        <v>2.3412838795775463E-4</v>
      </c>
      <c r="BW13" s="140">
        <v>1.5649962701127636E-4</v>
      </c>
      <c r="BX13" s="140">
        <v>1.2676932714952114E-3</v>
      </c>
      <c r="BY13" s="140">
        <v>9.0309908611803499E-4</v>
      </c>
      <c r="BZ13" s="140">
        <v>4.0572318577977099E-4</v>
      </c>
      <c r="CA13" s="140">
        <v>1.9710161053524662E-3</v>
      </c>
      <c r="CB13" s="140">
        <v>3.1372561164422219E-4</v>
      </c>
      <c r="CC13" s="140">
        <v>1.6898104007006016E-4</v>
      </c>
      <c r="CD13" s="140">
        <v>3.1217436029526129E-3</v>
      </c>
      <c r="CE13" s="140">
        <v>1.0618266433909888E-2</v>
      </c>
      <c r="CF13" s="140">
        <v>3.3079011535859138E-3</v>
      </c>
      <c r="CG13" s="140">
        <v>1.4455293834345422E-2</v>
      </c>
      <c r="CH13" s="140">
        <v>3.3800283066517632E-2</v>
      </c>
      <c r="CI13" s="140">
        <v>8.2265309874260759E-3</v>
      </c>
      <c r="CJ13" s="140">
        <v>6.114318318645221E-3</v>
      </c>
      <c r="CK13" s="140">
        <v>6.1689268555623587E-3</v>
      </c>
      <c r="CL13" s="140">
        <v>1.6029815678605403E-3</v>
      </c>
      <c r="CM13" s="140">
        <v>1.0196099018407912E-3</v>
      </c>
      <c r="CN13" s="140">
        <v>2.9089890894791466E-3</v>
      </c>
      <c r="CO13" s="140">
        <v>2.6634525818410677E-3</v>
      </c>
      <c r="CP13" s="140"/>
      <c r="CQ13" s="140">
        <v>2.3917221530157727E-4</v>
      </c>
      <c r="CR13" s="140">
        <v>3.3447670997546373E-4</v>
      </c>
      <c r="CS13" s="140">
        <v>7.6329598927637554E-4</v>
      </c>
      <c r="CT13" s="140">
        <v>3.4977367004118985E-4</v>
      </c>
      <c r="CU13" s="140">
        <v>1.2961293499005428E-3</v>
      </c>
      <c r="CV13" s="140">
        <v>1.1458802763561844E-4</v>
      </c>
      <c r="CW13" s="140">
        <v>2.7036930644702706E-4</v>
      </c>
      <c r="CX13" s="140">
        <v>3.7098520176369966E-4</v>
      </c>
      <c r="CY13" s="140">
        <v>1.4791853533157521E-4</v>
      </c>
      <c r="CZ13" s="140">
        <v>1.4227138260879757E-3</v>
      </c>
      <c r="DA13" s="140">
        <v>7.9253413072379671E-4</v>
      </c>
      <c r="DB13" s="140">
        <v>5.0680092793442338E-4</v>
      </c>
      <c r="DC13" s="140">
        <v>2.2788087731700725E-3</v>
      </c>
      <c r="DD13" s="140">
        <v>3.2069553040335141E-4</v>
      </c>
      <c r="DE13" s="140">
        <v>2.7283889342929004E-4</v>
      </c>
      <c r="DF13" s="140">
        <v>5.0425731751364538E-3</v>
      </c>
      <c r="DG13" s="140">
        <v>1.2339924432869126E-2</v>
      </c>
      <c r="DH13" s="140">
        <v>3.0656895184395468E-3</v>
      </c>
      <c r="DI13" s="140">
        <v>1.7947979775728241E-2</v>
      </c>
      <c r="DJ13" s="140">
        <v>4.083481517864699E-2</v>
      </c>
      <c r="DK13" s="140">
        <v>9.1875381129415852E-3</v>
      </c>
      <c r="DL13" s="140">
        <v>7.1709395820818223E-3</v>
      </c>
      <c r="DM13" s="140">
        <v>6.646241035375435E-3</v>
      </c>
      <c r="DN13" s="140">
        <v>1.5387963620953555E-3</v>
      </c>
      <c r="DO13" s="140">
        <v>1.2733515163951205E-3</v>
      </c>
      <c r="DP13" s="140">
        <v>3.3822052896271436E-3</v>
      </c>
      <c r="DQ13" s="140">
        <v>3.3138702291553197E-3</v>
      </c>
      <c r="DR13" s="140"/>
      <c r="DS13" s="140">
        <v>3.0911011164462809E-4</v>
      </c>
      <c r="DT13" s="140">
        <v>2.7112292777246746E-4</v>
      </c>
      <c r="DU13" s="140">
        <v>9.7816615693234682E-4</v>
      </c>
      <c r="DV13" s="140">
        <v>2.8515310055703743E-4</v>
      </c>
      <c r="DW13" s="140">
        <v>1.1128358945855822E-3</v>
      </c>
      <c r="DX13" s="140">
        <v>1.2622021293262243E-4</v>
      </c>
      <c r="DY13" s="140">
        <v>3.2480166411936762E-4</v>
      </c>
      <c r="DZ13" s="140">
        <v>3.5865264456217777E-4</v>
      </c>
      <c r="EA13" s="140">
        <v>2.4335340998205015E-4</v>
      </c>
      <c r="EB13" s="140">
        <v>1.4326517553838901E-3</v>
      </c>
      <c r="EC13" s="140">
        <v>1.2161883483974266E-3</v>
      </c>
      <c r="ED13" s="140">
        <v>5.272451750682408E-4</v>
      </c>
      <c r="EE13" s="140">
        <v>2.624752615452731E-3</v>
      </c>
      <c r="EF13" s="140">
        <v>2.710876456613834E-4</v>
      </c>
      <c r="EG13" s="140">
        <v>5.12777554033846E-4</v>
      </c>
      <c r="EH13" s="140">
        <v>5.5817799623578204E-3</v>
      </c>
      <c r="EI13" s="140">
        <v>1.4034368734605484E-2</v>
      </c>
      <c r="EJ13" s="140">
        <v>2.6447680156033945E-3</v>
      </c>
      <c r="EK13" s="140">
        <v>1.6668803585140082E-2</v>
      </c>
      <c r="EL13" s="140">
        <v>4.5140872626104576E-2</v>
      </c>
      <c r="EM13" s="140">
        <v>9.1401431701219754E-3</v>
      </c>
      <c r="EN13" s="140">
        <v>7.4313488577525521E-3</v>
      </c>
      <c r="EO13" s="140">
        <v>7.11712729187254E-3</v>
      </c>
      <c r="EP13" s="140">
        <v>1.8161152547642168E-3</v>
      </c>
      <c r="EQ13" s="140">
        <v>1.208749939081681E-3</v>
      </c>
      <c r="ER13" s="140">
        <v>3.2163416267026162E-3</v>
      </c>
      <c r="ES13" s="140">
        <v>3.0447184127830188E-3</v>
      </c>
      <c r="ET13" s="140"/>
      <c r="EU13" s="140">
        <v>3.9694582690299606E-4</v>
      </c>
      <c r="EV13" s="140">
        <v>3.0036039731496061E-4</v>
      </c>
      <c r="EW13" s="140">
        <v>8.2755075753941599E-4</v>
      </c>
      <c r="EX13" s="140">
        <v>2.6619204176929766E-4</v>
      </c>
      <c r="EY13" s="140">
        <v>9.380437159383847E-4</v>
      </c>
      <c r="EZ13" s="140">
        <v>1.1026002275866236E-4</v>
      </c>
      <c r="FA13" s="140">
        <v>3.7588479546751943E-4</v>
      </c>
      <c r="FB13" s="140">
        <v>5.8179422016155788E-4</v>
      </c>
      <c r="FC13" s="140">
        <v>2.2634887714717311E-4</v>
      </c>
      <c r="FD13" s="140">
        <v>1.7054236539546315E-3</v>
      </c>
      <c r="FE13" s="140">
        <v>9.028338906043931E-4</v>
      </c>
      <c r="FF13" s="140">
        <v>4.5662439053806043E-4</v>
      </c>
      <c r="FG13" s="140">
        <v>2.4265637007464054E-3</v>
      </c>
      <c r="FH13" s="140">
        <v>3.4125085752375353E-4</v>
      </c>
      <c r="FI13" s="140">
        <v>3.77718044215182E-4</v>
      </c>
      <c r="FJ13" s="140">
        <v>5.4278870423516146E-3</v>
      </c>
      <c r="FK13" s="140">
        <v>1.4650329705663519E-2</v>
      </c>
      <c r="FL13" s="140">
        <v>2.0917790460816214E-3</v>
      </c>
      <c r="FM13" s="140">
        <v>1.97162964875175E-2</v>
      </c>
      <c r="FN13" s="140">
        <v>4.7763490074644803E-2</v>
      </c>
      <c r="FO13" s="140">
        <v>9.7155895615521123E-3</v>
      </c>
      <c r="FP13" s="140">
        <v>8.2599313164555422E-3</v>
      </c>
      <c r="FQ13" s="140">
        <v>7.527538379022548E-3</v>
      </c>
      <c r="FR13" s="140">
        <v>2.0796746259375736E-3</v>
      </c>
      <c r="FS13" s="140">
        <v>1.2587741375970937E-3</v>
      </c>
      <c r="FT13" s="140">
        <v>2.6553745313933788E-3</v>
      </c>
      <c r="FU13" s="140">
        <v>3.051107966324676E-3</v>
      </c>
      <c r="FV13" s="140"/>
      <c r="FW13" s="140">
        <v>4.013789033648092E-4</v>
      </c>
      <c r="FX13" s="140">
        <v>3.0422677453451882E-4</v>
      </c>
      <c r="FY13" s="140">
        <v>1.158739265914543E-3</v>
      </c>
      <c r="FZ13" s="140">
        <v>2.2688329946172651E-4</v>
      </c>
      <c r="GA13" s="140">
        <v>1.4754039456655926E-3</v>
      </c>
      <c r="GB13" s="140">
        <v>2.1478544097429053E-4</v>
      </c>
      <c r="GC13" s="140">
        <v>4.9724138688722489E-4</v>
      </c>
      <c r="GD13" s="140">
        <v>3.4499116424612734E-4</v>
      </c>
      <c r="GE13" s="140">
        <v>1.3259777990517021E-4</v>
      </c>
      <c r="GF13" s="140">
        <v>1.873441906359822E-3</v>
      </c>
      <c r="GG13" s="140">
        <v>1.0336986463694183E-3</v>
      </c>
      <c r="GH13" s="140">
        <v>4.0824802268827677E-4</v>
      </c>
      <c r="GI13" s="140">
        <v>2.6030246058037203E-3</v>
      </c>
      <c r="GJ13" s="140">
        <v>3.8036364278982049E-4</v>
      </c>
      <c r="GK13" s="140">
        <v>3.8086039383855986E-4</v>
      </c>
      <c r="GL13" s="140">
        <v>5.3401652530211596E-3</v>
      </c>
      <c r="GM13" s="140">
        <v>1.3963994596162797E-2</v>
      </c>
      <c r="GN13" s="140">
        <v>1.6523377021559716E-3</v>
      </c>
      <c r="GO13" s="140">
        <v>2.0086067485723075E-2</v>
      </c>
      <c r="GP13" s="140">
        <v>4.9791230555150161E-2</v>
      </c>
      <c r="GQ13" s="140">
        <v>1.0037881985585138E-2</v>
      </c>
      <c r="GR13" s="140">
        <v>7.3277671605675434E-3</v>
      </c>
      <c r="GS13" s="140">
        <v>8.6148583908197476E-3</v>
      </c>
      <c r="GT13" s="140">
        <v>1.9589400352475264E-3</v>
      </c>
      <c r="GU13" s="140">
        <v>1.5460980382520462E-3</v>
      </c>
      <c r="GV13" s="140">
        <v>2.6710414059123817E-3</v>
      </c>
      <c r="GW13" s="140">
        <v>3.6249554100229978E-3</v>
      </c>
      <c r="GX13" s="140"/>
      <c r="GY13" s="140">
        <v>4.0830455700783852E-4</v>
      </c>
      <c r="GZ13" s="140">
        <v>3.3192023701209336E-4</v>
      </c>
      <c r="HA13" s="140">
        <v>1.1312295561814573E-3</v>
      </c>
      <c r="HB13" s="140">
        <v>2.535324286356278E-4</v>
      </c>
      <c r="HC13" s="140">
        <v>1.6916931283608683E-3</v>
      </c>
      <c r="HD13" s="140">
        <v>2.4113452276963484E-4</v>
      </c>
      <c r="HE13" s="140">
        <v>2.6109441783544031E-4</v>
      </c>
      <c r="HF13" s="140">
        <v>4.5507327658205149E-4</v>
      </c>
      <c r="HG13" s="140">
        <v>7.9864629423762425E-4</v>
      </c>
      <c r="HH13" s="140">
        <v>2.0127189171141981E-3</v>
      </c>
      <c r="HI13" s="140">
        <v>1.1200710916742563E-3</v>
      </c>
      <c r="HJ13" s="140">
        <v>8.9282072496963088E-4</v>
      </c>
      <c r="HK13" s="140">
        <v>3.525233272178541E-3</v>
      </c>
      <c r="HL13" s="140">
        <v>4.2309086383232776E-4</v>
      </c>
      <c r="HM13" s="140">
        <v>2.749359617541078E-3</v>
      </c>
      <c r="HN13" s="140">
        <v>5.9642143594087196E-3</v>
      </c>
      <c r="HO13" s="140">
        <v>1.5851372753169762E-2</v>
      </c>
      <c r="HP13" s="140">
        <v>1.6481120335351182E-3</v>
      </c>
      <c r="HQ13" s="140">
        <v>2.004446655630393E-2</v>
      </c>
      <c r="HR13" s="140">
        <v>5.1880006013007227E-2</v>
      </c>
      <c r="HS13" s="140">
        <v>1.0840188094034295E-2</v>
      </c>
      <c r="HT13" s="140">
        <v>7.1269466162773827E-3</v>
      </c>
      <c r="HU13" s="140">
        <v>1.0131941141054326E-2</v>
      </c>
      <c r="HV13" s="140">
        <v>1.8089791401874622E-3</v>
      </c>
      <c r="HW13" s="140">
        <v>1.2938505485515191E-3</v>
      </c>
      <c r="HX13" s="140">
        <v>3.4644472454876548E-3</v>
      </c>
      <c r="HY13" s="140">
        <v>3.7707446357422422E-3</v>
      </c>
      <c r="HZ13" s="100"/>
    </row>
    <row r="14" spans="1:234" s="101" customFormat="1" ht="24" x14ac:dyDescent="0.25">
      <c r="A14" s="98" t="s">
        <v>28</v>
      </c>
      <c r="B14" s="99">
        <v>5911</v>
      </c>
      <c r="C14" s="99"/>
      <c r="D14" s="99">
        <v>3</v>
      </c>
      <c r="E14" s="99"/>
      <c r="F14" s="99"/>
      <c r="G14" s="99" t="s">
        <v>809</v>
      </c>
      <c r="H14" s="99" t="s">
        <v>23</v>
      </c>
      <c r="I14" s="98" t="s">
        <v>10</v>
      </c>
      <c r="J14" s="98" t="s">
        <v>880</v>
      </c>
      <c r="K14" s="140">
        <v>2.3326128426556022E-4</v>
      </c>
      <c r="L14" s="140">
        <v>7.2056544449909421E-5</v>
      </c>
      <c r="M14" s="140">
        <v>3.5797364937739895E-4</v>
      </c>
      <c r="N14" s="140">
        <v>4.8478599000409108E-5</v>
      </c>
      <c r="O14" s="140">
        <v>2.5537462877560531E-4</v>
      </c>
      <c r="P14" s="140">
        <v>1.0938704054799746E-4</v>
      </c>
      <c r="Q14" s="140">
        <v>2.0905232622666254E-4</v>
      </c>
      <c r="R14" s="140">
        <v>4.1819214876030048E-4</v>
      </c>
      <c r="S14" s="140">
        <v>2.6490315194252175E-4</v>
      </c>
      <c r="T14" s="140">
        <v>6.7379740685333971E-4</v>
      </c>
      <c r="U14" s="140">
        <v>5.2450024729308858E-4</v>
      </c>
      <c r="V14" s="140">
        <v>7.2168536301704005E-4</v>
      </c>
      <c r="W14" s="140">
        <v>6.7407204091189958E-4</v>
      </c>
      <c r="X14" s="140">
        <v>1.2692019286825198E-4</v>
      </c>
      <c r="Y14" s="140">
        <v>1.3644418299088861E-4</v>
      </c>
      <c r="Z14" s="140">
        <v>8.3900732647181498E-4</v>
      </c>
      <c r="AA14" s="140">
        <v>2.1630231683795386E-3</v>
      </c>
      <c r="AB14" s="140">
        <v>3.0525776587911427E-4</v>
      </c>
      <c r="AC14" s="140">
        <v>1.0180541434353475E-2</v>
      </c>
      <c r="AD14" s="140">
        <v>3.1130351372734958E-2</v>
      </c>
      <c r="AE14" s="140">
        <v>2.0100837932908702E-3</v>
      </c>
      <c r="AF14" s="140">
        <v>1.8316736915720256E-3</v>
      </c>
      <c r="AG14" s="140">
        <v>2.0406077737670511E-3</v>
      </c>
      <c r="AH14" s="140">
        <v>6.5823225858980942E-4</v>
      </c>
      <c r="AI14" s="140">
        <v>5.3425788163531554E-4</v>
      </c>
      <c r="AJ14" s="140">
        <v>7.8353558727273925E-4</v>
      </c>
      <c r="AK14" s="140">
        <v>1.368868069652567E-3</v>
      </c>
      <c r="AL14" s="140"/>
      <c r="AM14" s="140">
        <v>5.1540180120116452E-4</v>
      </c>
      <c r="AN14" s="140">
        <v>7.458620513898217E-5</v>
      </c>
      <c r="AO14" s="140">
        <v>1.1504884525119431E-4</v>
      </c>
      <c r="AP14" s="140">
        <v>7.3899191721574358E-5</v>
      </c>
      <c r="AQ14" s="140">
        <v>2.6117529755230001E-4</v>
      </c>
      <c r="AR14" s="140">
        <v>1.0616794526597398E-4</v>
      </c>
      <c r="AS14" s="140">
        <v>1.6193847011050942E-4</v>
      </c>
      <c r="AT14" s="140">
        <v>4.0161127625284434E-4</v>
      </c>
      <c r="AU14" s="140">
        <v>2.3570206676895499E-4</v>
      </c>
      <c r="AV14" s="140">
        <v>6.3392796195773185E-4</v>
      </c>
      <c r="AW14" s="140">
        <v>6.1262343792775902E-4</v>
      </c>
      <c r="AX14" s="140">
        <v>5.7918582716583709E-4</v>
      </c>
      <c r="AY14" s="140">
        <v>7.8396428766564896E-4</v>
      </c>
      <c r="AZ14" s="140">
        <v>5.9854993665069233E-5</v>
      </c>
      <c r="BA14" s="140">
        <v>1.0070808448067281E-4</v>
      </c>
      <c r="BB14" s="140">
        <v>8.2060258682360601E-4</v>
      </c>
      <c r="BC14" s="140">
        <v>2.1763039171379651E-3</v>
      </c>
      <c r="BD14" s="140">
        <v>3.6111229543981445E-4</v>
      </c>
      <c r="BE14" s="140">
        <v>1.0966718546453617E-2</v>
      </c>
      <c r="BF14" s="140">
        <v>2.9819196648428699E-2</v>
      </c>
      <c r="BG14" s="140">
        <v>1.8848571453098746E-3</v>
      </c>
      <c r="BH14" s="140">
        <v>1.7123538168065777E-3</v>
      </c>
      <c r="BI14" s="140">
        <v>1.8853400247258664E-3</v>
      </c>
      <c r="BJ14" s="140">
        <v>6.1680770245523865E-4</v>
      </c>
      <c r="BK14" s="140">
        <v>8.3604950298067919E-4</v>
      </c>
      <c r="BL14" s="140">
        <v>1.2093516086556077E-3</v>
      </c>
      <c r="BM14" s="140">
        <v>1.2233599602824829E-3</v>
      </c>
      <c r="BN14" s="140"/>
      <c r="BO14" s="140">
        <v>4.8709872506108842E-4</v>
      </c>
      <c r="BP14" s="140">
        <v>3.7549565112034549E-5</v>
      </c>
      <c r="BQ14" s="140">
        <v>8.5798406414433107E-5</v>
      </c>
      <c r="BR14" s="140">
        <v>6.209462110481491E-5</v>
      </c>
      <c r="BS14" s="140">
        <v>2.6730977947019046E-4</v>
      </c>
      <c r="BT14" s="140">
        <v>8.8453401827838407E-5</v>
      </c>
      <c r="BU14" s="140">
        <v>1.5543062312838379E-4</v>
      </c>
      <c r="BV14" s="140">
        <v>2.2822972468836746E-4</v>
      </c>
      <c r="BW14" s="140">
        <v>1.7195144630015357E-4</v>
      </c>
      <c r="BX14" s="140">
        <v>6.343519100171619E-4</v>
      </c>
      <c r="BY14" s="140">
        <v>4.0073087466025771E-4</v>
      </c>
      <c r="BZ14" s="140">
        <v>2.472557219761767E-4</v>
      </c>
      <c r="CA14" s="140">
        <v>7.4518634225081949E-4</v>
      </c>
      <c r="CB14" s="140">
        <v>9.0005580207021482E-5</v>
      </c>
      <c r="CC14" s="140">
        <v>1.1287368364981376E-4</v>
      </c>
      <c r="CD14" s="140">
        <v>6.9957716557196982E-4</v>
      </c>
      <c r="CE14" s="140">
        <v>1.8138374038484532E-3</v>
      </c>
      <c r="CF14" s="140">
        <v>3.1759843619778757E-4</v>
      </c>
      <c r="CG14" s="140">
        <v>1.0558757888053343E-2</v>
      </c>
      <c r="CH14" s="140">
        <v>2.6344020428279446E-2</v>
      </c>
      <c r="CI14" s="140">
        <v>1.5079748410924156E-3</v>
      </c>
      <c r="CJ14" s="140">
        <v>1.3996789107788416E-3</v>
      </c>
      <c r="CK14" s="140">
        <v>1.7597011803333162E-3</v>
      </c>
      <c r="CL14" s="140">
        <v>6.5826212261744165E-4</v>
      </c>
      <c r="CM14" s="140">
        <v>3.7364923950534339E-4</v>
      </c>
      <c r="CN14" s="140">
        <v>9.8826073230083382E-4</v>
      </c>
      <c r="CO14" s="140">
        <v>1.2819854626622163E-3</v>
      </c>
      <c r="CP14" s="140"/>
      <c r="CQ14" s="140">
        <v>3.2136177396770757E-4</v>
      </c>
      <c r="CR14" s="140">
        <v>3.715910919284729E-5</v>
      </c>
      <c r="CS14" s="140">
        <v>8.1856915938138049E-5</v>
      </c>
      <c r="CT14" s="140">
        <v>5.2827345080541352E-5</v>
      </c>
      <c r="CU14" s="140">
        <v>2.5854333817717194E-4</v>
      </c>
      <c r="CV14" s="140">
        <v>6.6334994280286663E-5</v>
      </c>
      <c r="CW14" s="140">
        <v>1.5520444910207458E-4</v>
      </c>
      <c r="CX14" s="140">
        <v>1.492115463652107E-4</v>
      </c>
      <c r="CY14" s="140">
        <v>7.9173061718827391E-5</v>
      </c>
      <c r="CZ14" s="140">
        <v>4.6120388086056036E-4</v>
      </c>
      <c r="DA14" s="140">
        <v>4.3712254841303283E-4</v>
      </c>
      <c r="DB14" s="140">
        <v>1.9905875232826059E-4</v>
      </c>
      <c r="DC14" s="140">
        <v>5.5108667935352775E-4</v>
      </c>
      <c r="DD14" s="140">
        <v>8.9522370025997731E-5</v>
      </c>
      <c r="DE14" s="140">
        <v>8.688123094507041E-5</v>
      </c>
      <c r="DF14" s="140">
        <v>5.522914900186255E-4</v>
      </c>
      <c r="DG14" s="140">
        <v>1.8157000971405922E-3</v>
      </c>
      <c r="DH14" s="140">
        <v>3.160531354351143E-4</v>
      </c>
      <c r="DI14" s="140">
        <v>9.585122888520559E-3</v>
      </c>
      <c r="DJ14" s="140">
        <v>2.477062385790792E-2</v>
      </c>
      <c r="DK14" s="140">
        <v>1.5108911620824214E-3</v>
      </c>
      <c r="DL14" s="140">
        <v>1.3345487851982331E-3</v>
      </c>
      <c r="DM14" s="140">
        <v>5.126341432987353E-3</v>
      </c>
      <c r="DN14" s="140">
        <v>7.8824622968861008E-4</v>
      </c>
      <c r="DO14" s="140">
        <v>4.3842551602854232E-4</v>
      </c>
      <c r="DP14" s="140">
        <v>7.6802969606938685E-4</v>
      </c>
      <c r="DQ14" s="140">
        <v>1.0832587439574574E-3</v>
      </c>
      <c r="DR14" s="140"/>
      <c r="DS14" s="140">
        <v>3.5057941485587779E-4</v>
      </c>
      <c r="DT14" s="140">
        <v>1.3681706668013325E-5</v>
      </c>
      <c r="DU14" s="140">
        <v>4.753236695131801E-5</v>
      </c>
      <c r="DV14" s="140">
        <v>3.1128733559176148E-5</v>
      </c>
      <c r="DW14" s="140">
        <v>3.5751652574873719E-4</v>
      </c>
      <c r="DX14" s="140">
        <v>7.3882369176055796E-5</v>
      </c>
      <c r="DY14" s="140">
        <v>1.7311417448423791E-4</v>
      </c>
      <c r="DZ14" s="140">
        <v>1.9240207513569578E-4</v>
      </c>
      <c r="EA14" s="140">
        <v>6.5036828053133784E-5</v>
      </c>
      <c r="EB14" s="140">
        <v>1.9506752862313002E-4</v>
      </c>
      <c r="EC14" s="140">
        <v>3.6729837583850372E-4</v>
      </c>
      <c r="ED14" s="140">
        <v>2.1276197427787583E-4</v>
      </c>
      <c r="EE14" s="140">
        <v>3.4563904770051087E-4</v>
      </c>
      <c r="EF14" s="140">
        <v>1.0105317129699789E-4</v>
      </c>
      <c r="EG14" s="140">
        <v>4.3293670952897015E-5</v>
      </c>
      <c r="EH14" s="140">
        <v>4.2243976667917109E-4</v>
      </c>
      <c r="EI14" s="140">
        <v>1.3824791206901101E-3</v>
      </c>
      <c r="EJ14" s="140">
        <v>2.4850821977257968E-4</v>
      </c>
      <c r="EK14" s="140">
        <v>7.7823103344538862E-3</v>
      </c>
      <c r="EL14" s="140">
        <v>2.1360927174986319E-2</v>
      </c>
      <c r="EM14" s="140">
        <v>1.2225177007709337E-3</v>
      </c>
      <c r="EN14" s="140">
        <v>1.1373526643985901E-3</v>
      </c>
      <c r="EO14" s="140">
        <v>4.373498575377846E-3</v>
      </c>
      <c r="EP14" s="140">
        <v>7.5136907874720591E-4</v>
      </c>
      <c r="EQ14" s="140">
        <v>3.5203477789383879E-4</v>
      </c>
      <c r="ER14" s="140">
        <v>4.4794174141206595E-4</v>
      </c>
      <c r="ES14" s="140">
        <v>1.1171105486321214E-3</v>
      </c>
      <c r="ET14" s="140"/>
      <c r="EU14" s="140">
        <v>2.0364844302935391E-4</v>
      </c>
      <c r="EV14" s="140">
        <v>8.0971425754316115E-6</v>
      </c>
      <c r="EW14" s="140">
        <v>7.386760625827957E-5</v>
      </c>
      <c r="EX14" s="140">
        <v>3.4448303537026832E-5</v>
      </c>
      <c r="EY14" s="140">
        <v>3.7715583319181708E-4</v>
      </c>
      <c r="EZ14" s="140">
        <v>2.2804059006512585E-4</v>
      </c>
      <c r="FA14" s="140">
        <v>1.1284809905892873E-4</v>
      </c>
      <c r="FB14" s="140">
        <v>1.5781181471421276E-4</v>
      </c>
      <c r="FC14" s="140">
        <v>5.6384056453655303E-5</v>
      </c>
      <c r="FD14" s="140">
        <v>1.6736060173633673E-4</v>
      </c>
      <c r="FE14" s="140">
        <v>3.4160949873815834E-4</v>
      </c>
      <c r="FF14" s="140">
        <v>1.1239143059501047E-4</v>
      </c>
      <c r="FG14" s="140">
        <v>2.9679770646509141E-4</v>
      </c>
      <c r="FH14" s="140">
        <v>8.5253667277361694E-5</v>
      </c>
      <c r="FI14" s="140">
        <v>3.0133327340086997E-5</v>
      </c>
      <c r="FJ14" s="140">
        <v>4.1986268891477772E-4</v>
      </c>
      <c r="FK14" s="140">
        <v>1.042835046215253E-3</v>
      </c>
      <c r="FL14" s="140">
        <v>2.3507186147488817E-4</v>
      </c>
      <c r="FM14" s="140">
        <v>7.1289242959760978E-3</v>
      </c>
      <c r="FN14" s="140">
        <v>2.0053987467254904E-2</v>
      </c>
      <c r="FO14" s="140">
        <v>1.1270288071521611E-3</v>
      </c>
      <c r="FP14" s="140">
        <v>1.0308275653821667E-3</v>
      </c>
      <c r="FQ14" s="140">
        <v>3.9815307114991908E-3</v>
      </c>
      <c r="FR14" s="140">
        <v>7.5437354246316697E-4</v>
      </c>
      <c r="FS14" s="140">
        <v>1.6199473830239914E-4</v>
      </c>
      <c r="FT14" s="140">
        <v>3.9308019203056758E-4</v>
      </c>
      <c r="FU14" s="140">
        <v>1.0882554303343751E-3</v>
      </c>
      <c r="FV14" s="140"/>
      <c r="FW14" s="140">
        <v>2.8774734920766548E-4</v>
      </c>
      <c r="FX14" s="140">
        <v>3.9675918928142986E-5</v>
      </c>
      <c r="FY14" s="140">
        <v>2.5951525581818308E-5</v>
      </c>
      <c r="FZ14" s="140">
        <v>6.9587431084246617E-6</v>
      </c>
      <c r="GA14" s="140">
        <v>3.0534761841651882E-4</v>
      </c>
      <c r="GB14" s="140">
        <v>8.9339142125423619E-5</v>
      </c>
      <c r="GC14" s="140">
        <v>1.5084494387738743E-3</v>
      </c>
      <c r="GD14" s="140">
        <v>1.4346964719664243E-4</v>
      </c>
      <c r="GE14" s="140">
        <v>5.6717423330485432E-5</v>
      </c>
      <c r="GF14" s="140">
        <v>8.6676992877635667E-5</v>
      </c>
      <c r="GG14" s="140">
        <v>3.0115445688764326E-4</v>
      </c>
      <c r="GH14" s="140">
        <v>9.2539624594338343E-5</v>
      </c>
      <c r="GI14" s="140">
        <v>3.3946441950128325E-4</v>
      </c>
      <c r="GJ14" s="140">
        <v>4.0205413535849782E-5</v>
      </c>
      <c r="GK14" s="140">
        <v>1.6341157342024834E-5</v>
      </c>
      <c r="GL14" s="140">
        <v>3.8919099294628675E-4</v>
      </c>
      <c r="GM14" s="140">
        <v>6.4960865063819879E-4</v>
      </c>
      <c r="GN14" s="140">
        <v>1.5913142349152418E-4</v>
      </c>
      <c r="GO14" s="140">
        <v>5.5384920962202617E-3</v>
      </c>
      <c r="GP14" s="140">
        <v>1.9736074300758414E-2</v>
      </c>
      <c r="GQ14" s="140">
        <v>6.2171669998041339E-4</v>
      </c>
      <c r="GR14" s="140">
        <v>6.7366328645381164E-4</v>
      </c>
      <c r="GS14" s="140">
        <v>3.7555558593754248E-3</v>
      </c>
      <c r="GT14" s="140">
        <v>1.8240353369703956E-4</v>
      </c>
      <c r="GU14" s="140">
        <v>2.4935323477241316E-4</v>
      </c>
      <c r="GV14" s="140">
        <v>2.9931853299898194E-4</v>
      </c>
      <c r="GW14" s="140">
        <v>5.380691315699578E-4</v>
      </c>
      <c r="GX14" s="140"/>
      <c r="GY14" s="140">
        <v>5.1451428753986259E-5</v>
      </c>
      <c r="GZ14" s="140">
        <v>4.2699447711900267E-5</v>
      </c>
      <c r="HA14" s="140">
        <v>2.1686815179951975E-5</v>
      </c>
      <c r="HB14" s="140">
        <v>4.6583516300807598E-6</v>
      </c>
      <c r="HC14" s="140">
        <v>1.9833454233784839E-4</v>
      </c>
      <c r="HD14" s="140">
        <v>0</v>
      </c>
      <c r="HE14" s="140">
        <v>6.8212524587041656E-5</v>
      </c>
      <c r="HF14" s="140">
        <v>1.3928484373992056E-4</v>
      </c>
      <c r="HG14" s="140">
        <v>2.1916959417233198E-5</v>
      </c>
      <c r="HH14" s="140">
        <v>4.422712704555378E-5</v>
      </c>
      <c r="HI14" s="140">
        <v>1.9637868465577964E-4</v>
      </c>
      <c r="HJ14" s="140">
        <v>5.3064648423613914E-5</v>
      </c>
      <c r="HK14" s="140">
        <v>2.7519561089400568E-4</v>
      </c>
      <c r="HL14" s="140">
        <v>1.6466731343541292E-6</v>
      </c>
      <c r="HM14" s="140">
        <v>1.0283040389006182E-5</v>
      </c>
      <c r="HN14" s="140">
        <v>2.7431754411191427E-4</v>
      </c>
      <c r="HO14" s="140">
        <v>7.4168874981983394E-4</v>
      </c>
      <c r="HP14" s="140">
        <v>4.9536954567784505E-5</v>
      </c>
      <c r="HQ14" s="140">
        <v>4.3666454776712191E-3</v>
      </c>
      <c r="HR14" s="140">
        <v>1.4715672089186839E-2</v>
      </c>
      <c r="HS14" s="140">
        <v>3.8035549393366814E-4</v>
      </c>
      <c r="HT14" s="140">
        <v>3.729420848158261E-4</v>
      </c>
      <c r="HU14" s="140">
        <v>3.2655461361834541E-3</v>
      </c>
      <c r="HV14" s="140">
        <v>1.5058344811778919E-4</v>
      </c>
      <c r="HW14" s="140">
        <v>6.318588151041673E-5</v>
      </c>
      <c r="HX14" s="140">
        <v>2.3541844466008917E-4</v>
      </c>
      <c r="HY14" s="140">
        <v>4.2286882424792666E-4</v>
      </c>
      <c r="HZ14" s="100"/>
    </row>
    <row r="15" spans="1:234" s="101" customFormat="1" ht="24" x14ac:dyDescent="0.25">
      <c r="A15" s="98" t="s">
        <v>28</v>
      </c>
      <c r="B15" s="99">
        <v>5912</v>
      </c>
      <c r="C15" s="99"/>
      <c r="D15" s="99">
        <v>3</v>
      </c>
      <c r="E15" s="99"/>
      <c r="F15" s="99"/>
      <c r="G15" s="99" t="s">
        <v>810</v>
      </c>
      <c r="H15" s="99" t="s">
        <v>23</v>
      </c>
      <c r="I15" s="98" t="s">
        <v>10</v>
      </c>
      <c r="J15" s="98" t="s">
        <v>880</v>
      </c>
      <c r="K15" s="140">
        <v>2.3392646574503647E-6</v>
      </c>
      <c r="L15" s="140">
        <v>0</v>
      </c>
      <c r="M15" s="140">
        <v>1.1985986953259419E-4</v>
      </c>
      <c r="N15" s="140">
        <v>0</v>
      </c>
      <c r="O15" s="140">
        <v>7.4333159014610549E-6</v>
      </c>
      <c r="P15" s="140">
        <v>0</v>
      </c>
      <c r="Q15" s="140">
        <v>0</v>
      </c>
      <c r="R15" s="140">
        <v>4.9214256488752797E-5</v>
      </c>
      <c r="S15" s="140">
        <v>1.3919867022548159E-5</v>
      </c>
      <c r="T15" s="140">
        <v>3.4512995271928428E-5</v>
      </c>
      <c r="U15" s="140">
        <v>3.5090810876440838E-4</v>
      </c>
      <c r="V15" s="140">
        <v>2.0313170002182412E-6</v>
      </c>
      <c r="W15" s="140">
        <v>6.9338642303618271E-5</v>
      </c>
      <c r="X15" s="140">
        <v>0</v>
      </c>
      <c r="Y15" s="140">
        <v>2.4806165236975313E-5</v>
      </c>
      <c r="Z15" s="140">
        <v>3.9355997116993985E-5</v>
      </c>
      <c r="AA15" s="140">
        <v>2.9972719530288195E-4</v>
      </c>
      <c r="AB15" s="140">
        <v>6.414685263847078E-6</v>
      </c>
      <c r="AC15" s="140">
        <v>9.5788350401921859E-4</v>
      </c>
      <c r="AD15" s="140">
        <v>5.3519405790854874E-3</v>
      </c>
      <c r="AE15" s="140">
        <v>2.3862393976385642E-4</v>
      </c>
      <c r="AF15" s="140">
        <v>1.0098363179408495E-4</v>
      </c>
      <c r="AG15" s="140">
        <v>5.0828982445656659E-4</v>
      </c>
      <c r="AH15" s="140">
        <v>1.3870238740892271E-5</v>
      </c>
      <c r="AI15" s="140">
        <v>3.3482133967745272E-5</v>
      </c>
      <c r="AJ15" s="140">
        <v>2.0806159946996373E-5</v>
      </c>
      <c r="AK15" s="140">
        <v>1.183888325256112E-4</v>
      </c>
      <c r="AL15" s="140"/>
      <c r="AM15" s="140">
        <v>8.3950784788748306E-7</v>
      </c>
      <c r="AN15" s="140">
        <v>0</v>
      </c>
      <c r="AO15" s="140">
        <v>1.1526745433750735E-4</v>
      </c>
      <c r="AP15" s="140">
        <v>0</v>
      </c>
      <c r="AQ15" s="140">
        <v>4.7468251665764807E-5</v>
      </c>
      <c r="AR15" s="140">
        <v>0</v>
      </c>
      <c r="AS15" s="140">
        <v>0</v>
      </c>
      <c r="AT15" s="140">
        <v>4.8999244908493458E-5</v>
      </c>
      <c r="AU15" s="140">
        <v>1.7475546341235532E-5</v>
      </c>
      <c r="AV15" s="140">
        <v>3.8259014390044448E-5</v>
      </c>
      <c r="AW15" s="140">
        <v>3.0007752351760198E-4</v>
      </c>
      <c r="AX15" s="140">
        <v>0</v>
      </c>
      <c r="AY15" s="140">
        <v>3.5747928450959176E-5</v>
      </c>
      <c r="AZ15" s="140">
        <v>1.6664000120670015E-6</v>
      </c>
      <c r="BA15" s="140">
        <v>0</v>
      </c>
      <c r="BB15" s="140">
        <v>1.7736239088883305E-5</v>
      </c>
      <c r="BC15" s="140">
        <v>3.071852844504207E-4</v>
      </c>
      <c r="BD15" s="140">
        <v>3.0597740334563585E-6</v>
      </c>
      <c r="BE15" s="140">
        <v>9.3262997582696462E-4</v>
      </c>
      <c r="BF15" s="140">
        <v>6.2233853822975266E-3</v>
      </c>
      <c r="BG15" s="140">
        <v>4.2724876982830633E-4</v>
      </c>
      <c r="BH15" s="140">
        <v>1.0576984512749775E-4</v>
      </c>
      <c r="BI15" s="140">
        <v>7.6614235136708835E-4</v>
      </c>
      <c r="BJ15" s="140">
        <v>1.0341636108788188E-5</v>
      </c>
      <c r="BK15" s="140">
        <v>2.8246256916400528E-5</v>
      </c>
      <c r="BL15" s="140">
        <v>2.5426298557007503E-5</v>
      </c>
      <c r="BM15" s="140">
        <v>1.1963817678725075E-4</v>
      </c>
      <c r="BN15" s="140"/>
      <c r="BO15" s="140">
        <v>0</v>
      </c>
      <c r="BP15" s="140">
        <v>0</v>
      </c>
      <c r="BQ15" s="140">
        <v>1.4963591784761379E-4</v>
      </c>
      <c r="BR15" s="140">
        <v>0</v>
      </c>
      <c r="BS15" s="140">
        <v>4.3760688485347558E-5</v>
      </c>
      <c r="BT15" s="140">
        <v>0</v>
      </c>
      <c r="BU15" s="140">
        <v>0</v>
      </c>
      <c r="BV15" s="140">
        <v>7.0862294685909152E-5</v>
      </c>
      <c r="BW15" s="140">
        <v>9.0815702211856602E-6</v>
      </c>
      <c r="BX15" s="140">
        <v>4.4287011420760921E-5</v>
      </c>
      <c r="BY15" s="140">
        <v>2.7458885386741046E-4</v>
      </c>
      <c r="BZ15" s="140">
        <v>0</v>
      </c>
      <c r="CA15" s="140">
        <v>5.9966281904855228E-5</v>
      </c>
      <c r="CB15" s="140">
        <v>0</v>
      </c>
      <c r="CC15" s="140">
        <v>0</v>
      </c>
      <c r="CD15" s="140">
        <v>3.0426567384593772E-5</v>
      </c>
      <c r="CE15" s="140">
        <v>5.1601279979006799E-4</v>
      </c>
      <c r="CF15" s="140">
        <v>1.871484378236461E-6</v>
      </c>
      <c r="CG15" s="140">
        <v>8.6444194145104351E-4</v>
      </c>
      <c r="CH15" s="140">
        <v>7.7440388201719963E-3</v>
      </c>
      <c r="CI15" s="140">
        <v>8.6940557948401271E-4</v>
      </c>
      <c r="CJ15" s="140">
        <v>5.0821850317989354E-5</v>
      </c>
      <c r="CK15" s="140">
        <v>8.9496974844948079E-4</v>
      </c>
      <c r="CL15" s="140">
        <v>3.1780599150636823E-5</v>
      </c>
      <c r="CM15" s="140">
        <v>4.9266723709985615E-5</v>
      </c>
      <c r="CN15" s="140">
        <v>2.5647385928344702E-5</v>
      </c>
      <c r="CO15" s="140">
        <v>1.3310255829418322E-4</v>
      </c>
      <c r="CP15" s="140"/>
      <c r="CQ15" s="140">
        <v>0</v>
      </c>
      <c r="CR15" s="140">
        <v>0</v>
      </c>
      <c r="CS15" s="140">
        <v>9.9443846681654126E-5</v>
      </c>
      <c r="CT15" s="140">
        <v>0</v>
      </c>
      <c r="CU15" s="140">
        <v>5.6536532688054476E-5</v>
      </c>
      <c r="CV15" s="140">
        <v>0</v>
      </c>
      <c r="CW15" s="140">
        <v>0</v>
      </c>
      <c r="CX15" s="140">
        <v>2.5756945002861037E-5</v>
      </c>
      <c r="CY15" s="140">
        <v>4.9744570584073596E-6</v>
      </c>
      <c r="CZ15" s="140">
        <v>5.5771940214270174E-5</v>
      </c>
      <c r="DA15" s="140">
        <v>1.9436507573491869E-4</v>
      </c>
      <c r="DB15" s="140">
        <v>0</v>
      </c>
      <c r="DC15" s="140">
        <v>4.0306339047437088E-5</v>
      </c>
      <c r="DD15" s="140">
        <v>1.5447744141492942E-6</v>
      </c>
      <c r="DE15" s="140">
        <v>0</v>
      </c>
      <c r="DF15" s="140">
        <v>6.4608106552167794E-5</v>
      </c>
      <c r="DG15" s="140">
        <v>3.7243170431015474E-4</v>
      </c>
      <c r="DH15" s="140">
        <v>0</v>
      </c>
      <c r="DI15" s="140">
        <v>6.0515962281258804E-4</v>
      </c>
      <c r="DJ15" s="140">
        <v>5.2991831809821458E-3</v>
      </c>
      <c r="DK15" s="140">
        <v>1.1825497288333207E-3</v>
      </c>
      <c r="DL15" s="140">
        <v>7.1499472763873027E-5</v>
      </c>
      <c r="DM15" s="140">
        <v>9.358138526322235E-5</v>
      </c>
      <c r="DN15" s="140">
        <v>1.3540160323653537E-5</v>
      </c>
      <c r="DO15" s="140">
        <v>2.671342963782429E-5</v>
      </c>
      <c r="DP15" s="140">
        <v>5.1750027907450816E-5</v>
      </c>
      <c r="DQ15" s="140">
        <v>1.2088440852654306E-4</v>
      </c>
      <c r="DR15" s="140"/>
      <c r="DS15" s="140">
        <v>0</v>
      </c>
      <c r="DT15" s="140">
        <v>0</v>
      </c>
      <c r="DU15" s="140">
        <v>7.207407243317071E-5</v>
      </c>
      <c r="DV15" s="140">
        <v>0</v>
      </c>
      <c r="DW15" s="140">
        <v>6.7756160147548631E-5</v>
      </c>
      <c r="DX15" s="140">
        <v>0</v>
      </c>
      <c r="DY15" s="140">
        <v>0</v>
      </c>
      <c r="DZ15" s="140">
        <v>2.8342902066357382E-5</v>
      </c>
      <c r="EA15" s="140">
        <v>5.1316009744722713E-6</v>
      </c>
      <c r="EB15" s="140">
        <v>5.4446158209293898E-5</v>
      </c>
      <c r="EC15" s="140">
        <v>2.7579952802875316E-5</v>
      </c>
      <c r="ED15" s="140">
        <v>0</v>
      </c>
      <c r="EE15" s="140">
        <v>3.8758770745919274E-5</v>
      </c>
      <c r="EF15" s="140">
        <v>1.6336557409368655E-6</v>
      </c>
      <c r="EG15" s="140">
        <v>2.2903212838624681E-6</v>
      </c>
      <c r="EH15" s="140">
        <v>6.3051616003243291E-5</v>
      </c>
      <c r="EI15" s="140">
        <v>3.4121975266155263E-4</v>
      </c>
      <c r="EJ15" s="140">
        <v>0</v>
      </c>
      <c r="EK15" s="140">
        <v>9.326940710502672E-4</v>
      </c>
      <c r="EL15" s="140">
        <v>8.9530289118354579E-3</v>
      </c>
      <c r="EM15" s="140">
        <v>1.1336502239051392E-3</v>
      </c>
      <c r="EN15" s="140">
        <v>8.3236073331813712E-5</v>
      </c>
      <c r="EO15" s="140">
        <v>9.9014593159560827E-5</v>
      </c>
      <c r="EP15" s="140">
        <v>6.824439898682091E-5</v>
      </c>
      <c r="EQ15" s="140">
        <v>1.9699998320232887E-5</v>
      </c>
      <c r="ER15" s="140">
        <v>2.3104665014209974E-5</v>
      </c>
      <c r="ES15" s="140">
        <v>1.2700123014453547E-4</v>
      </c>
      <c r="ET15" s="140"/>
      <c r="EU15" s="140">
        <v>0</v>
      </c>
      <c r="EV15" s="140">
        <v>0</v>
      </c>
      <c r="EW15" s="140">
        <v>2.1942005203409959E-5</v>
      </c>
      <c r="EX15" s="140">
        <v>0</v>
      </c>
      <c r="EY15" s="140">
        <v>1.2125268166713744E-5</v>
      </c>
      <c r="EZ15" s="140">
        <v>0</v>
      </c>
      <c r="FA15" s="140">
        <v>0</v>
      </c>
      <c r="FB15" s="140">
        <v>3.5877597855078692E-5</v>
      </c>
      <c r="FC15" s="140">
        <v>3.4854702177884761E-6</v>
      </c>
      <c r="FD15" s="140">
        <v>4.1574113834858415E-5</v>
      </c>
      <c r="FE15" s="140">
        <v>1.0074769630859062E-5</v>
      </c>
      <c r="FF15" s="140">
        <v>0</v>
      </c>
      <c r="FG15" s="140">
        <v>4.6979215758259531E-5</v>
      </c>
      <c r="FH15" s="140">
        <v>0</v>
      </c>
      <c r="FI15" s="140">
        <v>1.8568213763321597E-6</v>
      </c>
      <c r="FJ15" s="140">
        <v>1.1263566503903318E-4</v>
      </c>
      <c r="FK15" s="140">
        <v>1.9700844260104062E-4</v>
      </c>
      <c r="FL15" s="140">
        <v>0</v>
      </c>
      <c r="FM15" s="140">
        <v>1.3743606484210439E-3</v>
      </c>
      <c r="FN15" s="140">
        <v>9.960879771464079E-3</v>
      </c>
      <c r="FO15" s="140">
        <v>7.6449811479213181E-4</v>
      </c>
      <c r="FP15" s="140">
        <v>9.4427604553987054E-5</v>
      </c>
      <c r="FQ15" s="140">
        <v>8.3126524329391635E-5</v>
      </c>
      <c r="FR15" s="140">
        <v>6.1450420977641286E-5</v>
      </c>
      <c r="FS15" s="140">
        <v>7.3983956284701202E-6</v>
      </c>
      <c r="FT15" s="140">
        <v>2.2749951572968366E-5</v>
      </c>
      <c r="FU15" s="140">
        <v>1.4667573736838757E-4</v>
      </c>
      <c r="FV15" s="140"/>
      <c r="FW15" s="140">
        <v>0</v>
      </c>
      <c r="FX15" s="140">
        <v>0</v>
      </c>
      <c r="FY15" s="140">
        <v>1.9732718299803572E-6</v>
      </c>
      <c r="FZ15" s="140">
        <v>0</v>
      </c>
      <c r="GA15" s="140">
        <v>3.1477508902363701E-5</v>
      </c>
      <c r="GB15" s="140">
        <v>0</v>
      </c>
      <c r="GC15" s="140">
        <v>0</v>
      </c>
      <c r="GD15" s="140">
        <v>3.7468937715774056E-5</v>
      </c>
      <c r="GE15" s="140">
        <v>3.5190014301316374E-6</v>
      </c>
      <c r="GF15" s="140">
        <v>5.2862513481140938E-5</v>
      </c>
      <c r="GG15" s="140">
        <v>3.8439746346307626E-6</v>
      </c>
      <c r="GH15" s="140">
        <v>0</v>
      </c>
      <c r="GI15" s="140">
        <v>8.3641484155672863E-5</v>
      </c>
      <c r="GJ15" s="140">
        <v>0</v>
      </c>
      <c r="GK15" s="140">
        <v>2.3967030768303091E-6</v>
      </c>
      <c r="GL15" s="140">
        <v>8.2233308046012564E-5</v>
      </c>
      <c r="GM15" s="140">
        <v>2.2765452108249856E-4</v>
      </c>
      <c r="GN15" s="140">
        <v>2.5590869045057758E-6</v>
      </c>
      <c r="GO15" s="140">
        <v>2.000675190311193E-3</v>
      </c>
      <c r="GP15" s="140">
        <v>7.3647014443197099E-3</v>
      </c>
      <c r="GQ15" s="140">
        <v>6.9217726273961954E-4</v>
      </c>
      <c r="GR15" s="140">
        <v>4.6860313892290383E-5</v>
      </c>
      <c r="GS15" s="140">
        <v>6.7828711455957924E-5</v>
      </c>
      <c r="GT15" s="140">
        <v>9.0521666379368715E-5</v>
      </c>
      <c r="GU15" s="140">
        <v>1.9655842918093141E-5</v>
      </c>
      <c r="GV15" s="140">
        <v>2.0240835796023888E-5</v>
      </c>
      <c r="GW15" s="140">
        <v>6.0109724265201242E-5</v>
      </c>
      <c r="GX15" s="140"/>
      <c r="GY15" s="140">
        <v>0</v>
      </c>
      <c r="GZ15" s="140">
        <v>0</v>
      </c>
      <c r="HA15" s="140">
        <v>8.3633661823775512E-6</v>
      </c>
      <c r="HB15" s="140">
        <v>0</v>
      </c>
      <c r="HC15" s="140">
        <v>4.813875574270328E-5</v>
      </c>
      <c r="HD15" s="140">
        <v>0</v>
      </c>
      <c r="HE15" s="140">
        <v>0</v>
      </c>
      <c r="HF15" s="140">
        <v>3.4635126037409048E-5</v>
      </c>
      <c r="HG15" s="140">
        <v>3.2933462687082585E-6</v>
      </c>
      <c r="HH15" s="140">
        <v>2.4069854539887886E-5</v>
      </c>
      <c r="HI15" s="140">
        <v>2.0358946631104748E-6</v>
      </c>
      <c r="HJ15" s="140">
        <v>0</v>
      </c>
      <c r="HK15" s="140">
        <v>7.5864657975897499E-5</v>
      </c>
      <c r="HL15" s="140">
        <v>0</v>
      </c>
      <c r="HM15" s="140">
        <v>3.2933462687082585E-6</v>
      </c>
      <c r="HN15" s="140">
        <v>1.1684294226086805E-4</v>
      </c>
      <c r="HO15" s="140">
        <v>1.7824400342766338E-4</v>
      </c>
      <c r="HP15" s="140">
        <v>0</v>
      </c>
      <c r="HQ15" s="140">
        <v>2.2132584764150954E-3</v>
      </c>
      <c r="HR15" s="140">
        <v>7.861765495559038E-3</v>
      </c>
      <c r="HS15" s="140">
        <v>2.4509017931471466E-4</v>
      </c>
      <c r="HT15" s="140">
        <v>5.5246490326629233E-5</v>
      </c>
      <c r="HU15" s="140">
        <v>7.5809364425374757E-5</v>
      </c>
      <c r="HV15" s="140">
        <v>9.1696423492123759E-5</v>
      </c>
      <c r="HW15" s="140">
        <v>1.0364464042149812E-5</v>
      </c>
      <c r="HX15" s="140">
        <v>4.2614904046497178E-5</v>
      </c>
      <c r="HY15" s="140">
        <v>1.3245626358578504E-4</v>
      </c>
      <c r="HZ15" s="100"/>
    </row>
    <row r="16" spans="1:234" s="101" customFormat="1" ht="24" x14ac:dyDescent="0.25">
      <c r="A16" s="98" t="s">
        <v>28</v>
      </c>
      <c r="B16" s="99">
        <v>5913</v>
      </c>
      <c r="C16" s="99"/>
      <c r="D16" s="99">
        <v>3</v>
      </c>
      <c r="E16" s="99"/>
      <c r="F16" s="99"/>
      <c r="G16" s="99" t="s">
        <v>811</v>
      </c>
      <c r="H16" s="99" t="s">
        <v>23</v>
      </c>
      <c r="I16" s="98" t="s">
        <v>10</v>
      </c>
      <c r="J16" s="98" t="s">
        <v>880</v>
      </c>
      <c r="K16" s="140">
        <v>8.7508473518596163E-5</v>
      </c>
      <c r="L16" s="140">
        <v>7.2246034252589772E-6</v>
      </c>
      <c r="M16" s="140">
        <v>0</v>
      </c>
      <c r="N16" s="140">
        <v>0</v>
      </c>
      <c r="O16" s="140">
        <v>6.273568602726958E-5</v>
      </c>
      <c r="P16" s="140">
        <v>0</v>
      </c>
      <c r="Q16" s="140">
        <v>0</v>
      </c>
      <c r="R16" s="140">
        <v>9.9450735838856933E-5</v>
      </c>
      <c r="S16" s="140">
        <v>3.3014246824599628E-6</v>
      </c>
      <c r="T16" s="140">
        <v>1.5897050493824216E-4</v>
      </c>
      <c r="U16" s="140">
        <v>0</v>
      </c>
      <c r="V16" s="140">
        <v>6.7753616339483453E-6</v>
      </c>
      <c r="W16" s="140">
        <v>4.6041638686399431E-5</v>
      </c>
      <c r="X16" s="140">
        <v>6.3668295735502508E-5</v>
      </c>
      <c r="Y16" s="140">
        <v>1.2952660778465618E-5</v>
      </c>
      <c r="Z16" s="140">
        <v>5.0192260786368483E-5</v>
      </c>
      <c r="AA16" s="140">
        <v>3.20774248063834E-5</v>
      </c>
      <c r="AB16" s="140">
        <v>7.0540155618105035E-6</v>
      </c>
      <c r="AC16" s="140">
        <v>1.1197633253120062E-3</v>
      </c>
      <c r="AD16" s="140">
        <v>1.1227857240148935E-2</v>
      </c>
      <c r="AE16" s="140">
        <v>1.2643366037326333E-5</v>
      </c>
      <c r="AF16" s="140">
        <v>2.4026182273455444E-5</v>
      </c>
      <c r="AG16" s="140">
        <v>2.6157375923229862E-5</v>
      </c>
      <c r="AH16" s="140">
        <v>1.2180225761277366E-5</v>
      </c>
      <c r="AI16" s="140">
        <v>4.8559167447322381E-6</v>
      </c>
      <c r="AJ16" s="140">
        <v>1.5815919692838538E-5</v>
      </c>
      <c r="AK16" s="140">
        <v>9.6598103919785038E-6</v>
      </c>
      <c r="AL16" s="140"/>
      <c r="AM16" s="140">
        <v>1.0427225049519336E-4</v>
      </c>
      <c r="AN16" s="140">
        <v>1.1447603201541854E-5</v>
      </c>
      <c r="AO16" s="140">
        <v>3.0025562590305832E-5</v>
      </c>
      <c r="AP16" s="140">
        <v>0</v>
      </c>
      <c r="AQ16" s="140">
        <v>5.4423353411051031E-5</v>
      </c>
      <c r="AR16" s="140">
        <v>0</v>
      </c>
      <c r="AS16" s="140">
        <v>0</v>
      </c>
      <c r="AT16" s="140">
        <v>1.3866738223578559E-4</v>
      </c>
      <c r="AU16" s="140">
        <v>1.1392244828258499E-5</v>
      </c>
      <c r="AV16" s="140">
        <v>1.6804584969144797E-4</v>
      </c>
      <c r="AW16" s="140">
        <v>0</v>
      </c>
      <c r="AX16" s="140">
        <v>6.5620384655971753E-6</v>
      </c>
      <c r="AY16" s="140">
        <v>4.5324432757603165E-5</v>
      </c>
      <c r="AZ16" s="140">
        <v>6.3836489321017912E-5</v>
      </c>
      <c r="BA16" s="140">
        <v>8.336071913470707E-6</v>
      </c>
      <c r="BB16" s="140">
        <v>5.0086617989814319E-5</v>
      </c>
      <c r="BC16" s="140">
        <v>4.663625203262395E-5</v>
      </c>
      <c r="BD16" s="140">
        <v>1.5957898420641624E-6</v>
      </c>
      <c r="BE16" s="140">
        <v>1.0892927835490082E-3</v>
      </c>
      <c r="BF16" s="140">
        <v>1.0490725293210476E-2</v>
      </c>
      <c r="BG16" s="140">
        <v>1.8827801706961618E-5</v>
      </c>
      <c r="BH16" s="140">
        <v>2.7309895451997113E-5</v>
      </c>
      <c r="BI16" s="140">
        <v>2.5829717994951172E-5</v>
      </c>
      <c r="BJ16" s="140">
        <v>1.2593323820004154E-5</v>
      </c>
      <c r="BK16" s="140">
        <v>4.4720009702359559E-6</v>
      </c>
      <c r="BL16" s="140">
        <v>2.6398930112067153E-5</v>
      </c>
      <c r="BM16" s="140">
        <v>3.3746647939276273E-5</v>
      </c>
      <c r="BN16" s="140"/>
      <c r="BO16" s="140">
        <v>1.0296668627075267E-4</v>
      </c>
      <c r="BP16" s="140">
        <v>6.6335661073610481E-6</v>
      </c>
      <c r="BQ16" s="140">
        <v>9.6519627681890888E-6</v>
      </c>
      <c r="BR16" s="140">
        <v>0</v>
      </c>
      <c r="BS16" s="140">
        <v>3.3880712264282711E-5</v>
      </c>
      <c r="BT16" s="140">
        <v>0</v>
      </c>
      <c r="BU16" s="140">
        <v>0</v>
      </c>
      <c r="BV16" s="140">
        <v>1.0036724574292632E-4</v>
      </c>
      <c r="BW16" s="140">
        <v>5.2407330864389443E-5</v>
      </c>
      <c r="BX16" s="140">
        <v>2.495294985854086E-4</v>
      </c>
      <c r="BY16" s="140">
        <v>0</v>
      </c>
      <c r="BZ16" s="140">
        <v>5.8144199586853339E-6</v>
      </c>
      <c r="CA16" s="140">
        <v>3.8724652207382194E-5</v>
      </c>
      <c r="CB16" s="140">
        <v>2.7332798613191746E-5</v>
      </c>
      <c r="CC16" s="140">
        <v>1.1434000447855638E-5</v>
      </c>
      <c r="CD16" s="140">
        <v>5.8816626487640669E-5</v>
      </c>
      <c r="CE16" s="140">
        <v>5.8892254965930812E-5</v>
      </c>
      <c r="CF16" s="140">
        <v>3.5122378057314407E-6</v>
      </c>
      <c r="CG16" s="140">
        <v>1.3962573502369594E-3</v>
      </c>
      <c r="CH16" s="140">
        <v>1.0838695598094366E-2</v>
      </c>
      <c r="CI16" s="140">
        <v>3.5433403378909828E-5</v>
      </c>
      <c r="CJ16" s="140">
        <v>5.9199357861366693E-5</v>
      </c>
      <c r="CK16" s="140">
        <v>5.1240268078772631E-5</v>
      </c>
      <c r="CL16" s="140">
        <v>9.9587580223605487E-6</v>
      </c>
      <c r="CM16" s="140">
        <v>1.6168881561566573E-5</v>
      </c>
      <c r="CN16" s="140">
        <v>2.6950605611676687E-5</v>
      </c>
      <c r="CO16" s="140">
        <v>3.5429327132128253E-5</v>
      </c>
      <c r="CP16" s="140"/>
      <c r="CQ16" s="140">
        <v>1.0556940160673907E-4</v>
      </c>
      <c r="CR16" s="140">
        <v>8.3417818364009169E-6</v>
      </c>
      <c r="CS16" s="140">
        <v>8.2340727946856874E-6</v>
      </c>
      <c r="CT16" s="140">
        <v>0</v>
      </c>
      <c r="CU16" s="140">
        <v>3.2855027541210547E-5</v>
      </c>
      <c r="CV16" s="140">
        <v>0</v>
      </c>
      <c r="CW16" s="140">
        <v>0</v>
      </c>
      <c r="CX16" s="140">
        <v>1.1212995933792716E-4</v>
      </c>
      <c r="CY16" s="140">
        <v>6.1976916385351337E-6</v>
      </c>
      <c r="CZ16" s="140">
        <v>2.0556233764528023E-4</v>
      </c>
      <c r="DA16" s="140">
        <v>1.5447744141492942E-6</v>
      </c>
      <c r="DB16" s="140">
        <v>3.5855773099061599E-6</v>
      </c>
      <c r="DC16" s="140">
        <v>1.7625110764356689E-5</v>
      </c>
      <c r="DD16" s="140">
        <v>3.0224659364460086E-5</v>
      </c>
      <c r="DE16" s="140">
        <v>8.50334539898694E-6</v>
      </c>
      <c r="DF16" s="140">
        <v>6.6852989737505727E-5</v>
      </c>
      <c r="DG16" s="140">
        <v>8.9156215973118199E-5</v>
      </c>
      <c r="DH16" s="140">
        <v>3.472199371253001E-6</v>
      </c>
      <c r="DI16" s="140">
        <v>1.8580446880801923E-3</v>
      </c>
      <c r="DJ16" s="140">
        <v>8.5895727226703456E-3</v>
      </c>
      <c r="DK16" s="140">
        <v>4.9276914931613409E-5</v>
      </c>
      <c r="DL16" s="140">
        <v>4.7807534012223415E-4</v>
      </c>
      <c r="DM16" s="140">
        <v>5.0132975057422031E-5</v>
      </c>
      <c r="DN16" s="140">
        <v>1.4086868743836123E-5</v>
      </c>
      <c r="DO16" s="140">
        <v>2.5176988502167166E-5</v>
      </c>
      <c r="DP16" s="140">
        <v>1.9418182864157989E-5</v>
      </c>
      <c r="DQ16" s="140">
        <v>3.1786950670125057E-5</v>
      </c>
      <c r="DR16" s="140"/>
      <c r="DS16" s="140">
        <v>8.8183743889353727E-5</v>
      </c>
      <c r="DT16" s="140">
        <v>3.528696400422444E-6</v>
      </c>
      <c r="DU16" s="140">
        <v>0</v>
      </c>
      <c r="DV16" s="140">
        <v>0</v>
      </c>
      <c r="DW16" s="140">
        <v>1.4991193858008882E-5</v>
      </c>
      <c r="DX16" s="140">
        <v>0</v>
      </c>
      <c r="DY16" s="140">
        <v>0</v>
      </c>
      <c r="DZ16" s="140">
        <v>1.3810272171583694E-4</v>
      </c>
      <c r="EA16" s="140">
        <v>6.8183024782900091E-6</v>
      </c>
      <c r="EB16" s="140">
        <v>1.95722656607701E-4</v>
      </c>
      <c r="EC16" s="140">
        <v>6.5986878947645941E-6</v>
      </c>
      <c r="ED16" s="140">
        <v>0</v>
      </c>
      <c r="EE16" s="140">
        <v>6.4525686001006864E-5</v>
      </c>
      <c r="EF16" s="140">
        <v>3.4392201145185203E-5</v>
      </c>
      <c r="EG16" s="140">
        <v>8.7448630838385151E-6</v>
      </c>
      <c r="EH16" s="140">
        <v>1.5057584346020816E-4</v>
      </c>
      <c r="EI16" s="140">
        <v>1.4994473982474655E-4</v>
      </c>
      <c r="EJ16" s="140">
        <v>3.9784322161638965E-6</v>
      </c>
      <c r="EK16" s="140">
        <v>1.9785606045278977E-3</v>
      </c>
      <c r="EL16" s="140">
        <v>9.5768039676314455E-3</v>
      </c>
      <c r="EM16" s="140">
        <v>9.6822547479880565E-5</v>
      </c>
      <c r="EN16" s="140">
        <v>5.1597488628882932E-4</v>
      </c>
      <c r="EO16" s="140">
        <v>9.1601351699390442E-5</v>
      </c>
      <c r="EP16" s="140">
        <v>1.5385193183764246E-5</v>
      </c>
      <c r="EQ16" s="140">
        <v>3.9136849936317513E-5</v>
      </c>
      <c r="ER16" s="140">
        <v>3.7964205438981213E-5</v>
      </c>
      <c r="ES16" s="140">
        <v>6.4083253587399034E-5</v>
      </c>
      <c r="ET16" s="140"/>
      <c r="EU16" s="140">
        <v>5.8030779434479048E-5</v>
      </c>
      <c r="EV16" s="140">
        <v>1.3942024601881335E-5</v>
      </c>
      <c r="EW16" s="140">
        <v>0</v>
      </c>
      <c r="EX16" s="140">
        <v>0</v>
      </c>
      <c r="EY16" s="140">
        <v>3.9042512610888873E-5</v>
      </c>
      <c r="EZ16" s="140">
        <v>0</v>
      </c>
      <c r="FA16" s="140">
        <v>0</v>
      </c>
      <c r="FB16" s="140">
        <v>6.4886340026051384E-5</v>
      </c>
      <c r="FC16" s="140">
        <v>7.2172949078760741E-6</v>
      </c>
      <c r="FD16" s="140">
        <v>1.790946348542766E-4</v>
      </c>
      <c r="FE16" s="140">
        <v>9.2706321256641935E-6</v>
      </c>
      <c r="FF16" s="140">
        <v>5.0126092307370346E-6</v>
      </c>
      <c r="FG16" s="140">
        <v>4.932561993581173E-5</v>
      </c>
      <c r="FH16" s="140">
        <v>5.0126092307370346E-6</v>
      </c>
      <c r="FI16" s="140">
        <v>5.4977004466148121E-6</v>
      </c>
      <c r="FJ16" s="140">
        <v>1.716444961627648E-4</v>
      </c>
      <c r="FK16" s="140">
        <v>1.5269647394376657E-4</v>
      </c>
      <c r="FL16" s="140">
        <v>1.404306730551828E-5</v>
      </c>
      <c r="FM16" s="140">
        <v>1.8662959982974185E-3</v>
      </c>
      <c r="FN16" s="140">
        <v>1.1925058876676079E-2</v>
      </c>
      <c r="FO16" s="140">
        <v>9.7875596983766519E-5</v>
      </c>
      <c r="FP16" s="140">
        <v>5.6574467332328056E-4</v>
      </c>
      <c r="FQ16" s="140">
        <v>1.0064014978938382E-4</v>
      </c>
      <c r="FR16" s="140">
        <v>1.2360842834218925E-5</v>
      </c>
      <c r="FS16" s="140">
        <v>2.9062713060306107E-5</v>
      </c>
      <c r="FT16" s="140">
        <v>5.2472352754183287E-5</v>
      </c>
      <c r="FU16" s="140">
        <v>9.3750237553212698E-5</v>
      </c>
      <c r="FV16" s="140"/>
      <c r="FW16" s="140">
        <v>1.3909099811575565E-5</v>
      </c>
      <c r="FX16" s="140">
        <v>1.0658134471679885E-5</v>
      </c>
      <c r="FY16" s="140">
        <v>0</v>
      </c>
      <c r="FZ16" s="140">
        <v>0</v>
      </c>
      <c r="GA16" s="140">
        <v>8.0102503348265134E-6</v>
      </c>
      <c r="GB16" s="140">
        <v>0</v>
      </c>
      <c r="GC16" s="140">
        <v>0</v>
      </c>
      <c r="GD16" s="140">
        <v>7.3243122698441986E-5</v>
      </c>
      <c r="GE16" s="140">
        <v>9.3150763324025449E-6</v>
      </c>
      <c r="GF16" s="140">
        <v>2.6878852345366914E-4</v>
      </c>
      <c r="GG16" s="140">
        <v>7.1239224045266326E-6</v>
      </c>
      <c r="GH16" s="140">
        <v>1.7060579363371839E-6</v>
      </c>
      <c r="GI16" s="140">
        <v>6.9224924605160041E-5</v>
      </c>
      <c r="GJ16" s="140">
        <v>2.3084690491491893E-5</v>
      </c>
      <c r="GK16" s="140">
        <v>1.7684215481302132E-6</v>
      </c>
      <c r="GL16" s="140">
        <v>2.4915833306934937E-4</v>
      </c>
      <c r="GM16" s="140">
        <v>1.8457733927673507E-4</v>
      </c>
      <c r="GN16" s="140">
        <v>1.024750071484543E-4</v>
      </c>
      <c r="GO16" s="140">
        <v>2.4277178123789118E-3</v>
      </c>
      <c r="GP16" s="140">
        <v>1.4683734554261392E-2</v>
      </c>
      <c r="GQ16" s="140">
        <v>1.7629843620425186E-4</v>
      </c>
      <c r="GR16" s="140">
        <v>6.7691980162068097E-4</v>
      </c>
      <c r="GS16" s="140">
        <v>1.1952493906591062E-4</v>
      </c>
      <c r="GT16" s="140">
        <v>2.7144820611167292E-5</v>
      </c>
      <c r="GU16" s="140">
        <v>4.1620043888794276E-5</v>
      </c>
      <c r="GV16" s="140">
        <v>5.801517843733667E-5</v>
      </c>
      <c r="GW16" s="140">
        <v>1.386116575003834E-5</v>
      </c>
      <c r="GX16" s="140"/>
      <c r="GY16" s="140">
        <v>1.4776724705651528E-5</v>
      </c>
      <c r="GZ16" s="140">
        <v>1.8751620317969378E-5</v>
      </c>
      <c r="HA16" s="140">
        <v>1.7983403967288517E-6</v>
      </c>
      <c r="HB16" s="140">
        <v>0</v>
      </c>
      <c r="HC16" s="140">
        <v>1.2553715974273455E-5</v>
      </c>
      <c r="HD16" s="140">
        <v>0</v>
      </c>
      <c r="HE16" s="140">
        <v>6.0970239474638411E-6</v>
      </c>
      <c r="HF16" s="140">
        <v>8.2108972501875938E-5</v>
      </c>
      <c r="HG16" s="140">
        <v>6.8689236459436308E-6</v>
      </c>
      <c r="HH16" s="140">
        <v>2.7381084545506038E-4</v>
      </c>
      <c r="HI16" s="140">
        <v>3.5100137863864335E-6</v>
      </c>
      <c r="HJ16" s="140">
        <v>3.6746810998218463E-6</v>
      </c>
      <c r="HK16" s="140">
        <v>5.744289228683773E-5</v>
      </c>
      <c r="HL16" s="140">
        <v>3.2393483899527632E-5</v>
      </c>
      <c r="HM16" s="140">
        <v>4.9400194030623877E-6</v>
      </c>
      <c r="HN16" s="140">
        <v>2.4502392238777838E-4</v>
      </c>
      <c r="HO16" s="140">
        <v>1.9952638701911803E-4</v>
      </c>
      <c r="HP16" s="140">
        <v>7.6508463837931626E-5</v>
      </c>
      <c r="HQ16" s="140">
        <v>2.238318544844178E-3</v>
      </c>
      <c r="HR16" s="140">
        <v>1.5227326712161558E-2</v>
      </c>
      <c r="HS16" s="140">
        <v>2.2000107743814904E-4</v>
      </c>
      <c r="HT16" s="140">
        <v>6.8225056636265027E-4</v>
      </c>
      <c r="HU16" s="140">
        <v>1.6251584831835787E-4</v>
      </c>
      <c r="HV16" s="140">
        <v>8.1669050773983901E-5</v>
      </c>
      <c r="HW16" s="140">
        <v>4.6268091728573445E-5</v>
      </c>
      <c r="HX16" s="140">
        <v>1.3697867801526587E-4</v>
      </c>
      <c r="HY16" s="140">
        <v>2.7783189124867248E-5</v>
      </c>
      <c r="HZ16" s="100"/>
    </row>
    <row r="17" spans="1:234" s="101" customFormat="1" ht="24" x14ac:dyDescent="0.25">
      <c r="A17" s="98" t="s">
        <v>28</v>
      </c>
      <c r="B17" s="99">
        <v>5914</v>
      </c>
      <c r="C17" s="99"/>
      <c r="D17" s="99">
        <v>3</v>
      </c>
      <c r="E17" s="99"/>
      <c r="F17" s="99"/>
      <c r="G17" s="99" t="s">
        <v>812</v>
      </c>
      <c r="H17" s="99" t="s">
        <v>23</v>
      </c>
      <c r="I17" s="98" t="s">
        <v>10</v>
      </c>
      <c r="J17" s="98" t="s">
        <v>880</v>
      </c>
      <c r="K17" s="140">
        <v>2.159963940830336E-4</v>
      </c>
      <c r="L17" s="140">
        <v>8.1742804727459424E-5</v>
      </c>
      <c r="M17" s="140">
        <v>6.6266397219808622E-4</v>
      </c>
      <c r="N17" s="140">
        <v>4.9794079889749795E-5</v>
      </c>
      <c r="O17" s="140">
        <v>6.0721060038114926E-4</v>
      </c>
      <c r="P17" s="140">
        <v>1.0319385436630782E-4</v>
      </c>
      <c r="Q17" s="140">
        <v>1.2080257167897793E-4</v>
      </c>
      <c r="R17" s="140">
        <v>3.1207698257799878E-4</v>
      </c>
      <c r="S17" s="140">
        <v>1.0006021646807614E-4</v>
      </c>
      <c r="T17" s="140">
        <v>9.0792552892094975E-4</v>
      </c>
      <c r="U17" s="140">
        <v>3.6771571741675102E-4</v>
      </c>
      <c r="V17" s="140">
        <v>2.3774164257036774E-4</v>
      </c>
      <c r="W17" s="140">
        <v>1.0728786473060013E-3</v>
      </c>
      <c r="X17" s="140">
        <v>3.0721353926920652E-4</v>
      </c>
      <c r="Y17" s="140">
        <v>2.070741442026954E-4</v>
      </c>
      <c r="Z17" s="140">
        <v>1.1463722950778338E-3</v>
      </c>
      <c r="AA17" s="140">
        <v>2.6297703578063276E-3</v>
      </c>
      <c r="AB17" s="140">
        <v>6.3618594754077788E-4</v>
      </c>
      <c r="AC17" s="140">
        <v>7.3342778650904239E-3</v>
      </c>
      <c r="AD17" s="140">
        <v>1.5713509670244485E-2</v>
      </c>
      <c r="AE17" s="140">
        <v>1.7038859766686707E-3</v>
      </c>
      <c r="AF17" s="140">
        <v>1.4134999101940073E-3</v>
      </c>
      <c r="AG17" s="140">
        <v>1.7733033057782111E-3</v>
      </c>
      <c r="AH17" s="140">
        <v>2.8228649997958104E-4</v>
      </c>
      <c r="AI17" s="140">
        <v>4.9304397784306442E-4</v>
      </c>
      <c r="AJ17" s="140">
        <v>1.0826200524945598E-3</v>
      </c>
      <c r="AK17" s="140">
        <v>1.0767467880491907E-3</v>
      </c>
      <c r="AL17" s="140"/>
      <c r="AM17" s="140">
        <v>1.978948868567714E-4</v>
      </c>
      <c r="AN17" s="140">
        <v>8.7265061411577293E-5</v>
      </c>
      <c r="AO17" s="140">
        <v>6.3801271321895425E-4</v>
      </c>
      <c r="AP17" s="140">
        <v>4.9483512991089685E-5</v>
      </c>
      <c r="AQ17" s="140">
        <v>6.2709012016811782E-4</v>
      </c>
      <c r="AR17" s="140">
        <v>5.4654060373170346E-5</v>
      </c>
      <c r="AS17" s="140">
        <v>1.8794351315758797E-4</v>
      </c>
      <c r="AT17" s="140">
        <v>3.4970211562836628E-4</v>
      </c>
      <c r="AU17" s="140">
        <v>1.0519352491992822E-4</v>
      </c>
      <c r="AV17" s="140">
        <v>5.2642393105496277E-4</v>
      </c>
      <c r="AW17" s="140">
        <v>4.2440176777378956E-4</v>
      </c>
      <c r="AX17" s="140">
        <v>2.4443885139717881E-4</v>
      </c>
      <c r="AY17" s="140">
        <v>1.0581714452671054E-3</v>
      </c>
      <c r="AZ17" s="140">
        <v>3.713827329604976E-4</v>
      </c>
      <c r="BA17" s="140">
        <v>2.0061074228887031E-4</v>
      </c>
      <c r="BB17" s="140">
        <v>1.259146771400439E-3</v>
      </c>
      <c r="BC17" s="140">
        <v>2.6251927975973941E-3</v>
      </c>
      <c r="BD17" s="140">
        <v>5.5154808869452537E-4</v>
      </c>
      <c r="BE17" s="140">
        <v>7.5172237775421227E-3</v>
      </c>
      <c r="BF17" s="140">
        <v>1.6873982456552035E-2</v>
      </c>
      <c r="BG17" s="140">
        <v>1.8868956844547162E-3</v>
      </c>
      <c r="BH17" s="140">
        <v>1.3539378177816949E-3</v>
      </c>
      <c r="BI17" s="140">
        <v>1.7332095190592276E-3</v>
      </c>
      <c r="BJ17" s="140">
        <v>3.292785240793535E-4</v>
      </c>
      <c r="BK17" s="140">
        <v>5.0636329931649272E-4</v>
      </c>
      <c r="BL17" s="140">
        <v>8.5199530352555531E-4</v>
      </c>
      <c r="BM17" s="140">
        <v>1.0990960877216524E-3</v>
      </c>
      <c r="BN17" s="140"/>
      <c r="BO17" s="140">
        <v>1.6971912435173202E-4</v>
      </c>
      <c r="BP17" s="140">
        <v>7.8279346191662536E-5</v>
      </c>
      <c r="BQ17" s="140">
        <v>4.9609625794266637E-4</v>
      </c>
      <c r="BR17" s="140">
        <v>3.8495664557159224E-5</v>
      </c>
      <c r="BS17" s="140">
        <v>6.5551198914198631E-4</v>
      </c>
      <c r="BT17" s="140">
        <v>4.4560581418030326E-5</v>
      </c>
      <c r="BU17" s="140">
        <v>1.420195148003949E-4</v>
      </c>
      <c r="BV17" s="140">
        <v>2.9049385613164275E-4</v>
      </c>
      <c r="BW17" s="140">
        <v>1.0280894321075575E-4</v>
      </c>
      <c r="BX17" s="140">
        <v>4.8843393943627511E-4</v>
      </c>
      <c r="BY17" s="140">
        <v>2.3770787014032113E-4</v>
      </c>
      <c r="BZ17" s="140">
        <v>2.6384461077842822E-4</v>
      </c>
      <c r="CA17" s="140">
        <v>1.0773313906955048E-3</v>
      </c>
      <c r="CB17" s="140">
        <v>1.8263787846758498E-4</v>
      </c>
      <c r="CC17" s="140">
        <v>1.7621791794706967E-4</v>
      </c>
      <c r="CD17" s="140">
        <v>1.1198474651590079E-3</v>
      </c>
      <c r="CE17" s="140">
        <v>2.5728723203098298E-3</v>
      </c>
      <c r="CF17" s="140">
        <v>4.4589973977473977E-4</v>
      </c>
      <c r="CG17" s="140">
        <v>7.6332511494108506E-3</v>
      </c>
      <c r="CH17" s="140">
        <v>1.6367798123891372E-2</v>
      </c>
      <c r="CI17" s="140">
        <v>1.8344552908758278E-3</v>
      </c>
      <c r="CJ17" s="140">
        <v>1.4753415372581607E-3</v>
      </c>
      <c r="CK17" s="140">
        <v>1.5208136853890758E-3</v>
      </c>
      <c r="CL17" s="140">
        <v>2.9361187728964619E-4</v>
      </c>
      <c r="CM17" s="140">
        <v>4.5011016943742268E-4</v>
      </c>
      <c r="CN17" s="140">
        <v>6.9866767543769399E-4</v>
      </c>
      <c r="CO17" s="140">
        <v>1.3266598969860672E-3</v>
      </c>
      <c r="CP17" s="140"/>
      <c r="CQ17" s="140">
        <v>1.754790605703232E-4</v>
      </c>
      <c r="CR17" s="140">
        <v>1.1051239628715148E-4</v>
      </c>
      <c r="CS17" s="140">
        <v>4.850402886160898E-4</v>
      </c>
      <c r="CT17" s="140">
        <v>3.7794620883488012E-5</v>
      </c>
      <c r="CU17" s="140">
        <v>5.2416602318832611E-4</v>
      </c>
      <c r="CV17" s="140">
        <v>5.6383954327117092E-5</v>
      </c>
      <c r="CW17" s="140">
        <v>1.3165256328358029E-4</v>
      </c>
      <c r="CX17" s="140">
        <v>2.1184608313924209E-4</v>
      </c>
      <c r="CY17" s="140">
        <v>8.2015560018810954E-5</v>
      </c>
      <c r="CZ17" s="140">
        <v>5.4200558832366032E-4</v>
      </c>
      <c r="DA17" s="140">
        <v>2.1701875317890979E-4</v>
      </c>
      <c r="DB17" s="140">
        <v>2.0750470014579893E-4</v>
      </c>
      <c r="DC17" s="140">
        <v>7.5993142170074565E-4</v>
      </c>
      <c r="DD17" s="140">
        <v>1.7813428686010889E-4</v>
      </c>
      <c r="DE17" s="140">
        <v>1.4900040829895982E-4</v>
      </c>
      <c r="DF17" s="140">
        <v>9.4192781466317216E-4</v>
      </c>
      <c r="DG17" s="140">
        <v>2.4454715477756463E-3</v>
      </c>
      <c r="DH17" s="140">
        <v>3.9163645320479179E-4</v>
      </c>
      <c r="DI17" s="140">
        <v>6.8460642706098668E-3</v>
      </c>
      <c r="DJ17" s="140">
        <v>1.4775641138381302E-2</v>
      </c>
      <c r="DK17" s="140">
        <v>1.5052168230086937E-3</v>
      </c>
      <c r="DL17" s="140">
        <v>1.2961258521232257E-3</v>
      </c>
      <c r="DM17" s="140">
        <v>1.4529908061703164E-3</v>
      </c>
      <c r="DN17" s="140">
        <v>3.2934516814004527E-4</v>
      </c>
      <c r="DO17" s="140">
        <v>3.023123245045407E-4</v>
      </c>
      <c r="DP17" s="140">
        <v>6.1539558152559919E-4</v>
      </c>
      <c r="DQ17" s="140">
        <v>1.1447655670646314E-3</v>
      </c>
      <c r="DR17" s="140"/>
      <c r="DS17" s="140">
        <v>1.6752137007136045E-4</v>
      </c>
      <c r="DT17" s="140">
        <v>2.9788142845171903E-5</v>
      </c>
      <c r="DU17" s="140">
        <v>4.8512198429017636E-4</v>
      </c>
      <c r="DV17" s="140">
        <v>2.5921311738863264E-5</v>
      </c>
      <c r="DW17" s="140">
        <v>4.1423596397026987E-4</v>
      </c>
      <c r="DX17" s="140">
        <v>4.701843807469121E-5</v>
      </c>
      <c r="DY17" s="140">
        <v>2.4963188663017549E-5</v>
      </c>
      <c r="DZ17" s="140">
        <v>2.5257688744409148E-4</v>
      </c>
      <c r="EA17" s="140">
        <v>8.755260822141089E-5</v>
      </c>
      <c r="EB17" s="140">
        <v>5.4784712540497272E-4</v>
      </c>
      <c r="EC17" s="140">
        <v>2.3655536933299089E-4</v>
      </c>
      <c r="ED17" s="140">
        <v>1.9110463215273363E-4</v>
      </c>
      <c r="EE17" s="140">
        <v>6.7616261557682672E-4</v>
      </c>
      <c r="EF17" s="140">
        <v>1.437197747050835E-4</v>
      </c>
      <c r="EG17" s="140">
        <v>2.2272352649912652E-4</v>
      </c>
      <c r="EH17" s="140">
        <v>1.0174215119112533E-3</v>
      </c>
      <c r="EI17" s="140">
        <v>2.6892627385588573E-3</v>
      </c>
      <c r="EJ17" s="140">
        <v>3.9004783284269685E-4</v>
      </c>
      <c r="EK17" s="140">
        <v>6.3422200237350946E-3</v>
      </c>
      <c r="EL17" s="140">
        <v>1.3681581068721478E-2</v>
      </c>
      <c r="EM17" s="140">
        <v>1.5150402579053521E-3</v>
      </c>
      <c r="EN17" s="140">
        <v>1.1682647303610726E-3</v>
      </c>
      <c r="EO17" s="140">
        <v>1.3334347893342148E-3</v>
      </c>
      <c r="EP17" s="140">
        <v>2.1627798582194747E-4</v>
      </c>
      <c r="EQ17" s="140">
        <v>3.2071814189196069E-4</v>
      </c>
      <c r="ER17" s="140">
        <v>4.8467929561686086E-4</v>
      </c>
      <c r="ES17" s="140">
        <v>1.2816236858026557E-3</v>
      </c>
      <c r="ET17" s="140"/>
      <c r="EU17" s="140">
        <v>1.3103061140656722E-4</v>
      </c>
      <c r="EV17" s="140">
        <v>2.400353507284829E-5</v>
      </c>
      <c r="EW17" s="140">
        <v>4.876693499257535E-4</v>
      </c>
      <c r="EX17" s="140">
        <v>2.6196650426167479E-5</v>
      </c>
      <c r="EY17" s="140">
        <v>2.3959876863412926E-4</v>
      </c>
      <c r="EZ17" s="140">
        <v>4.1085465283400049E-5</v>
      </c>
      <c r="FA17" s="140">
        <v>3.9254659169309489E-5</v>
      </c>
      <c r="FB17" s="140">
        <v>1.3156370868648849E-4</v>
      </c>
      <c r="FC17" s="140">
        <v>8.0429704630573885E-5</v>
      </c>
      <c r="FD17" s="140">
        <v>5.1649368556934286E-4</v>
      </c>
      <c r="FE17" s="140">
        <v>1.8214880508211822E-4</v>
      </c>
      <c r="FF17" s="140">
        <v>1.5619664062876994E-4</v>
      </c>
      <c r="FG17" s="140">
        <v>6.7057363966078608E-4</v>
      </c>
      <c r="FH17" s="140">
        <v>7.9952877931705209E-5</v>
      </c>
      <c r="FI17" s="140">
        <v>1.739008530375878E-4</v>
      </c>
      <c r="FJ17" s="140">
        <v>8.731988276861174E-4</v>
      </c>
      <c r="FK17" s="140">
        <v>2.5630227379728472E-3</v>
      </c>
      <c r="FL17" s="140">
        <v>4.1873203112227685E-4</v>
      </c>
      <c r="FM17" s="140">
        <v>6.281368863200909E-3</v>
      </c>
      <c r="FN17" s="140">
        <v>1.2201140888531655E-2</v>
      </c>
      <c r="FO17" s="140">
        <v>1.3060858923530409E-3</v>
      </c>
      <c r="FP17" s="140">
        <v>1.0687906602060452E-3</v>
      </c>
      <c r="FQ17" s="140">
        <v>1.1858548127865521E-3</v>
      </c>
      <c r="FR17" s="140">
        <v>2.2933032184374439E-4</v>
      </c>
      <c r="FS17" s="140">
        <v>3.1347273497723751E-4</v>
      </c>
      <c r="FT17" s="140">
        <v>5.1605523497554029E-4</v>
      </c>
      <c r="FU17" s="140">
        <v>1.1671810288015462E-3</v>
      </c>
      <c r="FV17" s="140"/>
      <c r="FW17" s="140">
        <v>1.19065331168853E-4</v>
      </c>
      <c r="FX17" s="140">
        <v>1.7041216633544147E-5</v>
      </c>
      <c r="FY17" s="140">
        <v>3.1830819112534678E-4</v>
      </c>
      <c r="FZ17" s="140">
        <v>2.3598810022861564E-5</v>
      </c>
      <c r="GA17" s="140">
        <v>2.4253093518903087E-4</v>
      </c>
      <c r="GB17" s="140">
        <v>3.7639173520957494E-5</v>
      </c>
      <c r="GC17" s="140">
        <v>3.8713126714427132E-5</v>
      </c>
      <c r="GD17" s="140">
        <v>9.9363650790558274E-5</v>
      </c>
      <c r="GE17" s="140">
        <v>8.013251352400988E-5</v>
      </c>
      <c r="GF17" s="140">
        <v>3.5934727089949727E-4</v>
      </c>
      <c r="GG17" s="140">
        <v>1.8866969950297321E-4</v>
      </c>
      <c r="GH17" s="140">
        <v>1.323960567850918E-4</v>
      </c>
      <c r="GI17" s="140">
        <v>6.3759705724034501E-4</v>
      </c>
      <c r="GJ17" s="140">
        <v>7.0899533521703216E-5</v>
      </c>
      <c r="GK17" s="140">
        <v>1.5837496151353361E-4</v>
      </c>
      <c r="GL17" s="140">
        <v>6.4370963672214854E-4</v>
      </c>
      <c r="GM17" s="140">
        <v>1.7062249655756055E-3</v>
      </c>
      <c r="GN17" s="140">
        <v>7.0130483713836322E-4</v>
      </c>
      <c r="GO17" s="140">
        <v>5.7383416550448804E-3</v>
      </c>
      <c r="GP17" s="140">
        <v>1.093438619696499E-2</v>
      </c>
      <c r="GQ17" s="140">
        <v>1.1113631385768334E-3</v>
      </c>
      <c r="GR17" s="140">
        <v>1.1072260508558681E-3</v>
      </c>
      <c r="GS17" s="140">
        <v>1.1838971989310918E-3</v>
      </c>
      <c r="GT17" s="140">
        <v>1.8310379853770137E-4</v>
      </c>
      <c r="GU17" s="140">
        <v>2.7419282167801678E-4</v>
      </c>
      <c r="GV17" s="140">
        <v>4.7033558936992998E-4</v>
      </c>
      <c r="GW17" s="140">
        <v>1.0092728372156105E-3</v>
      </c>
      <c r="GX17" s="140"/>
      <c r="GY17" s="140">
        <v>3.9376201325754852E-5</v>
      </c>
      <c r="GZ17" s="140">
        <v>1.4855331681061703E-5</v>
      </c>
      <c r="HA17" s="140">
        <v>3.6048638922653255E-4</v>
      </c>
      <c r="HB17" s="140">
        <v>2.1086949490511518E-5</v>
      </c>
      <c r="HC17" s="140">
        <v>1.5601833613121334E-4</v>
      </c>
      <c r="HD17" s="140">
        <v>3.9749216124187904E-5</v>
      </c>
      <c r="HE17" s="140">
        <v>4.1988734920411276E-5</v>
      </c>
      <c r="HF17" s="140">
        <v>9.2859234726006359E-5</v>
      </c>
      <c r="HG17" s="140">
        <v>1.0348647313360085E-4</v>
      </c>
      <c r="HH17" s="140">
        <v>3.6902087941439652E-4</v>
      </c>
      <c r="HI17" s="140">
        <v>1.5354139306913902E-4</v>
      </c>
      <c r="HJ17" s="140">
        <v>1.6394923394833606E-4</v>
      </c>
      <c r="HK17" s="140">
        <v>5.983340234277985E-4</v>
      </c>
      <c r="HL17" s="140">
        <v>7.2446901218530633E-5</v>
      </c>
      <c r="HM17" s="140">
        <v>1.6273676251939772E-4</v>
      </c>
      <c r="HN17" s="140">
        <v>5.5310038909563381E-4</v>
      </c>
      <c r="HO17" s="140">
        <v>1.8380424660012628E-3</v>
      </c>
      <c r="HP17" s="140">
        <v>4.2204007099277556E-4</v>
      </c>
      <c r="HQ17" s="140">
        <v>5.7247709520212089E-3</v>
      </c>
      <c r="HR17" s="140">
        <v>1.0441708568878529E-2</v>
      </c>
      <c r="HS17" s="140">
        <v>1.0450590247096914E-3</v>
      </c>
      <c r="HT17" s="140">
        <v>1.1130071715917224E-3</v>
      </c>
      <c r="HU17" s="140">
        <v>1.1280049404988528E-3</v>
      </c>
      <c r="HV17" s="140">
        <v>1.9253920624202176E-4</v>
      </c>
      <c r="HW17" s="140">
        <v>3.3980283132043762E-4</v>
      </c>
      <c r="HX17" s="140">
        <v>5.2263771611313738E-4</v>
      </c>
      <c r="HY17" s="140">
        <v>9.7155014931999686E-4</v>
      </c>
      <c r="HZ17" s="100"/>
    </row>
    <row r="18" spans="1:234" s="101" customFormat="1" ht="24" x14ac:dyDescent="0.25">
      <c r="A18" s="98" t="s">
        <v>28</v>
      </c>
      <c r="B18" s="99">
        <v>6010</v>
      </c>
      <c r="C18" s="99"/>
      <c r="D18" s="99">
        <v>3</v>
      </c>
      <c r="E18" s="99"/>
      <c r="F18" s="99"/>
      <c r="G18" s="99" t="s">
        <v>784</v>
      </c>
      <c r="H18" s="99" t="s">
        <v>23</v>
      </c>
      <c r="I18" s="98" t="s">
        <v>10</v>
      </c>
      <c r="J18" s="98" t="s">
        <v>880</v>
      </c>
      <c r="K18" s="140">
        <v>2.1190249276839615E-3</v>
      </c>
      <c r="L18" s="140">
        <v>6.4630028114825392E-5</v>
      </c>
      <c r="M18" s="140">
        <v>1.3602942654757039E-3</v>
      </c>
      <c r="N18" s="140">
        <v>7.5852770156651142E-4</v>
      </c>
      <c r="O18" s="140">
        <v>2.5227950464770032E-3</v>
      </c>
      <c r="P18" s="140">
        <v>2.3690764795692435E-4</v>
      </c>
      <c r="Q18" s="140">
        <v>9.052050395183109E-4</v>
      </c>
      <c r="R18" s="140">
        <v>1.9231521710359504E-3</v>
      </c>
      <c r="S18" s="140">
        <v>4.116392270290132E-4</v>
      </c>
      <c r="T18" s="140">
        <v>2.5857441490829227E-3</v>
      </c>
      <c r="U18" s="140">
        <v>1.6046681580517736E-3</v>
      </c>
      <c r="V18" s="140">
        <v>3.0253544401466913E-3</v>
      </c>
      <c r="W18" s="140">
        <v>6.606198750066003E-3</v>
      </c>
      <c r="X18" s="140">
        <v>1.187488781183162E-3</v>
      </c>
      <c r="Y18" s="140">
        <v>1.2631360526209766E-3</v>
      </c>
      <c r="Z18" s="140">
        <v>5.3740188138848705E-3</v>
      </c>
      <c r="AA18" s="140">
        <v>1.4521042665650671E-2</v>
      </c>
      <c r="AB18" s="140">
        <v>3.3213839115114846E-3</v>
      </c>
      <c r="AC18" s="140">
        <v>1.4719985319607793E-2</v>
      </c>
      <c r="AD18" s="140">
        <v>3.4942629273413066E-2</v>
      </c>
      <c r="AE18" s="140">
        <v>1.2291667532426576E-2</v>
      </c>
      <c r="AF18" s="140">
        <v>1.0125439544524502E-2</v>
      </c>
      <c r="AG18" s="140">
        <v>1.7238550159123091E-2</v>
      </c>
      <c r="AH18" s="140">
        <v>1.6866199746074014E-3</v>
      </c>
      <c r="AI18" s="140">
        <v>2.3219981422151659E-3</v>
      </c>
      <c r="AJ18" s="140">
        <v>4.6325156870086048E-3</v>
      </c>
      <c r="AK18" s="140">
        <v>4.0348932791965123E-2</v>
      </c>
      <c r="AL18" s="140"/>
      <c r="AM18" s="140">
        <v>2.0947204089087645E-3</v>
      </c>
      <c r="AN18" s="140">
        <v>6.3762207422176091E-5</v>
      </c>
      <c r="AO18" s="140">
        <v>1.4243833248681319E-3</v>
      </c>
      <c r="AP18" s="140">
        <v>6.2160949999288679E-4</v>
      </c>
      <c r="AQ18" s="140">
        <v>2.5251347503418352E-3</v>
      </c>
      <c r="AR18" s="140">
        <v>1.6861035446390959E-4</v>
      </c>
      <c r="AS18" s="140">
        <v>7.2192011982656721E-4</v>
      </c>
      <c r="AT18" s="140">
        <v>1.9996439562201618E-3</v>
      </c>
      <c r="AU18" s="140">
        <v>4.1639057325253137E-4</v>
      </c>
      <c r="AV18" s="140">
        <v>2.9522193750617211E-3</v>
      </c>
      <c r="AW18" s="140">
        <v>1.5430680054563937E-3</v>
      </c>
      <c r="AX18" s="140">
        <v>2.7416509276950874E-3</v>
      </c>
      <c r="AY18" s="140">
        <v>6.6366501139340046E-3</v>
      </c>
      <c r="AZ18" s="140">
        <v>8.1894268294722635E-4</v>
      </c>
      <c r="BA18" s="140">
        <v>1.3323607620322323E-3</v>
      </c>
      <c r="BB18" s="140">
        <v>5.1929867762934324E-3</v>
      </c>
      <c r="BC18" s="140">
        <v>1.4510368328871214E-2</v>
      </c>
      <c r="BD18" s="140">
        <v>3.3195338089305696E-3</v>
      </c>
      <c r="BE18" s="140">
        <v>1.5283593892368772E-2</v>
      </c>
      <c r="BF18" s="140">
        <v>3.5934184451658441E-2</v>
      </c>
      <c r="BG18" s="140">
        <v>1.2517800076566938E-2</v>
      </c>
      <c r="BH18" s="140">
        <v>1.0516564214063873E-2</v>
      </c>
      <c r="BI18" s="140">
        <v>1.7298881296386109E-2</v>
      </c>
      <c r="BJ18" s="140">
        <v>2.7050073798477706E-3</v>
      </c>
      <c r="BK18" s="140">
        <v>2.0122108718368058E-3</v>
      </c>
      <c r="BL18" s="140">
        <v>4.7428233822653923E-3</v>
      </c>
      <c r="BM18" s="140">
        <v>3.8781880651217251E-2</v>
      </c>
      <c r="BN18" s="140"/>
      <c r="BO18" s="140">
        <v>2.0689416698450353E-3</v>
      </c>
      <c r="BP18" s="140">
        <v>7.8434730668601769E-5</v>
      </c>
      <c r="BQ18" s="140">
        <v>1.5460729049479112E-3</v>
      </c>
      <c r="BR18" s="140">
        <v>6.1007537357747014E-4</v>
      </c>
      <c r="BS18" s="140">
        <v>2.7047029101460907E-3</v>
      </c>
      <c r="BT18" s="140">
        <v>2.7459805746867292E-4</v>
      </c>
      <c r="BU18" s="140">
        <v>9.6206392470524085E-4</v>
      </c>
      <c r="BV18" s="140">
        <v>2.0099985515228762E-3</v>
      </c>
      <c r="BW18" s="140">
        <v>9.1483642677470881E-4</v>
      </c>
      <c r="BX18" s="140">
        <v>2.7187500924318042E-3</v>
      </c>
      <c r="BY18" s="140">
        <v>1.8906715282750448E-3</v>
      </c>
      <c r="BZ18" s="140">
        <v>2.7321752240741909E-3</v>
      </c>
      <c r="CA18" s="140">
        <v>6.4015774934820047E-3</v>
      </c>
      <c r="CB18" s="140">
        <v>1.2233734176175426E-3</v>
      </c>
      <c r="CC18" s="140">
        <v>1.2090619202094455E-3</v>
      </c>
      <c r="CD18" s="140">
        <v>5.5770502119347606E-3</v>
      </c>
      <c r="CE18" s="140">
        <v>1.5412646283187774E-2</v>
      </c>
      <c r="CF18" s="140">
        <v>3.3613663492794684E-3</v>
      </c>
      <c r="CG18" s="140">
        <v>1.5382800568153257E-2</v>
      </c>
      <c r="CH18" s="140">
        <v>4.0861068374995833E-2</v>
      </c>
      <c r="CI18" s="140">
        <v>1.1977728957089954E-2</v>
      </c>
      <c r="CJ18" s="140">
        <v>1.015559733957141E-2</v>
      </c>
      <c r="CK18" s="140">
        <v>1.7173125590834254E-2</v>
      </c>
      <c r="CL18" s="140">
        <v>2.6618114107890304E-3</v>
      </c>
      <c r="CM18" s="140">
        <v>1.9582191933961166E-3</v>
      </c>
      <c r="CN18" s="140">
        <v>4.5736591437186072E-3</v>
      </c>
      <c r="CO18" s="140">
        <v>3.4115496234908768E-2</v>
      </c>
      <c r="CP18" s="140"/>
      <c r="CQ18" s="140">
        <v>2.1125366356864405E-3</v>
      </c>
      <c r="CR18" s="140">
        <v>6.7555451100916332E-5</v>
      </c>
      <c r="CS18" s="140">
        <v>1.4871872364481912E-3</v>
      </c>
      <c r="CT18" s="140">
        <v>5.5049325922262274E-4</v>
      </c>
      <c r="CU18" s="140">
        <v>2.7623969847263186E-3</v>
      </c>
      <c r="CV18" s="140">
        <v>2.5857443207684926E-4</v>
      </c>
      <c r="CW18" s="140">
        <v>2.9951319326607952E-4</v>
      </c>
      <c r="CX18" s="140">
        <v>1.9108572373398038E-3</v>
      </c>
      <c r="CY18" s="140">
        <v>3.3803388646871029E-4</v>
      </c>
      <c r="CZ18" s="140">
        <v>2.7040936552756791E-3</v>
      </c>
      <c r="DA18" s="140">
        <v>1.6833944769303966E-3</v>
      </c>
      <c r="DB18" s="140">
        <v>2.2518647436944859E-3</v>
      </c>
      <c r="DC18" s="140">
        <v>6.6602053180331187E-3</v>
      </c>
      <c r="DD18" s="140">
        <v>1.256554598941066E-3</v>
      </c>
      <c r="DE18" s="140">
        <v>1.3005088164756882E-3</v>
      </c>
      <c r="DF18" s="140">
        <v>5.8361694429278884E-3</v>
      </c>
      <c r="DG18" s="140">
        <v>1.6210227077014343E-2</v>
      </c>
      <c r="DH18" s="140">
        <v>3.6026569877520564E-3</v>
      </c>
      <c r="DI18" s="140">
        <v>1.5632665515205802E-2</v>
      </c>
      <c r="DJ18" s="140">
        <v>3.6274404102502544E-2</v>
      </c>
      <c r="DK18" s="140">
        <v>1.3259651682186967E-2</v>
      </c>
      <c r="DL18" s="140">
        <v>9.7181120076337488E-3</v>
      </c>
      <c r="DM18" s="140">
        <v>1.8540950173614151E-2</v>
      </c>
      <c r="DN18" s="140">
        <v>2.6606862878836885E-3</v>
      </c>
      <c r="DO18" s="140">
        <v>1.9854562645350072E-3</v>
      </c>
      <c r="DP18" s="140">
        <v>5.0040727081742597E-3</v>
      </c>
      <c r="DQ18" s="140">
        <v>3.3605994169304834E-2</v>
      </c>
      <c r="DR18" s="140"/>
      <c r="DS18" s="140">
        <v>1.6935355022054189E-3</v>
      </c>
      <c r="DT18" s="140">
        <v>8.8545678717132776E-5</v>
      </c>
      <c r="DU18" s="140">
        <v>1.3464612398878255E-3</v>
      </c>
      <c r="DV18" s="140">
        <v>3.703262446407105E-4</v>
      </c>
      <c r="DW18" s="140">
        <v>2.6772528703306519E-3</v>
      </c>
      <c r="DX18" s="140">
        <v>2.3103937877239474E-4</v>
      </c>
      <c r="DY18" s="140">
        <v>2.4768495337653795E-4</v>
      </c>
      <c r="DZ18" s="140">
        <v>1.6652565049076252E-3</v>
      </c>
      <c r="EA18" s="140">
        <v>3.4273293429970851E-4</v>
      </c>
      <c r="EB18" s="140">
        <v>2.9944865206245497E-3</v>
      </c>
      <c r="EC18" s="140">
        <v>1.6847300336968699E-3</v>
      </c>
      <c r="ED18" s="140">
        <v>2.291095028066853E-3</v>
      </c>
      <c r="EE18" s="140">
        <v>5.7846546967493598E-3</v>
      </c>
      <c r="EF18" s="140">
        <v>1.0954219107881691E-3</v>
      </c>
      <c r="EG18" s="140">
        <v>1.1602544678087612E-3</v>
      </c>
      <c r="EH18" s="140">
        <v>5.9076582111334628E-3</v>
      </c>
      <c r="EI18" s="140">
        <v>1.6286186133128985E-2</v>
      </c>
      <c r="EJ18" s="140">
        <v>3.370269239505029E-3</v>
      </c>
      <c r="EK18" s="140">
        <v>1.5478807647790849E-2</v>
      </c>
      <c r="EL18" s="140">
        <v>3.9064465469290363E-2</v>
      </c>
      <c r="EM18" s="140">
        <v>1.3108864513679796E-2</v>
      </c>
      <c r="EN18" s="140">
        <v>9.9009223237044568E-3</v>
      </c>
      <c r="EO18" s="140">
        <v>1.8796518081954417E-2</v>
      </c>
      <c r="EP18" s="140">
        <v>2.669106758092074E-3</v>
      </c>
      <c r="EQ18" s="140">
        <v>1.4081932784744599E-3</v>
      </c>
      <c r="ER18" s="140">
        <v>4.8366841827360407E-3</v>
      </c>
      <c r="ES18" s="140">
        <v>3.2452432849394586E-2</v>
      </c>
      <c r="ET18" s="140"/>
      <c r="EU18" s="140">
        <v>1.1640824098452102E-3</v>
      </c>
      <c r="EV18" s="140">
        <v>4.5796096249078911E-5</v>
      </c>
      <c r="EW18" s="140">
        <v>1.3120485617132021E-3</v>
      </c>
      <c r="EX18" s="140">
        <v>3.4594574708326635E-4</v>
      </c>
      <c r="EY18" s="140">
        <v>2.7451874971660714E-3</v>
      </c>
      <c r="EZ18" s="140">
        <v>3.2848796101205875E-4</v>
      </c>
      <c r="FA18" s="140">
        <v>3.2753132520167521E-4</v>
      </c>
      <c r="FB18" s="140">
        <v>1.8327348008297596E-3</v>
      </c>
      <c r="FC18" s="140">
        <v>4.2202680659319056E-4</v>
      </c>
      <c r="FD18" s="140">
        <v>2.8103630234220865E-3</v>
      </c>
      <c r="FE18" s="140">
        <v>1.7221536228543002E-3</v>
      </c>
      <c r="FF18" s="140">
        <v>2.2148905590153398E-3</v>
      </c>
      <c r="FG18" s="140">
        <v>5.4865398272469388E-3</v>
      </c>
      <c r="FH18" s="140">
        <v>1.2151603589161952E-3</v>
      </c>
      <c r="FI18" s="140">
        <v>1.2335599405998406E-3</v>
      </c>
      <c r="FJ18" s="140">
        <v>5.9130358331107189E-3</v>
      </c>
      <c r="FK18" s="140">
        <v>1.6313794953691042E-2</v>
      </c>
      <c r="FL18" s="140">
        <v>3.6226921741476935E-3</v>
      </c>
      <c r="FM18" s="140">
        <v>1.5960539708436139E-2</v>
      </c>
      <c r="FN18" s="140">
        <v>3.6861449187135228E-2</v>
      </c>
      <c r="FO18" s="140">
        <v>1.2946715810588523E-2</v>
      </c>
      <c r="FP18" s="140">
        <v>9.5584780306971397E-3</v>
      </c>
      <c r="FQ18" s="140">
        <v>1.9379929794682848E-2</v>
      </c>
      <c r="FR18" s="140">
        <v>2.9097464276355242E-3</v>
      </c>
      <c r="FS18" s="140">
        <v>1.3706584681941079E-3</v>
      </c>
      <c r="FT18" s="140">
        <v>5.1233649696848958E-3</v>
      </c>
      <c r="FU18" s="140">
        <v>3.3896431789757389E-2</v>
      </c>
      <c r="FV18" s="140"/>
      <c r="FW18" s="140">
        <v>8.5175998994259958E-4</v>
      </c>
      <c r="FX18" s="140">
        <v>5.2597601737960734E-5</v>
      </c>
      <c r="FY18" s="140">
        <v>1.8064457563172903E-3</v>
      </c>
      <c r="FZ18" s="140">
        <v>2.3317766782478296E-4</v>
      </c>
      <c r="GA18" s="140">
        <v>2.6587177280801306E-3</v>
      </c>
      <c r="GB18" s="140">
        <v>3.4043202156511503E-4</v>
      </c>
      <c r="GC18" s="140">
        <v>3.4809567492497228E-4</v>
      </c>
      <c r="GD18" s="140">
        <v>1.8134955988085377E-3</v>
      </c>
      <c r="GE18" s="140">
        <v>3.7497467937669165E-4</v>
      </c>
      <c r="GF18" s="140">
        <v>2.6366565490208885E-3</v>
      </c>
      <c r="GG18" s="140">
        <v>1.6733350051412799E-3</v>
      </c>
      <c r="GH18" s="140">
        <v>2.0682721245466966E-3</v>
      </c>
      <c r="GI18" s="140">
        <v>5.6677959538280667E-3</v>
      </c>
      <c r="GJ18" s="140">
        <v>1.1413552671092344E-3</v>
      </c>
      <c r="GK18" s="140">
        <v>1.1236031792988656E-3</v>
      </c>
      <c r="GL18" s="140">
        <v>6.3420767921449524E-3</v>
      </c>
      <c r="GM18" s="140">
        <v>1.6595860733375926E-2</v>
      </c>
      <c r="GN18" s="140">
        <v>4.4337581232463145E-3</v>
      </c>
      <c r="GO18" s="140">
        <v>1.7632731298197323E-2</v>
      </c>
      <c r="GP18" s="140">
        <v>4.082519178402589E-2</v>
      </c>
      <c r="GQ18" s="140">
        <v>1.360337673708175E-2</v>
      </c>
      <c r="GR18" s="140">
        <v>9.2390457988034119E-3</v>
      </c>
      <c r="GS18" s="140">
        <v>2.1479767381853528E-2</v>
      </c>
      <c r="GT18" s="140">
        <v>2.5563555674144654E-3</v>
      </c>
      <c r="GU18" s="140">
        <v>1.3179253981785209E-3</v>
      </c>
      <c r="GV18" s="140">
        <v>4.2038685429376891E-3</v>
      </c>
      <c r="GW18" s="140">
        <v>3.5231739956357944E-3</v>
      </c>
      <c r="GX18" s="140"/>
      <c r="GY18" s="140">
        <v>1.0385751625761302E-3</v>
      </c>
      <c r="GZ18" s="140">
        <v>5.7861797265520618E-5</v>
      </c>
      <c r="HA18" s="140">
        <v>9.9955624598704949E-4</v>
      </c>
      <c r="HB18" s="140">
        <v>1.4074804282030741E-4</v>
      </c>
      <c r="HC18" s="140">
        <v>2.6896156207505476E-3</v>
      </c>
      <c r="HD18" s="140">
        <v>3.1424191425738078E-4</v>
      </c>
      <c r="HE18" s="140">
        <v>3.1476988966446412E-4</v>
      </c>
      <c r="HF18" s="140">
        <v>1.6192510433141742E-3</v>
      </c>
      <c r="HG18" s="140">
        <v>3.3733589829766436E-4</v>
      </c>
      <c r="HH18" s="140">
        <v>2.6862265074390993E-3</v>
      </c>
      <c r="HI18" s="140">
        <v>1.6377713927237601E-3</v>
      </c>
      <c r="HJ18" s="140">
        <v>2.0380234648059549E-3</v>
      </c>
      <c r="HK18" s="140">
        <v>4.7749355679908611E-3</v>
      </c>
      <c r="HL18" s="140">
        <v>1.1072002654503733E-3</v>
      </c>
      <c r="HM18" s="140">
        <v>1.02917989567405E-3</v>
      </c>
      <c r="HN18" s="140">
        <v>5.4619340130020134E-3</v>
      </c>
      <c r="HO18" s="140">
        <v>1.5929035061615523E-2</v>
      </c>
      <c r="HP18" s="140">
        <v>3.643093402420488E-3</v>
      </c>
      <c r="HQ18" s="140">
        <v>1.694708483357335E-2</v>
      </c>
      <c r="HR18" s="140">
        <v>3.9562184996247272E-2</v>
      </c>
      <c r="HS18" s="140">
        <v>1.2426653171871827E-2</v>
      </c>
      <c r="HT18" s="140">
        <v>8.7204608149488074E-3</v>
      </c>
      <c r="HU18" s="140">
        <v>1.9805876142133635E-2</v>
      </c>
      <c r="HV18" s="140">
        <v>2.3289735342458414E-3</v>
      </c>
      <c r="HW18" s="140">
        <v>1.1560477839769078E-3</v>
      </c>
      <c r="HX18" s="140">
        <v>4.7013957091461937E-3</v>
      </c>
      <c r="HY18" s="140">
        <v>2.1651274167025177E-2</v>
      </c>
      <c r="HZ18" s="100"/>
    </row>
    <row r="19" spans="1:234" s="101" customFormat="1" ht="24" x14ac:dyDescent="0.25">
      <c r="A19" s="98" t="s">
        <v>28</v>
      </c>
      <c r="B19" s="99">
        <v>6021</v>
      </c>
      <c r="C19" s="99"/>
      <c r="D19" s="99">
        <v>3</v>
      </c>
      <c r="E19" s="99"/>
      <c r="F19" s="99"/>
      <c r="G19" s="99" t="s">
        <v>813</v>
      </c>
      <c r="H19" s="99" t="s">
        <v>23</v>
      </c>
      <c r="I19" s="98" t="s">
        <v>10</v>
      </c>
      <c r="J19" s="98" t="s">
        <v>880</v>
      </c>
      <c r="K19" s="140">
        <v>2.5375694137235272E-3</v>
      </c>
      <c r="L19" s="140">
        <v>1.3256406175381223E-3</v>
      </c>
      <c r="M19" s="140">
        <v>6.9260097048438702E-3</v>
      </c>
      <c r="N19" s="140">
        <v>7.6313485681668602E-4</v>
      </c>
      <c r="O19" s="140">
        <v>5.3857722492532166E-3</v>
      </c>
      <c r="P19" s="140">
        <v>1.0153941936938806E-3</v>
      </c>
      <c r="Q19" s="140">
        <v>1.2277747579875107E-3</v>
      </c>
      <c r="R19" s="140">
        <v>4.3497384636063188E-3</v>
      </c>
      <c r="S19" s="140">
        <v>2.9341995387898233E-3</v>
      </c>
      <c r="T19" s="140">
        <v>6.943861217993382E-3</v>
      </c>
      <c r="U19" s="140">
        <v>2.2793509839121096E-3</v>
      </c>
      <c r="V19" s="140">
        <v>4.0083004188437394E-3</v>
      </c>
      <c r="W19" s="140">
        <v>8.5991224691316457E-3</v>
      </c>
      <c r="X19" s="140">
        <v>2.7010869683108821E-3</v>
      </c>
      <c r="Y19" s="140">
        <v>2.8944935136801559E-3</v>
      </c>
      <c r="Z19" s="140">
        <v>1.4347107298695913E-2</v>
      </c>
      <c r="AA19" s="140">
        <v>2.2801510277346736E-2</v>
      </c>
      <c r="AB19" s="140">
        <v>6.8485648675368754E-3</v>
      </c>
      <c r="AC19" s="140">
        <v>0.24889113044601122</v>
      </c>
      <c r="AD19" s="140">
        <v>0.20216132834438638</v>
      </c>
      <c r="AE19" s="140">
        <v>2.21843425031477E-2</v>
      </c>
      <c r="AF19" s="140">
        <v>9.9223435101528298E-3</v>
      </c>
      <c r="AG19" s="140">
        <v>2.0961202440792234E-2</v>
      </c>
      <c r="AH19" s="140">
        <v>4.1063721042624473E-3</v>
      </c>
      <c r="AI19" s="140">
        <v>4.8777568664145838E-3</v>
      </c>
      <c r="AJ19" s="140">
        <v>8.9562596649328686E-3</v>
      </c>
      <c r="AK19" s="140">
        <v>1.5560595034458391E-2</v>
      </c>
      <c r="AL19" s="140"/>
      <c r="AM19" s="140">
        <v>2.2912002444219247E-3</v>
      </c>
      <c r="AN19" s="140">
        <v>1.3149107294991847E-3</v>
      </c>
      <c r="AO19" s="140">
        <v>6.9317492438788798E-3</v>
      </c>
      <c r="AP19" s="140">
        <v>8.5957191598717635E-4</v>
      </c>
      <c r="AQ19" s="140">
        <v>5.315623319803074E-3</v>
      </c>
      <c r="AR19" s="140">
        <v>1.0237895647017708E-3</v>
      </c>
      <c r="AS19" s="140">
        <v>1.3057416458734804E-3</v>
      </c>
      <c r="AT19" s="140">
        <v>4.5940554505777761E-3</v>
      </c>
      <c r="AU19" s="140">
        <v>3.0504243054791198E-3</v>
      </c>
      <c r="AV19" s="140">
        <v>7.1633198625275177E-3</v>
      </c>
      <c r="AW19" s="140">
        <v>2.4270258732925513E-3</v>
      </c>
      <c r="AX19" s="140">
        <v>3.9267856487855248E-3</v>
      </c>
      <c r="AY19" s="140">
        <v>7.0419384383265411E-3</v>
      </c>
      <c r="AZ19" s="140">
        <v>2.7950731230422482E-3</v>
      </c>
      <c r="BA19" s="140">
        <v>2.605921516949581E-3</v>
      </c>
      <c r="BB19" s="140">
        <v>1.3725877242264114E-2</v>
      </c>
      <c r="BC19" s="140">
        <v>2.4193434044176638E-2</v>
      </c>
      <c r="BD19" s="140">
        <v>7.1204950768614748E-3</v>
      </c>
      <c r="BE19" s="140">
        <v>0.2506238681074992</v>
      </c>
      <c r="BF19" s="140">
        <v>0.19604729003912863</v>
      </c>
      <c r="BG19" s="140">
        <v>2.3418899674104324E-2</v>
      </c>
      <c r="BH19" s="140">
        <v>1.0154505789419503E-2</v>
      </c>
      <c r="BI19" s="140">
        <v>1.794990885260293E-2</v>
      </c>
      <c r="BJ19" s="140">
        <v>4.1641881496686959E-3</v>
      </c>
      <c r="BK19" s="140">
        <v>4.9461780828341439E-3</v>
      </c>
      <c r="BL19" s="140">
        <v>9.2617830105706078E-3</v>
      </c>
      <c r="BM19" s="140">
        <v>1.6962580120165025E-2</v>
      </c>
      <c r="BN19" s="140"/>
      <c r="BO19" s="140">
        <v>2.1757408484811259E-3</v>
      </c>
      <c r="BP19" s="140">
        <v>1.2110290553851862E-3</v>
      </c>
      <c r="BQ19" s="140">
        <v>7.2193034418833613E-3</v>
      </c>
      <c r="BR19" s="140">
        <v>7.1932611983879314E-4</v>
      </c>
      <c r="BS19" s="140">
        <v>5.7344765552400723E-3</v>
      </c>
      <c r="BT19" s="140">
        <v>8.9397027324439782E-4</v>
      </c>
      <c r="BU19" s="140">
        <v>1.2601207312138453E-3</v>
      </c>
      <c r="BV19" s="140">
        <v>4.6104370932576553E-3</v>
      </c>
      <c r="BW19" s="140">
        <v>2.2335374390724319E-3</v>
      </c>
      <c r="BX19" s="140">
        <v>6.9198148729151471E-3</v>
      </c>
      <c r="BY19" s="140">
        <v>2.1647600805308771E-3</v>
      </c>
      <c r="BZ19" s="140">
        <v>3.7028739469695949E-3</v>
      </c>
      <c r="CA19" s="140">
        <v>7.4789700278794198E-3</v>
      </c>
      <c r="CB19" s="140">
        <v>2.6865375393044537E-3</v>
      </c>
      <c r="CC19" s="140">
        <v>2.4294305542924568E-3</v>
      </c>
      <c r="CD19" s="140">
        <v>1.3045469631266371E-2</v>
      </c>
      <c r="CE19" s="140">
        <v>2.4508150551581329E-2</v>
      </c>
      <c r="CF19" s="140">
        <v>6.6223071291589735E-3</v>
      </c>
      <c r="CG19" s="140">
        <v>0.25914060369631076</v>
      </c>
      <c r="CH19" s="140">
        <v>0.19701626313756421</v>
      </c>
      <c r="CI19" s="140">
        <v>2.2381673734949595E-2</v>
      </c>
      <c r="CJ19" s="140">
        <v>9.5187865298122024E-3</v>
      </c>
      <c r="CK19" s="140">
        <v>1.7714686844248151E-2</v>
      </c>
      <c r="CL19" s="140">
        <v>4.0107531238720183E-3</v>
      </c>
      <c r="CM19" s="140">
        <v>4.6982343218983577E-3</v>
      </c>
      <c r="CN19" s="140">
        <v>8.6311622806369108E-3</v>
      </c>
      <c r="CO19" s="140">
        <v>1.6334211209037386E-2</v>
      </c>
      <c r="CP19" s="140"/>
      <c r="CQ19" s="140">
        <v>2.3683823158803944E-3</v>
      </c>
      <c r="CR19" s="140">
        <v>9.7526118372758843E-4</v>
      </c>
      <c r="CS19" s="140">
        <v>7.1342260079688092E-3</v>
      </c>
      <c r="CT19" s="140">
        <v>7.4232813618957611E-4</v>
      </c>
      <c r="CU19" s="140">
        <v>5.8880992032128484E-3</v>
      </c>
      <c r="CV19" s="140">
        <v>9.4815433264261104E-4</v>
      </c>
      <c r="CW19" s="140">
        <v>1.350974867572387E-3</v>
      </c>
      <c r="CX19" s="140">
        <v>4.1498165387555477E-3</v>
      </c>
      <c r="CY19" s="140">
        <v>2.4360267119740548E-3</v>
      </c>
      <c r="CZ19" s="140">
        <v>6.3801637086402015E-3</v>
      </c>
      <c r="DA19" s="140">
        <v>2.3690892556722967E-3</v>
      </c>
      <c r="DB19" s="140">
        <v>3.8398528473720947E-3</v>
      </c>
      <c r="DC19" s="140">
        <v>7.8741268642140601E-3</v>
      </c>
      <c r="DD19" s="140">
        <v>2.7317830705538698E-3</v>
      </c>
      <c r="DE19" s="140">
        <v>2.5607929827089282E-3</v>
      </c>
      <c r="DF19" s="140">
        <v>1.3502704787839569E-2</v>
      </c>
      <c r="DG19" s="140">
        <v>2.4584061707012324E-2</v>
      </c>
      <c r="DH19" s="140">
        <v>7.2087944231206879E-3</v>
      </c>
      <c r="DI19" s="140">
        <v>0.25443631458241578</v>
      </c>
      <c r="DJ19" s="140">
        <v>0.20980396548457095</v>
      </c>
      <c r="DK19" s="140">
        <v>2.0745478267385504E-2</v>
      </c>
      <c r="DL19" s="140">
        <v>9.3055285834398004E-3</v>
      </c>
      <c r="DM19" s="140">
        <v>2.0583920600457734E-2</v>
      </c>
      <c r="DN19" s="140">
        <v>4.2327185725322203E-3</v>
      </c>
      <c r="DO19" s="140">
        <v>4.6647413812645972E-3</v>
      </c>
      <c r="DP19" s="140">
        <v>9.9391963519703634E-3</v>
      </c>
      <c r="DQ19" s="140">
        <v>1.5841899625738984E-2</v>
      </c>
      <c r="DR19" s="140"/>
      <c r="DS19" s="140">
        <v>2.47404871107863E-3</v>
      </c>
      <c r="DT19" s="140">
        <v>1.1621620331622236E-3</v>
      </c>
      <c r="DU19" s="140">
        <v>5.5441161864276528E-3</v>
      </c>
      <c r="DV19" s="140">
        <v>7.530189749482101E-4</v>
      </c>
      <c r="DW19" s="140">
        <v>6.2509474532617265E-3</v>
      </c>
      <c r="DX19" s="140">
        <v>9.7092722106967625E-4</v>
      </c>
      <c r="DY19" s="140">
        <v>7.9935060492984167E-4</v>
      </c>
      <c r="DZ19" s="140">
        <v>3.9249619910811922E-3</v>
      </c>
      <c r="EA19" s="140">
        <v>2.399947207806139E-3</v>
      </c>
      <c r="EB19" s="140">
        <v>6.6273923793014203E-3</v>
      </c>
      <c r="EC19" s="140">
        <v>2.0202118108118088E-3</v>
      </c>
      <c r="ED19" s="140">
        <v>3.8671179570607455E-3</v>
      </c>
      <c r="EE19" s="140">
        <v>7.4726065237942863E-3</v>
      </c>
      <c r="EF19" s="140">
        <v>2.9010246912959782E-3</v>
      </c>
      <c r="EG19" s="140">
        <v>2.5186945364655319E-3</v>
      </c>
      <c r="EH19" s="140">
        <v>1.2900057748080687E-2</v>
      </c>
      <c r="EI19" s="140">
        <v>2.4417643807003276E-2</v>
      </c>
      <c r="EJ19" s="140">
        <v>7.0160508359851425E-3</v>
      </c>
      <c r="EK19" s="140">
        <v>0.24225401253546061</v>
      </c>
      <c r="EL19" s="140">
        <v>0.22323246282770554</v>
      </c>
      <c r="EM19" s="140">
        <v>1.8413662690787157E-2</v>
      </c>
      <c r="EN19" s="140">
        <v>8.7261134247049576E-3</v>
      </c>
      <c r="EO19" s="140">
        <v>2.055604754228222E-2</v>
      </c>
      <c r="EP19" s="140">
        <v>3.8056554716713914E-3</v>
      </c>
      <c r="EQ19" s="140">
        <v>4.5834259006852498E-3</v>
      </c>
      <c r="ER19" s="140">
        <v>9.5341394143008823E-3</v>
      </c>
      <c r="ES19" s="140">
        <v>1.5731481913930648E-2</v>
      </c>
      <c r="ET19" s="140"/>
      <c r="EU19" s="140">
        <v>2.8455286870356935E-3</v>
      </c>
      <c r="EV19" s="140">
        <v>9.3567789357022627E-4</v>
      </c>
      <c r="EW19" s="140">
        <v>5.8027351815889321E-3</v>
      </c>
      <c r="EX19" s="140">
        <v>6.8979536112356572E-4</v>
      </c>
      <c r="EY19" s="140">
        <v>5.1703685118691762E-3</v>
      </c>
      <c r="EZ19" s="140">
        <v>9.9357026031102733E-4</v>
      </c>
      <c r="FA19" s="140">
        <v>5.2949427388557994E-4</v>
      </c>
      <c r="FB19" s="140">
        <v>3.9846796002783813E-3</v>
      </c>
      <c r="FC19" s="140">
        <v>2.3806789621546556E-3</v>
      </c>
      <c r="FD19" s="140">
        <v>6.8139620075714988E-3</v>
      </c>
      <c r="FE19" s="140">
        <v>2.1889818731079466E-3</v>
      </c>
      <c r="FF19" s="140">
        <v>3.532567041216992E-3</v>
      </c>
      <c r="FG19" s="140">
        <v>8.0297616089120196E-3</v>
      </c>
      <c r="FH19" s="140">
        <v>2.6188381237907126E-3</v>
      </c>
      <c r="FI19" s="140">
        <v>2.700612609069915E-3</v>
      </c>
      <c r="FJ19" s="140">
        <v>1.3626320698843033E-2</v>
      </c>
      <c r="FK19" s="140">
        <v>2.5344805421601994E-2</v>
      </c>
      <c r="FL19" s="140">
        <v>6.6633750336284412E-3</v>
      </c>
      <c r="FM19" s="140">
        <v>0.24430555325766995</v>
      </c>
      <c r="FN19" s="140">
        <v>0.23013031045361043</v>
      </c>
      <c r="FO19" s="140">
        <v>1.8032888010300223E-2</v>
      </c>
      <c r="FP19" s="140">
        <v>8.9698480833177736E-3</v>
      </c>
      <c r="FQ19" s="140">
        <v>1.950998864261996E-2</v>
      </c>
      <c r="FR19" s="140">
        <v>4.0458242700597271E-3</v>
      </c>
      <c r="FS19" s="140">
        <v>4.5356264762299774E-3</v>
      </c>
      <c r="FT19" s="140">
        <v>8.6842260520152269E-3</v>
      </c>
      <c r="FU19" s="140">
        <v>1.5194112655373767E-2</v>
      </c>
      <c r="FV19" s="140"/>
      <c r="FW19" s="140">
        <v>2.4274864873663352E-3</v>
      </c>
      <c r="FX19" s="140">
        <v>1.0406405417626775E-3</v>
      </c>
      <c r="FY19" s="140">
        <v>5.6899292395287829E-3</v>
      </c>
      <c r="FZ19" s="140">
        <v>6.3849904801579495E-4</v>
      </c>
      <c r="GA19" s="140">
        <v>5.2957589006686736E-3</v>
      </c>
      <c r="GB19" s="140">
        <v>1.1044237581982596E-3</v>
      </c>
      <c r="GC19" s="140">
        <v>1.2825196394904476E-3</v>
      </c>
      <c r="GD19" s="140">
        <v>4.4433095399901441E-3</v>
      </c>
      <c r="GE19" s="140">
        <v>2.6057910832645087E-3</v>
      </c>
      <c r="GF19" s="140">
        <v>6.4115418392663333E-3</v>
      </c>
      <c r="GG19" s="140">
        <v>2.2354790396729089E-3</v>
      </c>
      <c r="GH19" s="140">
        <v>2.5879096228198528E-3</v>
      </c>
      <c r="GI19" s="140">
        <v>9.4335254683313753E-3</v>
      </c>
      <c r="GJ19" s="140">
        <v>2.8920213564233854E-3</v>
      </c>
      <c r="GK19" s="140">
        <v>3.0595628644541615E-3</v>
      </c>
      <c r="GL19" s="140">
        <v>1.3567914287938368E-2</v>
      </c>
      <c r="GM19" s="140">
        <v>2.5548299775199537E-2</v>
      </c>
      <c r="GN19" s="140">
        <v>8.2926631903006264E-3</v>
      </c>
      <c r="GO19" s="140">
        <v>0.25412156849308276</v>
      </c>
      <c r="GP19" s="140">
        <v>0.23415119369171827</v>
      </c>
      <c r="GQ19" s="140">
        <v>1.6728105875975643E-2</v>
      </c>
      <c r="GR19" s="140">
        <v>9.306544233886745E-3</v>
      </c>
      <c r="GS19" s="140">
        <v>2.2269067727440028E-2</v>
      </c>
      <c r="GT19" s="140">
        <v>4.1891317789229691E-3</v>
      </c>
      <c r="GU19" s="140">
        <v>4.9109999173622965E-3</v>
      </c>
      <c r="GV19" s="140">
        <v>1.0899747465481051E-2</v>
      </c>
      <c r="GW19" s="140">
        <v>1.4681616986929543E-2</v>
      </c>
      <c r="GX19" s="140"/>
      <c r="GY19" s="140">
        <v>2.1399311250717029E-3</v>
      </c>
      <c r="GZ19" s="140">
        <v>1.2418313075780415E-3</v>
      </c>
      <c r="HA19" s="140">
        <v>5.9767080848953163E-3</v>
      </c>
      <c r="HB19" s="140">
        <v>6.2842528495149963E-4</v>
      </c>
      <c r="HC19" s="140">
        <v>4.6311328598393599E-3</v>
      </c>
      <c r="HD19" s="140">
        <v>1.0499899440769723E-3</v>
      </c>
      <c r="HE19" s="140">
        <v>9.6394121943415754E-4</v>
      </c>
      <c r="HF19" s="140">
        <v>2.9539216955402157E-3</v>
      </c>
      <c r="HG19" s="140">
        <v>2.5597699407518097E-3</v>
      </c>
      <c r="HH19" s="140">
        <v>6.210866694607328E-3</v>
      </c>
      <c r="HI19" s="140">
        <v>2.3065341894435171E-3</v>
      </c>
      <c r="HJ19" s="140">
        <v>3.6015364425294122E-3</v>
      </c>
      <c r="HK19" s="140">
        <v>7.6675775361741945E-3</v>
      </c>
      <c r="HL19" s="140">
        <v>2.397558250294854E-3</v>
      </c>
      <c r="HM19" s="140">
        <v>3.1866801997527182E-3</v>
      </c>
      <c r="HN19" s="140">
        <v>1.4168377869562918E-2</v>
      </c>
      <c r="HO19" s="140">
        <v>2.476253127720357E-2</v>
      </c>
      <c r="HP19" s="140">
        <v>3.2422627413992932E-3</v>
      </c>
      <c r="HQ19" s="140">
        <v>0.28296286138172261</v>
      </c>
      <c r="HR19" s="140">
        <v>0.22638789700720036</v>
      </c>
      <c r="HS19" s="140">
        <v>1.4602833249319505E-2</v>
      </c>
      <c r="HT19" s="140">
        <v>9.23228006190298E-3</v>
      </c>
      <c r="HU19" s="140">
        <v>1.8989926160636102E-2</v>
      </c>
      <c r="HV19" s="140">
        <v>4.3496769876901521E-3</v>
      </c>
      <c r="HW19" s="140">
        <v>4.296973437351477E-3</v>
      </c>
      <c r="HX19" s="140">
        <v>8.8565385894259965E-3</v>
      </c>
      <c r="HY19" s="140">
        <v>1.3200350257412091E-2</v>
      </c>
      <c r="HZ19" s="100"/>
    </row>
    <row r="20" spans="1:234" s="101" customFormat="1" ht="24" x14ac:dyDescent="0.25">
      <c r="A20" s="98" t="s">
        <v>28</v>
      </c>
      <c r="B20" s="99">
        <v>6022</v>
      </c>
      <c r="C20" s="99"/>
      <c r="D20" s="99">
        <v>3</v>
      </c>
      <c r="E20" s="99"/>
      <c r="F20" s="99"/>
      <c r="G20" s="99" t="s">
        <v>814</v>
      </c>
      <c r="H20" s="99" t="s">
        <v>23</v>
      </c>
      <c r="I20" s="98" t="s">
        <v>10</v>
      </c>
      <c r="J20" s="98" t="s">
        <v>880</v>
      </c>
      <c r="K20" s="140">
        <v>0</v>
      </c>
      <c r="L20" s="140">
        <v>0</v>
      </c>
      <c r="M20" s="140">
        <v>2.7672952228236293E-5</v>
      </c>
      <c r="N20" s="140">
        <v>0</v>
      </c>
      <c r="O20" s="140">
        <v>0</v>
      </c>
      <c r="P20" s="140">
        <v>0</v>
      </c>
      <c r="Q20" s="140">
        <v>0</v>
      </c>
      <c r="R20" s="140">
        <v>4.3435488910306854E-4</v>
      </c>
      <c r="S20" s="140">
        <v>1.3864615200142544E-5</v>
      </c>
      <c r="T20" s="140">
        <v>5.6620288595556874E-6</v>
      </c>
      <c r="U20" s="140">
        <v>2.2543263131129184E-4</v>
      </c>
      <c r="V20" s="140">
        <v>3.6777528846056581E-6</v>
      </c>
      <c r="W20" s="140">
        <v>1.7122886156604124E-4</v>
      </c>
      <c r="X20" s="140">
        <v>0</v>
      </c>
      <c r="Y20" s="140">
        <v>2.3128060051435154E-4</v>
      </c>
      <c r="Z20" s="140">
        <v>5.3616826043606885E-5</v>
      </c>
      <c r="AA20" s="140">
        <v>2.0836409464469518E-4</v>
      </c>
      <c r="AB20" s="140">
        <v>1.4558855203963859E-5</v>
      </c>
      <c r="AC20" s="140">
        <v>2.7217753696042225E-2</v>
      </c>
      <c r="AD20" s="140">
        <v>9.0875444310369626E-3</v>
      </c>
      <c r="AE20" s="140">
        <v>8.8525648022657678E-4</v>
      </c>
      <c r="AF20" s="140">
        <v>3.3593110161037396E-4</v>
      </c>
      <c r="AG20" s="140">
        <v>3.5089746038686608E-4</v>
      </c>
      <c r="AH20" s="140">
        <v>1.0954080055376739E-4</v>
      </c>
      <c r="AI20" s="140">
        <v>6.8480847069623564E-4</v>
      </c>
      <c r="AJ20" s="140">
        <v>5.5212094121864673E-5</v>
      </c>
      <c r="AK20" s="140">
        <v>2.1823105660612863E-4</v>
      </c>
      <c r="AL20" s="140"/>
      <c r="AM20" s="140">
        <v>0</v>
      </c>
      <c r="AN20" s="140">
        <v>0</v>
      </c>
      <c r="AO20" s="140">
        <v>2.2552629394955902E-5</v>
      </c>
      <c r="AP20" s="140">
        <v>0</v>
      </c>
      <c r="AQ20" s="140">
        <v>0</v>
      </c>
      <c r="AR20" s="140">
        <v>0</v>
      </c>
      <c r="AS20" s="140">
        <v>0</v>
      </c>
      <c r="AT20" s="140">
        <v>5.0010071858185392E-4</v>
      </c>
      <c r="AU20" s="140">
        <v>1.3406517611205708E-5</v>
      </c>
      <c r="AV20" s="140">
        <v>2.200356330080447E-3</v>
      </c>
      <c r="AW20" s="140">
        <v>4.6752688202961452E-5</v>
      </c>
      <c r="AX20" s="140">
        <v>5.5782034302242843E-6</v>
      </c>
      <c r="AY20" s="140">
        <v>1.8361977000762756E-4</v>
      </c>
      <c r="AZ20" s="140">
        <v>0</v>
      </c>
      <c r="BA20" s="140">
        <v>2.3355387003021858E-4</v>
      </c>
      <c r="BB20" s="140">
        <v>5.7379918912676461E-5</v>
      </c>
      <c r="BC20" s="140">
        <v>1.3738590179713188E-4</v>
      </c>
      <c r="BD20" s="140">
        <v>1.7537942194796377E-5</v>
      </c>
      <c r="BE20" s="140">
        <v>2.6740147286008136E-2</v>
      </c>
      <c r="BF20" s="140">
        <v>9.37259783466164E-3</v>
      </c>
      <c r="BG20" s="140">
        <v>9.4813053217650484E-4</v>
      </c>
      <c r="BH20" s="140">
        <v>4.0824816149863982E-4</v>
      </c>
      <c r="BI20" s="140">
        <v>3.5835958149895363E-4</v>
      </c>
      <c r="BJ20" s="140">
        <v>1.0755769463196091E-4</v>
      </c>
      <c r="BK20" s="140">
        <v>3.4752558067474034E-4</v>
      </c>
      <c r="BL20" s="140">
        <v>6.6074690489764613E-5</v>
      </c>
      <c r="BM20" s="140">
        <v>1.7969603347071719E-4</v>
      </c>
      <c r="BN20" s="140"/>
      <c r="BO20" s="140">
        <v>0</v>
      </c>
      <c r="BP20" s="140">
        <v>0</v>
      </c>
      <c r="BQ20" s="140">
        <v>2.0433071535761068E-5</v>
      </c>
      <c r="BR20" s="140">
        <v>0</v>
      </c>
      <c r="BS20" s="140">
        <v>2.7891782796545282E-6</v>
      </c>
      <c r="BT20" s="140">
        <v>0</v>
      </c>
      <c r="BU20" s="140">
        <v>0</v>
      </c>
      <c r="BV20" s="140">
        <v>4.7721933848582533E-4</v>
      </c>
      <c r="BW20" s="140">
        <v>1.1772405842276477E-5</v>
      </c>
      <c r="BX20" s="140">
        <v>2.3535569628137633E-3</v>
      </c>
      <c r="BY20" s="140">
        <v>0</v>
      </c>
      <c r="BZ20" s="140">
        <v>0</v>
      </c>
      <c r="CA20" s="140">
        <v>4.0974825040359682E-4</v>
      </c>
      <c r="CB20" s="140">
        <v>0</v>
      </c>
      <c r="CC20" s="140">
        <v>4.2987903875710959E-4</v>
      </c>
      <c r="CD20" s="140">
        <v>1.8518209738788748E-4</v>
      </c>
      <c r="CE20" s="140">
        <v>2.0684847712889735E-4</v>
      </c>
      <c r="CF20" s="140">
        <v>3.2286105026938334E-5</v>
      </c>
      <c r="CG20" s="140">
        <v>2.3408151921554453E-2</v>
      </c>
      <c r="CH20" s="140">
        <v>8.4751413195528723E-3</v>
      </c>
      <c r="CI20" s="140">
        <v>1.0484605139277994E-3</v>
      </c>
      <c r="CJ20" s="140">
        <v>4.0519095521164284E-4</v>
      </c>
      <c r="CK20" s="140">
        <v>3.3075433045748229E-4</v>
      </c>
      <c r="CL20" s="140">
        <v>3.6147848949498769E-6</v>
      </c>
      <c r="CM20" s="140">
        <v>4.3932798392542962E-4</v>
      </c>
      <c r="CN20" s="140">
        <v>3.1320880549669806E-5</v>
      </c>
      <c r="CO20" s="140">
        <v>2.7895858530583195E-3</v>
      </c>
      <c r="CP20" s="140"/>
      <c r="CQ20" s="140">
        <v>0</v>
      </c>
      <c r="CR20" s="140">
        <v>0</v>
      </c>
      <c r="CS20" s="140">
        <v>1.6238555263598728E-5</v>
      </c>
      <c r="CT20" s="140">
        <v>0</v>
      </c>
      <c r="CU20" s="140">
        <v>0</v>
      </c>
      <c r="CV20" s="140">
        <v>0</v>
      </c>
      <c r="CW20" s="140">
        <v>0</v>
      </c>
      <c r="CX20" s="140">
        <v>6.0372910501616179E-4</v>
      </c>
      <c r="CY20" s="140">
        <v>0</v>
      </c>
      <c r="CZ20" s="140">
        <v>2.4868639057529771E-3</v>
      </c>
      <c r="DA20" s="140">
        <v>0</v>
      </c>
      <c r="DB20" s="140">
        <v>0</v>
      </c>
      <c r="DC20" s="140">
        <v>4.8154354292112409E-4</v>
      </c>
      <c r="DD20" s="140">
        <v>0</v>
      </c>
      <c r="DE20" s="140">
        <v>5.2793229658796366E-4</v>
      </c>
      <c r="DF20" s="140">
        <v>1.7329741393026253E-4</v>
      </c>
      <c r="DG20" s="140">
        <v>2.4478781645905325E-4</v>
      </c>
      <c r="DH20" s="140">
        <v>2.8748053435925437E-5</v>
      </c>
      <c r="DI20" s="140">
        <v>2.4494232054427866E-2</v>
      </c>
      <c r="DJ20" s="140">
        <v>6.6757768708836478E-3</v>
      </c>
      <c r="DK20" s="140">
        <v>1.2217038929236204E-3</v>
      </c>
      <c r="DL20" s="140">
        <v>6.4568072802031638E-4</v>
      </c>
      <c r="DM20" s="140">
        <v>4.5971174215445352E-4</v>
      </c>
      <c r="DN20" s="140">
        <v>3.4580271289213562E-6</v>
      </c>
      <c r="DO20" s="140">
        <v>4.0017134601520895E-4</v>
      </c>
      <c r="DP20" s="140">
        <v>4.8660195634301339E-5</v>
      </c>
      <c r="DQ20" s="140">
        <v>3.3104196819767197E-3</v>
      </c>
      <c r="DR20" s="140"/>
      <c r="DS20" s="140">
        <v>0</v>
      </c>
      <c r="DT20" s="140">
        <v>0</v>
      </c>
      <c r="DU20" s="140">
        <v>1.0528719055546969E-5</v>
      </c>
      <c r="DV20" s="140">
        <v>0</v>
      </c>
      <c r="DW20" s="140">
        <v>0</v>
      </c>
      <c r="DX20" s="140">
        <v>0</v>
      </c>
      <c r="DY20" s="140">
        <v>0</v>
      </c>
      <c r="DZ20" s="140">
        <v>3.35995289569619E-4</v>
      </c>
      <c r="EA20" s="140">
        <v>0</v>
      </c>
      <c r="EB20" s="140">
        <v>3.2292589308948495E-3</v>
      </c>
      <c r="EC20" s="140">
        <v>1.6565973927341068E-4</v>
      </c>
      <c r="ED20" s="140">
        <v>0</v>
      </c>
      <c r="EE20" s="140">
        <v>7.3399012084519335E-4</v>
      </c>
      <c r="EF20" s="140">
        <v>0</v>
      </c>
      <c r="EG20" s="140">
        <v>2.4539837989112558E-4</v>
      </c>
      <c r="EH20" s="140">
        <v>1.947431678773941E-4</v>
      </c>
      <c r="EI20" s="140">
        <v>2.8169529550039043E-4</v>
      </c>
      <c r="EJ20" s="140">
        <v>2.4969771334675044E-4</v>
      </c>
      <c r="EK20" s="140">
        <v>2.3440829307065328E-2</v>
      </c>
      <c r="EL20" s="140">
        <v>1.6180741855362581E-2</v>
      </c>
      <c r="EM20" s="140">
        <v>5.0464801429022006E-4</v>
      </c>
      <c r="EN20" s="140">
        <v>8.06235342741553E-4</v>
      </c>
      <c r="EO20" s="140">
        <v>3.9857247272615117E-4</v>
      </c>
      <c r="EP20" s="140">
        <v>1.005819416968972E-5</v>
      </c>
      <c r="EQ20" s="140">
        <v>3.7745936219000078E-4</v>
      </c>
      <c r="ER20" s="140">
        <v>4.0802986597276227E-5</v>
      </c>
      <c r="ES20" s="140">
        <v>2.8575267172781206E-3</v>
      </c>
      <c r="ET20" s="140"/>
      <c r="EU20" s="140">
        <v>0</v>
      </c>
      <c r="EV20" s="140">
        <v>0</v>
      </c>
      <c r="EW20" s="140">
        <v>1.0829391899354146E-5</v>
      </c>
      <c r="EX20" s="140">
        <v>0</v>
      </c>
      <c r="EY20" s="140">
        <v>1.2391637143257576E-5</v>
      </c>
      <c r="EZ20" s="140">
        <v>0</v>
      </c>
      <c r="FA20" s="140">
        <v>0</v>
      </c>
      <c r="FB20" s="140">
        <v>2.5152877860329206E-6</v>
      </c>
      <c r="FC20" s="140">
        <v>0</v>
      </c>
      <c r="FD20" s="140">
        <v>2.4345206735123226E-3</v>
      </c>
      <c r="FE20" s="140">
        <v>1.3129802243091845E-5</v>
      </c>
      <c r="FF20" s="140">
        <v>0</v>
      </c>
      <c r="FG20" s="140">
        <v>3.8092466854504711E-4</v>
      </c>
      <c r="FH20" s="140">
        <v>0</v>
      </c>
      <c r="FI20" s="140">
        <v>4.6594869004756449E-4</v>
      </c>
      <c r="FJ20" s="140">
        <v>2.6344207987498094E-4</v>
      </c>
      <c r="FK20" s="140">
        <v>2.8273067206026082E-4</v>
      </c>
      <c r="FL20" s="140">
        <v>3.8690275302604685E-4</v>
      </c>
      <c r="FM20" s="140">
        <v>2.3958700499248697E-2</v>
      </c>
      <c r="FN20" s="140">
        <v>1.4819286230200771E-2</v>
      </c>
      <c r="FO20" s="140">
        <v>3.6234700448620454E-4</v>
      </c>
      <c r="FP20" s="140">
        <v>9.492679934781621E-4</v>
      </c>
      <c r="FQ20" s="140">
        <v>3.3102455687892488E-4</v>
      </c>
      <c r="FR20" s="140">
        <v>1.027045902061228E-5</v>
      </c>
      <c r="FS20" s="140">
        <v>2.0600839382827664E-4</v>
      </c>
      <c r="FT20" s="140">
        <v>5.3658634339442458E-5</v>
      </c>
      <c r="FU20" s="140">
        <v>4.1028655712118359E-5</v>
      </c>
      <c r="FV20" s="140"/>
      <c r="FW20" s="140">
        <v>0</v>
      </c>
      <c r="FX20" s="140">
        <v>0</v>
      </c>
      <c r="FY20" s="140">
        <v>4.0138610062438989E-5</v>
      </c>
      <c r="FZ20" s="140">
        <v>1.7060579363371839E-6</v>
      </c>
      <c r="GA20" s="140">
        <v>0</v>
      </c>
      <c r="GB20" s="140">
        <v>0</v>
      </c>
      <c r="GC20" s="140">
        <v>0</v>
      </c>
      <c r="GD20" s="140">
        <v>2.8674106279402065E-6</v>
      </c>
      <c r="GE20" s="140">
        <v>0</v>
      </c>
      <c r="GF20" s="140">
        <v>2.4722846088669564E-3</v>
      </c>
      <c r="GG20" s="140">
        <v>3.700732365903433E-4</v>
      </c>
      <c r="GH20" s="140">
        <v>6.1093412605393329E-4</v>
      </c>
      <c r="GI20" s="140">
        <v>8.1759410372101837E-4</v>
      </c>
      <c r="GJ20" s="140">
        <v>5.338353535292537E-4</v>
      </c>
      <c r="GK20" s="140">
        <v>5.6300244888745504E-4</v>
      </c>
      <c r="GL20" s="140">
        <v>5.3155745786050374E-4</v>
      </c>
      <c r="GM20" s="140">
        <v>9.0023855117479909E-4</v>
      </c>
      <c r="GN20" s="140">
        <v>2.6890124660696011E-4</v>
      </c>
      <c r="GO20" s="140">
        <v>2.399237012740961E-2</v>
      </c>
      <c r="GP20" s="140">
        <v>1.4406221168301595E-2</v>
      </c>
      <c r="GQ20" s="140">
        <v>4.452886855927113E-4</v>
      </c>
      <c r="GR20" s="140">
        <v>8.9831358339482353E-4</v>
      </c>
      <c r="GS20" s="140">
        <v>1.903029108208993E-4</v>
      </c>
      <c r="GT20" s="140">
        <v>1.5041285078939515E-4</v>
      </c>
      <c r="GU20" s="140">
        <v>3.2420169632421892E-4</v>
      </c>
      <c r="GV20" s="140">
        <v>3.2652345618131681E-5</v>
      </c>
      <c r="GW20" s="140">
        <v>7.132719908102661E-5</v>
      </c>
      <c r="GX20" s="140"/>
      <c r="GY20" s="140">
        <v>2.8166777298162739E-6</v>
      </c>
      <c r="GZ20" s="140">
        <v>0</v>
      </c>
      <c r="HA20" s="140">
        <v>1.0617826370622222E-4</v>
      </c>
      <c r="HB20" s="140">
        <v>0</v>
      </c>
      <c r="HC20" s="140">
        <v>0</v>
      </c>
      <c r="HD20" s="140">
        <v>0</v>
      </c>
      <c r="HE20" s="140">
        <v>0</v>
      </c>
      <c r="HF20" s="140">
        <v>5.4643144956862365E-4</v>
      </c>
      <c r="HG20" s="140">
        <v>0</v>
      </c>
      <c r="HH20" s="140">
        <v>1.948411296166877E-3</v>
      </c>
      <c r="HI20" s="140">
        <v>3.2948222078388036E-4</v>
      </c>
      <c r="HJ20" s="140">
        <v>4.2349486337353722E-4</v>
      </c>
      <c r="HK20" s="140">
        <v>1.1493154908675857E-3</v>
      </c>
      <c r="HL20" s="140">
        <v>5.1258620663353514E-4</v>
      </c>
      <c r="HM20" s="140">
        <v>1.4760623275742141E-3</v>
      </c>
      <c r="HN20" s="140">
        <v>5.3961417945878128E-4</v>
      </c>
      <c r="HO20" s="140">
        <v>9.9866244914316666E-4</v>
      </c>
      <c r="HP20" s="140">
        <v>2.6391208657541387E-4</v>
      </c>
      <c r="HQ20" s="140">
        <v>2.0816274170704759E-2</v>
      </c>
      <c r="HR20" s="140">
        <v>1.3160030772380938E-2</v>
      </c>
      <c r="HS20" s="140">
        <v>6.801065979417343E-4</v>
      </c>
      <c r="HT20" s="140">
        <v>8.6478059995804841E-4</v>
      </c>
      <c r="HU20" s="140">
        <v>1.9933476626646525E-4</v>
      </c>
      <c r="HV20" s="140">
        <v>7.7047874956581589E-4</v>
      </c>
      <c r="HW20" s="140">
        <v>2.68117213092018E-4</v>
      </c>
      <c r="HX20" s="140">
        <v>3.1270669489420388E-5</v>
      </c>
      <c r="HY20" s="140">
        <v>8.2549674232831172E-5</v>
      </c>
      <c r="HZ20" s="100"/>
    </row>
    <row r="21" spans="1:234" s="101" customFormat="1" ht="24" x14ac:dyDescent="0.25">
      <c r="A21" s="98" t="s">
        <v>28</v>
      </c>
      <c r="B21" s="99">
        <v>5920</v>
      </c>
      <c r="C21" s="99"/>
      <c r="D21" s="99">
        <v>3</v>
      </c>
      <c r="E21" s="99"/>
      <c r="F21" s="99"/>
      <c r="G21" s="99" t="s">
        <v>830</v>
      </c>
      <c r="H21" s="99" t="s">
        <v>24</v>
      </c>
      <c r="I21" s="98" t="s">
        <v>10</v>
      </c>
      <c r="J21" s="98" t="s">
        <v>880</v>
      </c>
      <c r="K21" s="140">
        <v>8.9994014382342694E-5</v>
      </c>
      <c r="L21" s="140">
        <v>3.3001481600935047E-5</v>
      </c>
      <c r="M21" s="140">
        <v>4.5081060950413991E-5</v>
      </c>
      <c r="N21" s="140">
        <v>4.7713968516955324E-5</v>
      </c>
      <c r="O21" s="140">
        <v>2.2278054383580048E-4</v>
      </c>
      <c r="P21" s="140">
        <v>0</v>
      </c>
      <c r="Q21" s="140">
        <v>1.5480773770084282E-6</v>
      </c>
      <c r="R21" s="140">
        <v>4.9551284052513614E-5</v>
      </c>
      <c r="S21" s="140">
        <v>1.526006583244206E-5</v>
      </c>
      <c r="T21" s="140">
        <v>4.8396681331358787E-4</v>
      </c>
      <c r="U21" s="140">
        <v>2.1073310205948293E-5</v>
      </c>
      <c r="V21" s="140">
        <v>2.2584460378126093E-5</v>
      </c>
      <c r="W21" s="140">
        <v>2.4736792554070524E-4</v>
      </c>
      <c r="X21" s="140">
        <v>3.4866594105958034E-5</v>
      </c>
      <c r="Y21" s="140">
        <v>0</v>
      </c>
      <c r="Z21" s="140">
        <v>3.5414153778306942E-4</v>
      </c>
      <c r="AA21" s="140">
        <v>3.4888692696689421E-4</v>
      </c>
      <c r="AB21" s="140">
        <v>8.2377003277214967E-5</v>
      </c>
      <c r="AC21" s="140">
        <v>6.3534738567143948E-3</v>
      </c>
      <c r="AD21" s="140">
        <v>4.1001760100901072E-3</v>
      </c>
      <c r="AE21" s="140">
        <v>9.1300097757773574E-4</v>
      </c>
      <c r="AF21" s="140">
        <v>1.4782445473519249E-4</v>
      </c>
      <c r="AG21" s="140">
        <v>7.6947778313476609E-4</v>
      </c>
      <c r="AH21" s="140">
        <v>8.1896885467494239E-5</v>
      </c>
      <c r="AI21" s="140">
        <v>4.534874149001407E-4</v>
      </c>
      <c r="AJ21" s="140">
        <v>2.6093947515344363E-4</v>
      </c>
      <c r="AK21" s="140">
        <v>1.0895020048152692E-4</v>
      </c>
      <c r="AL21" s="140"/>
      <c r="AM21" s="140">
        <v>1.1420783105301078E-4</v>
      </c>
      <c r="AN21" s="140">
        <v>3.3573511802441077E-5</v>
      </c>
      <c r="AO21" s="140">
        <v>3.7133031667763454E-4</v>
      </c>
      <c r="AP21" s="140">
        <v>4.4797727962814762E-5</v>
      </c>
      <c r="AQ21" s="140">
        <v>1.5633286993431815E-4</v>
      </c>
      <c r="AR21" s="140">
        <v>0</v>
      </c>
      <c r="AS21" s="140">
        <v>0</v>
      </c>
      <c r="AT21" s="140">
        <v>6.7933997486283596E-5</v>
      </c>
      <c r="AU21" s="140">
        <v>1.31820008073186E-5</v>
      </c>
      <c r="AV21" s="140">
        <v>5.5296871824158517E-4</v>
      </c>
      <c r="AW21" s="140">
        <v>1.1269383132453111E-5</v>
      </c>
      <c r="AX21" s="140">
        <v>3.9983361814960682E-5</v>
      </c>
      <c r="AY21" s="140">
        <v>2.840338572771373E-4</v>
      </c>
      <c r="AZ21" s="140">
        <v>5.0415637845304221E-5</v>
      </c>
      <c r="BA21" s="140">
        <v>0</v>
      </c>
      <c r="BB21" s="140">
        <v>3.5588241197820705E-4</v>
      </c>
      <c r="BC21" s="140">
        <v>3.6819169462100126E-4</v>
      </c>
      <c r="BD21" s="140">
        <v>2.3168425394889705E-4</v>
      </c>
      <c r="BE21" s="140">
        <v>5.7988698615397943E-3</v>
      </c>
      <c r="BF21" s="140">
        <v>4.6604487106180403E-3</v>
      </c>
      <c r="BG21" s="140">
        <v>9.8090405428952199E-4</v>
      </c>
      <c r="BH21" s="140">
        <v>1.5504477567639973E-4</v>
      </c>
      <c r="BI21" s="140">
        <v>7.0588231423019407E-4</v>
      </c>
      <c r="BJ21" s="140">
        <v>8.0589152278488142E-5</v>
      </c>
      <c r="BK21" s="140">
        <v>5.4277785838242464E-4</v>
      </c>
      <c r="BL21" s="140">
        <v>1.9078973850023031E-4</v>
      </c>
      <c r="BM21" s="140">
        <v>1.6845505916335114E-4</v>
      </c>
      <c r="BN21" s="140"/>
      <c r="BO21" s="140">
        <v>5.3914798712676868E-5</v>
      </c>
      <c r="BP21" s="140">
        <v>3.418245707431309E-5</v>
      </c>
      <c r="BQ21" s="140">
        <v>4.5126641350513287E-5</v>
      </c>
      <c r="BR21" s="140">
        <v>3.9338909271794992E-5</v>
      </c>
      <c r="BS21" s="140">
        <v>6.5498235906293769E-5</v>
      </c>
      <c r="BT21" s="140">
        <v>0</v>
      </c>
      <c r="BU21" s="140">
        <v>3.6455490217154078E-6</v>
      </c>
      <c r="BV21" s="140">
        <v>1.532957978250231E-4</v>
      </c>
      <c r="BW21" s="140">
        <v>8.2693460010302679E-6</v>
      </c>
      <c r="BX21" s="140">
        <v>5.5471763477248179E-4</v>
      </c>
      <c r="BY21" s="140">
        <v>1.7626690981897402E-5</v>
      </c>
      <c r="BZ21" s="140">
        <v>5.9732987276889185E-5</v>
      </c>
      <c r="CA21" s="140">
        <v>2.58635423740305E-4</v>
      </c>
      <c r="CB21" s="140">
        <v>3.6164025752826827E-5</v>
      </c>
      <c r="CC21" s="140">
        <v>0</v>
      </c>
      <c r="CD21" s="140">
        <v>3.3005219053758317E-4</v>
      </c>
      <c r="CE21" s="140">
        <v>3.8373246405724659E-4</v>
      </c>
      <c r="CF21" s="140">
        <v>1.9118581927325774E-4</v>
      </c>
      <c r="CG21" s="140">
        <v>6.2915252135346206E-3</v>
      </c>
      <c r="CH21" s="140">
        <v>4.9351153292217674E-3</v>
      </c>
      <c r="CI21" s="140">
        <v>1.0622984745147529E-3</v>
      </c>
      <c r="CJ21" s="140">
        <v>2.8357015867212977E-4</v>
      </c>
      <c r="CK21" s="140">
        <v>7.160623536302174E-4</v>
      </c>
      <c r="CL21" s="140">
        <v>8.2720199163816902E-5</v>
      </c>
      <c r="CM21" s="140">
        <v>5.1277131193659426E-4</v>
      </c>
      <c r="CN21" s="140">
        <v>1.9745795816468161E-4</v>
      </c>
      <c r="CO21" s="140">
        <v>2.0918365380781474E-4</v>
      </c>
      <c r="CP21" s="140"/>
      <c r="CQ21" s="140">
        <v>6.8644021034401477E-5</v>
      </c>
      <c r="CR21" s="140">
        <v>2.9776107894658141E-5</v>
      </c>
      <c r="CS21" s="140">
        <v>4.8705971977038788E-5</v>
      </c>
      <c r="CT21" s="140">
        <v>4.7149888113508278E-5</v>
      </c>
      <c r="CU21" s="140">
        <v>5.6948037916403216E-5</v>
      </c>
      <c r="CV21" s="140">
        <v>0</v>
      </c>
      <c r="CW21" s="140">
        <v>1.5447744141492942E-6</v>
      </c>
      <c r="CX21" s="140">
        <v>7.9353871186489414E-5</v>
      </c>
      <c r="CY21" s="140">
        <v>4.6343232424478823E-6</v>
      </c>
      <c r="CZ21" s="140">
        <v>4.2938269005295333E-4</v>
      </c>
      <c r="DA21" s="140">
        <v>9.920569632151432E-6</v>
      </c>
      <c r="DB21" s="140">
        <v>7.677834958756101E-5</v>
      </c>
      <c r="DC21" s="140">
        <v>2.0319659357732729E-4</v>
      </c>
      <c r="DD21" s="140">
        <v>3.4070070565274338E-5</v>
      </c>
      <c r="DE21" s="140">
        <v>0</v>
      </c>
      <c r="DF21" s="140">
        <v>2.784038367245052E-4</v>
      </c>
      <c r="DG21" s="140">
        <v>3.4492034908456732E-4</v>
      </c>
      <c r="DH21" s="140">
        <v>2.0741065314567908E-4</v>
      </c>
      <c r="DI21" s="140">
        <v>6.6249287077893501E-3</v>
      </c>
      <c r="DJ21" s="140">
        <v>4.5439467964099572E-3</v>
      </c>
      <c r="DK21" s="140">
        <v>1.0257295307275307E-3</v>
      </c>
      <c r="DL21" s="140">
        <v>6.0422473667495573E-4</v>
      </c>
      <c r="DM21" s="140">
        <v>7.1372651036143793E-4</v>
      </c>
      <c r="DN21" s="140">
        <v>5.7116829322571113E-5</v>
      </c>
      <c r="DO21" s="140">
        <v>5.0071750970543088E-4</v>
      </c>
      <c r="DP21" s="140">
        <v>1.4710322690700091E-4</v>
      </c>
      <c r="DQ21" s="140">
        <v>2.3800407425563123E-4</v>
      </c>
      <c r="DR21" s="140"/>
      <c r="DS21" s="140">
        <v>1.1502867973864899E-4</v>
      </c>
      <c r="DT21" s="140">
        <v>3.6642353717299922E-5</v>
      </c>
      <c r="DU21" s="140">
        <v>4.8838218456467527E-4</v>
      </c>
      <c r="DV21" s="140">
        <v>2.9582590514008174E-5</v>
      </c>
      <c r="DW21" s="140">
        <v>3.8436267883182877E-5</v>
      </c>
      <c r="DX21" s="140">
        <v>6.5986878947645941E-6</v>
      </c>
      <c r="DY21" s="140">
        <v>1.6336557409368655E-6</v>
      </c>
      <c r="DZ21" s="140">
        <v>1.132864019071809E-4</v>
      </c>
      <c r="EA21" s="140">
        <v>2.3319634890236038E-5</v>
      </c>
      <c r="EB21" s="140">
        <v>6.4053412142535101E-4</v>
      </c>
      <c r="EC21" s="140">
        <v>1.8835089719036801E-5</v>
      </c>
      <c r="ED21" s="140">
        <v>4.9466038764204266E-5</v>
      </c>
      <c r="EE21" s="140">
        <v>3.768217559640624E-4</v>
      </c>
      <c r="EF21" s="140">
        <v>3.4131456875944516E-5</v>
      </c>
      <c r="EG21" s="140">
        <v>0</v>
      </c>
      <c r="EH21" s="140">
        <v>3.1148279769626047E-4</v>
      </c>
      <c r="EI21" s="140">
        <v>5.1114865080808538E-4</v>
      </c>
      <c r="EJ21" s="140">
        <v>2.4773527637985256E-4</v>
      </c>
      <c r="EK21" s="140">
        <v>7.3706153137778523E-3</v>
      </c>
      <c r="EL21" s="140">
        <v>5.3590179939151435E-3</v>
      </c>
      <c r="EM21" s="140">
        <v>1.2843239585801161E-3</v>
      </c>
      <c r="EN21" s="140">
        <v>5.5365307384333778E-4</v>
      </c>
      <c r="EO21" s="140">
        <v>7.1925502654899913E-4</v>
      </c>
      <c r="EP21" s="140">
        <v>4.8001194116496575E-5</v>
      </c>
      <c r="EQ21" s="140">
        <v>3.92027311081245E-4</v>
      </c>
      <c r="ER21" s="140">
        <v>5.8265446730315889E-4</v>
      </c>
      <c r="ES21" s="140">
        <v>1.864129330271206E-4</v>
      </c>
      <c r="ET21" s="140"/>
      <c r="EU21" s="140">
        <v>1.8743055010597047E-4</v>
      </c>
      <c r="EV21" s="140">
        <v>4.171989272841149E-5</v>
      </c>
      <c r="EW21" s="140">
        <v>5.7076569080175942E-4</v>
      </c>
      <c r="EX21" s="140">
        <v>2.8452612041457315E-5</v>
      </c>
      <c r="EY21" s="140">
        <v>1.236705918832031E-5</v>
      </c>
      <c r="EZ21" s="140">
        <v>0</v>
      </c>
      <c r="FA21" s="140">
        <v>6.5178293072644486E-5</v>
      </c>
      <c r="FB21" s="140">
        <v>1.0169039023810844E-4</v>
      </c>
      <c r="FC21" s="140">
        <v>2.3715570554024679E-5</v>
      </c>
      <c r="FD21" s="140">
        <v>3.9005588186199623E-4</v>
      </c>
      <c r="FE21" s="140">
        <v>1.2720169660795055E-5</v>
      </c>
      <c r="FF21" s="140">
        <v>5.2481371857526407E-5</v>
      </c>
      <c r="FG21" s="140">
        <v>3.4944228456727496E-4</v>
      </c>
      <c r="FH21" s="140">
        <v>5.8921335041471801E-5</v>
      </c>
      <c r="FI21" s="140">
        <v>1.2289193064994829E-5</v>
      </c>
      <c r="FJ21" s="140">
        <v>3.5430185650256712E-4</v>
      </c>
      <c r="FK21" s="140">
        <v>7.2855785033844214E-4</v>
      </c>
      <c r="FL21" s="140">
        <v>2.3040197817132904E-4</v>
      </c>
      <c r="FM21" s="140">
        <v>7.9827103840584279E-3</v>
      </c>
      <c r="FN21" s="140">
        <v>5.3707244791191371E-3</v>
      </c>
      <c r="FO21" s="140">
        <v>1.321026342475239E-3</v>
      </c>
      <c r="FP21" s="140">
        <v>7.0208067345883124E-4</v>
      </c>
      <c r="FQ21" s="140">
        <v>6.7915274730868665E-4</v>
      </c>
      <c r="FR21" s="140">
        <v>9.5764515944949809E-5</v>
      </c>
      <c r="FS21" s="140">
        <v>3.1288218133776284E-4</v>
      </c>
      <c r="FT21" s="140">
        <v>5.0022563062092926E-4</v>
      </c>
      <c r="FU21" s="140">
        <v>1.8147801376229211E-4</v>
      </c>
      <c r="FV21" s="140"/>
      <c r="FW21" s="140">
        <v>1.4519913773595731E-4</v>
      </c>
      <c r="FX21" s="140">
        <v>3.8969158734366267E-5</v>
      </c>
      <c r="FY21" s="140">
        <v>7.6030661038077878E-4</v>
      </c>
      <c r="FZ21" s="140">
        <v>1.7269006200418119E-5</v>
      </c>
      <c r="GA21" s="140">
        <v>2.1756144122130046E-5</v>
      </c>
      <c r="GB21" s="140">
        <v>0</v>
      </c>
      <c r="GC21" s="140">
        <v>7.1105904867261921E-5</v>
      </c>
      <c r="GD21" s="140">
        <v>1.4217645528089923E-4</v>
      </c>
      <c r="GE21" s="140">
        <v>2.7296926981394942E-5</v>
      </c>
      <c r="GF21" s="140">
        <v>3.9738623751518336E-4</v>
      </c>
      <c r="GG21" s="140">
        <v>1.1469642511760826E-5</v>
      </c>
      <c r="GH21" s="140">
        <v>1.2215592706272418E-4</v>
      </c>
      <c r="GI21" s="140">
        <v>8.5144632194130462E-4</v>
      </c>
      <c r="GJ21" s="140">
        <v>4.1319531033025531E-5</v>
      </c>
      <c r="GK21" s="140">
        <v>1.3854259298626997E-5</v>
      </c>
      <c r="GL21" s="140">
        <v>2.8712461750597434E-4</v>
      </c>
      <c r="GM21" s="140">
        <v>5.6638628119727401E-4</v>
      </c>
      <c r="GN21" s="140">
        <v>3.4513449277529055E-4</v>
      </c>
      <c r="GO21" s="140">
        <v>9.6866489678128966E-3</v>
      </c>
      <c r="GP21" s="140">
        <v>6.5574735952788742E-3</v>
      </c>
      <c r="GQ21" s="140">
        <v>1.1589713224927087E-3</v>
      </c>
      <c r="GR21" s="140">
        <v>1.0461694438810636E-3</v>
      </c>
      <c r="GS21" s="140">
        <v>6.8883729461826173E-4</v>
      </c>
      <c r="GT21" s="140">
        <v>1.0182555405740997E-4</v>
      </c>
      <c r="GU21" s="140">
        <v>4.5863240191516618E-4</v>
      </c>
      <c r="GV21" s="140">
        <v>4.3704188929727822E-4</v>
      </c>
      <c r="GW21" s="140">
        <v>1.6078646412907643E-4</v>
      </c>
      <c r="GX21" s="140"/>
      <c r="GY21" s="140">
        <v>1.2784037878915013E-4</v>
      </c>
      <c r="GZ21" s="140">
        <v>3.3675158933603195E-5</v>
      </c>
      <c r="HA21" s="140">
        <v>6.0719667823792671E-4</v>
      </c>
      <c r="HB21" s="140">
        <v>2.1341750491300227E-5</v>
      </c>
      <c r="HC21" s="140">
        <v>2.6710771579365402E-5</v>
      </c>
      <c r="HD21" s="140">
        <v>9.8800388061247754E-6</v>
      </c>
      <c r="HE21" s="140">
        <v>7.7941979468384008E-5</v>
      </c>
      <c r="HF21" s="140">
        <v>7.9239774565769696E-5</v>
      </c>
      <c r="HG21" s="140">
        <v>4.3889429052493647E-5</v>
      </c>
      <c r="HH21" s="140">
        <v>3.5191549889572015E-4</v>
      </c>
      <c r="HI21" s="140">
        <v>1.3996808309015219E-5</v>
      </c>
      <c r="HJ21" s="140">
        <v>5.1874927084041763E-5</v>
      </c>
      <c r="HK21" s="140">
        <v>7.7311082657056615E-4</v>
      </c>
      <c r="HL21" s="140">
        <v>4.0351291822309766E-5</v>
      </c>
      <c r="HM21" s="140">
        <v>1.4367049763225462E-5</v>
      </c>
      <c r="HN21" s="140">
        <v>3.9383485687700232E-4</v>
      </c>
      <c r="HO21" s="140">
        <v>5.2437924628675266E-4</v>
      </c>
      <c r="HP21" s="140">
        <v>2.9562168112212477E-4</v>
      </c>
      <c r="HQ21" s="140">
        <v>9.2989988372902121E-3</v>
      </c>
      <c r="HR21" s="140">
        <v>7.7882138933344806E-3</v>
      </c>
      <c r="HS21" s="140">
        <v>1.8069968707291877E-3</v>
      </c>
      <c r="HT21" s="140">
        <v>1.0132537931206755E-3</v>
      </c>
      <c r="HU21" s="140">
        <v>6.7928287137300795E-4</v>
      </c>
      <c r="HV21" s="140">
        <v>8.4680772603211465E-5</v>
      </c>
      <c r="HW21" s="140">
        <v>3.9532873607789451E-4</v>
      </c>
      <c r="HX21" s="140">
        <v>4.4729449018532364E-4</v>
      </c>
      <c r="HY21" s="140">
        <v>2.0466821054812597E-4</v>
      </c>
      <c r="HZ21" s="100"/>
    </row>
    <row r="22" spans="1:234" s="101" customFormat="1" ht="36" x14ac:dyDescent="0.25">
      <c r="A22" s="98" t="s">
        <v>28</v>
      </c>
      <c r="B22" s="99">
        <v>6141</v>
      </c>
      <c r="C22" s="99"/>
      <c r="D22" s="99">
        <v>4</v>
      </c>
      <c r="E22" s="99"/>
      <c r="F22" s="99"/>
      <c r="G22" s="99" t="s">
        <v>785</v>
      </c>
      <c r="H22" s="99" t="s">
        <v>23</v>
      </c>
      <c r="I22" s="98" t="s">
        <v>11</v>
      </c>
      <c r="J22" s="98" t="s">
        <v>881</v>
      </c>
      <c r="K22" s="140">
        <v>5.0750801933802777E-5</v>
      </c>
      <c r="L22" s="140">
        <v>5.8093313849241911E-5</v>
      </c>
      <c r="M22" s="140">
        <v>1.1575686483740505E-3</v>
      </c>
      <c r="N22" s="140">
        <v>0</v>
      </c>
      <c r="O22" s="140">
        <v>5.017577944305021E-4</v>
      </c>
      <c r="P22" s="140">
        <v>0</v>
      </c>
      <c r="Q22" s="140">
        <v>5.5387559530003307E-5</v>
      </c>
      <c r="R22" s="140">
        <v>1.6469434404491301E-4</v>
      </c>
      <c r="S22" s="140">
        <v>8.440820157038668E-5</v>
      </c>
      <c r="T22" s="140">
        <v>1.5655180221370178E-3</v>
      </c>
      <c r="U22" s="140">
        <v>1.5104052903925651E-3</v>
      </c>
      <c r="V22" s="140">
        <v>4.9651768687228792E-4</v>
      </c>
      <c r="W22" s="140">
        <v>8.2112141094184692E-4</v>
      </c>
      <c r="X22" s="140">
        <v>4.5644690977399469E-4</v>
      </c>
      <c r="Y22" s="140">
        <v>1.8008042154368429E-4</v>
      </c>
      <c r="Z22" s="140">
        <v>7.2813331895357108E-4</v>
      </c>
      <c r="AA22" s="140">
        <v>4.2355210530883895E-3</v>
      </c>
      <c r="AB22" s="140">
        <v>1.0910409953894128E-3</v>
      </c>
      <c r="AC22" s="140">
        <v>1.6089008338023769E-3</v>
      </c>
      <c r="AD22" s="140">
        <v>3.2100274475587151E-2</v>
      </c>
      <c r="AE22" s="140">
        <v>2.5118843444182411E-3</v>
      </c>
      <c r="AF22" s="140">
        <v>2.9011962066257525E-3</v>
      </c>
      <c r="AG22" s="140">
        <v>5.1224568331872241E-3</v>
      </c>
      <c r="AH22" s="140">
        <v>4.4693734837119822E-4</v>
      </c>
      <c r="AI22" s="140">
        <v>2.205101930387788E-4</v>
      </c>
      <c r="AJ22" s="140">
        <v>7.556003867752345E-4</v>
      </c>
      <c r="AK22" s="140">
        <v>0</v>
      </c>
      <c r="AL22" s="140"/>
      <c r="AM22" s="140">
        <v>9.9317555433326592E-6</v>
      </c>
      <c r="AN22" s="140">
        <v>6.264021015113629E-5</v>
      </c>
      <c r="AO22" s="140">
        <v>9.4585439456491675E-4</v>
      </c>
      <c r="AP22" s="140">
        <v>0</v>
      </c>
      <c r="AQ22" s="140">
        <v>5.0562596289578513E-4</v>
      </c>
      <c r="AR22" s="140">
        <v>0</v>
      </c>
      <c r="AS22" s="140">
        <v>2.7130301173796571E-5</v>
      </c>
      <c r="AT22" s="140">
        <v>1.1894885030530457E-4</v>
      </c>
      <c r="AU22" s="140">
        <v>7.1422108657597644E-5</v>
      </c>
      <c r="AV22" s="140">
        <v>2.1700779688863284E-4</v>
      </c>
      <c r="AW22" s="140">
        <v>1.339944133878988E-3</v>
      </c>
      <c r="AX22" s="140">
        <v>3.1824059764260507E-4</v>
      </c>
      <c r="AY22" s="140">
        <v>8.1991827818427747E-4</v>
      </c>
      <c r="AZ22" s="140">
        <v>4.080225908535388E-4</v>
      </c>
      <c r="BA22" s="140">
        <v>4.3371284814400697E-5</v>
      </c>
      <c r="BB22" s="140">
        <v>6.5988549553051877E-4</v>
      </c>
      <c r="BC22" s="140">
        <v>4.1156528203132097E-3</v>
      </c>
      <c r="BD22" s="140">
        <v>1.0746891487077173E-3</v>
      </c>
      <c r="BE22" s="140">
        <v>1.4672914908385368E-3</v>
      </c>
      <c r="BF22" s="140">
        <v>3.0991091996546257E-2</v>
      </c>
      <c r="BG22" s="140">
        <v>2.6044661096698541E-3</v>
      </c>
      <c r="BH22" s="140">
        <v>2.6805379877954316E-3</v>
      </c>
      <c r="BI22" s="140">
        <v>4.5885857888739792E-3</v>
      </c>
      <c r="BJ22" s="140">
        <v>4.6542912378909828E-4</v>
      </c>
      <c r="BK22" s="140">
        <v>2.2019519574120852E-4</v>
      </c>
      <c r="BL22" s="140">
        <v>8.5658819133413043E-4</v>
      </c>
      <c r="BM22" s="140">
        <v>0</v>
      </c>
      <c r="BN22" s="140"/>
      <c r="BO22" s="140">
        <v>8.186398010166892E-6</v>
      </c>
      <c r="BP22" s="140">
        <v>0</v>
      </c>
      <c r="BQ22" s="140">
        <v>9.4402862915724016E-4</v>
      </c>
      <c r="BR22" s="140">
        <v>0</v>
      </c>
      <c r="BS22" s="140">
        <v>4.237752163769927E-4</v>
      </c>
      <c r="BT22" s="140">
        <v>0</v>
      </c>
      <c r="BU22" s="140">
        <v>0</v>
      </c>
      <c r="BV22" s="140">
        <v>1.0034356672789963E-4</v>
      </c>
      <c r="BW22" s="140">
        <v>5.4539547970899458E-5</v>
      </c>
      <c r="BX22" s="140">
        <v>7.7795479676986645E-5</v>
      </c>
      <c r="BY22" s="140">
        <v>1.3168914362265275E-3</v>
      </c>
      <c r="BZ22" s="140">
        <v>3.9911365837465019E-4</v>
      </c>
      <c r="CA22" s="140">
        <v>6.7923072938589951E-4</v>
      </c>
      <c r="CB22" s="140">
        <v>3.1952624824618429E-4</v>
      </c>
      <c r="CC22" s="140">
        <v>3.9133668225504125E-5</v>
      </c>
      <c r="CD22" s="140">
        <v>6.1291461611969595E-4</v>
      </c>
      <c r="CE22" s="140">
        <v>2.9809287289128809E-3</v>
      </c>
      <c r="CF22" s="140">
        <v>1.040130771401132E-3</v>
      </c>
      <c r="CG22" s="140">
        <v>7.6105277969532904E-3</v>
      </c>
      <c r="CH22" s="140">
        <v>3.3581654556861039E-2</v>
      </c>
      <c r="CI22" s="140">
        <v>2.3761553802246031E-3</v>
      </c>
      <c r="CJ22" s="140">
        <v>2.3131758360876013E-3</v>
      </c>
      <c r="CK22" s="140">
        <v>3.8670144885095815E-3</v>
      </c>
      <c r="CL22" s="140">
        <v>4.4148505041286825E-4</v>
      </c>
      <c r="CM22" s="140">
        <v>2.0060489551233023E-4</v>
      </c>
      <c r="CN22" s="140">
        <v>6.2483262455839748E-4</v>
      </c>
      <c r="CO22" s="140">
        <v>0</v>
      </c>
      <c r="CP22" s="140"/>
      <c r="CQ22" s="140">
        <v>4.2881241698065037E-6</v>
      </c>
      <c r="CR22" s="140">
        <v>0</v>
      </c>
      <c r="CS22" s="140">
        <v>8.4555129516448015E-4</v>
      </c>
      <c r="CT22" s="140">
        <v>0</v>
      </c>
      <c r="CU22" s="140">
        <v>2.9281061743907059E-4</v>
      </c>
      <c r="CV22" s="140">
        <v>0</v>
      </c>
      <c r="CW22" s="140">
        <v>0</v>
      </c>
      <c r="CX22" s="140">
        <v>0</v>
      </c>
      <c r="CY22" s="140">
        <v>0</v>
      </c>
      <c r="CZ22" s="140">
        <v>0</v>
      </c>
      <c r="DA22" s="140">
        <v>1.1998114587576908E-3</v>
      </c>
      <c r="DB22" s="140">
        <v>3.2963729243940134E-4</v>
      </c>
      <c r="DC22" s="140">
        <v>7.1358031370663652E-4</v>
      </c>
      <c r="DD22" s="140">
        <v>3.9422402725429505E-4</v>
      </c>
      <c r="DE22" s="140">
        <v>1.7594261057520603E-5</v>
      </c>
      <c r="DF22" s="140">
        <v>1.0837804467690633E-3</v>
      </c>
      <c r="DG22" s="140">
        <v>3.6776241553821377E-3</v>
      </c>
      <c r="DH22" s="140">
        <v>1.0992679362088384E-3</v>
      </c>
      <c r="DI22" s="140">
        <v>7.2265571386290889E-3</v>
      </c>
      <c r="DJ22" s="140">
        <v>3.7830748760339816E-2</v>
      </c>
      <c r="DK22" s="140">
        <v>2.9187694875170435E-3</v>
      </c>
      <c r="DL22" s="140">
        <v>2.3498568231734665E-3</v>
      </c>
      <c r="DM22" s="140">
        <v>4.4106121351813795E-3</v>
      </c>
      <c r="DN22" s="140">
        <v>5.1351911985265584E-4</v>
      </c>
      <c r="DO22" s="140">
        <v>7.0495810919921377E-5</v>
      </c>
      <c r="DP22" s="140">
        <v>9.4646831873289154E-4</v>
      </c>
      <c r="DQ22" s="140">
        <v>3.1600362933574501E-6</v>
      </c>
      <c r="DR22" s="140"/>
      <c r="DS22" s="140">
        <v>8.5480110194199924E-6</v>
      </c>
      <c r="DT22" s="140">
        <v>0</v>
      </c>
      <c r="DU22" s="140">
        <v>8.0257871519834551E-4</v>
      </c>
      <c r="DV22" s="140">
        <v>0</v>
      </c>
      <c r="DW22" s="140">
        <v>2.8623726519419143E-4</v>
      </c>
      <c r="DX22" s="140">
        <v>0</v>
      </c>
      <c r="DY22" s="140">
        <v>0</v>
      </c>
      <c r="DZ22" s="140">
        <v>0</v>
      </c>
      <c r="EA22" s="140">
        <v>0</v>
      </c>
      <c r="EB22" s="140">
        <v>0</v>
      </c>
      <c r="EC22" s="140">
        <v>1.0568536818131221E-4</v>
      </c>
      <c r="ED22" s="140">
        <v>4.1751690478208068E-4</v>
      </c>
      <c r="EE22" s="140">
        <v>3.1524276652928674E-4</v>
      </c>
      <c r="EF22" s="140">
        <v>4.1107553042133522E-4</v>
      </c>
      <c r="EG22" s="140">
        <v>5.5857622948027693E-6</v>
      </c>
      <c r="EH22" s="140">
        <v>1.4684465171547047E-4</v>
      </c>
      <c r="EI22" s="140">
        <v>3.7419384316523946E-3</v>
      </c>
      <c r="EJ22" s="140">
        <v>9.6915416591165254E-4</v>
      </c>
      <c r="EK22" s="140">
        <v>7.3260146575245683E-3</v>
      </c>
      <c r="EL22" s="140">
        <v>4.0164335892551313E-2</v>
      </c>
      <c r="EM22" s="140">
        <v>2.8248584938679959E-3</v>
      </c>
      <c r="EN22" s="140">
        <v>2.6184571421119874E-3</v>
      </c>
      <c r="EO22" s="140">
        <v>5.0602828800004026E-3</v>
      </c>
      <c r="EP22" s="140">
        <v>4.9300866432533549E-4</v>
      </c>
      <c r="EQ22" s="140">
        <v>8.5965787518730574E-5</v>
      </c>
      <c r="ER22" s="140">
        <v>9.9255599616375847E-4</v>
      </c>
      <c r="ES22" s="140">
        <v>2.00929169473622E-5</v>
      </c>
      <c r="ET22" s="140"/>
      <c r="EU22" s="140">
        <v>6.663828079432038E-6</v>
      </c>
      <c r="EV22" s="140">
        <v>0</v>
      </c>
      <c r="EW22" s="140">
        <v>6.6196196066602771E-4</v>
      </c>
      <c r="EX22" s="140">
        <v>0</v>
      </c>
      <c r="EY22" s="140">
        <v>2.5354341889855713E-4</v>
      </c>
      <c r="EZ22" s="140">
        <v>0</v>
      </c>
      <c r="FA22" s="140">
        <v>0</v>
      </c>
      <c r="FB22" s="140">
        <v>0</v>
      </c>
      <c r="FC22" s="140">
        <v>0</v>
      </c>
      <c r="FD22" s="140">
        <v>1.8225827087895064E-6</v>
      </c>
      <c r="FE22" s="140">
        <v>2.1519046096800504E-4</v>
      </c>
      <c r="FF22" s="140">
        <v>3.3183535849872045E-4</v>
      </c>
      <c r="FG22" s="140">
        <v>2.2371442629671938E-4</v>
      </c>
      <c r="FH22" s="140">
        <v>4.3317247611192929E-4</v>
      </c>
      <c r="FI22" s="140">
        <v>0</v>
      </c>
      <c r="FJ22" s="140">
        <v>1.5184527795912517E-5</v>
      </c>
      <c r="FK22" s="140">
        <v>3.5919443004059685E-3</v>
      </c>
      <c r="FL22" s="140">
        <v>1.3320976992296572E-3</v>
      </c>
      <c r="FM22" s="140">
        <v>6.3153741935391087E-3</v>
      </c>
      <c r="FN22" s="140">
        <v>4.6880573817901658E-2</v>
      </c>
      <c r="FO22" s="140">
        <v>2.6247919277139708E-3</v>
      </c>
      <c r="FP22" s="140">
        <v>2.0665887835141384E-3</v>
      </c>
      <c r="FQ22" s="140">
        <v>4.2754329541440164E-3</v>
      </c>
      <c r="FR22" s="140">
        <v>4.4633935034808206E-4</v>
      </c>
      <c r="FS22" s="140">
        <v>8.5049604551838269E-5</v>
      </c>
      <c r="FT22" s="140">
        <v>8.0473183014276339E-4</v>
      </c>
      <c r="FU22" s="140">
        <v>1.6193336763342617E-3</v>
      </c>
      <c r="FV22" s="140"/>
      <c r="FW22" s="140">
        <v>3.2294038115793632E-6</v>
      </c>
      <c r="FX22" s="140">
        <v>0</v>
      </c>
      <c r="FY22" s="140">
        <v>5.6081439103706869E-4</v>
      </c>
      <c r="FZ22" s="140">
        <v>0</v>
      </c>
      <c r="GA22" s="140">
        <v>2.2622439794426564E-4</v>
      </c>
      <c r="GB22" s="140">
        <v>0</v>
      </c>
      <c r="GC22" s="140">
        <v>0</v>
      </c>
      <c r="GD22" s="140">
        <v>2.3531772185520966E-4</v>
      </c>
      <c r="GE22" s="140">
        <v>0</v>
      </c>
      <c r="GF22" s="140">
        <v>1.4562298354593382E-6</v>
      </c>
      <c r="GG22" s="140">
        <v>0</v>
      </c>
      <c r="GH22" s="140">
        <v>5.9775967259705134E-6</v>
      </c>
      <c r="GI22" s="140">
        <v>2.2410533159076295E-4</v>
      </c>
      <c r="GJ22" s="140">
        <v>0</v>
      </c>
      <c r="GK22" s="140">
        <v>1.5575060855436135E-4</v>
      </c>
      <c r="GL22" s="140">
        <v>8.6038996759337264E-6</v>
      </c>
      <c r="GM22" s="140">
        <v>2.7743379590426664E-3</v>
      </c>
      <c r="GN22" s="140">
        <v>1.1529657647788365E-3</v>
      </c>
      <c r="GO22" s="140">
        <v>6.2940952048718994E-3</v>
      </c>
      <c r="GP22" s="140">
        <v>2.3631653075167312E-2</v>
      </c>
      <c r="GQ22" s="140">
        <v>2.7560941705761463E-3</v>
      </c>
      <c r="GR22" s="140">
        <v>1.9000386786460529E-3</v>
      </c>
      <c r="GS22" s="140">
        <v>4.1852156325967753E-3</v>
      </c>
      <c r="GT22" s="140">
        <v>4.3746038654419328E-4</v>
      </c>
      <c r="GU22" s="140">
        <v>6.1063697698283135E-5</v>
      </c>
      <c r="GV22" s="140">
        <v>6.7241432807766711E-4</v>
      </c>
      <c r="GW22" s="140">
        <v>1.438743261312853E-3</v>
      </c>
      <c r="GX22" s="140"/>
      <c r="GY22" s="140">
        <v>6.2500727330864208E-6</v>
      </c>
      <c r="GZ22" s="140">
        <v>0</v>
      </c>
      <c r="HA22" s="140">
        <v>4.130315839571879E-4</v>
      </c>
      <c r="HB22" s="140">
        <v>0</v>
      </c>
      <c r="HC22" s="140">
        <v>2.0240413285219146E-4</v>
      </c>
      <c r="HD22" s="140">
        <v>0</v>
      </c>
      <c r="HE22" s="140">
        <v>0</v>
      </c>
      <c r="HF22" s="140">
        <v>0</v>
      </c>
      <c r="HG22" s="140">
        <v>0</v>
      </c>
      <c r="HH22" s="140">
        <v>0</v>
      </c>
      <c r="HI22" s="140">
        <v>0</v>
      </c>
      <c r="HJ22" s="140">
        <v>2.7916316066223699E-6</v>
      </c>
      <c r="HK22" s="140">
        <v>2.3854790686734967E-4</v>
      </c>
      <c r="HL22" s="140">
        <v>0</v>
      </c>
      <c r="HM22" s="140">
        <v>1.6030417558235541E-4</v>
      </c>
      <c r="HN22" s="140">
        <v>4.7001473318373318E-6</v>
      </c>
      <c r="HO22" s="140">
        <v>2.9748911790296773E-3</v>
      </c>
      <c r="HP22" s="140">
        <v>9.3543451942635942E-4</v>
      </c>
      <c r="HQ22" s="140">
        <v>4.9965209753199454E-3</v>
      </c>
      <c r="HR22" s="140">
        <v>3.2839419617000189E-2</v>
      </c>
      <c r="HS22" s="140">
        <v>1.9618765245076656E-3</v>
      </c>
      <c r="HT22" s="140">
        <v>1.374000994098941E-3</v>
      </c>
      <c r="HU22" s="140">
        <v>3.4540168044820741E-3</v>
      </c>
      <c r="HV22" s="140">
        <v>3.9129852650705198E-4</v>
      </c>
      <c r="HW22" s="140">
        <v>4.995559523649126E-5</v>
      </c>
      <c r="HX22" s="140">
        <v>5.1821228920307457E-4</v>
      </c>
      <c r="HY22" s="140">
        <v>9.9281392152734548E-4</v>
      </c>
      <c r="HZ22" s="100"/>
    </row>
    <row r="23" spans="1:234" s="101" customFormat="1" ht="48" x14ac:dyDescent="0.25">
      <c r="A23" s="98" t="s">
        <v>28</v>
      </c>
      <c r="B23" s="99">
        <v>6142</v>
      </c>
      <c r="C23" s="99"/>
      <c r="D23" s="99">
        <v>4</v>
      </c>
      <c r="E23" s="99"/>
      <c r="F23" s="99"/>
      <c r="G23" s="99" t="s">
        <v>815</v>
      </c>
      <c r="H23" s="99" t="s">
        <v>23</v>
      </c>
      <c r="I23" s="98" t="s">
        <v>11</v>
      </c>
      <c r="J23" s="98" t="s">
        <v>881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0">
        <v>0</v>
      </c>
      <c r="R23" s="140">
        <v>0</v>
      </c>
      <c r="S23" s="140">
        <v>0</v>
      </c>
      <c r="T23" s="140">
        <v>1.0516520393789532E-5</v>
      </c>
      <c r="U23" s="140">
        <v>0</v>
      </c>
      <c r="V23" s="140">
        <v>0</v>
      </c>
      <c r="W23" s="140">
        <v>0</v>
      </c>
      <c r="X23" s="140">
        <v>0</v>
      </c>
      <c r="Y23" s="140">
        <v>8.4356873419594089E-6</v>
      </c>
      <c r="Z23" s="140">
        <v>0</v>
      </c>
      <c r="AA23" s="140">
        <v>5.6829645318324616E-5</v>
      </c>
      <c r="AB23" s="140">
        <v>7.8660920705773092E-5</v>
      </c>
      <c r="AC23" s="140">
        <v>2.8728507684563622E-5</v>
      </c>
      <c r="AD23" s="140">
        <v>0</v>
      </c>
      <c r="AE23" s="140">
        <v>1.3069349565894321E-6</v>
      </c>
      <c r="AF23" s="140">
        <v>4.8719935068956556E-5</v>
      </c>
      <c r="AG23" s="140">
        <v>3.7454126853011209E-4</v>
      </c>
      <c r="AH23" s="140">
        <v>0</v>
      </c>
      <c r="AI23" s="140">
        <v>0</v>
      </c>
      <c r="AJ23" s="140">
        <v>0</v>
      </c>
      <c r="AK23" s="140">
        <v>9.0466863127736914E-6</v>
      </c>
      <c r="AL23" s="140"/>
      <c r="AM23" s="140">
        <v>0</v>
      </c>
      <c r="AN23" s="140">
        <v>0</v>
      </c>
      <c r="AO23" s="140">
        <v>1.0162303320147955E-5</v>
      </c>
      <c r="AP23" s="140">
        <v>0</v>
      </c>
      <c r="AQ23" s="140">
        <v>0</v>
      </c>
      <c r="AR23" s="140">
        <v>0</v>
      </c>
      <c r="AS23" s="140">
        <v>0</v>
      </c>
      <c r="AT23" s="140">
        <v>1.1012144894817584E-5</v>
      </c>
      <c r="AU23" s="140">
        <v>8.9247774576237055E-6</v>
      </c>
      <c r="AV23" s="140">
        <v>4.1695536164534598E-5</v>
      </c>
      <c r="AW23" s="140">
        <v>3.8376436894466832E-5</v>
      </c>
      <c r="AX23" s="140">
        <v>3.7919042239358044E-6</v>
      </c>
      <c r="AY23" s="140">
        <v>6.6130281832374124E-4</v>
      </c>
      <c r="AZ23" s="140">
        <v>1.3036642559976912E-5</v>
      </c>
      <c r="BA23" s="140">
        <v>1.5796329783691094E-5</v>
      </c>
      <c r="BB23" s="140">
        <v>0</v>
      </c>
      <c r="BC23" s="140">
        <v>7.0309973483961675E-5</v>
      </c>
      <c r="BD23" s="140">
        <v>7.9302747368117731E-5</v>
      </c>
      <c r="BE23" s="140">
        <v>1.1294814670333854E-4</v>
      </c>
      <c r="BF23" s="140">
        <v>2.5370721105332831E-6</v>
      </c>
      <c r="BG23" s="140">
        <v>0</v>
      </c>
      <c r="BH23" s="140">
        <v>5.3944069350603606E-5</v>
      </c>
      <c r="BI23" s="140">
        <v>4.6275351066591889E-4</v>
      </c>
      <c r="BJ23" s="140">
        <v>6.5158565422428899E-6</v>
      </c>
      <c r="BK23" s="140">
        <v>2.2300795445628796E-6</v>
      </c>
      <c r="BL23" s="140">
        <v>0</v>
      </c>
      <c r="BM23" s="140">
        <v>1.0630022572076904E-4</v>
      </c>
      <c r="BN23" s="140"/>
      <c r="BO23" s="140">
        <v>0</v>
      </c>
      <c r="BP23" s="140">
        <v>0</v>
      </c>
      <c r="BQ23" s="140">
        <v>2.4518262040462376E-5</v>
      </c>
      <c r="BR23" s="140">
        <v>0</v>
      </c>
      <c r="BS23" s="140">
        <v>0</v>
      </c>
      <c r="BT23" s="140">
        <v>0</v>
      </c>
      <c r="BU23" s="140">
        <v>0</v>
      </c>
      <c r="BV23" s="140">
        <v>2.1670259048320102E-5</v>
      </c>
      <c r="BW23" s="140">
        <v>2.4273808988580687E-5</v>
      </c>
      <c r="BX23" s="140">
        <v>1.2207949034329777E-4</v>
      </c>
      <c r="BY23" s="140">
        <v>4.5160949655992903E-4</v>
      </c>
      <c r="BZ23" s="140">
        <v>3.6882782736062608E-5</v>
      </c>
      <c r="CA23" s="140">
        <v>5.6571897769428978E-4</v>
      </c>
      <c r="CB23" s="140">
        <v>2.4496113210289485E-5</v>
      </c>
      <c r="CC23" s="140">
        <v>3.535106279275506E-5</v>
      </c>
      <c r="CD23" s="140">
        <v>0</v>
      </c>
      <c r="CE23" s="140">
        <v>9.8452332004855464E-5</v>
      </c>
      <c r="CF23" s="140">
        <v>7.2450268326733716E-5</v>
      </c>
      <c r="CG23" s="140">
        <v>4.7084326530183137E-4</v>
      </c>
      <c r="CH23" s="140">
        <v>3.0521718604981351E-4</v>
      </c>
      <c r="CI23" s="140">
        <v>0</v>
      </c>
      <c r="CJ23" s="140">
        <v>6.7547336648034274E-5</v>
      </c>
      <c r="CK23" s="140">
        <v>4.491542230936152E-4</v>
      </c>
      <c r="CL23" s="140">
        <v>1.0534445980967284E-5</v>
      </c>
      <c r="CM23" s="140">
        <v>1.2928508443907499E-5</v>
      </c>
      <c r="CN23" s="140">
        <v>0</v>
      </c>
      <c r="CO23" s="140">
        <v>1.8592271986844788E-4</v>
      </c>
      <c r="CP23" s="140"/>
      <c r="CQ23" s="140">
        <v>0</v>
      </c>
      <c r="CR23" s="140">
        <v>0</v>
      </c>
      <c r="CS23" s="140">
        <v>3.4984533383347576E-5</v>
      </c>
      <c r="CT23" s="140">
        <v>0</v>
      </c>
      <c r="CU23" s="140">
        <v>0</v>
      </c>
      <c r="CV23" s="140">
        <v>0</v>
      </c>
      <c r="CW23" s="140">
        <v>0</v>
      </c>
      <c r="CX23" s="140">
        <v>3.6822034657328115E-5</v>
      </c>
      <c r="CY23" s="140">
        <v>3.2177088612342257E-5</v>
      </c>
      <c r="CZ23" s="140">
        <v>1.5809262748441811E-4</v>
      </c>
      <c r="DA23" s="140">
        <v>6.6549532803559402E-4</v>
      </c>
      <c r="DB23" s="140">
        <v>6.0531895036059136E-5</v>
      </c>
      <c r="DC23" s="140">
        <v>4.1412351379447649E-4</v>
      </c>
      <c r="DD23" s="140">
        <v>3.7226303573527589E-5</v>
      </c>
      <c r="DE23" s="140">
        <v>5.4291938250339766E-5</v>
      </c>
      <c r="DF23" s="140">
        <v>0</v>
      </c>
      <c r="DG23" s="140">
        <v>9.7757900434935767E-5</v>
      </c>
      <c r="DH23" s="140">
        <v>7.193172684956098E-5</v>
      </c>
      <c r="DI23" s="140">
        <v>5.6211458052273444E-4</v>
      </c>
      <c r="DJ23" s="140">
        <v>4.583484050042192E-4</v>
      </c>
      <c r="DK23" s="140">
        <v>0</v>
      </c>
      <c r="DL23" s="140">
        <v>7.5530061240911705E-5</v>
      </c>
      <c r="DM23" s="140">
        <v>1.6203369499875437E-5</v>
      </c>
      <c r="DN23" s="140">
        <v>3.2087673489496092E-5</v>
      </c>
      <c r="DO23" s="140">
        <v>2.2764684013489202E-5</v>
      </c>
      <c r="DP23" s="140">
        <v>0</v>
      </c>
      <c r="DQ23" s="140">
        <v>1.5583770033782309E-4</v>
      </c>
      <c r="DR23" s="140"/>
      <c r="DS23" s="140">
        <v>0</v>
      </c>
      <c r="DT23" s="140">
        <v>0</v>
      </c>
      <c r="DU23" s="140">
        <v>4.3853891614386708E-5</v>
      </c>
      <c r="DV23" s="140">
        <v>0</v>
      </c>
      <c r="DW23" s="140">
        <v>0</v>
      </c>
      <c r="DX23" s="140">
        <v>0</v>
      </c>
      <c r="DY23" s="140">
        <v>0</v>
      </c>
      <c r="DZ23" s="140">
        <v>4.6246528241181595E-5</v>
      </c>
      <c r="EA23" s="140">
        <v>3.3450192238498849E-5</v>
      </c>
      <c r="EB23" s="140">
        <v>2.293785747774079E-4</v>
      </c>
      <c r="EC23" s="140">
        <v>6.1914899982323064E-4</v>
      </c>
      <c r="ED23" s="140">
        <v>5.1398582487291397E-5</v>
      </c>
      <c r="EE23" s="140">
        <v>0</v>
      </c>
      <c r="EF23" s="140">
        <v>5.3232780297956966E-5</v>
      </c>
      <c r="EG23" s="140">
        <v>6.407741881814312E-5</v>
      </c>
      <c r="EH23" s="140">
        <v>0</v>
      </c>
      <c r="EI23" s="140">
        <v>1.0512170315277803E-4</v>
      </c>
      <c r="EJ23" s="140">
        <v>7.8924097062340362E-5</v>
      </c>
      <c r="EK23" s="140">
        <v>7.3762293226892932E-4</v>
      </c>
      <c r="EL23" s="140">
        <v>5.7562267008155711E-4</v>
      </c>
      <c r="EM23" s="140">
        <v>0</v>
      </c>
      <c r="EN23" s="140">
        <v>9.9750733682178662E-5</v>
      </c>
      <c r="EO23" s="140">
        <v>5.8317794853997689E-5</v>
      </c>
      <c r="EP23" s="140">
        <v>3.6915666647412974E-5</v>
      </c>
      <c r="EQ23" s="140">
        <v>4.5191509140139155E-5</v>
      </c>
      <c r="ER23" s="140">
        <v>0</v>
      </c>
      <c r="ES23" s="140">
        <v>5.1631441787105482E-5</v>
      </c>
      <c r="ET23" s="140"/>
      <c r="EU23" s="140">
        <v>0</v>
      </c>
      <c r="EV23" s="140">
        <v>0</v>
      </c>
      <c r="EW23" s="140">
        <v>5.9282019227641329E-5</v>
      </c>
      <c r="EX23" s="140">
        <v>0</v>
      </c>
      <c r="EY23" s="140">
        <v>0</v>
      </c>
      <c r="EZ23" s="140">
        <v>0</v>
      </c>
      <c r="FA23" s="140">
        <v>0</v>
      </c>
      <c r="FB23" s="140">
        <v>5.9794547169149281E-5</v>
      </c>
      <c r="FC23" s="140">
        <v>5.0567856726852776E-5</v>
      </c>
      <c r="FD23" s="140">
        <v>3.5021726700684377E-4</v>
      </c>
      <c r="FE23" s="140">
        <v>3.1289757846881454E-4</v>
      </c>
      <c r="FF23" s="140">
        <v>9.4731278890067979E-5</v>
      </c>
      <c r="FG23" s="140">
        <v>3.1947499152195052E-4</v>
      </c>
      <c r="FH23" s="140">
        <v>8.8866140392287733E-5</v>
      </c>
      <c r="FI23" s="140">
        <v>1.1646066257489476E-4</v>
      </c>
      <c r="FJ23" s="140">
        <v>0</v>
      </c>
      <c r="FK23" s="140">
        <v>8.5450285274951655E-5</v>
      </c>
      <c r="FL23" s="140">
        <v>5.1747930232155714E-5</v>
      </c>
      <c r="FM23" s="140">
        <v>1.0412485201237115E-3</v>
      </c>
      <c r="FN23" s="140">
        <v>6.9420265736833326E-4</v>
      </c>
      <c r="FO23" s="140">
        <v>0</v>
      </c>
      <c r="FP23" s="140">
        <v>8.1339745377112112E-5</v>
      </c>
      <c r="FQ23" s="140">
        <v>3.6921209629262965E-5</v>
      </c>
      <c r="FR23" s="140">
        <v>5.0798948270108172E-5</v>
      </c>
      <c r="FS23" s="140">
        <v>1.5239006619094885E-4</v>
      </c>
      <c r="FT23" s="140">
        <v>0</v>
      </c>
      <c r="FU23" s="140">
        <v>1.0477677211654095E-4</v>
      </c>
      <c r="FV23" s="140"/>
      <c r="FW23" s="140">
        <v>0</v>
      </c>
      <c r="FX23" s="140">
        <v>0</v>
      </c>
      <c r="FY23" s="140">
        <v>7.3424897098309003E-5</v>
      </c>
      <c r="FZ23" s="140">
        <v>0</v>
      </c>
      <c r="GA23" s="140">
        <v>0</v>
      </c>
      <c r="GB23" s="140">
        <v>0</v>
      </c>
      <c r="GC23" s="140">
        <v>0</v>
      </c>
      <c r="GD23" s="140">
        <v>6.626999649721619E-5</v>
      </c>
      <c r="GE23" s="140">
        <v>4.3936948370303757E-5</v>
      </c>
      <c r="GF23" s="140">
        <v>3.0872546164344025E-4</v>
      </c>
      <c r="GG23" s="140">
        <v>1.6568275108368237E-4</v>
      </c>
      <c r="GH23" s="140">
        <v>9.7602141898657312E-5</v>
      </c>
      <c r="GI23" s="140">
        <v>0</v>
      </c>
      <c r="GJ23" s="140">
        <v>1.0736407181953824E-4</v>
      </c>
      <c r="GK23" s="140">
        <v>0</v>
      </c>
      <c r="GL23" s="140">
        <v>2.5310433477531158E-6</v>
      </c>
      <c r="GM23" s="140">
        <v>2.051107281530859E-5</v>
      </c>
      <c r="GN23" s="140">
        <v>5.4655555787916291E-5</v>
      </c>
      <c r="GO23" s="140">
        <v>9.4582825694858883E-4</v>
      </c>
      <c r="GP23" s="140">
        <v>6.1228241591976945E-4</v>
      </c>
      <c r="GQ23" s="140">
        <v>0</v>
      </c>
      <c r="GR23" s="140">
        <v>8.2969022401029529E-5</v>
      </c>
      <c r="GS23" s="140">
        <v>6.1699022053986045E-5</v>
      </c>
      <c r="GT23" s="140">
        <v>0</v>
      </c>
      <c r="GU23" s="140">
        <v>0</v>
      </c>
      <c r="GV23" s="140">
        <v>0</v>
      </c>
      <c r="GW23" s="140">
        <v>3.3566271547921626E-4</v>
      </c>
      <c r="GX23" s="140"/>
      <c r="GY23" s="140">
        <v>0</v>
      </c>
      <c r="GZ23" s="140">
        <v>0</v>
      </c>
      <c r="HA23" s="140">
        <v>9.5880226472779546E-5</v>
      </c>
      <c r="HB23" s="140">
        <v>0</v>
      </c>
      <c r="HC23" s="140">
        <v>0</v>
      </c>
      <c r="HD23" s="140">
        <v>0</v>
      </c>
      <c r="HE23" s="140">
        <v>0</v>
      </c>
      <c r="HF23" s="140">
        <v>7.2076886709006329E-5</v>
      </c>
      <c r="HG23" s="140">
        <v>0</v>
      </c>
      <c r="HH23" s="140">
        <v>3.745486500205581E-4</v>
      </c>
      <c r="HI23" s="140">
        <v>2.0090648920806456E-4</v>
      </c>
      <c r="HJ23" s="140">
        <v>1.0324888563665203E-4</v>
      </c>
      <c r="HK23" s="140">
        <v>0</v>
      </c>
      <c r="HL23" s="140">
        <v>1.259440316334253E-4</v>
      </c>
      <c r="HM23" s="140">
        <v>0</v>
      </c>
      <c r="HN23" s="140">
        <v>1.3895483612234748E-6</v>
      </c>
      <c r="HO23" s="140">
        <v>1.7400329864176873E-5</v>
      </c>
      <c r="HP23" s="140">
        <v>1.1625511619558252E-5</v>
      </c>
      <c r="HQ23" s="140">
        <v>1.1790042540712638E-3</v>
      </c>
      <c r="HR23" s="140">
        <v>7.2993018838458316E-4</v>
      </c>
      <c r="HS23" s="140">
        <v>0</v>
      </c>
      <c r="HT23" s="140">
        <v>9.2491291713300345E-5</v>
      </c>
      <c r="HU23" s="140">
        <v>0</v>
      </c>
      <c r="HV23" s="140">
        <v>0</v>
      </c>
      <c r="HW23" s="140">
        <v>0</v>
      </c>
      <c r="HX23" s="140">
        <v>0</v>
      </c>
      <c r="HY23" s="140">
        <v>4.7104042251692449E-4</v>
      </c>
      <c r="HZ23" s="100"/>
    </row>
    <row r="24" spans="1:234" s="101" customFormat="1" ht="36" x14ac:dyDescent="0.25">
      <c r="A24" s="98" t="s">
        <v>28</v>
      </c>
      <c r="B24" s="99">
        <v>6143</v>
      </c>
      <c r="C24" s="99"/>
      <c r="D24" s="99">
        <v>4</v>
      </c>
      <c r="E24" s="99"/>
      <c r="F24" s="99"/>
      <c r="G24" s="99" t="s">
        <v>786</v>
      </c>
      <c r="H24" s="99" t="s">
        <v>23</v>
      </c>
      <c r="I24" s="98" t="s">
        <v>11</v>
      </c>
      <c r="J24" s="98" t="s">
        <v>881</v>
      </c>
      <c r="K24" s="140">
        <v>2.8902123675632786E-5</v>
      </c>
      <c r="L24" s="140">
        <v>0</v>
      </c>
      <c r="M24" s="140">
        <v>0</v>
      </c>
      <c r="N24" s="140">
        <v>0</v>
      </c>
      <c r="O24" s="140">
        <v>0</v>
      </c>
      <c r="P24" s="140">
        <v>0</v>
      </c>
      <c r="Q24" s="140">
        <v>1.1009344930104909E-6</v>
      </c>
      <c r="R24" s="140">
        <v>2.7550120098859008E-5</v>
      </c>
      <c r="S24" s="140">
        <v>3.9840880360873637E-6</v>
      </c>
      <c r="T24" s="140">
        <v>1.5521473208845679E-4</v>
      </c>
      <c r="U24" s="140">
        <v>7.5103361210653138E-6</v>
      </c>
      <c r="V24" s="140">
        <v>8.9476894291133343E-6</v>
      </c>
      <c r="W24" s="140">
        <v>1.2139001726303516E-4</v>
      </c>
      <c r="X24" s="140">
        <v>0</v>
      </c>
      <c r="Y24" s="140">
        <v>0</v>
      </c>
      <c r="Z24" s="140">
        <v>2.7041323441649582E-4</v>
      </c>
      <c r="AA24" s="140">
        <v>0</v>
      </c>
      <c r="AB24" s="140">
        <v>0</v>
      </c>
      <c r="AC24" s="140">
        <v>6.597249040231905E-4</v>
      </c>
      <c r="AD24" s="140">
        <v>1.5409928415154048E-2</v>
      </c>
      <c r="AE24" s="140">
        <v>2.0922208576103807E-4</v>
      </c>
      <c r="AF24" s="140">
        <v>0</v>
      </c>
      <c r="AG24" s="140">
        <v>0</v>
      </c>
      <c r="AH24" s="140">
        <v>0</v>
      </c>
      <c r="AI24" s="140">
        <v>0</v>
      </c>
      <c r="AJ24" s="140">
        <v>7.3690220592347212E-5</v>
      </c>
      <c r="AK24" s="140">
        <v>6.9473910850280346E-6</v>
      </c>
      <c r="AL24" s="140"/>
      <c r="AM24" s="140">
        <v>1.1239204119745724E-6</v>
      </c>
      <c r="AN24" s="140">
        <v>0</v>
      </c>
      <c r="AO24" s="140">
        <v>0</v>
      </c>
      <c r="AP24" s="140">
        <v>4.1937702335873829E-6</v>
      </c>
      <c r="AQ24" s="140">
        <v>0</v>
      </c>
      <c r="AR24" s="140">
        <v>0</v>
      </c>
      <c r="AS24" s="140">
        <v>0</v>
      </c>
      <c r="AT24" s="140">
        <v>0</v>
      </c>
      <c r="AU24" s="140">
        <v>3.1559563827320989E-6</v>
      </c>
      <c r="AV24" s="140">
        <v>7.4008869881086569E-5</v>
      </c>
      <c r="AW24" s="140">
        <v>7.9478312533694454E-6</v>
      </c>
      <c r="AX24" s="140">
        <v>8.3421892926587698E-6</v>
      </c>
      <c r="AY24" s="140">
        <v>1.9365300374491449E-4</v>
      </c>
      <c r="AZ24" s="140">
        <v>0</v>
      </c>
      <c r="BA24" s="140">
        <v>0</v>
      </c>
      <c r="BB24" s="140">
        <v>1.6011932907575985E-4</v>
      </c>
      <c r="BC24" s="140">
        <v>1.2059468841468653E-6</v>
      </c>
      <c r="BD24" s="140">
        <v>0</v>
      </c>
      <c r="BE24" s="140">
        <v>8.0747159525109216E-4</v>
      </c>
      <c r="BF24" s="140">
        <v>1.6628320650703181E-2</v>
      </c>
      <c r="BG24" s="140">
        <v>1.0804036090436076E-4</v>
      </c>
      <c r="BH24" s="140">
        <v>0</v>
      </c>
      <c r="BI24" s="140">
        <v>1.3650855206168895E-6</v>
      </c>
      <c r="BJ24" s="140">
        <v>0</v>
      </c>
      <c r="BK24" s="140">
        <v>0</v>
      </c>
      <c r="BL24" s="140">
        <v>8.8593716600470488E-5</v>
      </c>
      <c r="BM24" s="140">
        <v>0</v>
      </c>
      <c r="BN24" s="140"/>
      <c r="BO24" s="140">
        <v>1.0226198178817078E-5</v>
      </c>
      <c r="BP24" s="140">
        <v>0</v>
      </c>
      <c r="BQ24" s="140">
        <v>0</v>
      </c>
      <c r="BR24" s="140">
        <v>0</v>
      </c>
      <c r="BS24" s="140">
        <v>0</v>
      </c>
      <c r="BT24" s="140">
        <v>2.4137635328989776E-6</v>
      </c>
      <c r="BU24" s="140">
        <v>0</v>
      </c>
      <c r="BV24" s="140">
        <v>0</v>
      </c>
      <c r="BW24" s="140">
        <v>0</v>
      </c>
      <c r="BX24" s="140">
        <v>2.1145928414974144E-6</v>
      </c>
      <c r="BY24" s="140">
        <v>1.379697036404238E-5</v>
      </c>
      <c r="BZ24" s="140">
        <v>7.3228826054428145E-6</v>
      </c>
      <c r="CA24" s="140">
        <v>0</v>
      </c>
      <c r="CB24" s="140">
        <v>0</v>
      </c>
      <c r="CC24" s="140">
        <v>0</v>
      </c>
      <c r="CD24" s="140">
        <v>3.0130219758611233E-4</v>
      </c>
      <c r="CE24" s="140">
        <v>3.6064702180266494E-4</v>
      </c>
      <c r="CF24" s="140">
        <v>0</v>
      </c>
      <c r="CG24" s="140">
        <v>9.6691238232428942E-4</v>
      </c>
      <c r="CH24" s="140">
        <v>1.7714896819902768E-2</v>
      </c>
      <c r="CI24" s="140">
        <v>1.0149608781985858E-4</v>
      </c>
      <c r="CJ24" s="140">
        <v>0</v>
      </c>
      <c r="CK24" s="140">
        <v>0</v>
      </c>
      <c r="CL24" s="140">
        <v>1.0701454619778422E-5</v>
      </c>
      <c r="CM24" s="140">
        <v>0</v>
      </c>
      <c r="CN24" s="140">
        <v>0</v>
      </c>
      <c r="CO24" s="140">
        <v>1.0880593270251888E-4</v>
      </c>
      <c r="CP24" s="140"/>
      <c r="CQ24" s="140">
        <v>0</v>
      </c>
      <c r="CR24" s="140">
        <v>0</v>
      </c>
      <c r="CS24" s="140">
        <v>3.2805547592683771E-5</v>
      </c>
      <c r="CT24" s="140">
        <v>0</v>
      </c>
      <c r="CU24" s="140">
        <v>0</v>
      </c>
      <c r="CV24" s="140">
        <v>6.0287186828874569E-6</v>
      </c>
      <c r="CW24" s="140">
        <v>0</v>
      </c>
      <c r="CX24" s="140">
        <v>0</v>
      </c>
      <c r="CY24" s="140">
        <v>0</v>
      </c>
      <c r="CZ24" s="140">
        <v>1.0529292290050737E-6</v>
      </c>
      <c r="DA24" s="140">
        <v>7.6314074208420826E-6</v>
      </c>
      <c r="DB24" s="140">
        <v>3.8105974695585346E-5</v>
      </c>
      <c r="DC24" s="140">
        <v>0</v>
      </c>
      <c r="DD24" s="140">
        <v>0</v>
      </c>
      <c r="DE24" s="140">
        <v>0</v>
      </c>
      <c r="DF24" s="140">
        <v>3.659019827701545E-4</v>
      </c>
      <c r="DG24" s="140">
        <v>4.3416800639361727E-4</v>
      </c>
      <c r="DH24" s="140">
        <v>0</v>
      </c>
      <c r="DI24" s="140">
        <v>9.8646093761178767E-4</v>
      </c>
      <c r="DJ24" s="140">
        <v>1.5596183659403554E-2</v>
      </c>
      <c r="DK24" s="140">
        <v>1.7761537035561662E-4</v>
      </c>
      <c r="DL24" s="140">
        <v>0</v>
      </c>
      <c r="DM24" s="140">
        <v>0</v>
      </c>
      <c r="DN24" s="140">
        <v>4.8453380449790993E-6</v>
      </c>
      <c r="DO24" s="140">
        <v>0</v>
      </c>
      <c r="DP24" s="140">
        <v>2.0313147957796993E-6</v>
      </c>
      <c r="DQ24" s="140">
        <v>1.3255395016831855E-4</v>
      </c>
      <c r="DR24" s="140"/>
      <c r="DS24" s="140">
        <v>0</v>
      </c>
      <c r="DT24" s="140">
        <v>0</v>
      </c>
      <c r="DU24" s="140">
        <v>8.5601529525312025E-6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0">
        <v>2.7234874090746622E-5</v>
      </c>
      <c r="EE24" s="140">
        <v>0</v>
      </c>
      <c r="EF24" s="140">
        <v>0</v>
      </c>
      <c r="EG24" s="140">
        <v>0</v>
      </c>
      <c r="EH24" s="140">
        <v>4.1494891971860292E-4</v>
      </c>
      <c r="EI24" s="140">
        <v>4.2725489282707216E-4</v>
      </c>
      <c r="EJ24" s="140">
        <v>0</v>
      </c>
      <c r="EK24" s="140">
        <v>7.4508875689362631E-4</v>
      </c>
      <c r="EL24" s="140">
        <v>7.3216009409405071E-3</v>
      </c>
      <c r="EM24" s="140">
        <v>0</v>
      </c>
      <c r="EN24" s="140">
        <v>0</v>
      </c>
      <c r="EO24" s="140">
        <v>2.3042133931149814E-4</v>
      </c>
      <c r="EP24" s="140">
        <v>1.2344079405336627E-4</v>
      </c>
      <c r="EQ24" s="140">
        <v>0</v>
      </c>
      <c r="ER24" s="140">
        <v>8.5101885598616197E-6</v>
      </c>
      <c r="ES24" s="140">
        <v>2.9048527480257346E-5</v>
      </c>
      <c r="ET24" s="140"/>
      <c r="EU24" s="140">
        <v>0</v>
      </c>
      <c r="EV24" s="140">
        <v>0</v>
      </c>
      <c r="EW24" s="140">
        <v>0</v>
      </c>
      <c r="EX24" s="140">
        <v>0</v>
      </c>
      <c r="EY24" s="140">
        <v>6.9014013681351293E-6</v>
      </c>
      <c r="EZ24" s="140">
        <v>0</v>
      </c>
      <c r="FA24" s="140">
        <v>0</v>
      </c>
      <c r="FB24" s="140">
        <v>0</v>
      </c>
      <c r="FC24" s="140">
        <v>0</v>
      </c>
      <c r="FD24" s="140">
        <v>0</v>
      </c>
      <c r="FE24" s="140">
        <v>0</v>
      </c>
      <c r="FF24" s="140">
        <v>0</v>
      </c>
      <c r="FG24" s="140">
        <v>0</v>
      </c>
      <c r="FH24" s="140">
        <v>0</v>
      </c>
      <c r="FI24" s="140">
        <v>0</v>
      </c>
      <c r="FJ24" s="140">
        <v>4.1885623007313763E-4</v>
      </c>
      <c r="FK24" s="140">
        <v>3.2972483290672204E-4</v>
      </c>
      <c r="FL24" s="140">
        <v>0</v>
      </c>
      <c r="FM24" s="140">
        <v>1.4250970903682731E-3</v>
      </c>
      <c r="FN24" s="140">
        <v>5.5619225688970913E-3</v>
      </c>
      <c r="FO24" s="140">
        <v>0</v>
      </c>
      <c r="FP24" s="140">
        <v>0</v>
      </c>
      <c r="FQ24" s="140">
        <v>1.4040576414826663E-4</v>
      </c>
      <c r="FR24" s="140">
        <v>1.1261283128404408E-4</v>
      </c>
      <c r="FS24" s="140">
        <v>2.0167827297941174E-5</v>
      </c>
      <c r="FT24" s="140">
        <v>2.2733608920219359E-5</v>
      </c>
      <c r="FU24" s="140">
        <v>1.4797604701247512E-4</v>
      </c>
      <c r="FV24" s="140"/>
      <c r="FW24" s="140">
        <v>0</v>
      </c>
      <c r="FX24" s="140">
        <v>0</v>
      </c>
      <c r="FY24" s="140">
        <v>0</v>
      </c>
      <c r="FZ24" s="140">
        <v>0</v>
      </c>
      <c r="GA24" s="140">
        <v>8.9122223313049332E-5</v>
      </c>
      <c r="GB24" s="140">
        <v>0</v>
      </c>
      <c r="GC24" s="140">
        <v>0</v>
      </c>
      <c r="GD24" s="140">
        <v>0</v>
      </c>
      <c r="GE24" s="140">
        <v>0</v>
      </c>
      <c r="GF24" s="140">
        <v>0</v>
      </c>
      <c r="GG24" s="140">
        <v>0</v>
      </c>
      <c r="GH24" s="140">
        <v>0</v>
      </c>
      <c r="GI24" s="140">
        <v>0</v>
      </c>
      <c r="GJ24" s="140">
        <v>0</v>
      </c>
      <c r="GK24" s="140">
        <v>0</v>
      </c>
      <c r="GL24" s="140">
        <v>1.9486836835796005E-4</v>
      </c>
      <c r="GM24" s="140">
        <v>2.9867289041843965E-4</v>
      </c>
      <c r="GN24" s="140">
        <v>0</v>
      </c>
      <c r="GO24" s="140">
        <v>3.2265732333420659E-4</v>
      </c>
      <c r="GP24" s="140">
        <v>5.0110889975866378E-3</v>
      </c>
      <c r="GQ24" s="140">
        <v>0</v>
      </c>
      <c r="GR24" s="140">
        <v>0</v>
      </c>
      <c r="GS24" s="140">
        <v>1.4243147194322898E-4</v>
      </c>
      <c r="GT24" s="140">
        <v>5.7065061891269921E-6</v>
      </c>
      <c r="GU24" s="140">
        <v>0</v>
      </c>
      <c r="GV24" s="140">
        <v>0</v>
      </c>
      <c r="GW24" s="140">
        <v>0</v>
      </c>
      <c r="GX24" s="140"/>
      <c r="GY24" s="140">
        <v>0</v>
      </c>
      <c r="GZ24" s="140">
        <v>0</v>
      </c>
      <c r="HA24" s="140">
        <v>0</v>
      </c>
      <c r="HB24" s="140">
        <v>0</v>
      </c>
      <c r="HC24" s="140">
        <v>9.4721748424472316E-5</v>
      </c>
      <c r="HD24" s="140">
        <v>0</v>
      </c>
      <c r="HE24" s="140">
        <v>0</v>
      </c>
      <c r="HF24" s="140">
        <v>0</v>
      </c>
      <c r="HG24" s="140">
        <v>0</v>
      </c>
      <c r="HH24" s="140">
        <v>0</v>
      </c>
      <c r="HI24" s="140">
        <v>0</v>
      </c>
      <c r="HJ24" s="140">
        <v>0</v>
      </c>
      <c r="HK24" s="140">
        <v>0</v>
      </c>
      <c r="HL24" s="140">
        <v>0</v>
      </c>
      <c r="HM24" s="140">
        <v>0</v>
      </c>
      <c r="HN24" s="140">
        <v>2.0386092956437669E-4</v>
      </c>
      <c r="HO24" s="140">
        <v>2.7063144951998197E-4</v>
      </c>
      <c r="HP24" s="140">
        <v>0</v>
      </c>
      <c r="HQ24" s="140">
        <v>3.3807830319155748E-4</v>
      </c>
      <c r="HR24" s="140">
        <v>4.1113363748423474E-3</v>
      </c>
      <c r="HS24" s="140">
        <v>0</v>
      </c>
      <c r="HT24" s="140">
        <v>0</v>
      </c>
      <c r="HU24" s="140">
        <v>2.0538943276169011E-4</v>
      </c>
      <c r="HV24" s="140">
        <v>4.8199958779939286E-6</v>
      </c>
      <c r="HW24" s="140">
        <v>0</v>
      </c>
      <c r="HX24" s="140">
        <v>0</v>
      </c>
      <c r="HY24" s="140">
        <v>0</v>
      </c>
      <c r="HZ24" s="100"/>
    </row>
    <row r="25" spans="1:234" s="101" customFormat="1" ht="48" x14ac:dyDescent="0.25">
      <c r="A25" s="98" t="s">
        <v>28</v>
      </c>
      <c r="B25" s="99">
        <v>7722</v>
      </c>
      <c r="C25" s="99"/>
      <c r="D25" s="99">
        <v>5</v>
      </c>
      <c r="E25" s="99"/>
      <c r="F25" s="99"/>
      <c r="G25" s="99" t="s">
        <v>816</v>
      </c>
      <c r="H25" s="99" t="s">
        <v>23</v>
      </c>
      <c r="I25" s="98" t="s">
        <v>846</v>
      </c>
      <c r="J25" s="98" t="s">
        <v>882</v>
      </c>
      <c r="K25" s="140">
        <v>3.4755248234384161E-5</v>
      </c>
      <c r="L25" s="140">
        <v>1.8305370620299446E-5</v>
      </c>
      <c r="M25" s="140">
        <v>1.0997994987667863E-5</v>
      </c>
      <c r="N25" s="140">
        <v>3.1160397428292776E-5</v>
      </c>
      <c r="O25" s="140">
        <v>1.2420615057827291E-4</v>
      </c>
      <c r="P25" s="140">
        <v>2.0824092509428919E-5</v>
      </c>
      <c r="Q25" s="140">
        <v>1.6800387787672516E-5</v>
      </c>
      <c r="R25" s="140">
        <v>7.4492022457697151E-5</v>
      </c>
      <c r="S25" s="140">
        <v>2.83022538790329E-5</v>
      </c>
      <c r="T25" s="140">
        <v>3.2777132109981436E-4</v>
      </c>
      <c r="U25" s="140">
        <v>4.8787648876158682E-5</v>
      </c>
      <c r="V25" s="140">
        <v>4.8238541163448412E-5</v>
      </c>
      <c r="W25" s="140">
        <v>1.4983371923185882E-4</v>
      </c>
      <c r="X25" s="140">
        <v>2.7286794971460716E-5</v>
      </c>
      <c r="Y25" s="140">
        <v>1.3172203552331364E-5</v>
      </c>
      <c r="Z25" s="140">
        <v>1.2824843421749418E-4</v>
      </c>
      <c r="AA25" s="140">
        <v>1.0285265622864399E-3</v>
      </c>
      <c r="AB25" s="140">
        <v>1.3325838300828845E-4</v>
      </c>
      <c r="AC25" s="140">
        <v>3.3508806765781148E-3</v>
      </c>
      <c r="AD25" s="140">
        <v>4.538408307399852E-3</v>
      </c>
      <c r="AE25" s="140">
        <v>7.0663613613602819E-4</v>
      </c>
      <c r="AF25" s="140">
        <v>8.8941276528008031E-4</v>
      </c>
      <c r="AG25" s="140">
        <v>8.4297221526016765E-4</v>
      </c>
      <c r="AH25" s="140">
        <v>6.1745663081655094E-5</v>
      </c>
      <c r="AI25" s="140">
        <v>9.6495502837020439E-5</v>
      </c>
      <c r="AJ25" s="140">
        <v>2.6889477693277982E-4</v>
      </c>
      <c r="AK25" s="140">
        <v>2.2251433118176934E-4</v>
      </c>
      <c r="AL25" s="140"/>
      <c r="AM25" s="140">
        <v>6.5060266641932862E-5</v>
      </c>
      <c r="AN25" s="140">
        <v>1.6500979133847275E-5</v>
      </c>
      <c r="AO25" s="140">
        <v>2.1347439716243743E-5</v>
      </c>
      <c r="AP25" s="140">
        <v>4.4240274534201385E-5</v>
      </c>
      <c r="AQ25" s="140">
        <v>1.3907769205438129E-4</v>
      </c>
      <c r="AR25" s="140">
        <v>2.3341083598058023E-5</v>
      </c>
      <c r="AS25" s="140">
        <v>4.6464125356522283E-5</v>
      </c>
      <c r="AT25" s="140">
        <v>1.2027120008820906E-4</v>
      </c>
      <c r="AU25" s="140">
        <v>4.3466031211229117E-5</v>
      </c>
      <c r="AV25" s="140">
        <v>3.9549298519408088E-4</v>
      </c>
      <c r="AW25" s="140">
        <v>5.8477036829101017E-5</v>
      </c>
      <c r="AX25" s="140">
        <v>6.0135260728268307E-5</v>
      </c>
      <c r="AY25" s="140">
        <v>1.8744698783156681E-4</v>
      </c>
      <c r="AZ25" s="140">
        <v>4.261505224141595E-5</v>
      </c>
      <c r="BA25" s="140">
        <v>2.1325271081946543E-5</v>
      </c>
      <c r="BB25" s="140">
        <v>1.7526032151897827E-4</v>
      </c>
      <c r="BC25" s="140">
        <v>1.2944399532608306E-3</v>
      </c>
      <c r="BD25" s="140">
        <v>1.6298136130034907E-4</v>
      </c>
      <c r="BE25" s="140">
        <v>3.722228764140665E-3</v>
      </c>
      <c r="BF25" s="140">
        <v>5.1920330706408556E-3</v>
      </c>
      <c r="BG25" s="140">
        <v>8.2767455745862888E-4</v>
      </c>
      <c r="BH25" s="140">
        <v>1.1406829305298308E-3</v>
      </c>
      <c r="BI25" s="140">
        <v>9.2445917029351581E-4</v>
      </c>
      <c r="BJ25" s="140">
        <v>6.5984185948169118E-5</v>
      </c>
      <c r="BK25" s="140">
        <v>1.3928980215055224E-4</v>
      </c>
      <c r="BL25" s="140">
        <v>3.3331195161854989E-4</v>
      </c>
      <c r="BM25" s="140">
        <v>2.5012126095295132E-4</v>
      </c>
      <c r="BN25" s="140"/>
      <c r="BO25" s="140">
        <v>5.5547867773252075E-5</v>
      </c>
      <c r="BP25" s="140">
        <v>1.9748713063672627E-5</v>
      </c>
      <c r="BQ25" s="140">
        <v>1.7935679345338996E-5</v>
      </c>
      <c r="BR25" s="140">
        <v>4.9603224998728869E-5</v>
      </c>
      <c r="BS25" s="140">
        <v>3.0188194429355702E-4</v>
      </c>
      <c r="BT25" s="140">
        <v>4.786592156857446E-5</v>
      </c>
      <c r="BU25" s="140">
        <v>2.8669729634772691E-5</v>
      </c>
      <c r="BV25" s="140">
        <v>1.75044063028325E-4</v>
      </c>
      <c r="BW25" s="140">
        <v>4.4423136785785164E-5</v>
      </c>
      <c r="BX25" s="140">
        <v>5.2216218539144542E-4</v>
      </c>
      <c r="BY25" s="140">
        <v>7.2795547546048971E-5</v>
      </c>
      <c r="BZ25" s="140">
        <v>4.4405277746739303E-5</v>
      </c>
      <c r="CA25" s="140">
        <v>2.9012640247164578E-4</v>
      </c>
      <c r="CB25" s="140">
        <v>1.5446891440156892E-4</v>
      </c>
      <c r="CC25" s="140">
        <v>3.0929353081005949E-5</v>
      </c>
      <c r="CD25" s="140">
        <v>2.9046942114827724E-4</v>
      </c>
      <c r="CE25" s="140">
        <v>1.6977377813681099E-3</v>
      </c>
      <c r="CF25" s="140">
        <v>2.3744948897630691E-4</v>
      </c>
      <c r="CG25" s="140">
        <v>3.872666668723625E-3</v>
      </c>
      <c r="CH25" s="140">
        <v>6.3833231378401922E-3</v>
      </c>
      <c r="CI25" s="140">
        <v>1.0884580375712281E-3</v>
      </c>
      <c r="CJ25" s="140">
        <v>1.3297955644740484E-3</v>
      </c>
      <c r="CK25" s="140">
        <v>1.1204425811676313E-3</v>
      </c>
      <c r="CL25" s="140">
        <v>1.0032858347133168E-4</v>
      </c>
      <c r="CM25" s="140">
        <v>1.4725505702275888E-4</v>
      </c>
      <c r="CN25" s="140">
        <v>3.8629064479451749E-4</v>
      </c>
      <c r="CO25" s="140">
        <v>3.4704281864440605E-4</v>
      </c>
      <c r="CP25" s="140"/>
      <c r="CQ25" s="140">
        <v>8.0662554745132407E-5</v>
      </c>
      <c r="CR25" s="140">
        <v>2.1307749167423614E-5</v>
      </c>
      <c r="CS25" s="140">
        <v>2.2936914789044193E-5</v>
      </c>
      <c r="CT25" s="140">
        <v>6.8155722849730146E-5</v>
      </c>
      <c r="CU25" s="140">
        <v>3.1107799178249461E-4</v>
      </c>
      <c r="CV25" s="140">
        <v>5.306776929600951E-5</v>
      </c>
      <c r="CW25" s="140">
        <v>3.5949539918513358E-5</v>
      </c>
      <c r="CX25" s="140">
        <v>1.6561004473515146E-4</v>
      </c>
      <c r="CY25" s="140">
        <v>8.620717017033931E-5</v>
      </c>
      <c r="CZ25" s="140">
        <v>6.6904772456337477E-4</v>
      </c>
      <c r="DA25" s="140">
        <v>8.3067288031407721E-5</v>
      </c>
      <c r="DB25" s="140">
        <v>4.4664985778045365E-5</v>
      </c>
      <c r="DC25" s="140">
        <v>3.8322408298690564E-4</v>
      </c>
      <c r="DD25" s="140">
        <v>5.0609899646834144E-5</v>
      </c>
      <c r="DE25" s="140">
        <v>5.9801441906186935E-5</v>
      </c>
      <c r="DF25" s="140">
        <v>4.41345015542102E-4</v>
      </c>
      <c r="DG25" s="140">
        <v>1.9780338158703554E-3</v>
      </c>
      <c r="DH25" s="140">
        <v>3.3373599985704724E-4</v>
      </c>
      <c r="DI25" s="140">
        <v>4.1938188294823927E-3</v>
      </c>
      <c r="DJ25" s="140">
        <v>7.752351582041175E-3</v>
      </c>
      <c r="DK25" s="140">
        <v>1.3129685788390722E-3</v>
      </c>
      <c r="DL25" s="140">
        <v>1.670297698817065E-3</v>
      </c>
      <c r="DM25" s="140">
        <v>1.6250049192569355E-3</v>
      </c>
      <c r="DN25" s="140">
        <v>1.4051665948837922E-4</v>
      </c>
      <c r="DO25" s="140">
        <v>1.6328794170639049E-4</v>
      </c>
      <c r="DP25" s="140">
        <v>4.4601069937839677E-4</v>
      </c>
      <c r="DQ25" s="140">
        <v>4.6174941271703932E-4</v>
      </c>
      <c r="DR25" s="140"/>
      <c r="DS25" s="140">
        <v>8.3177448803889784E-5</v>
      </c>
      <c r="DT25" s="140">
        <v>2.5630410647467206E-5</v>
      </c>
      <c r="DU25" s="140">
        <v>2.1820607213522235E-5</v>
      </c>
      <c r="DV25" s="140">
        <v>1.1821530776361996E-4</v>
      </c>
      <c r="DW25" s="140">
        <v>3.8097223438453748E-4</v>
      </c>
      <c r="DX25" s="140">
        <v>4.8197393638722691E-5</v>
      </c>
      <c r="DY25" s="140">
        <v>7.671422137273885E-5</v>
      </c>
      <c r="DZ25" s="140">
        <v>1.5537902810652517E-4</v>
      </c>
      <c r="EA25" s="140">
        <v>1.3377953233216887E-4</v>
      </c>
      <c r="EB25" s="140">
        <v>9.5786884760864827E-4</v>
      </c>
      <c r="EC25" s="140">
        <v>1.3058822516348273E-4</v>
      </c>
      <c r="ED25" s="140">
        <v>8.7420108559778408E-5</v>
      </c>
      <c r="EE25" s="140">
        <v>5.1258908956333172E-4</v>
      </c>
      <c r="EF25" s="140">
        <v>4.3758036199365896E-5</v>
      </c>
      <c r="EG25" s="140">
        <v>6.3063072576118796E-5</v>
      </c>
      <c r="EH25" s="140">
        <v>5.6159304777713228E-4</v>
      </c>
      <c r="EI25" s="140">
        <v>2.8988725684130673E-3</v>
      </c>
      <c r="EJ25" s="140">
        <v>4.6756639480122366E-4</v>
      </c>
      <c r="EK25" s="140">
        <v>5.0388293614000781E-3</v>
      </c>
      <c r="EL25" s="140">
        <v>8.7024146929857524E-3</v>
      </c>
      <c r="EM25" s="140">
        <v>1.6169449377480055E-3</v>
      </c>
      <c r="EN25" s="140">
        <v>2.2634529305329749E-3</v>
      </c>
      <c r="EO25" s="140">
        <v>2.0150959568528944E-3</v>
      </c>
      <c r="EP25" s="140">
        <v>1.6952773184585087E-4</v>
      </c>
      <c r="EQ25" s="140">
        <v>1.6300761125756028E-4</v>
      </c>
      <c r="ER25" s="140">
        <v>5.8788102537173895E-4</v>
      </c>
      <c r="ES25" s="140">
        <v>5.3076636653667721E-4</v>
      </c>
      <c r="ET25" s="140"/>
      <c r="EU25" s="140">
        <v>1.3803520326927124E-4</v>
      </c>
      <c r="EV25" s="140">
        <v>2.8639992445150324E-5</v>
      </c>
      <c r="EW25" s="140">
        <v>2.025956720658841E-5</v>
      </c>
      <c r="EX25" s="140">
        <v>1.1282474991200328E-4</v>
      </c>
      <c r="EY25" s="140">
        <v>4.7359546407816039E-4</v>
      </c>
      <c r="EZ25" s="140">
        <v>4.2416105409639434E-5</v>
      </c>
      <c r="FA25" s="140">
        <v>7.8019475491770699E-5</v>
      </c>
      <c r="FB25" s="140">
        <v>1.2850417375410899E-4</v>
      </c>
      <c r="FC25" s="140">
        <v>1.4239103827125987E-4</v>
      </c>
      <c r="FD25" s="140">
        <v>1.3556004071964601E-3</v>
      </c>
      <c r="FE25" s="140">
        <v>2.126323772366185E-4</v>
      </c>
      <c r="FF25" s="140">
        <v>1.0209963463429274E-4</v>
      </c>
      <c r="FG25" s="140">
        <v>6.4248277337838216E-4</v>
      </c>
      <c r="FH25" s="140">
        <v>2.4097159000913106E-5</v>
      </c>
      <c r="FI25" s="140">
        <v>1.1282665748686565E-4</v>
      </c>
      <c r="FJ25" s="140">
        <v>7.8178359646776351E-4</v>
      </c>
      <c r="FK25" s="140">
        <v>3.7104321242220984E-3</v>
      </c>
      <c r="FL25" s="140">
        <v>6.7684700526796321E-4</v>
      </c>
      <c r="FM25" s="140">
        <v>6.0990193884387055E-3</v>
      </c>
      <c r="FN25" s="140">
        <v>1.1431898809170522E-2</v>
      </c>
      <c r="FO25" s="140">
        <v>2.1893688412452702E-3</v>
      </c>
      <c r="FP25" s="140">
        <v>3.0302281799215128E-3</v>
      </c>
      <c r="FQ25" s="140">
        <v>2.7174623727936622E-3</v>
      </c>
      <c r="FR25" s="140">
        <v>2.1917345146079445E-4</v>
      </c>
      <c r="FS25" s="140">
        <v>2.4091986106711486E-4</v>
      </c>
      <c r="FT25" s="140">
        <v>7.5088638190171357E-4</v>
      </c>
      <c r="FU25" s="140">
        <v>8.3696446353071874E-4</v>
      </c>
      <c r="FV25" s="140"/>
      <c r="FW25" s="140">
        <v>1.2958938954548029E-4</v>
      </c>
      <c r="FX25" s="140">
        <v>4.2188934124426211E-5</v>
      </c>
      <c r="FY25" s="140">
        <v>2.6539983033791658E-5</v>
      </c>
      <c r="FZ25" s="140">
        <v>1.0338921072231222E-4</v>
      </c>
      <c r="GA25" s="140">
        <v>6.3383956032792238E-4</v>
      </c>
      <c r="GB25" s="140">
        <v>5.5099777612199399E-5</v>
      </c>
      <c r="GC25" s="140">
        <v>9.653436883575913E-5</v>
      </c>
      <c r="GD25" s="140">
        <v>2.863715664835344E-4</v>
      </c>
      <c r="GE25" s="140">
        <v>1.8477420073516082E-4</v>
      </c>
      <c r="GF25" s="140">
        <v>1.2874608488557514E-3</v>
      </c>
      <c r="GG25" s="140">
        <v>3.0995425598497723E-4</v>
      </c>
      <c r="GH25" s="140">
        <v>1.2659030544280022E-4</v>
      </c>
      <c r="GI25" s="140">
        <v>6.1490592322763638E-4</v>
      </c>
      <c r="GJ25" s="140">
        <v>6.0216118570337523E-5</v>
      </c>
      <c r="GK25" s="140">
        <v>1.3556286632383091E-4</v>
      </c>
      <c r="GL25" s="140">
        <v>1.1783854137584872E-3</v>
      </c>
      <c r="GM25" s="140">
        <v>4.2280512910650202E-3</v>
      </c>
      <c r="GN25" s="140">
        <v>1.0245144484917991E-3</v>
      </c>
      <c r="GO25" s="140">
        <v>3.0677948643738832E-3</v>
      </c>
      <c r="GP25" s="140">
        <v>9.8646999679748142E-3</v>
      </c>
      <c r="GQ25" s="140">
        <v>2.8543452022684627E-3</v>
      </c>
      <c r="GR25" s="140">
        <v>3.4748445259503795E-3</v>
      </c>
      <c r="GS25" s="140">
        <v>3.4004311669535432E-3</v>
      </c>
      <c r="GT25" s="140">
        <v>3.0940728145901298E-4</v>
      </c>
      <c r="GU25" s="140">
        <v>3.232849857715066E-4</v>
      </c>
      <c r="GV25" s="140">
        <v>9.3709227253724347E-4</v>
      </c>
      <c r="GW25" s="140">
        <v>6.6260678930106867E-4</v>
      </c>
      <c r="GX25" s="140"/>
      <c r="GY25" s="140">
        <v>1.9329478375709774E-4</v>
      </c>
      <c r="GZ25" s="140">
        <v>1.1703597510280378E-4</v>
      </c>
      <c r="HA25" s="140">
        <v>2.2896168546041005E-4</v>
      </c>
      <c r="HB25" s="140">
        <v>1.6533870829613695E-4</v>
      </c>
      <c r="HC25" s="140">
        <v>9.0555574603154855E-4</v>
      </c>
      <c r="HD25" s="140">
        <v>1.1248983458186545E-4</v>
      </c>
      <c r="HE25" s="140">
        <v>1.5066258160062365E-4</v>
      </c>
      <c r="HF25" s="140">
        <v>4.4841703135902079E-4</v>
      </c>
      <c r="HG25" s="140">
        <v>2.7795042205436217E-4</v>
      </c>
      <c r="HH25" s="140">
        <v>1.5583673056014042E-3</v>
      </c>
      <c r="HI25" s="140">
        <v>4.0067212372449406E-4</v>
      </c>
      <c r="HJ25" s="140">
        <v>2.2991813780881814E-4</v>
      </c>
      <c r="HK25" s="140">
        <v>8.816060154625768E-4</v>
      </c>
      <c r="HL25" s="140">
        <v>8.9166033891846543E-5</v>
      </c>
      <c r="HM25" s="140">
        <v>2.1375773060031421E-4</v>
      </c>
      <c r="HN25" s="140">
        <v>1.5704823949254346E-3</v>
      </c>
      <c r="HO25" s="140">
        <v>5.1688320985346587E-3</v>
      </c>
      <c r="HP25" s="140">
        <v>1.7320577293491988E-3</v>
      </c>
      <c r="HQ25" s="140">
        <v>5.0853798990046243E-3</v>
      </c>
      <c r="HR25" s="140">
        <v>1.8476083689126416E-2</v>
      </c>
      <c r="HS25" s="140">
        <v>3.5213614307625309E-3</v>
      </c>
      <c r="HT25" s="140">
        <v>4.0458287062162708E-3</v>
      </c>
      <c r="HU25" s="140">
        <v>3.6719439405787113E-3</v>
      </c>
      <c r="HV25" s="140">
        <v>4.1565121622807332E-4</v>
      </c>
      <c r="HW25" s="140">
        <v>5.5491463056622596E-4</v>
      </c>
      <c r="HX25" s="140">
        <v>1.2684081629357395E-3</v>
      </c>
      <c r="HY25" s="140">
        <v>1.3837001950424105E-3</v>
      </c>
      <c r="HZ25" s="100"/>
    </row>
    <row r="26" spans="1:234" s="101" customFormat="1" ht="48" x14ac:dyDescent="0.25">
      <c r="A26" s="98" t="s">
        <v>28</v>
      </c>
      <c r="B26" s="99">
        <v>6319</v>
      </c>
      <c r="C26" s="99"/>
      <c r="D26" s="99">
        <v>6</v>
      </c>
      <c r="E26" s="99"/>
      <c r="F26" s="99"/>
      <c r="G26" s="99" t="s">
        <v>817</v>
      </c>
      <c r="H26" s="99" t="s">
        <v>787</v>
      </c>
      <c r="I26" s="98" t="s">
        <v>838</v>
      </c>
      <c r="J26" s="98" t="s">
        <v>883</v>
      </c>
      <c r="K26" s="140">
        <v>1.0801602366273842E-5</v>
      </c>
      <c r="L26" s="140">
        <v>4.3951363093855108E-7</v>
      </c>
      <c r="M26" s="140">
        <v>2.2384407248020396E-5</v>
      </c>
      <c r="N26" s="140">
        <v>0</v>
      </c>
      <c r="O26" s="140">
        <v>4.367774937683019E-5</v>
      </c>
      <c r="P26" s="140">
        <v>4.0204509390103955E-6</v>
      </c>
      <c r="Q26" s="140">
        <v>1.2494207816460964E-5</v>
      </c>
      <c r="R26" s="140">
        <v>1.5553255651315379E-5</v>
      </c>
      <c r="S26" s="140">
        <v>7.1478629215892587E-5</v>
      </c>
      <c r="T26" s="140">
        <v>1.1167093111489667E-4</v>
      </c>
      <c r="U26" s="140">
        <v>9.3932210415499147E-5</v>
      </c>
      <c r="V26" s="140">
        <v>1.4623016810554344E-4</v>
      </c>
      <c r="W26" s="140">
        <v>1.1657719430746564E-4</v>
      </c>
      <c r="X26" s="140">
        <v>5.0705775610595338E-5</v>
      </c>
      <c r="Y26" s="140">
        <v>1.0587370786538162E-4</v>
      </c>
      <c r="Z26" s="140">
        <v>1.8167794782815682E-4</v>
      </c>
      <c r="AA26" s="140">
        <v>5.3925339317388511E-4</v>
      </c>
      <c r="AB26" s="140">
        <v>6.8324119020400284E-5</v>
      </c>
      <c r="AC26" s="140">
        <v>2.0739966668226664E-3</v>
      </c>
      <c r="AD26" s="140">
        <v>2.8476470014433153E-2</v>
      </c>
      <c r="AE26" s="140">
        <v>7.9818582211716393E-4</v>
      </c>
      <c r="AF26" s="140">
        <v>4.6483006658208219E-4</v>
      </c>
      <c r="AG26" s="140">
        <v>1.2034112915909061E-3</v>
      </c>
      <c r="AH26" s="140">
        <v>4.2978801837394937E-5</v>
      </c>
      <c r="AI26" s="140">
        <v>7.2373424029281258E-5</v>
      </c>
      <c r="AJ26" s="140">
        <v>1.9418322040028169E-4</v>
      </c>
      <c r="AK26" s="140">
        <v>1.6395206092679421E-4</v>
      </c>
      <c r="AL26" s="140"/>
      <c r="AM26" s="140">
        <v>9.5158494830290139E-6</v>
      </c>
      <c r="AN26" s="140">
        <v>0</v>
      </c>
      <c r="AO26" s="140">
        <v>2.8326755854902783E-5</v>
      </c>
      <c r="AP26" s="140">
        <v>1.033603232781772E-6</v>
      </c>
      <c r="AQ26" s="140">
        <v>4.6432377457017328E-5</v>
      </c>
      <c r="AR26" s="140">
        <v>0</v>
      </c>
      <c r="AS26" s="140">
        <v>4.0958084730352386E-6</v>
      </c>
      <c r="AT26" s="140">
        <v>1.05138681225853E-5</v>
      </c>
      <c r="AU26" s="140">
        <v>6.9859025860651778E-5</v>
      </c>
      <c r="AV26" s="140">
        <v>6.7076341803077832E-5</v>
      </c>
      <c r="AW26" s="140">
        <v>7.8800851957948773E-5</v>
      </c>
      <c r="AX26" s="140">
        <v>7.3324379947356175E-5</v>
      </c>
      <c r="AY26" s="140">
        <v>2.9690762814091695E-4</v>
      </c>
      <c r="AZ26" s="140">
        <v>7.78790210844051E-5</v>
      </c>
      <c r="BA26" s="140">
        <v>1.0934133687644942E-4</v>
      </c>
      <c r="BB26" s="140">
        <v>1.5797962288104087E-4</v>
      </c>
      <c r="BC26" s="140">
        <v>4.7246097790987841E-4</v>
      </c>
      <c r="BD26" s="140">
        <v>9.4404443912812243E-5</v>
      </c>
      <c r="BE26" s="140">
        <v>2.215650606726668E-3</v>
      </c>
      <c r="BF26" s="140">
        <v>2.2076420614606698E-2</v>
      </c>
      <c r="BG26" s="140">
        <v>1.1883292594817778E-3</v>
      </c>
      <c r="BH26" s="140">
        <v>4.3945336301959027E-4</v>
      </c>
      <c r="BI26" s="140">
        <v>3.5231331923472105E-4</v>
      </c>
      <c r="BJ26" s="140">
        <v>5.3341342603407005E-5</v>
      </c>
      <c r="BK26" s="140">
        <v>7.7778226089621186E-5</v>
      </c>
      <c r="BL26" s="140">
        <v>1.502814394011622E-4</v>
      </c>
      <c r="BM26" s="140">
        <v>7.5883463247740615E-5</v>
      </c>
      <c r="BN26" s="140"/>
      <c r="BO26" s="140">
        <v>1.0374799674704621E-5</v>
      </c>
      <c r="BP26" s="140">
        <v>4.4155984279695809E-6</v>
      </c>
      <c r="BQ26" s="140">
        <v>3.0366840509228735E-5</v>
      </c>
      <c r="BR26" s="140">
        <v>2.214707358382639E-6</v>
      </c>
      <c r="BS26" s="140">
        <v>5.02188973154658E-5</v>
      </c>
      <c r="BT26" s="140">
        <v>0</v>
      </c>
      <c r="BU26" s="140">
        <v>0</v>
      </c>
      <c r="BV26" s="140">
        <v>4.4312071776918355E-6</v>
      </c>
      <c r="BW26" s="140">
        <v>5.4007112910657271E-5</v>
      </c>
      <c r="BX26" s="140">
        <v>3.8467932181785867E-5</v>
      </c>
      <c r="BY26" s="140">
        <v>6.2742563673906938E-5</v>
      </c>
      <c r="BZ26" s="140">
        <v>8.0073058151336357E-5</v>
      </c>
      <c r="CA26" s="140">
        <v>1.1273258523897044E-4</v>
      </c>
      <c r="CB26" s="140">
        <v>3.6128498222499888E-5</v>
      </c>
      <c r="CC26" s="140">
        <v>1.495724825226357E-4</v>
      </c>
      <c r="CD26" s="140">
        <v>1.41924883463743E-4</v>
      </c>
      <c r="CE26" s="140">
        <v>4.3762204275274983E-4</v>
      </c>
      <c r="CF26" s="140">
        <v>4.7840423557261173E-5</v>
      </c>
      <c r="CG26" s="140">
        <v>2.3048677986858448E-3</v>
      </c>
      <c r="CH26" s="140">
        <v>1.6813279619826076E-2</v>
      </c>
      <c r="CI26" s="140">
        <v>9.7136509649423314E-4</v>
      </c>
      <c r="CJ26" s="140">
        <v>3.502755725150744E-4</v>
      </c>
      <c r="CK26" s="140">
        <v>2.3291859582990121E-4</v>
      </c>
      <c r="CL26" s="140">
        <v>7.4486710286233846E-5</v>
      </c>
      <c r="CM26" s="140">
        <v>3.0340538654618403E-4</v>
      </c>
      <c r="CN26" s="140">
        <v>1.2424964856180853E-4</v>
      </c>
      <c r="CO26" s="140">
        <v>5.5441339763871097E-5</v>
      </c>
      <c r="CP26" s="140"/>
      <c r="CQ26" s="140">
        <v>6.0190978051793949E-6</v>
      </c>
      <c r="CR26" s="140">
        <v>3.5120521161424199E-6</v>
      </c>
      <c r="CS26" s="140">
        <v>5.8469597725660512E-6</v>
      </c>
      <c r="CT26" s="140">
        <v>4.4019952264478778E-6</v>
      </c>
      <c r="CU26" s="140">
        <v>5.8385709963598041E-5</v>
      </c>
      <c r="CV26" s="140">
        <v>0</v>
      </c>
      <c r="CW26" s="140">
        <v>0</v>
      </c>
      <c r="CX26" s="140">
        <v>4.9866662011841752E-6</v>
      </c>
      <c r="CY26" s="140">
        <v>4.9952170626858737E-5</v>
      </c>
      <c r="CZ26" s="140">
        <v>3.6248229605961728E-5</v>
      </c>
      <c r="DA26" s="140">
        <v>3.1309766537121878E-5</v>
      </c>
      <c r="DB26" s="140">
        <v>7.6858088302501435E-5</v>
      </c>
      <c r="DC26" s="140">
        <v>8.2954331811176766E-5</v>
      </c>
      <c r="DD26" s="140">
        <v>4.1810583118166012E-5</v>
      </c>
      <c r="DE26" s="140">
        <v>1.0877690758118107E-4</v>
      </c>
      <c r="DF26" s="140">
        <v>1.1996591418722441E-4</v>
      </c>
      <c r="DG26" s="140">
        <v>5.4836140274446205E-4</v>
      </c>
      <c r="DH26" s="140">
        <v>3.2418912766686921E-5</v>
      </c>
      <c r="DI26" s="140">
        <v>1.7160346668577287E-3</v>
      </c>
      <c r="DJ26" s="140">
        <v>1.7156942618721974E-2</v>
      </c>
      <c r="DK26" s="140">
        <v>7.2384624668700957E-4</v>
      </c>
      <c r="DL26" s="140">
        <v>2.9694576220017457E-4</v>
      </c>
      <c r="DM26" s="140">
        <v>2.9162428640474572E-4</v>
      </c>
      <c r="DN26" s="140">
        <v>3.5403765215582488E-5</v>
      </c>
      <c r="DO26" s="140">
        <v>1.3127013929811247E-4</v>
      </c>
      <c r="DP26" s="140">
        <v>6.7428845200056257E-5</v>
      </c>
      <c r="DQ26" s="140">
        <v>3.1362064909648236E-5</v>
      </c>
      <c r="DR26" s="140"/>
      <c r="DS26" s="140">
        <v>4.1903865942922569E-6</v>
      </c>
      <c r="DT26" s="140">
        <v>0</v>
      </c>
      <c r="DU26" s="140">
        <v>0</v>
      </c>
      <c r="DV26" s="140">
        <v>4.4688957801059181E-6</v>
      </c>
      <c r="DW26" s="140">
        <v>5.9837027692111831E-5</v>
      </c>
      <c r="DX26" s="140">
        <v>0</v>
      </c>
      <c r="DY26" s="140">
        <v>7.7276580710202591E-6</v>
      </c>
      <c r="DZ26" s="140">
        <v>1.0925309686614849E-6</v>
      </c>
      <c r="EA26" s="140">
        <v>2.4628197795048629E-5</v>
      </c>
      <c r="EB26" s="140">
        <v>2.9597223007580682E-5</v>
      </c>
      <c r="EC26" s="140">
        <v>1.9801008286364852E-5</v>
      </c>
      <c r="ED26" s="140">
        <v>7.185241263453505E-5</v>
      </c>
      <c r="EE26" s="140">
        <v>7.2006840397860204E-5</v>
      </c>
      <c r="EF26" s="140">
        <v>3.5123841333041357E-5</v>
      </c>
      <c r="EG26" s="140">
        <v>1.0426253452949296E-4</v>
      </c>
      <c r="EH26" s="140">
        <v>9.4393379911961972E-5</v>
      </c>
      <c r="EI26" s="140">
        <v>4.0169974883828792E-4</v>
      </c>
      <c r="EJ26" s="140">
        <v>9.3083116037868014E-6</v>
      </c>
      <c r="EK26" s="140">
        <v>1.0352269826413405E-3</v>
      </c>
      <c r="EL26" s="140">
        <v>1.445118689610235E-2</v>
      </c>
      <c r="EM26" s="140">
        <v>7.7463688264034437E-4</v>
      </c>
      <c r="EN26" s="140">
        <v>1.9324938569889388E-4</v>
      </c>
      <c r="EO26" s="140">
        <v>2.3295382117191537E-4</v>
      </c>
      <c r="EP26" s="140">
        <v>2.6852781034365963E-5</v>
      </c>
      <c r="EQ26" s="140">
        <v>9.7483063761242408E-5</v>
      </c>
      <c r="ER26" s="140">
        <v>3.3166220204253941E-5</v>
      </c>
      <c r="ES26" s="140">
        <v>2.3454523804181486E-5</v>
      </c>
      <c r="ET26" s="140"/>
      <c r="EU26" s="140">
        <v>1.7886526000916175E-6</v>
      </c>
      <c r="EV26" s="140">
        <v>0</v>
      </c>
      <c r="EW26" s="140">
        <v>2.4974053171176102E-6</v>
      </c>
      <c r="EX26" s="140">
        <v>2.6416680411648615E-6</v>
      </c>
      <c r="EY26" s="140">
        <v>4.9066791336480238E-5</v>
      </c>
      <c r="EZ26" s="140">
        <v>0</v>
      </c>
      <c r="FA26" s="140">
        <v>1.9016506855658812E-6</v>
      </c>
      <c r="FB26" s="140">
        <v>4.4795133418872611E-6</v>
      </c>
      <c r="FC26" s="140">
        <v>8.949568473785137E-6</v>
      </c>
      <c r="FD26" s="140">
        <v>1.2887173924586891E-5</v>
      </c>
      <c r="FE26" s="140">
        <v>1.7358142349247629E-5</v>
      </c>
      <c r="FF26" s="140">
        <v>3.2426522121033851E-5</v>
      </c>
      <c r="FG26" s="140">
        <v>4.1912393620733048E-5</v>
      </c>
      <c r="FH26" s="140">
        <v>1.6702986155489737E-5</v>
      </c>
      <c r="FI26" s="140">
        <v>1.0561310010164683E-4</v>
      </c>
      <c r="FJ26" s="140">
        <v>4.6620517903260118E-5</v>
      </c>
      <c r="FK26" s="140">
        <v>2.8392213979619928E-4</v>
      </c>
      <c r="FL26" s="140">
        <v>1.3060949766840123E-5</v>
      </c>
      <c r="FM26" s="140">
        <v>5.4104175175445494E-4</v>
      </c>
      <c r="FN26" s="140">
        <v>1.129267907130567E-2</v>
      </c>
      <c r="FO26" s="140">
        <v>5.9622194969752393E-4</v>
      </c>
      <c r="FP26" s="140">
        <v>1.0702610162619605E-4</v>
      </c>
      <c r="FQ26" s="140">
        <v>1.5607639113863973E-4</v>
      </c>
      <c r="FR26" s="140">
        <v>4.9273520783379768E-6</v>
      </c>
      <c r="FS26" s="140">
        <v>1.1730362279975895E-4</v>
      </c>
      <c r="FT26" s="140">
        <v>3.358679176728854E-5</v>
      </c>
      <c r="FU26" s="140">
        <v>1.295065402707655E-5</v>
      </c>
      <c r="FV26" s="140"/>
      <c r="FW26" s="140">
        <v>3.339241026430652E-6</v>
      </c>
      <c r="FX26" s="140">
        <v>0</v>
      </c>
      <c r="FY26" s="140">
        <v>1.0911090705059096E-5</v>
      </c>
      <c r="FZ26" s="140">
        <v>3.2986936876384739E-6</v>
      </c>
      <c r="GA26" s="140">
        <v>4.6087721066423043E-5</v>
      </c>
      <c r="GB26" s="140">
        <v>0</v>
      </c>
      <c r="GC26" s="140">
        <v>7.4380587039767889E-6</v>
      </c>
      <c r="GD26" s="140">
        <v>0</v>
      </c>
      <c r="GE26" s="140">
        <v>5.9647269432500787E-6</v>
      </c>
      <c r="GF26" s="140">
        <v>1.0626715145550664E-4</v>
      </c>
      <c r="GG26" s="140">
        <v>7.4113218497525884E-6</v>
      </c>
      <c r="GH26" s="140">
        <v>1.0299770977657807E-5</v>
      </c>
      <c r="GI26" s="140">
        <v>3.2911451755449804E-5</v>
      </c>
      <c r="GJ26" s="140">
        <v>1.9940571483153256E-5</v>
      </c>
      <c r="GK26" s="140">
        <v>1.201418715422287E-4</v>
      </c>
      <c r="GL26" s="140">
        <v>3.8509652096736276E-5</v>
      </c>
      <c r="GM26" s="140">
        <v>2.2081080741309848E-4</v>
      </c>
      <c r="GN26" s="140">
        <v>1.500878037393316E-5</v>
      </c>
      <c r="GO26" s="140">
        <v>3.8313148412862975E-4</v>
      </c>
      <c r="GP26" s="140">
        <v>2.8823954864409468E-3</v>
      </c>
      <c r="GQ26" s="140">
        <v>4.3020293546158084E-4</v>
      </c>
      <c r="GR26" s="140">
        <v>1.3958825327965328E-4</v>
      </c>
      <c r="GS26" s="140">
        <v>1.2722626904044065E-4</v>
      </c>
      <c r="GT26" s="140">
        <v>4.8001342050330939E-6</v>
      </c>
      <c r="GU26" s="140">
        <v>1.1158077350060193E-4</v>
      </c>
      <c r="GV26" s="140">
        <v>7.9269590036224553E-5</v>
      </c>
      <c r="GW26" s="140">
        <v>1.6207975540367867E-5</v>
      </c>
      <c r="GX26" s="140"/>
      <c r="GY26" s="140">
        <v>0</v>
      </c>
      <c r="GZ26" s="140">
        <v>0</v>
      </c>
      <c r="HA26" s="140">
        <v>3.9121289329138068E-6</v>
      </c>
      <c r="HB26" s="140">
        <v>6.4916295874500698E-6</v>
      </c>
      <c r="HC26" s="140">
        <v>6.0843960162535092E-5</v>
      </c>
      <c r="HD26" s="140">
        <v>0</v>
      </c>
      <c r="HE26" s="140">
        <v>0</v>
      </c>
      <c r="HF26" s="140">
        <v>2.5487022982545448E-6</v>
      </c>
      <c r="HG26" s="140">
        <v>8.7600115171556338E-7</v>
      </c>
      <c r="HH26" s="140">
        <v>1.2608570429647921E-5</v>
      </c>
      <c r="HI26" s="140">
        <v>1.2688185102743318E-5</v>
      </c>
      <c r="HJ26" s="140">
        <v>6.1675644877043202E-6</v>
      </c>
      <c r="HK26" s="140">
        <v>4.0067444341513339E-5</v>
      </c>
      <c r="HL26" s="140">
        <v>3.5040046068622535E-6</v>
      </c>
      <c r="HM26" s="140">
        <v>1.2525641705882931E-4</v>
      </c>
      <c r="HN26" s="140">
        <v>2.0101294133278646E-5</v>
      </c>
      <c r="HO26" s="140">
        <v>2.2479932334258556E-4</v>
      </c>
      <c r="HP26" s="140">
        <v>0</v>
      </c>
      <c r="HQ26" s="140">
        <v>2.8007582591167479E-4</v>
      </c>
      <c r="HR26" s="140">
        <v>1.620212448477243E-4</v>
      </c>
      <c r="HS26" s="140">
        <v>1.6981813459335287E-4</v>
      </c>
      <c r="HT26" s="140">
        <v>5.6681719069208265E-5</v>
      </c>
      <c r="HU26" s="140">
        <v>3.4730328945637698E-5</v>
      </c>
      <c r="HV26" s="140">
        <v>6.4189971045885212E-5</v>
      </c>
      <c r="HW26" s="140">
        <v>7.1271029534602102E-5</v>
      </c>
      <c r="HX26" s="140">
        <v>4.0145177917400474E-5</v>
      </c>
      <c r="HY26" s="140">
        <v>4.0518188428860921E-5</v>
      </c>
      <c r="HZ26" s="100"/>
    </row>
    <row r="27" spans="1:234" s="101" customFormat="1" ht="24" x14ac:dyDescent="0.25">
      <c r="A27" s="98" t="s">
        <v>28</v>
      </c>
      <c r="B27" s="99">
        <v>5811</v>
      </c>
      <c r="C27" s="99"/>
      <c r="D27" s="99">
        <v>7</v>
      </c>
      <c r="E27" s="99"/>
      <c r="F27" s="99"/>
      <c r="G27" s="99" t="s">
        <v>75</v>
      </c>
      <c r="H27" s="99" t="s">
        <v>788</v>
      </c>
      <c r="I27" s="98" t="s">
        <v>9</v>
      </c>
      <c r="J27" s="98" t="s">
        <v>884</v>
      </c>
      <c r="K27" s="140">
        <v>3.464453287894342E-5</v>
      </c>
      <c r="L27" s="140">
        <v>0</v>
      </c>
      <c r="M27" s="140">
        <v>4.3036515592027148E-5</v>
      </c>
      <c r="N27" s="140">
        <v>0</v>
      </c>
      <c r="O27" s="140">
        <v>1.1437728871609199E-4</v>
      </c>
      <c r="P27" s="140">
        <v>0</v>
      </c>
      <c r="Q27" s="140">
        <v>1.3017530844858198E-5</v>
      </c>
      <c r="R27" s="140">
        <v>1.3345451557070589E-4</v>
      </c>
      <c r="S27" s="140">
        <v>8.1937962617695582E-5</v>
      </c>
      <c r="T27" s="140">
        <v>6.2347788789423285E-4</v>
      </c>
      <c r="U27" s="140">
        <v>4.2957040310097791E-5</v>
      </c>
      <c r="V27" s="140">
        <v>4.6257184801921244E-5</v>
      </c>
      <c r="W27" s="140">
        <v>1.7460865012799854E-3</v>
      </c>
      <c r="X27" s="140">
        <v>1.4663697466046162E-4</v>
      </c>
      <c r="Y27" s="140">
        <v>9.5673837271617696E-5</v>
      </c>
      <c r="Z27" s="140">
        <v>3.2885939396526051E-4</v>
      </c>
      <c r="AA27" s="140">
        <v>4.3843563850806434E-3</v>
      </c>
      <c r="AB27" s="140">
        <v>2.0288156355039458E-4</v>
      </c>
      <c r="AC27" s="140">
        <v>1.5318512773527011E-2</v>
      </c>
      <c r="AD27" s="140">
        <v>0.10570066639573844</v>
      </c>
      <c r="AE27" s="140">
        <v>2.222796243131582E-2</v>
      </c>
      <c r="AF27" s="140">
        <v>1.21092946942821E-3</v>
      </c>
      <c r="AG27" s="140">
        <v>3.2043796575313547E-3</v>
      </c>
      <c r="AH27" s="140">
        <v>1.2955904980290576E-4</v>
      </c>
      <c r="AI27" s="140">
        <v>1.5977071410150937E-4</v>
      </c>
      <c r="AJ27" s="140">
        <v>6.3363994557337868E-4</v>
      </c>
      <c r="AK27" s="140">
        <v>1.3732409147564643E-3</v>
      </c>
      <c r="AL27" s="140"/>
      <c r="AM27" s="140">
        <v>1.1429100218914575E-4</v>
      </c>
      <c r="AN27" s="140">
        <v>0</v>
      </c>
      <c r="AO27" s="140">
        <v>7.5612674193188182E-5</v>
      </c>
      <c r="AP27" s="140">
        <v>0</v>
      </c>
      <c r="AQ27" s="140">
        <v>2.5982832129625044E-4</v>
      </c>
      <c r="AR27" s="140">
        <v>0</v>
      </c>
      <c r="AS27" s="140">
        <v>8.9840959297115845E-5</v>
      </c>
      <c r="AT27" s="140">
        <v>1.5274094148363731E-4</v>
      </c>
      <c r="AU27" s="140">
        <v>7.6691570439987687E-5</v>
      </c>
      <c r="AV27" s="140">
        <v>5.4586504205870101E-4</v>
      </c>
      <c r="AW27" s="140">
        <v>5.656206174510403E-5</v>
      </c>
      <c r="AX27" s="140">
        <v>7.8956259563918706E-5</v>
      </c>
      <c r="AY27" s="140">
        <v>1.3752400282936619E-3</v>
      </c>
      <c r="AZ27" s="140">
        <v>1.2575312025842815E-4</v>
      </c>
      <c r="BA27" s="140">
        <v>7.0185219241909505E-5</v>
      </c>
      <c r="BB27" s="140">
        <v>2.9289090369717251E-4</v>
      </c>
      <c r="BC27" s="140">
        <v>4.6374695607160005E-3</v>
      </c>
      <c r="BD27" s="140">
        <v>2.1582539995465916E-4</v>
      </c>
      <c r="BE27" s="140">
        <v>1.3439492882759052E-2</v>
      </c>
      <c r="BF27" s="140">
        <v>9.2955004817954642E-2</v>
      </c>
      <c r="BG27" s="140">
        <v>2.2215433458525852E-2</v>
      </c>
      <c r="BH27" s="140">
        <v>1.1671702294819917E-3</v>
      </c>
      <c r="BI27" s="140">
        <v>2.5507997676002254E-3</v>
      </c>
      <c r="BJ27" s="140">
        <v>1.5222575079375827E-4</v>
      </c>
      <c r="BK27" s="140">
        <v>1.6643713923182994E-4</v>
      </c>
      <c r="BL27" s="140">
        <v>4.9296750776432481E-4</v>
      </c>
      <c r="BM27" s="140">
        <v>8.7452558838462706E-4</v>
      </c>
      <c r="BN27" s="140"/>
      <c r="BO27" s="140">
        <v>3.8071886147493385E-5</v>
      </c>
      <c r="BP27" s="140">
        <v>0</v>
      </c>
      <c r="BQ27" s="140">
        <v>5.8681308928132305E-5</v>
      </c>
      <c r="BR27" s="140">
        <v>0</v>
      </c>
      <c r="BS27" s="140">
        <v>1.9312451244343518E-4</v>
      </c>
      <c r="BT27" s="140">
        <v>0</v>
      </c>
      <c r="BU27" s="140">
        <v>8.0365046193179009E-5</v>
      </c>
      <c r="BV27" s="140">
        <v>1.089402976701851E-4</v>
      </c>
      <c r="BW27" s="140">
        <v>4.0702421619670272E-5</v>
      </c>
      <c r="BX27" s="140">
        <v>4.4260755164638306E-4</v>
      </c>
      <c r="BY27" s="140">
        <v>4.7907039664301026E-5</v>
      </c>
      <c r="BZ27" s="140">
        <v>3.692475226591786E-5</v>
      </c>
      <c r="CA27" s="140">
        <v>8.3384708687696491E-4</v>
      </c>
      <c r="CB27" s="140">
        <v>4.2321674451212595E-5</v>
      </c>
      <c r="CC27" s="140">
        <v>3.8785300913515116E-5</v>
      </c>
      <c r="CD27" s="140">
        <v>2.6171689367745056E-4</v>
      </c>
      <c r="CE27" s="140">
        <v>3.31313073336289E-3</v>
      </c>
      <c r="CF27" s="140">
        <v>1.5145087190164834E-4</v>
      </c>
      <c r="CG27" s="140">
        <v>1.4302729531997934E-2</v>
      </c>
      <c r="CH27" s="140">
        <v>9.5903350167490631E-2</v>
      </c>
      <c r="CI27" s="140">
        <v>1.8995317973796069E-2</v>
      </c>
      <c r="CJ27" s="140">
        <v>1.2769249304633429E-3</v>
      </c>
      <c r="CK27" s="140">
        <v>2.7085081466968601E-3</v>
      </c>
      <c r="CL27" s="140">
        <v>5.5380978552834149E-5</v>
      </c>
      <c r="CM27" s="140">
        <v>1.9358847509895629E-4</v>
      </c>
      <c r="CN27" s="140">
        <v>3.6710881174446678E-4</v>
      </c>
      <c r="CO27" s="140">
        <v>1.9793209993946058E-3</v>
      </c>
      <c r="CP27" s="140"/>
      <c r="CQ27" s="140">
        <v>3.4463714556077731E-5</v>
      </c>
      <c r="CR27" s="140">
        <v>0</v>
      </c>
      <c r="CS27" s="140">
        <v>1.5912483977997301E-4</v>
      </c>
      <c r="CT27" s="140">
        <v>0</v>
      </c>
      <c r="CU27" s="140">
        <v>3.3783111062046588E-4</v>
      </c>
      <c r="CV27" s="140">
        <v>0</v>
      </c>
      <c r="CW27" s="140">
        <v>8.7913291302050796E-5</v>
      </c>
      <c r="CX27" s="140">
        <v>1.2806383659388082E-4</v>
      </c>
      <c r="CY27" s="140">
        <v>4.2159514628262586E-5</v>
      </c>
      <c r="CZ27" s="140">
        <v>4.7366604792499023E-4</v>
      </c>
      <c r="DA27" s="140">
        <v>3.8432575170571883E-6</v>
      </c>
      <c r="DB27" s="140">
        <v>1.0091475939324654E-5</v>
      </c>
      <c r="DC27" s="140">
        <v>1.5557720359045501E-3</v>
      </c>
      <c r="DD27" s="140">
        <v>3.9344073413555354E-5</v>
      </c>
      <c r="DE27" s="140">
        <v>2.9946798617423492E-5</v>
      </c>
      <c r="DF27" s="140">
        <v>1.7560081673333072E-4</v>
      </c>
      <c r="DG27" s="140">
        <v>2.8343670132449325E-3</v>
      </c>
      <c r="DH27" s="140">
        <v>1.2753118831093272E-4</v>
      </c>
      <c r="DI27" s="140">
        <v>1.5559442002368803E-2</v>
      </c>
      <c r="DJ27" s="140">
        <v>9.5034834795013318E-2</v>
      </c>
      <c r="DK27" s="140">
        <v>1.6692471832671488E-2</v>
      </c>
      <c r="DL27" s="140">
        <v>1.2068543177368343E-3</v>
      </c>
      <c r="DM27" s="140">
        <v>2.7347506626922797E-3</v>
      </c>
      <c r="DN27" s="140">
        <v>5.0075876868571356E-5</v>
      </c>
      <c r="DO27" s="140">
        <v>1.3573681519886771E-4</v>
      </c>
      <c r="DP27" s="140">
        <v>3.2281948280333769E-4</v>
      </c>
      <c r="DQ27" s="140">
        <v>1.7685956179576989E-3</v>
      </c>
      <c r="DR27" s="140"/>
      <c r="DS27" s="140">
        <v>4.325388402402392E-5</v>
      </c>
      <c r="DT27" s="140">
        <v>0</v>
      </c>
      <c r="DU27" s="140">
        <v>1.4177010760180167E-4</v>
      </c>
      <c r="DV27" s="140">
        <v>0</v>
      </c>
      <c r="DW27" s="140">
        <v>3.8435821816833952E-4</v>
      </c>
      <c r="DX27" s="140">
        <v>0</v>
      </c>
      <c r="DY27" s="140">
        <v>1.225803007491199E-4</v>
      </c>
      <c r="DZ27" s="140">
        <v>6.334854896783704E-5</v>
      </c>
      <c r="EA27" s="140">
        <v>5.022382878954199E-5</v>
      </c>
      <c r="EB27" s="140">
        <v>5.0378910234254062E-4</v>
      </c>
      <c r="EC27" s="140">
        <v>2.8131477910468306E-5</v>
      </c>
      <c r="ED27" s="140">
        <v>1.565655319023044E-5</v>
      </c>
      <c r="EE27" s="140">
        <v>1.3496295173554362E-3</v>
      </c>
      <c r="EF27" s="140">
        <v>6.8897623752757657E-5</v>
      </c>
      <c r="EG27" s="140">
        <v>2.8774984553598336E-5</v>
      </c>
      <c r="EH27" s="140">
        <v>3.2897244234037512E-4</v>
      </c>
      <c r="EI27" s="140">
        <v>2.8367863494504807E-3</v>
      </c>
      <c r="EJ27" s="140">
        <v>1.2856663098547772E-4</v>
      </c>
      <c r="EK27" s="140">
        <v>1.4994707887472066E-2</v>
      </c>
      <c r="EL27" s="140">
        <v>0.10380916681387213</v>
      </c>
      <c r="EM27" s="140">
        <v>1.6574414137484412E-2</v>
      </c>
      <c r="EN27" s="140">
        <v>1.1206719743766722E-3</v>
      </c>
      <c r="EO27" s="140">
        <v>3.1406135137702967E-3</v>
      </c>
      <c r="EP27" s="140">
        <v>1.6053318911176515E-4</v>
      </c>
      <c r="EQ27" s="140">
        <v>1.4990194748693114E-4</v>
      </c>
      <c r="ER27" s="140">
        <v>5.2341890686245849E-4</v>
      </c>
      <c r="ES27" s="140">
        <v>1.5289355137024601E-3</v>
      </c>
      <c r="ET27" s="140"/>
      <c r="EU27" s="140">
        <v>4.23792157975848E-6</v>
      </c>
      <c r="EV27" s="140">
        <v>6.1400122042885768E-6</v>
      </c>
      <c r="EW27" s="140">
        <v>1.0884641972032506E-4</v>
      </c>
      <c r="EX27" s="140">
        <v>0</v>
      </c>
      <c r="EY27" s="140">
        <v>2.5395162103784938E-4</v>
      </c>
      <c r="EZ27" s="140">
        <v>0</v>
      </c>
      <c r="FA27" s="140">
        <v>1.5366138591992143E-4</v>
      </c>
      <c r="FB27" s="140">
        <v>0</v>
      </c>
      <c r="FC27" s="140">
        <v>2.2812314040582013E-5</v>
      </c>
      <c r="FD27" s="140">
        <v>4.6880564991029857E-4</v>
      </c>
      <c r="FE27" s="140">
        <v>1.1315485394830238E-4</v>
      </c>
      <c r="FF27" s="140">
        <v>1.5009803003614072E-5</v>
      </c>
      <c r="FG27" s="140">
        <v>1.0106626819633467E-3</v>
      </c>
      <c r="FH27" s="140">
        <v>6.2703730596432418E-5</v>
      </c>
      <c r="FI27" s="140">
        <v>5.8800465547055561E-6</v>
      </c>
      <c r="FJ27" s="140">
        <v>3.6904533405699396E-4</v>
      </c>
      <c r="FK27" s="140">
        <v>2.52507305529278E-3</v>
      </c>
      <c r="FL27" s="140">
        <v>1.239159913456241E-4</v>
      </c>
      <c r="FM27" s="140">
        <v>1.3260668558935923E-2</v>
      </c>
      <c r="FN27" s="140">
        <v>9.7861615804786459E-2</v>
      </c>
      <c r="FO27" s="140">
        <v>1.405901658259651E-2</v>
      </c>
      <c r="FP27" s="140">
        <v>1.0125213189694133E-3</v>
      </c>
      <c r="FQ27" s="140">
        <v>2.5305926994461446E-3</v>
      </c>
      <c r="FR27" s="140">
        <v>1.263920517435603E-4</v>
      </c>
      <c r="FS27" s="140">
        <v>1.6667574464620193E-4</v>
      </c>
      <c r="FT27" s="140">
        <v>5.4650497751976669E-4</v>
      </c>
      <c r="FU27" s="140">
        <v>1.7585143777745854E-3</v>
      </c>
      <c r="FV27" s="140"/>
      <c r="FW27" s="140">
        <v>2.275643802689576E-6</v>
      </c>
      <c r="FX27" s="140">
        <v>0</v>
      </c>
      <c r="FY27" s="140">
        <v>1.0886985438524639E-4</v>
      </c>
      <c r="FZ27" s="140">
        <v>0</v>
      </c>
      <c r="GA27" s="140">
        <v>1.7449721234778009E-4</v>
      </c>
      <c r="GB27" s="140">
        <v>0</v>
      </c>
      <c r="GC27" s="140">
        <v>2.1017052916779785E-4</v>
      </c>
      <c r="GD27" s="140">
        <v>8.3486471354512021E-6</v>
      </c>
      <c r="GE27" s="140">
        <v>1.5217321779198729E-5</v>
      </c>
      <c r="GF27" s="140">
        <v>3.0038411830182233E-4</v>
      </c>
      <c r="GG27" s="140">
        <v>1.3867423677441088E-4</v>
      </c>
      <c r="GH27" s="140">
        <v>1.7067431336020928E-6</v>
      </c>
      <c r="GI27" s="140">
        <v>5.5629935270517334E-4</v>
      </c>
      <c r="GJ27" s="140">
        <v>5.0319887244833379E-5</v>
      </c>
      <c r="GK27" s="140">
        <v>1.7700776980775469E-6</v>
      </c>
      <c r="GL27" s="140">
        <v>2.5548513513370589E-4</v>
      </c>
      <c r="GM27" s="140">
        <v>2.0480619437256444E-3</v>
      </c>
      <c r="GN27" s="140">
        <v>8.5026817314177162E-5</v>
      </c>
      <c r="GO27" s="140">
        <v>1.3012744539768206E-2</v>
      </c>
      <c r="GP27" s="140">
        <v>9.9673778398066015E-2</v>
      </c>
      <c r="GQ27" s="140">
        <v>1.1927193065748761E-2</v>
      </c>
      <c r="GR27" s="140">
        <v>1.4510528191553089E-3</v>
      </c>
      <c r="GS27" s="140">
        <v>1.5280375450766465E-3</v>
      </c>
      <c r="GT27" s="140">
        <v>1.0098507124504354E-4</v>
      </c>
      <c r="GU27" s="140">
        <v>1.3878815673778704E-4</v>
      </c>
      <c r="GV27" s="140">
        <v>4.1946062563673261E-4</v>
      </c>
      <c r="GW27" s="140">
        <v>8.6896671627110101E-4</v>
      </c>
      <c r="GX27" s="140"/>
      <c r="GY27" s="140">
        <v>7.5349244618952716E-6</v>
      </c>
      <c r="GZ27" s="140">
        <v>0</v>
      </c>
      <c r="HA27" s="140">
        <v>1.0789874313509898E-4</v>
      </c>
      <c r="HB27" s="140">
        <v>0</v>
      </c>
      <c r="HC27" s="140">
        <v>2.7103725514361301E-4</v>
      </c>
      <c r="HD27" s="140">
        <v>0</v>
      </c>
      <c r="HE27" s="140">
        <v>2.0119851085108841E-4</v>
      </c>
      <c r="HF27" s="140">
        <v>3.6038656960606708E-6</v>
      </c>
      <c r="HG27" s="140">
        <v>0</v>
      </c>
      <c r="HH27" s="140">
        <v>3.5918562878213463E-4</v>
      </c>
      <c r="HI27" s="140">
        <v>4.5652774832704795E-5</v>
      </c>
      <c r="HJ27" s="140">
        <v>0</v>
      </c>
      <c r="HK27" s="140">
        <v>5.2341668112801539E-4</v>
      </c>
      <c r="HL27" s="140">
        <v>4.8264154883783266E-5</v>
      </c>
      <c r="HM27" s="140">
        <v>6.3067175488206519E-6</v>
      </c>
      <c r="HN27" s="140">
        <v>2.6595888676571804E-4</v>
      </c>
      <c r="HO27" s="140">
        <v>2.0001334642344376E-3</v>
      </c>
      <c r="HP27" s="140">
        <v>1.4807530178474065E-4</v>
      </c>
      <c r="HQ27" s="140">
        <v>7.3164726337013337E-3</v>
      </c>
      <c r="HR27" s="140">
        <v>9.726364138612599E-2</v>
      </c>
      <c r="HS27" s="140">
        <v>6.0602083458620318E-3</v>
      </c>
      <c r="HT27" s="140">
        <v>1.1929714913906408E-3</v>
      </c>
      <c r="HU27" s="140">
        <v>1.0714306940173873E-3</v>
      </c>
      <c r="HV27" s="140">
        <v>8.5575972240092938E-5</v>
      </c>
      <c r="HW27" s="140">
        <v>1.0817277918582946E-4</v>
      </c>
      <c r="HX27" s="140">
        <v>3.5972047090300372E-4</v>
      </c>
      <c r="HY27" s="140">
        <v>1.3120609962205716E-3</v>
      </c>
      <c r="HZ27" s="100"/>
    </row>
    <row r="28" spans="1:234" s="101" customFormat="1" ht="24" x14ac:dyDescent="0.25">
      <c r="A28" s="98" t="s">
        <v>28</v>
      </c>
      <c r="B28" s="99">
        <v>5812</v>
      </c>
      <c r="C28" s="99"/>
      <c r="D28" s="99">
        <v>7</v>
      </c>
      <c r="E28" s="99"/>
      <c r="F28" s="99"/>
      <c r="G28" s="99" t="s">
        <v>789</v>
      </c>
      <c r="H28" s="99" t="s">
        <v>788</v>
      </c>
      <c r="I28" s="98" t="s">
        <v>9</v>
      </c>
      <c r="J28" s="98" t="s">
        <v>884</v>
      </c>
      <c r="K28" s="140">
        <v>8.8977069136241991E-5</v>
      </c>
      <c r="L28" s="140">
        <v>1.173337630097901E-4</v>
      </c>
      <c r="M28" s="140">
        <v>7.2983768167345843E-5</v>
      </c>
      <c r="N28" s="140">
        <v>0</v>
      </c>
      <c r="O28" s="140">
        <v>3.2538388971065191E-3</v>
      </c>
      <c r="P28" s="140">
        <v>0</v>
      </c>
      <c r="Q28" s="140">
        <v>3.6538156909558454E-5</v>
      </c>
      <c r="R28" s="140">
        <v>2.2424046814078754E-6</v>
      </c>
      <c r="S28" s="140">
        <v>5.7718009822305586E-5</v>
      </c>
      <c r="T28" s="140">
        <v>4.0224292032299417E-3</v>
      </c>
      <c r="U28" s="140">
        <v>4.8968304714895681E-4</v>
      </c>
      <c r="V28" s="140">
        <v>3.0043267140409383E-6</v>
      </c>
      <c r="W28" s="140">
        <v>1.0039190008270644E-4</v>
      </c>
      <c r="X28" s="140">
        <v>5.9189913105098848E-5</v>
      </c>
      <c r="Y28" s="140">
        <v>3.5186875795710368E-4</v>
      </c>
      <c r="Z28" s="140">
        <v>4.1337308666743004E-4</v>
      </c>
      <c r="AA28" s="140">
        <v>1.1976890299300823E-3</v>
      </c>
      <c r="AB28" s="140">
        <v>5.0545446155515848E-4</v>
      </c>
      <c r="AC28" s="140">
        <v>4.2299408028185728E-2</v>
      </c>
      <c r="AD28" s="140">
        <v>4.0655927213134775E-2</v>
      </c>
      <c r="AE28" s="140">
        <v>1.3818132190173949E-3</v>
      </c>
      <c r="AF28" s="140">
        <v>2.0511202835602795E-3</v>
      </c>
      <c r="AG28" s="140">
        <v>6.6896642964398576E-3</v>
      </c>
      <c r="AH28" s="140">
        <v>3.6383647793627799E-4</v>
      </c>
      <c r="AI28" s="140">
        <v>3.363008324839644E-4</v>
      </c>
      <c r="AJ28" s="140">
        <v>1.6696991716424559E-4</v>
      </c>
      <c r="AK28" s="140">
        <v>5.2107845333980241E-3</v>
      </c>
      <c r="AL28" s="140"/>
      <c r="AM28" s="140">
        <v>1.4184237135311852E-4</v>
      </c>
      <c r="AN28" s="140">
        <v>2.1373021339081539E-6</v>
      </c>
      <c r="AO28" s="140">
        <v>5.3199373054416829E-5</v>
      </c>
      <c r="AP28" s="140">
        <v>0</v>
      </c>
      <c r="AQ28" s="140">
        <v>3.1823890665524561E-3</v>
      </c>
      <c r="AR28" s="140">
        <v>0</v>
      </c>
      <c r="AS28" s="140">
        <v>5.8988876899634237E-5</v>
      </c>
      <c r="AT28" s="140">
        <v>0</v>
      </c>
      <c r="AU28" s="140">
        <v>6.0206035788911391E-5</v>
      </c>
      <c r="AV28" s="140">
        <v>5.1094927054660807E-3</v>
      </c>
      <c r="AW28" s="140">
        <v>4.5326920118656444E-4</v>
      </c>
      <c r="AX28" s="140">
        <v>3.6986675423516773E-5</v>
      </c>
      <c r="AY28" s="140">
        <v>7.8358098679099896E-5</v>
      </c>
      <c r="AZ28" s="140">
        <v>1.023997529406736E-4</v>
      </c>
      <c r="BA28" s="140">
        <v>3.3685665867864924E-4</v>
      </c>
      <c r="BB28" s="140">
        <v>2.7183917119806989E-4</v>
      </c>
      <c r="BC28" s="140">
        <v>1.7727498539332389E-3</v>
      </c>
      <c r="BD28" s="140">
        <v>2.1989166454986078E-4</v>
      </c>
      <c r="BE28" s="140">
        <v>4.3176648438203569E-2</v>
      </c>
      <c r="BF28" s="140">
        <v>4.2071449157999735E-2</v>
      </c>
      <c r="BG28" s="140">
        <v>1.4737908405463946E-3</v>
      </c>
      <c r="BH28" s="140">
        <v>1.9132251400114913E-3</v>
      </c>
      <c r="BI28" s="140">
        <v>6.7195383223723273E-3</v>
      </c>
      <c r="BJ28" s="140">
        <v>6.808640430822462E-4</v>
      </c>
      <c r="BK28" s="140">
        <v>3.9874072883171516E-4</v>
      </c>
      <c r="BL28" s="140">
        <v>2.1516914101919247E-4</v>
      </c>
      <c r="BM28" s="140">
        <v>4.7488073976954936E-3</v>
      </c>
      <c r="BN28" s="140"/>
      <c r="BO28" s="140">
        <v>1.3400436224683587E-4</v>
      </c>
      <c r="BP28" s="140">
        <v>2.0292860679085997E-6</v>
      </c>
      <c r="BQ28" s="140">
        <v>6.6413443474889721E-5</v>
      </c>
      <c r="BR28" s="140">
        <v>0</v>
      </c>
      <c r="BS28" s="140">
        <v>3.6054551987265695E-3</v>
      </c>
      <c r="BT28" s="140">
        <v>0</v>
      </c>
      <c r="BU28" s="140">
        <v>8.4434678264326226E-5</v>
      </c>
      <c r="BV28" s="140">
        <v>2.4792949347968208E-5</v>
      </c>
      <c r="BW28" s="140">
        <v>3.8691503526920726E-5</v>
      </c>
      <c r="BX28" s="140">
        <v>4.0958906413556175E-3</v>
      </c>
      <c r="BY28" s="140">
        <v>4.5336720483047239E-4</v>
      </c>
      <c r="BZ28" s="140">
        <v>2.0707200438932284E-5</v>
      </c>
      <c r="CA28" s="140">
        <v>7.7684528948398994E-5</v>
      </c>
      <c r="CB28" s="140">
        <v>9.4253649692881505E-5</v>
      </c>
      <c r="CC28" s="140">
        <v>6.0283727167869002E-5</v>
      </c>
      <c r="CD28" s="140">
        <v>2.5985089662514663E-4</v>
      </c>
      <c r="CE28" s="140">
        <v>9.4233500382982424E-4</v>
      </c>
      <c r="CF28" s="140">
        <v>2.2260286147101358E-4</v>
      </c>
      <c r="CG28" s="140">
        <v>4.5456974605175664E-2</v>
      </c>
      <c r="CH28" s="140">
        <v>6.3652573842483282E-2</v>
      </c>
      <c r="CI28" s="140">
        <v>1.3881860527915138E-3</v>
      </c>
      <c r="CJ28" s="140">
        <v>1.5962428155517775E-3</v>
      </c>
      <c r="CK28" s="140">
        <v>7.1723519067769257E-3</v>
      </c>
      <c r="CL28" s="140">
        <v>6.0775626763231322E-4</v>
      </c>
      <c r="CM28" s="140">
        <v>3.1407368136109054E-4</v>
      </c>
      <c r="CN28" s="140">
        <v>2.322599467666257E-4</v>
      </c>
      <c r="CO28" s="140">
        <v>5.1712900760558858E-3</v>
      </c>
      <c r="CP28" s="140"/>
      <c r="CQ28" s="140">
        <v>1.7216409423489293E-4</v>
      </c>
      <c r="CR28" s="140">
        <v>1.8536065015895289E-6</v>
      </c>
      <c r="CS28" s="140">
        <v>3.6000779485000303E-5</v>
      </c>
      <c r="CT28" s="140">
        <v>0</v>
      </c>
      <c r="CU28" s="140">
        <v>3.2336468459384406E-3</v>
      </c>
      <c r="CV28" s="140">
        <v>0</v>
      </c>
      <c r="CW28" s="140">
        <v>4.3874355725697102E-5</v>
      </c>
      <c r="CX28" s="140">
        <v>1.9148265328346876E-5</v>
      </c>
      <c r="CY28" s="140">
        <v>3.7098250578454162E-5</v>
      </c>
      <c r="CZ28" s="140">
        <v>3.7723625441629704E-3</v>
      </c>
      <c r="DA28" s="140">
        <v>4.6148727502032564E-4</v>
      </c>
      <c r="DB28" s="140">
        <v>9.2340213794781117E-6</v>
      </c>
      <c r="DC28" s="140">
        <v>7.2312522717609101E-5</v>
      </c>
      <c r="DD28" s="140">
        <v>1.1054589470873084E-4</v>
      </c>
      <c r="DE28" s="140">
        <v>2.8320209596141679E-4</v>
      </c>
      <c r="DF28" s="140">
        <v>1.7579022470778227E-4</v>
      </c>
      <c r="DG28" s="140">
        <v>7.1824177330582291E-4</v>
      </c>
      <c r="DH28" s="140">
        <v>1.9480911170343071E-4</v>
      </c>
      <c r="DI28" s="140">
        <v>4.5717920611661987E-2</v>
      </c>
      <c r="DJ28" s="140">
        <v>6.6670392705963449E-2</v>
      </c>
      <c r="DK28" s="140">
        <v>9.1591982572903133E-4</v>
      </c>
      <c r="DL28" s="140">
        <v>1.5775917733407393E-3</v>
      </c>
      <c r="DM28" s="140">
        <v>6.8166196116086139E-3</v>
      </c>
      <c r="DN28" s="140">
        <v>5.3120267395692926E-4</v>
      </c>
      <c r="DO28" s="140">
        <v>2.7440324697069996E-4</v>
      </c>
      <c r="DP28" s="140">
        <v>2.8799776710899071E-4</v>
      </c>
      <c r="DQ28" s="140">
        <v>4.9617843559692275E-3</v>
      </c>
      <c r="DR28" s="140"/>
      <c r="DS28" s="140">
        <v>2.4744362412913663E-4</v>
      </c>
      <c r="DT28" s="140">
        <v>4.6211199240858717E-5</v>
      </c>
      <c r="DU28" s="140">
        <v>1.510778096257539E-5</v>
      </c>
      <c r="DV28" s="140">
        <v>0</v>
      </c>
      <c r="DW28" s="140">
        <v>3.3085955847794984E-3</v>
      </c>
      <c r="DX28" s="140">
        <v>0</v>
      </c>
      <c r="DY28" s="140">
        <v>5.7357355868781221E-5</v>
      </c>
      <c r="DZ28" s="140">
        <v>5.5941202499371602E-6</v>
      </c>
      <c r="EA28" s="140">
        <v>3.7111320612328222E-5</v>
      </c>
      <c r="EB28" s="140">
        <v>3.6050679069225314E-3</v>
      </c>
      <c r="EC28" s="140">
        <v>5.4821266937910397E-4</v>
      </c>
      <c r="ED28" s="140">
        <v>1.7345429062550254E-5</v>
      </c>
      <c r="EE28" s="140">
        <v>1.6172528516813281E-5</v>
      </c>
      <c r="EF28" s="140">
        <v>8.6108135797517148E-5</v>
      </c>
      <c r="EG28" s="140">
        <v>3.1961790327039334E-4</v>
      </c>
      <c r="EH28" s="140">
        <v>1.3517953925269976E-4</v>
      </c>
      <c r="EI28" s="140">
        <v>7.0040012577260891E-4</v>
      </c>
      <c r="EJ28" s="140">
        <v>1.5300460014163559E-4</v>
      </c>
      <c r="EK28" s="140">
        <v>4.8344369540086765E-2</v>
      </c>
      <c r="EL28" s="140">
        <v>6.8666285271759636E-2</v>
      </c>
      <c r="EM28" s="140">
        <v>8.5843471752797219E-4</v>
      </c>
      <c r="EN28" s="140">
        <v>1.0741097715122373E-3</v>
      </c>
      <c r="EO28" s="140">
        <v>7.0734042170080523E-3</v>
      </c>
      <c r="EP28" s="140">
        <v>7.9480671848782772E-4</v>
      </c>
      <c r="EQ28" s="140">
        <v>2.2751469870883255E-4</v>
      </c>
      <c r="ER28" s="140">
        <v>3.3012516017772337E-4</v>
      </c>
      <c r="ES28" s="140">
        <v>4.6002613875063244E-3</v>
      </c>
      <c r="ET28" s="140"/>
      <c r="EU28" s="140">
        <v>2.4683406158913372E-4</v>
      </c>
      <c r="EV28" s="140">
        <v>1.8503601263734209E-6</v>
      </c>
      <c r="EW28" s="140">
        <v>2.9496968805082751E-5</v>
      </c>
      <c r="EX28" s="140">
        <v>0</v>
      </c>
      <c r="EY28" s="140">
        <v>3.0354078695378484E-3</v>
      </c>
      <c r="EZ28" s="140">
        <v>0</v>
      </c>
      <c r="FA28" s="140">
        <v>3.3629081619758586E-5</v>
      </c>
      <c r="FB28" s="140">
        <v>1.4564124865648862E-5</v>
      </c>
      <c r="FC28" s="140">
        <v>2.1888399384967667E-4</v>
      </c>
      <c r="FD28" s="140">
        <v>3.8462820751924099E-3</v>
      </c>
      <c r="FE28" s="140">
        <v>4.6490242465365751E-4</v>
      </c>
      <c r="FF28" s="140">
        <v>3.7007202527468418E-6</v>
      </c>
      <c r="FG28" s="140">
        <v>1.2867643074945829E-5</v>
      </c>
      <c r="FH28" s="140">
        <v>2.3746805593443729E-5</v>
      </c>
      <c r="FI28" s="140">
        <v>3.4212633473126918E-4</v>
      </c>
      <c r="FJ28" s="140">
        <v>6.5249822151051962E-4</v>
      </c>
      <c r="FK28" s="140">
        <v>4.1088317029508735E-4</v>
      </c>
      <c r="FL28" s="140">
        <v>1.203097389410563E-4</v>
      </c>
      <c r="FM28" s="140">
        <v>4.7348634834296521E-2</v>
      </c>
      <c r="FN28" s="140">
        <v>5.3431449064492466E-2</v>
      </c>
      <c r="FO28" s="140">
        <v>9.9470808109989369E-4</v>
      </c>
      <c r="FP28" s="140">
        <v>9.9189342469520867E-4</v>
      </c>
      <c r="FQ28" s="140">
        <v>6.690868114630078E-3</v>
      </c>
      <c r="FR28" s="140">
        <v>8.7977111149012595E-4</v>
      </c>
      <c r="FS28" s="140">
        <v>1.447050858106227E-4</v>
      </c>
      <c r="FT28" s="140">
        <v>2.9507883940193131E-4</v>
      </c>
      <c r="FU28" s="140">
        <v>4.8483642194262896E-3</v>
      </c>
      <c r="FV28" s="140"/>
      <c r="FW28" s="140">
        <v>1.5344200652485452E-4</v>
      </c>
      <c r="FX28" s="140">
        <v>4.1067858912433647E-5</v>
      </c>
      <c r="FY28" s="140">
        <v>4.805201632049844E-5</v>
      </c>
      <c r="FZ28" s="140">
        <v>0</v>
      </c>
      <c r="GA28" s="140">
        <v>3.1720750182025912E-3</v>
      </c>
      <c r="GB28" s="140">
        <v>1.5401814542987561E-5</v>
      </c>
      <c r="GC28" s="140">
        <v>5.8584472140148945E-5</v>
      </c>
      <c r="GD28" s="140">
        <v>1.2420154851754989E-5</v>
      </c>
      <c r="GE28" s="140">
        <v>2.3240959783034173E-4</v>
      </c>
      <c r="GF28" s="140">
        <v>3.518826700168311E-3</v>
      </c>
      <c r="GG28" s="140">
        <v>4.6803955263264275E-5</v>
      </c>
      <c r="GH28" s="140">
        <v>1.0866237199706895E-5</v>
      </c>
      <c r="GI28" s="140">
        <v>2.3095154567817311E-5</v>
      </c>
      <c r="GJ28" s="140">
        <v>9.5174207207063757E-5</v>
      </c>
      <c r="GK28" s="140">
        <v>3.3616950439993598E-4</v>
      </c>
      <c r="GL28" s="140">
        <v>5.3225191772159064E-4</v>
      </c>
      <c r="GM28" s="140">
        <v>5.5157290801536197E-4</v>
      </c>
      <c r="GN28" s="140">
        <v>7.2460417195353616E-5</v>
      </c>
      <c r="GO28" s="140">
        <v>1.0116894258983995E-2</v>
      </c>
      <c r="GP28" s="140">
        <v>4.8972690732376388E-2</v>
      </c>
      <c r="GQ28" s="140">
        <v>9.8489664728896968E-4</v>
      </c>
      <c r="GR28" s="140">
        <v>7.7408935899022291E-4</v>
      </c>
      <c r="GS28" s="140">
        <v>7.4800781520197937E-3</v>
      </c>
      <c r="GT28" s="140">
        <v>4.1977018360220568E-4</v>
      </c>
      <c r="GU28" s="140">
        <v>8.8685375444829559E-5</v>
      </c>
      <c r="GV28" s="140">
        <v>2.9768882131997882E-4</v>
      </c>
      <c r="GW28" s="140">
        <v>3.7037316732709182E-3</v>
      </c>
      <c r="GX28" s="140"/>
      <c r="GY28" s="140">
        <v>1.7801104928549691E-4</v>
      </c>
      <c r="GZ28" s="140">
        <v>4.8128298630899351E-5</v>
      </c>
      <c r="HA28" s="140">
        <v>3.5672580076742804E-5</v>
      </c>
      <c r="HB28" s="140">
        <v>0</v>
      </c>
      <c r="HC28" s="140">
        <v>3.2708159177570594E-3</v>
      </c>
      <c r="HD28" s="140">
        <v>1.9062552760741972E-5</v>
      </c>
      <c r="HE28" s="140">
        <v>9.9145806906469173E-5</v>
      </c>
      <c r="HF28" s="140">
        <v>1.4415462784242683E-5</v>
      </c>
      <c r="HG28" s="140">
        <v>2.3203693187014312E-4</v>
      </c>
      <c r="HH28" s="140">
        <v>3.801867246104262E-3</v>
      </c>
      <c r="HI28" s="140">
        <v>1.5541907910688114E-5</v>
      </c>
      <c r="HJ28" s="140">
        <v>1.1274646410842089E-5</v>
      </c>
      <c r="HK28" s="140">
        <v>1.9568374278897944E-5</v>
      </c>
      <c r="HL28" s="140">
        <v>1.4027941002717314E-3</v>
      </c>
      <c r="HM28" s="140">
        <v>1.8967714189793006E-6</v>
      </c>
      <c r="HN28" s="140">
        <v>4.1888091371881692E-4</v>
      </c>
      <c r="HO28" s="140">
        <v>3.4978186286041644E-4</v>
      </c>
      <c r="HP28" s="140">
        <v>1.0122030580740778E-3</v>
      </c>
      <c r="HQ28" s="140">
        <v>1.1379579030249587E-2</v>
      </c>
      <c r="HR28" s="140">
        <v>2.0316826766330863E-2</v>
      </c>
      <c r="HS28" s="140">
        <v>4.852793888501929E-4</v>
      </c>
      <c r="HT28" s="140">
        <v>4.9594123583484174E-4</v>
      </c>
      <c r="HU28" s="140">
        <v>7.1859369194855601E-3</v>
      </c>
      <c r="HV28" s="140">
        <v>8.0557636677616289E-5</v>
      </c>
      <c r="HW28" s="140">
        <v>5.0991427668563127E-5</v>
      </c>
      <c r="HX28" s="140">
        <v>8.2968433151145142E-5</v>
      </c>
      <c r="HY28" s="140">
        <v>1.9977123777761282E-4</v>
      </c>
      <c r="HZ28" s="100"/>
    </row>
    <row r="29" spans="1:234" s="101" customFormat="1" ht="24" x14ac:dyDescent="0.25">
      <c r="A29" s="98" t="s">
        <v>28</v>
      </c>
      <c r="B29" s="99">
        <v>5813</v>
      </c>
      <c r="C29" s="99"/>
      <c r="D29" s="99">
        <v>7</v>
      </c>
      <c r="E29" s="99"/>
      <c r="F29" s="99"/>
      <c r="G29" s="99" t="s">
        <v>790</v>
      </c>
      <c r="H29" s="99" t="s">
        <v>788</v>
      </c>
      <c r="I29" s="98" t="s">
        <v>9</v>
      </c>
      <c r="J29" s="98" t="s">
        <v>884</v>
      </c>
      <c r="K29" s="140">
        <v>1.3579990361627196E-5</v>
      </c>
      <c r="L29" s="140">
        <v>0</v>
      </c>
      <c r="M29" s="140">
        <v>1.1710369972287108E-5</v>
      </c>
      <c r="N29" s="140">
        <v>0</v>
      </c>
      <c r="O29" s="140">
        <v>5.879786395513359E-5</v>
      </c>
      <c r="P29" s="140">
        <v>0</v>
      </c>
      <c r="Q29" s="140">
        <v>0</v>
      </c>
      <c r="R29" s="140">
        <v>2.782040606886456E-5</v>
      </c>
      <c r="S29" s="140">
        <v>1.6813903387016005E-4</v>
      </c>
      <c r="T29" s="140">
        <v>2.058933236500993E-5</v>
      </c>
      <c r="U29" s="140">
        <v>2.976854159449889E-5</v>
      </c>
      <c r="V29" s="140">
        <v>5.1444046470174176E-5</v>
      </c>
      <c r="W29" s="140">
        <v>3.1447858018593221E-4</v>
      </c>
      <c r="X29" s="140">
        <v>1.7187102709784183E-5</v>
      </c>
      <c r="Y29" s="140">
        <v>8.9518684200670925E-5</v>
      </c>
      <c r="Z29" s="140">
        <v>6.4422521067746094E-5</v>
      </c>
      <c r="AA29" s="140">
        <v>2.0391645808879462E-3</v>
      </c>
      <c r="AB29" s="140">
        <v>1.8616189691037058E-4</v>
      </c>
      <c r="AC29" s="140">
        <v>1.5931143307527278E-3</v>
      </c>
      <c r="AD29" s="140">
        <v>3.3132909671412684E-2</v>
      </c>
      <c r="AE29" s="140">
        <v>3.7027447133247361E-3</v>
      </c>
      <c r="AF29" s="140">
        <v>1.2477281355334879E-3</v>
      </c>
      <c r="AG29" s="140">
        <v>6.43289626171839E-4</v>
      </c>
      <c r="AH29" s="140">
        <v>2.115498514038286E-4</v>
      </c>
      <c r="AI29" s="140">
        <v>3.5524181157352568E-5</v>
      </c>
      <c r="AJ29" s="140">
        <v>1.4685712676647641E-4</v>
      </c>
      <c r="AK29" s="140">
        <v>1.9474631139536862E-4</v>
      </c>
      <c r="AL29" s="140"/>
      <c r="AM29" s="140">
        <v>6.8960147921446927E-6</v>
      </c>
      <c r="AN29" s="140">
        <v>0</v>
      </c>
      <c r="AO29" s="140">
        <v>9.5118771575391597E-6</v>
      </c>
      <c r="AP29" s="140">
        <v>0</v>
      </c>
      <c r="AQ29" s="140">
        <v>5.9248284853317697E-5</v>
      </c>
      <c r="AR29" s="140">
        <v>0</v>
      </c>
      <c r="AS29" s="140">
        <v>0</v>
      </c>
      <c r="AT29" s="140">
        <v>3.0211490706290749E-5</v>
      </c>
      <c r="AU29" s="140">
        <v>1.3770391764453884E-4</v>
      </c>
      <c r="AV29" s="140">
        <v>2.221911557616375E-5</v>
      </c>
      <c r="AW29" s="140">
        <v>1.822696303577721E-5</v>
      </c>
      <c r="AX29" s="140">
        <v>3.7326500158084316E-5</v>
      </c>
      <c r="AY29" s="140">
        <v>3.0952872900625163E-4</v>
      </c>
      <c r="AZ29" s="140">
        <v>2.1812240079962916E-5</v>
      </c>
      <c r="BA29" s="140">
        <v>1.1465689696596486E-4</v>
      </c>
      <c r="BB29" s="140">
        <v>5.7549539464052003E-5</v>
      </c>
      <c r="BC29" s="140">
        <v>1.8254264075792126E-3</v>
      </c>
      <c r="BD29" s="140">
        <v>2.4835394053478188E-4</v>
      </c>
      <c r="BE29" s="140">
        <v>1.6036714442899818E-3</v>
      </c>
      <c r="BF29" s="140">
        <v>3.1424959470918258E-2</v>
      </c>
      <c r="BG29" s="140">
        <v>1.8534716574590525E-3</v>
      </c>
      <c r="BH29" s="140">
        <v>1.2152060634178907E-3</v>
      </c>
      <c r="BI29" s="140">
        <v>5.8498167461027686E-4</v>
      </c>
      <c r="BJ29" s="140">
        <v>1.258655335240852E-4</v>
      </c>
      <c r="BK29" s="140">
        <v>6.2632409612577778E-6</v>
      </c>
      <c r="BL29" s="140">
        <v>1.4234479497273809E-4</v>
      </c>
      <c r="BM29" s="140">
        <v>2.1936812009793938E-4</v>
      </c>
      <c r="BN29" s="140"/>
      <c r="BO29" s="140">
        <v>1.0146397714365775E-5</v>
      </c>
      <c r="BP29" s="140">
        <v>0</v>
      </c>
      <c r="BQ29" s="140">
        <v>0</v>
      </c>
      <c r="BR29" s="140">
        <v>0</v>
      </c>
      <c r="BS29" s="140">
        <v>1.4461077497017099E-5</v>
      </c>
      <c r="BT29" s="140">
        <v>0</v>
      </c>
      <c r="BU29" s="140">
        <v>0</v>
      </c>
      <c r="BV29" s="140">
        <v>5.2254214124165906E-5</v>
      </c>
      <c r="BW29" s="140">
        <v>1.0448751550928653E-4</v>
      </c>
      <c r="BX29" s="140">
        <v>2.1718580955092519E-5</v>
      </c>
      <c r="BY29" s="140">
        <v>1.5415396576958414E-5</v>
      </c>
      <c r="BZ29" s="140">
        <v>4.1998554688891302E-5</v>
      </c>
      <c r="CA29" s="140">
        <v>2.5191818248441306E-4</v>
      </c>
      <c r="CB29" s="140">
        <v>1.6591077489228881E-5</v>
      </c>
      <c r="CC29" s="140">
        <v>1.1752068684339982E-4</v>
      </c>
      <c r="CD29" s="140">
        <v>7.1974763931832302E-5</v>
      </c>
      <c r="CE29" s="140">
        <v>1.6977791879653275E-3</v>
      </c>
      <c r="CF29" s="140">
        <v>1.1922815815609661E-4</v>
      </c>
      <c r="CG29" s="140">
        <v>1.1028093474463728E-3</v>
      </c>
      <c r="CH29" s="140">
        <v>2.3912918189705246E-2</v>
      </c>
      <c r="CI29" s="140">
        <v>1.7700380519467408E-3</v>
      </c>
      <c r="CJ29" s="140">
        <v>1.0869857772680977E-3</v>
      </c>
      <c r="CK29" s="140">
        <v>5.166804081463965E-4</v>
      </c>
      <c r="CL29" s="140">
        <v>5.1301722054203228E-5</v>
      </c>
      <c r="CM29" s="140">
        <v>1.6357611715883845E-5</v>
      </c>
      <c r="CN29" s="140">
        <v>1.0303742422537139E-4</v>
      </c>
      <c r="CO29" s="140">
        <v>1.44434044381273E-4</v>
      </c>
      <c r="CP29" s="140"/>
      <c r="CQ29" s="140">
        <v>5.0812625933481764E-6</v>
      </c>
      <c r="CR29" s="140">
        <v>1.5305007811289687E-5</v>
      </c>
      <c r="CS29" s="140">
        <v>0</v>
      </c>
      <c r="CT29" s="140">
        <v>0</v>
      </c>
      <c r="CU29" s="140">
        <v>9.0912732721773785E-5</v>
      </c>
      <c r="CV29" s="140">
        <v>0</v>
      </c>
      <c r="CW29" s="140">
        <v>0</v>
      </c>
      <c r="CX29" s="140">
        <v>4.942558409223627E-5</v>
      </c>
      <c r="CY29" s="140">
        <v>1.0964259314768065E-4</v>
      </c>
      <c r="CZ29" s="140">
        <v>8.9551301260279439E-6</v>
      </c>
      <c r="DA29" s="140">
        <v>4.4230792352060186E-5</v>
      </c>
      <c r="DB29" s="140">
        <v>5.4227513287467571E-5</v>
      </c>
      <c r="DC29" s="140">
        <v>1.3629197884887419E-4</v>
      </c>
      <c r="DD29" s="140">
        <v>1.5997440375800394E-5</v>
      </c>
      <c r="DE29" s="140">
        <v>1.1119890837533636E-4</v>
      </c>
      <c r="DF29" s="140">
        <v>1.3536429130873991E-5</v>
      </c>
      <c r="DG29" s="140">
        <v>1.3579502524524265E-3</v>
      </c>
      <c r="DH29" s="140">
        <v>9.4287691010945188E-5</v>
      </c>
      <c r="DI29" s="140">
        <v>9.9534965323473147E-4</v>
      </c>
      <c r="DJ29" s="140">
        <v>2.0764766206779063E-2</v>
      </c>
      <c r="DK29" s="140">
        <v>1.564654144137819E-3</v>
      </c>
      <c r="DL29" s="140">
        <v>7.9716639950913474E-4</v>
      </c>
      <c r="DM29" s="140">
        <v>4.3198976341002213E-4</v>
      </c>
      <c r="DN29" s="140">
        <v>7.3944002539162398E-5</v>
      </c>
      <c r="DO29" s="140">
        <v>7.3464037494190497E-6</v>
      </c>
      <c r="DP29" s="140">
        <v>8.2570891264325448E-5</v>
      </c>
      <c r="DQ29" s="140">
        <v>1.0499793141051184E-4</v>
      </c>
      <c r="DR29" s="140"/>
      <c r="DS29" s="140">
        <v>2.1133343166429269E-6</v>
      </c>
      <c r="DT29" s="140">
        <v>0</v>
      </c>
      <c r="DU29" s="140">
        <v>3.6562877450569676E-6</v>
      </c>
      <c r="DV29" s="140">
        <v>0</v>
      </c>
      <c r="DW29" s="140">
        <v>1.7717873157409886E-4</v>
      </c>
      <c r="DX29" s="140">
        <v>0</v>
      </c>
      <c r="DY29" s="140">
        <v>0</v>
      </c>
      <c r="DZ29" s="140">
        <v>8.1658799240555855E-5</v>
      </c>
      <c r="EA29" s="140">
        <v>5.3084033003883062E-5</v>
      </c>
      <c r="EB29" s="140">
        <v>2.7620621386733297E-5</v>
      </c>
      <c r="EC29" s="140">
        <v>3.9034454840471452E-5</v>
      </c>
      <c r="ED29" s="140">
        <v>8.5677242286760343E-5</v>
      </c>
      <c r="EE29" s="140">
        <v>9.8174250984947844E-5</v>
      </c>
      <c r="EF29" s="140">
        <v>0</v>
      </c>
      <c r="EG29" s="140">
        <v>2.5904798673728613E-6</v>
      </c>
      <c r="EH29" s="140">
        <v>1.6245727397471115E-5</v>
      </c>
      <c r="EI29" s="140">
        <v>1.2130439892132988E-3</v>
      </c>
      <c r="EJ29" s="140">
        <v>4.3355967577869207E-5</v>
      </c>
      <c r="EK29" s="140">
        <v>8.3894465632570331E-4</v>
      </c>
      <c r="EL29" s="140">
        <v>1.8921707725616251E-2</v>
      </c>
      <c r="EM29" s="140">
        <v>7.7202318297341457E-4</v>
      </c>
      <c r="EN29" s="140">
        <v>5.0687197448051103E-4</v>
      </c>
      <c r="EO29" s="140">
        <v>4.2365226943876671E-4</v>
      </c>
      <c r="EP29" s="140">
        <v>2.6452400889304148E-5</v>
      </c>
      <c r="EQ29" s="140">
        <v>1.5027342632184135E-5</v>
      </c>
      <c r="ER29" s="140">
        <v>8.6021116149175274E-5</v>
      </c>
      <c r="ES29" s="140">
        <v>6.1080188050802609E-5</v>
      </c>
      <c r="ET29" s="140"/>
      <c r="EU29" s="140">
        <v>3.7007202527468418E-6</v>
      </c>
      <c r="EV29" s="140">
        <v>0</v>
      </c>
      <c r="EW29" s="140">
        <v>0</v>
      </c>
      <c r="EX29" s="140">
        <v>0</v>
      </c>
      <c r="EY29" s="140">
        <v>3.1732124252364522E-5</v>
      </c>
      <c r="EZ29" s="140">
        <v>0</v>
      </c>
      <c r="FA29" s="140">
        <v>0</v>
      </c>
      <c r="FB29" s="140">
        <v>3.2303029988555007E-5</v>
      </c>
      <c r="FC29" s="140">
        <v>4.5790762565636227E-5</v>
      </c>
      <c r="FD29" s="140">
        <v>0</v>
      </c>
      <c r="FE29" s="140">
        <v>2.8346482526077833E-5</v>
      </c>
      <c r="FF29" s="140">
        <v>9.5337955151262959E-5</v>
      </c>
      <c r="FG29" s="140">
        <v>5.2516204838302377E-5</v>
      </c>
      <c r="FH29" s="140">
        <v>0</v>
      </c>
      <c r="FI29" s="140">
        <v>2.5865249078338141E-6</v>
      </c>
      <c r="FJ29" s="140">
        <v>4.1290686738296464E-5</v>
      </c>
      <c r="FK29" s="140">
        <v>9.7036657374122506E-4</v>
      </c>
      <c r="FL29" s="140">
        <v>1.8682588787358101E-5</v>
      </c>
      <c r="FM29" s="140">
        <v>4.5923232433604615E-4</v>
      </c>
      <c r="FN29" s="140">
        <v>1.441082105684946E-2</v>
      </c>
      <c r="FO29" s="140">
        <v>5.4580148253747498E-4</v>
      </c>
      <c r="FP29" s="140">
        <v>3.1916420120945224E-4</v>
      </c>
      <c r="FQ29" s="140">
        <v>4.1357996074934479E-4</v>
      </c>
      <c r="FR29" s="140">
        <v>8.2211182073247947E-5</v>
      </c>
      <c r="FS29" s="140">
        <v>0</v>
      </c>
      <c r="FT29" s="140">
        <v>7.0091800757789548E-5</v>
      </c>
      <c r="FU29" s="140">
        <v>1.3009806442421419E-4</v>
      </c>
      <c r="FV29" s="140"/>
      <c r="FW29" s="140">
        <v>0</v>
      </c>
      <c r="FX29" s="140">
        <v>0</v>
      </c>
      <c r="FY29" s="140">
        <v>0</v>
      </c>
      <c r="FZ29" s="140">
        <v>0</v>
      </c>
      <c r="GA29" s="140">
        <v>2.562582280837263E-5</v>
      </c>
      <c r="GB29" s="140">
        <v>0</v>
      </c>
      <c r="GC29" s="140">
        <v>0</v>
      </c>
      <c r="GD29" s="140">
        <v>1.7067431336020928E-6</v>
      </c>
      <c r="GE29" s="140">
        <v>2.8327823383737868E-5</v>
      </c>
      <c r="GF29" s="140">
        <v>9.3870872348115104E-6</v>
      </c>
      <c r="GG29" s="140">
        <v>0</v>
      </c>
      <c r="GH29" s="140">
        <v>0</v>
      </c>
      <c r="GI29" s="140">
        <v>0</v>
      </c>
      <c r="GJ29" s="140">
        <v>0</v>
      </c>
      <c r="GK29" s="140">
        <v>7.7934415377734131E-6</v>
      </c>
      <c r="GL29" s="140">
        <v>1.0000815615120448E-5</v>
      </c>
      <c r="GM29" s="140">
        <v>2.4316697360658151E-4</v>
      </c>
      <c r="GN29" s="140">
        <v>3.9346639306953214E-5</v>
      </c>
      <c r="GO29" s="140">
        <v>5.1638208542287756E-4</v>
      </c>
      <c r="GP29" s="140">
        <v>7.7865584730232668E-2</v>
      </c>
      <c r="GQ29" s="140">
        <v>3.2909988645615649E-4</v>
      </c>
      <c r="GR29" s="140">
        <v>1.9870553357577661E-4</v>
      </c>
      <c r="GS29" s="140">
        <v>2.296908588343716E-4</v>
      </c>
      <c r="GT29" s="140">
        <v>7.0682607745260271E-5</v>
      </c>
      <c r="GU29" s="140">
        <v>0</v>
      </c>
      <c r="GV29" s="140">
        <v>3.4134862672041856E-6</v>
      </c>
      <c r="GW29" s="140">
        <v>1.2149897217341627E-4</v>
      </c>
      <c r="GX29" s="140"/>
      <c r="GY29" s="140">
        <v>0</v>
      </c>
      <c r="GZ29" s="140">
        <v>0</v>
      </c>
      <c r="HA29" s="140">
        <v>0</v>
      </c>
      <c r="HB29" s="140">
        <v>0</v>
      </c>
      <c r="HC29" s="140">
        <v>2.8480639306689251E-5</v>
      </c>
      <c r="HD29" s="140">
        <v>0</v>
      </c>
      <c r="HE29" s="140">
        <v>5.6903142569379014E-6</v>
      </c>
      <c r="HF29" s="140">
        <v>5.119528317681034E-6</v>
      </c>
      <c r="HG29" s="140">
        <v>0</v>
      </c>
      <c r="HH29" s="140">
        <v>0</v>
      </c>
      <c r="HI29" s="140">
        <v>0</v>
      </c>
      <c r="HJ29" s="140">
        <v>6.7131956639121829E-6</v>
      </c>
      <c r="HK29" s="140">
        <v>0</v>
      </c>
      <c r="HL29" s="140">
        <v>0</v>
      </c>
      <c r="HM29" s="140">
        <v>8.7251485273047812E-6</v>
      </c>
      <c r="HN29" s="140">
        <v>2.9625672793038121E-5</v>
      </c>
      <c r="HO29" s="140">
        <v>4.2095422713767745E-4</v>
      </c>
      <c r="HP29" s="140">
        <v>2.0154950840213738E-5</v>
      </c>
      <c r="HQ29" s="140">
        <v>3.703725827083774E-3</v>
      </c>
      <c r="HR29" s="140">
        <v>7.6634524530477713E-2</v>
      </c>
      <c r="HS29" s="140">
        <v>3.9349604246435876E-4</v>
      </c>
      <c r="HT29" s="140">
        <v>1.0335388913804096E-4</v>
      </c>
      <c r="HU29" s="140">
        <v>3.6594799824511996E-4</v>
      </c>
      <c r="HV29" s="140">
        <v>6.5839970787040468E-5</v>
      </c>
      <c r="HW29" s="140">
        <v>0</v>
      </c>
      <c r="HX29" s="140">
        <v>6.5922290666625585E-5</v>
      </c>
      <c r="HY29" s="140">
        <v>8.1709470089510875E-4</v>
      </c>
      <c r="HZ29" s="100"/>
    </row>
    <row r="30" spans="1:234" s="101" customFormat="1" ht="24" x14ac:dyDescent="0.25">
      <c r="A30" s="98" t="s">
        <v>28</v>
      </c>
      <c r="B30" s="99">
        <v>5821</v>
      </c>
      <c r="C30" s="99"/>
      <c r="D30" s="99">
        <v>7</v>
      </c>
      <c r="E30" s="99"/>
      <c r="F30" s="99"/>
      <c r="G30" s="99" t="s">
        <v>820</v>
      </c>
      <c r="H30" s="99" t="s">
        <v>788</v>
      </c>
      <c r="I30" s="98" t="s">
        <v>9</v>
      </c>
      <c r="J30" s="98" t="s">
        <v>884</v>
      </c>
      <c r="K30" s="140">
        <v>4.8095290733212804E-4</v>
      </c>
      <c r="L30" s="140">
        <v>0</v>
      </c>
      <c r="M30" s="140">
        <v>1.2737989084467993E-4</v>
      </c>
      <c r="N30" s="140">
        <v>0</v>
      </c>
      <c r="O30" s="140">
        <v>1.3602501131277603E-4</v>
      </c>
      <c r="P30" s="140">
        <v>0</v>
      </c>
      <c r="Q30" s="140">
        <v>0</v>
      </c>
      <c r="R30" s="140">
        <v>0</v>
      </c>
      <c r="S30" s="140">
        <v>9.2917321052812524E-6</v>
      </c>
      <c r="T30" s="140">
        <v>9.0988846832313383E-4</v>
      </c>
      <c r="U30" s="140">
        <v>4.3689848248791067E-5</v>
      </c>
      <c r="V30" s="140">
        <v>6.5344942286284227E-5</v>
      </c>
      <c r="W30" s="140">
        <v>3.2404927176970678E-3</v>
      </c>
      <c r="X30" s="140">
        <v>0</v>
      </c>
      <c r="Y30" s="140">
        <v>0</v>
      </c>
      <c r="Z30" s="140">
        <v>4.8664929661648644E-4</v>
      </c>
      <c r="AA30" s="140">
        <v>1.9787959186479674E-3</v>
      </c>
      <c r="AB30" s="140">
        <v>3.6031138061021662E-5</v>
      </c>
      <c r="AC30" s="140">
        <v>2.2628503852752342E-2</v>
      </c>
      <c r="AD30" s="140">
        <v>9.0532360294512088E-2</v>
      </c>
      <c r="AE30" s="140">
        <v>1.481402666531967E-2</v>
      </c>
      <c r="AF30" s="140">
        <v>9.1815275166468122E-4</v>
      </c>
      <c r="AG30" s="140">
        <v>2.94110964035167E-3</v>
      </c>
      <c r="AH30" s="140">
        <v>1.2085003319037744E-4</v>
      </c>
      <c r="AI30" s="140">
        <v>4.9244476673771958E-5</v>
      </c>
      <c r="AJ30" s="140">
        <v>4.8274240201824392E-4</v>
      </c>
      <c r="AK30" s="140">
        <v>2.5208483139226071E-3</v>
      </c>
      <c r="AL30" s="140"/>
      <c r="AM30" s="140">
        <v>0</v>
      </c>
      <c r="AN30" s="140">
        <v>0</v>
      </c>
      <c r="AO30" s="140">
        <v>1.0628652198499526E-4</v>
      </c>
      <c r="AP30" s="140">
        <v>0</v>
      </c>
      <c r="AQ30" s="140">
        <v>1.6318812475200962E-4</v>
      </c>
      <c r="AR30" s="140">
        <v>0</v>
      </c>
      <c r="AS30" s="140">
        <v>0</v>
      </c>
      <c r="AT30" s="140">
        <v>4.0699434028608441E-5</v>
      </c>
      <c r="AU30" s="140">
        <v>1.7587096388075675E-5</v>
      </c>
      <c r="AV30" s="140">
        <v>9.6940723921300372E-4</v>
      </c>
      <c r="AW30" s="140">
        <v>3.4801047564368169E-5</v>
      </c>
      <c r="AX30" s="140">
        <v>3.4336546871995623E-5</v>
      </c>
      <c r="AY30" s="140">
        <v>2.809791893079336E-3</v>
      </c>
      <c r="AZ30" s="140">
        <v>4.2746042678163077E-6</v>
      </c>
      <c r="BA30" s="140">
        <v>1.5680326562507429E-5</v>
      </c>
      <c r="BB30" s="140">
        <v>5.401014821613076E-4</v>
      </c>
      <c r="BC30" s="140">
        <v>2.1108730375063401E-3</v>
      </c>
      <c r="BD30" s="140">
        <v>1.0610844499745706E-4</v>
      </c>
      <c r="BE30" s="140">
        <v>2.2913784794182806E-2</v>
      </c>
      <c r="BF30" s="140">
        <v>9.2857601528891234E-2</v>
      </c>
      <c r="BG30" s="140">
        <v>1.6552858691082414E-2</v>
      </c>
      <c r="BH30" s="140">
        <v>6.6705130247289687E-4</v>
      </c>
      <c r="BI30" s="140">
        <v>2.8952636772177254E-3</v>
      </c>
      <c r="BJ30" s="140">
        <v>1.9224090137956711E-4</v>
      </c>
      <c r="BK30" s="140">
        <v>4.2374063840698242E-5</v>
      </c>
      <c r="BL30" s="140">
        <v>4.1541808477312003E-4</v>
      </c>
      <c r="BM30" s="140">
        <v>2.8935177094302818E-3</v>
      </c>
      <c r="BN30" s="140"/>
      <c r="BO30" s="140">
        <v>0</v>
      </c>
      <c r="BP30" s="140">
        <v>0</v>
      </c>
      <c r="BQ30" s="140">
        <v>1.4868161417292978E-4</v>
      </c>
      <c r="BR30" s="140">
        <v>0</v>
      </c>
      <c r="BS30" s="140">
        <v>2.5618894877756402E-4</v>
      </c>
      <c r="BT30" s="140">
        <v>0</v>
      </c>
      <c r="BU30" s="140">
        <v>0</v>
      </c>
      <c r="BV30" s="140">
        <v>1.5279427885373862E-4</v>
      </c>
      <c r="BW30" s="140">
        <v>6.8662623242143763E-6</v>
      </c>
      <c r="BX30" s="140">
        <v>9.1880892276639196E-4</v>
      </c>
      <c r="BY30" s="140">
        <v>3.5187722542004879E-5</v>
      </c>
      <c r="BZ30" s="140">
        <v>4.5775734664970374E-5</v>
      </c>
      <c r="CA30" s="140">
        <v>2.3192147359556059E-3</v>
      </c>
      <c r="CB30" s="140">
        <v>4.0585721358171994E-6</v>
      </c>
      <c r="CC30" s="140">
        <v>1.0816877746223411E-5</v>
      </c>
      <c r="CD30" s="140">
        <v>5.4327116792482282E-4</v>
      </c>
      <c r="CE30" s="140">
        <v>2.1708623098280365E-3</v>
      </c>
      <c r="CF30" s="140">
        <v>8.4883763838659092E-5</v>
      </c>
      <c r="CG30" s="140">
        <v>2.2560528547400489E-2</v>
      </c>
      <c r="CH30" s="140">
        <v>9.7136210358120589E-2</v>
      </c>
      <c r="CI30" s="140">
        <v>1.4840647136598275E-2</v>
      </c>
      <c r="CJ30" s="140">
        <v>9.341070318287059E-4</v>
      </c>
      <c r="CK30" s="140">
        <v>3.2328260763739266E-3</v>
      </c>
      <c r="CL30" s="140">
        <v>2.2186941484573887E-4</v>
      </c>
      <c r="CM30" s="140">
        <v>5.1653290971696927E-5</v>
      </c>
      <c r="CN30" s="140">
        <v>3.2335231459262442E-4</v>
      </c>
      <c r="CO30" s="140">
        <v>1.1105273226658381E-3</v>
      </c>
      <c r="CP30" s="140"/>
      <c r="CQ30" s="140">
        <v>9.6285504697246903E-6</v>
      </c>
      <c r="CR30" s="140">
        <v>0</v>
      </c>
      <c r="CS30" s="140">
        <v>1.5247539207512574E-4</v>
      </c>
      <c r="CT30" s="140">
        <v>0</v>
      </c>
      <c r="CU30" s="140">
        <v>5.3116679221635644E-4</v>
      </c>
      <c r="CV30" s="140">
        <v>0</v>
      </c>
      <c r="CW30" s="140">
        <v>0</v>
      </c>
      <c r="CX30" s="140">
        <v>1.3412492578730877E-4</v>
      </c>
      <c r="CY30" s="140">
        <v>4.2581932843854863E-6</v>
      </c>
      <c r="CZ30" s="140">
        <v>8.7719699958813439E-4</v>
      </c>
      <c r="DA30" s="140">
        <v>3.3115377379030183E-5</v>
      </c>
      <c r="DB30" s="140">
        <v>4.4993423885731157E-5</v>
      </c>
      <c r="DC30" s="140">
        <v>1.9395230675613537E-3</v>
      </c>
      <c r="DD30" s="140">
        <v>0</v>
      </c>
      <c r="DE30" s="140">
        <v>9.699769772741285E-6</v>
      </c>
      <c r="DF30" s="140">
        <v>6.2653559496797084E-4</v>
      </c>
      <c r="DG30" s="140">
        <v>2.0876485043275898E-3</v>
      </c>
      <c r="DH30" s="140">
        <v>4.5602427152105246E-5</v>
      </c>
      <c r="DI30" s="140">
        <v>2.2553628478002925E-2</v>
      </c>
      <c r="DJ30" s="140">
        <v>9.3694216953741263E-2</v>
      </c>
      <c r="DK30" s="140">
        <v>5.9263123083180339E-3</v>
      </c>
      <c r="DL30" s="140">
        <v>1.0694392234037097E-3</v>
      </c>
      <c r="DM30" s="140">
        <v>3.2870082658394829E-3</v>
      </c>
      <c r="DN30" s="140">
        <v>1.535118812152919E-4</v>
      </c>
      <c r="DO30" s="140">
        <v>1.1298445860886245E-4</v>
      </c>
      <c r="DP30" s="140">
        <v>3.12033601654082E-4</v>
      </c>
      <c r="DQ30" s="140">
        <v>1.1185617003189518E-3</v>
      </c>
      <c r="DR30" s="140"/>
      <c r="DS30" s="140">
        <v>2.376587034287029E-6</v>
      </c>
      <c r="DT30" s="140">
        <v>0</v>
      </c>
      <c r="DU30" s="140">
        <v>4.680048313672918E-6</v>
      </c>
      <c r="DV30" s="140">
        <v>0</v>
      </c>
      <c r="DW30" s="140">
        <v>6.2293709953389204E-5</v>
      </c>
      <c r="DX30" s="140">
        <v>0</v>
      </c>
      <c r="DY30" s="140">
        <v>0</v>
      </c>
      <c r="DZ30" s="140">
        <v>1.5718245733352789E-4</v>
      </c>
      <c r="EA30" s="140">
        <v>7.5648593445228651E-6</v>
      </c>
      <c r="EB30" s="140">
        <v>4.917859118672254E-4</v>
      </c>
      <c r="EC30" s="140">
        <v>2.4416689561490432E-5</v>
      </c>
      <c r="ED30" s="140">
        <v>5.0115090792006553E-5</v>
      </c>
      <c r="EE30" s="140">
        <v>1.6971257006100113E-3</v>
      </c>
      <c r="EF30" s="140">
        <v>0</v>
      </c>
      <c r="EG30" s="140">
        <v>6.08771909551985E-6</v>
      </c>
      <c r="EH30" s="140">
        <v>3.6262092939223111E-4</v>
      </c>
      <c r="EI30" s="140">
        <v>1.4844730072014413E-3</v>
      </c>
      <c r="EJ30" s="140">
        <v>3.5785587238841759E-5</v>
      </c>
      <c r="EK30" s="140">
        <v>2.0552744526156352E-2</v>
      </c>
      <c r="EL30" s="140">
        <v>6.6966092896366403E-2</v>
      </c>
      <c r="EM30" s="140">
        <v>1.3171147939452803E-2</v>
      </c>
      <c r="EN30" s="140">
        <v>1.0009965576781256E-3</v>
      </c>
      <c r="EO30" s="140">
        <v>2.7677398782235173E-3</v>
      </c>
      <c r="EP30" s="140">
        <v>6.4363826948874957E-5</v>
      </c>
      <c r="EQ30" s="140">
        <v>5.1117864268971723E-5</v>
      </c>
      <c r="ER30" s="140">
        <v>2.1733350954257486E-4</v>
      </c>
      <c r="ES30" s="140">
        <v>1.2085882541527629E-3</v>
      </c>
      <c r="ET30" s="140"/>
      <c r="EU30" s="140">
        <v>4.2377902638792606E-5</v>
      </c>
      <c r="EV30" s="140">
        <v>0</v>
      </c>
      <c r="EW30" s="140">
        <v>3.7734147342460795E-4</v>
      </c>
      <c r="EX30" s="140">
        <v>0</v>
      </c>
      <c r="EY30" s="140">
        <v>2.6116193724893915E-4</v>
      </c>
      <c r="EZ30" s="140">
        <v>0</v>
      </c>
      <c r="FA30" s="140">
        <v>0</v>
      </c>
      <c r="FB30" s="140">
        <v>1.5583792673353006E-4</v>
      </c>
      <c r="FC30" s="140">
        <v>8.3860390147174482E-5</v>
      </c>
      <c r="FD30" s="140">
        <v>5.4522050925050062E-4</v>
      </c>
      <c r="FE30" s="140">
        <v>2.5686181969334265E-5</v>
      </c>
      <c r="FF30" s="140">
        <v>3.9258871941470906E-5</v>
      </c>
      <c r="FG30" s="140">
        <v>2.077963255894817E-3</v>
      </c>
      <c r="FH30" s="140">
        <v>2.3238851894230888E-5</v>
      </c>
      <c r="FI30" s="140">
        <v>1.1778676296056308E-5</v>
      </c>
      <c r="FJ30" s="140">
        <v>5.5826176783577478E-4</v>
      </c>
      <c r="FK30" s="140">
        <v>1.8652371013748929E-3</v>
      </c>
      <c r="FL30" s="140">
        <v>8.5725513361867999E-5</v>
      </c>
      <c r="FM30" s="140">
        <v>2.2724492248267343E-2</v>
      </c>
      <c r="FN30" s="140">
        <v>6.9403949675081789E-2</v>
      </c>
      <c r="FO30" s="140">
        <v>1.3897442181336364E-2</v>
      </c>
      <c r="FP30" s="140">
        <v>1.0147031522109262E-3</v>
      </c>
      <c r="FQ30" s="140">
        <v>3.0317155455429666E-3</v>
      </c>
      <c r="FR30" s="140">
        <v>2.4676760779534228E-5</v>
      </c>
      <c r="FS30" s="140">
        <v>3.5794361101839181E-4</v>
      </c>
      <c r="FT30" s="140">
        <v>2.3740605892198612E-4</v>
      </c>
      <c r="FU30" s="140">
        <v>1.162163603316933E-3</v>
      </c>
      <c r="FV30" s="140"/>
      <c r="FW30" s="140">
        <v>0</v>
      </c>
      <c r="FX30" s="140">
        <v>0</v>
      </c>
      <c r="FY30" s="140">
        <v>1.7854988420003222E-4</v>
      </c>
      <c r="FZ30" s="140">
        <v>0</v>
      </c>
      <c r="GA30" s="140">
        <v>1.4469167842104801E-4</v>
      </c>
      <c r="GB30" s="140">
        <v>0</v>
      </c>
      <c r="GC30" s="140">
        <v>0</v>
      </c>
      <c r="GD30" s="140">
        <v>1.369735392128658E-4</v>
      </c>
      <c r="GE30" s="140">
        <v>7.0983858189917548E-5</v>
      </c>
      <c r="GF30" s="140">
        <v>3.8408387085853282E-4</v>
      </c>
      <c r="GG30" s="140">
        <v>2.6427827575802432E-5</v>
      </c>
      <c r="GH30" s="140">
        <v>2.365290999860892E-5</v>
      </c>
      <c r="GI30" s="140">
        <v>2.0737566942806828E-3</v>
      </c>
      <c r="GJ30" s="140">
        <v>2.9586659542209185E-5</v>
      </c>
      <c r="GK30" s="140">
        <v>3.4134862672041856E-6</v>
      </c>
      <c r="GL30" s="140">
        <v>3.8707840309436091E-4</v>
      </c>
      <c r="GM30" s="140">
        <v>1.6421966169960283E-3</v>
      </c>
      <c r="GN30" s="140">
        <v>1.1500384808104503E-4</v>
      </c>
      <c r="GO30" s="140">
        <v>2.2458577503100575E-2</v>
      </c>
      <c r="GP30" s="140">
        <v>7.4994732149654936E-2</v>
      </c>
      <c r="GQ30" s="140">
        <v>1.3998427070298627E-2</v>
      </c>
      <c r="GR30" s="140">
        <v>6.4710454424830692E-4</v>
      </c>
      <c r="GS30" s="140">
        <v>3.3018778509268229E-3</v>
      </c>
      <c r="GT30" s="140">
        <v>4.8881287851724975E-5</v>
      </c>
      <c r="GU30" s="140">
        <v>3.4814516576277775E-5</v>
      </c>
      <c r="GV30" s="140">
        <v>1.5350571122637943E-4</v>
      </c>
      <c r="GW30" s="140">
        <v>2.009152724176753E-3</v>
      </c>
      <c r="GX30" s="140"/>
      <c r="GY30" s="140">
        <v>0</v>
      </c>
      <c r="GZ30" s="140">
        <v>0</v>
      </c>
      <c r="HA30" s="140">
        <v>9.8308240067111584E-5</v>
      </c>
      <c r="HB30" s="140">
        <v>0</v>
      </c>
      <c r="HC30" s="140">
        <v>1.3782083388158835E-4</v>
      </c>
      <c r="HD30" s="140">
        <v>0</v>
      </c>
      <c r="HE30" s="140">
        <v>0</v>
      </c>
      <c r="HF30" s="140">
        <v>7.381053622459027E-5</v>
      </c>
      <c r="HG30" s="140">
        <v>2.7897998546059353E-5</v>
      </c>
      <c r="HH30" s="140">
        <v>7.02240876320877E-4</v>
      </c>
      <c r="HI30" s="140">
        <v>8.2263924826855971E-6</v>
      </c>
      <c r="HJ30" s="140">
        <v>2.8703699625561413E-5</v>
      </c>
      <c r="HK30" s="140">
        <v>1.7842593958182923E-3</v>
      </c>
      <c r="HL30" s="140">
        <v>4.1205130370909241E-5</v>
      </c>
      <c r="HM30" s="140">
        <v>4.1446968726829103E-5</v>
      </c>
      <c r="HN30" s="140">
        <v>4.5358708875758741E-4</v>
      </c>
      <c r="HO30" s="140">
        <v>2.0621994289291034E-3</v>
      </c>
      <c r="HP30" s="140">
        <v>1.8388075069936959E-4</v>
      </c>
      <c r="HQ30" s="140">
        <v>2.6371606647231483E-2</v>
      </c>
      <c r="HR30" s="140">
        <v>7.4674419913818221E-2</v>
      </c>
      <c r="HS30" s="140">
        <v>8.1227386665655987E-3</v>
      </c>
      <c r="HT30" s="140">
        <v>5.4727801815952738E-4</v>
      </c>
      <c r="HU30" s="140">
        <v>2.4060003447318981E-3</v>
      </c>
      <c r="HV30" s="140">
        <v>2.142517124022363E-5</v>
      </c>
      <c r="HW30" s="140">
        <v>1.1997079225044076E-5</v>
      </c>
      <c r="HX30" s="140">
        <v>1.4322449855784297E-4</v>
      </c>
      <c r="HY30" s="140">
        <v>8.2346685705774684E-4</v>
      </c>
      <c r="HZ30" s="100"/>
    </row>
    <row r="31" spans="1:234" s="101" customFormat="1" ht="24" x14ac:dyDescent="0.25">
      <c r="A31" s="98" t="s">
        <v>28</v>
      </c>
      <c r="B31" s="99">
        <v>5822</v>
      </c>
      <c r="C31" s="99"/>
      <c r="D31" s="99">
        <v>7</v>
      </c>
      <c r="E31" s="99"/>
      <c r="F31" s="99"/>
      <c r="G31" s="99" t="s">
        <v>821</v>
      </c>
      <c r="H31" s="99" t="s">
        <v>788</v>
      </c>
      <c r="I31" s="98" t="s">
        <v>9</v>
      </c>
      <c r="J31" s="98" t="s">
        <v>884</v>
      </c>
      <c r="K31" s="140">
        <v>7.4127360485193099E-4</v>
      </c>
      <c r="L31" s="140">
        <v>2.8565342815204618E-4</v>
      </c>
      <c r="M31" s="140">
        <v>3.4868511629965104E-3</v>
      </c>
      <c r="N31" s="140">
        <v>3.880601783969325E-4</v>
      </c>
      <c r="O31" s="140">
        <v>3.4755612439017715E-3</v>
      </c>
      <c r="P31" s="140">
        <v>6.5213030662830199E-5</v>
      </c>
      <c r="Q31" s="140">
        <v>7.745980923230195E-4</v>
      </c>
      <c r="R31" s="140">
        <v>1.1134620181358101E-3</v>
      </c>
      <c r="S31" s="140">
        <v>8.9537608361720694E-4</v>
      </c>
      <c r="T31" s="140">
        <v>4.96038313157006E-3</v>
      </c>
      <c r="U31" s="140">
        <v>1.6491477495443082E-3</v>
      </c>
      <c r="V31" s="140">
        <v>2.7285119293459382E-3</v>
      </c>
      <c r="W31" s="140">
        <v>1.5560729026598863E-2</v>
      </c>
      <c r="X31" s="140">
        <v>1.4144283446871134E-3</v>
      </c>
      <c r="Y31" s="140">
        <v>1.7996927028385002E-3</v>
      </c>
      <c r="Z31" s="140">
        <v>8.0338780878789241E-3</v>
      </c>
      <c r="AA31" s="140">
        <v>3.4876963916019237E-2</v>
      </c>
      <c r="AB31" s="140">
        <v>1.2494265464670785E-2</v>
      </c>
      <c r="AC31" s="140">
        <v>1.2771657304083868E-2</v>
      </c>
      <c r="AD31" s="140">
        <v>0.10353222755663656</v>
      </c>
      <c r="AE31" s="140">
        <v>1.8861278514061882E-2</v>
      </c>
      <c r="AF31" s="140">
        <v>1.1849941513853525E-2</v>
      </c>
      <c r="AG31" s="140">
        <v>3.6138393980412048E-2</v>
      </c>
      <c r="AH31" s="140">
        <v>2.3851382303834278E-3</v>
      </c>
      <c r="AI31" s="140">
        <v>4.4656993671189746E-4</v>
      </c>
      <c r="AJ31" s="140">
        <v>6.2628376179397855E-3</v>
      </c>
      <c r="AK31" s="140">
        <v>1.5347976236584114E-2</v>
      </c>
      <c r="AL31" s="140"/>
      <c r="AM31" s="140">
        <v>7.5253556996889438E-4</v>
      </c>
      <c r="AN31" s="140">
        <v>1.8342698892036833E-4</v>
      </c>
      <c r="AO31" s="140">
        <v>3.2019906174870611E-3</v>
      </c>
      <c r="AP31" s="140">
        <v>4.5769732553394861E-4</v>
      </c>
      <c r="AQ31" s="140">
        <v>2.5873993013201505E-3</v>
      </c>
      <c r="AR31" s="140">
        <v>7.762069791927003E-5</v>
      </c>
      <c r="AS31" s="140">
        <v>7.2367379501726424E-4</v>
      </c>
      <c r="AT31" s="140">
        <v>1.1903734497487302E-3</v>
      </c>
      <c r="AU31" s="140">
        <v>8.8688436459394651E-4</v>
      </c>
      <c r="AV31" s="140">
        <v>4.2190702547024025E-3</v>
      </c>
      <c r="AW31" s="140">
        <v>1.7508663074016022E-3</v>
      </c>
      <c r="AX31" s="140">
        <v>2.5819249707304736E-3</v>
      </c>
      <c r="AY31" s="140">
        <v>1.5328274505269954E-2</v>
      </c>
      <c r="AZ31" s="140">
        <v>2.945984126556813E-5</v>
      </c>
      <c r="BA31" s="140">
        <v>2.0224081161951415E-3</v>
      </c>
      <c r="BB31" s="140">
        <v>6.8222516093400399E-3</v>
      </c>
      <c r="BC31" s="140">
        <v>3.7639402798191411E-2</v>
      </c>
      <c r="BD31" s="140">
        <v>1.2330017264487575E-2</v>
      </c>
      <c r="BE31" s="140">
        <v>1.1962335066308217E-2</v>
      </c>
      <c r="BF31" s="140">
        <v>8.6383343435480375E-2</v>
      </c>
      <c r="BG31" s="140">
        <v>1.9903997155148304E-2</v>
      </c>
      <c r="BH31" s="140">
        <v>1.3183642717511334E-2</v>
      </c>
      <c r="BI31" s="140">
        <v>3.3651061117948917E-2</v>
      </c>
      <c r="BJ31" s="140">
        <v>2.4057191628487616E-3</v>
      </c>
      <c r="BK31" s="140">
        <v>5.7348128685375216E-4</v>
      </c>
      <c r="BL31" s="140">
        <v>5.9371235838077451E-3</v>
      </c>
      <c r="BM31" s="140">
        <v>1.6297201986353996E-2</v>
      </c>
      <c r="BN31" s="140"/>
      <c r="BO31" s="140">
        <v>7.2710207218004133E-4</v>
      </c>
      <c r="BP31" s="140">
        <v>2.2114399401422941E-4</v>
      </c>
      <c r="BQ31" s="140">
        <v>4.0962276920690202E-3</v>
      </c>
      <c r="BR31" s="140">
        <v>2.821291951329906E-4</v>
      </c>
      <c r="BS31" s="140">
        <v>2.3926076837472682E-3</v>
      </c>
      <c r="BT31" s="140">
        <v>0</v>
      </c>
      <c r="BU31" s="140">
        <v>5.6043990681465801E-4</v>
      </c>
      <c r="BV31" s="140">
        <v>1.176576538654146E-3</v>
      </c>
      <c r="BW31" s="140">
        <v>8.289388246068678E-4</v>
      </c>
      <c r="BX31" s="140">
        <v>4.510704379787029E-3</v>
      </c>
      <c r="BY31" s="140">
        <v>1.9915636626673186E-3</v>
      </c>
      <c r="BZ31" s="140">
        <v>2.6920567702195613E-3</v>
      </c>
      <c r="CA31" s="140">
        <v>8.8461085563464499E-3</v>
      </c>
      <c r="CB31" s="140">
        <v>1.4466874664884753E-3</v>
      </c>
      <c r="CC31" s="140">
        <v>1.7458179028477143E-3</v>
      </c>
      <c r="CD31" s="140">
        <v>7.0415761973892576E-3</v>
      </c>
      <c r="CE31" s="140">
        <v>3.6891658753547538E-2</v>
      </c>
      <c r="CF31" s="140">
        <v>1.195300852553312E-2</v>
      </c>
      <c r="CG31" s="140">
        <v>1.2080331936466283E-2</v>
      </c>
      <c r="CH31" s="140">
        <v>6.8712320001168919E-2</v>
      </c>
      <c r="CI31" s="140">
        <v>1.9142932418398779E-2</v>
      </c>
      <c r="CJ31" s="140">
        <v>1.2016419734883065E-2</v>
      </c>
      <c r="CK31" s="140">
        <v>3.3108174320708395E-2</v>
      </c>
      <c r="CL31" s="140">
        <v>2.3233357200567102E-3</v>
      </c>
      <c r="CM31" s="140">
        <v>6.0476072166932324E-4</v>
      </c>
      <c r="CN31" s="140">
        <v>5.6895247150543131E-3</v>
      </c>
      <c r="CO31" s="140">
        <v>1.462087920733914E-2</v>
      </c>
      <c r="CP31" s="140"/>
      <c r="CQ31" s="140">
        <v>7.0769097707654226E-4</v>
      </c>
      <c r="CR31" s="140">
        <v>1.6391928652691518E-4</v>
      </c>
      <c r="CS31" s="140">
        <v>4.1492616598673808E-3</v>
      </c>
      <c r="CT31" s="140">
        <v>2.7029721947510038E-4</v>
      </c>
      <c r="CU31" s="140">
        <v>2.4010718006908138E-3</v>
      </c>
      <c r="CV31" s="140">
        <v>2.2015063347045039E-5</v>
      </c>
      <c r="CW31" s="140">
        <v>6.8026671583533481E-4</v>
      </c>
      <c r="CX31" s="140">
        <v>1.0813283575382701E-3</v>
      </c>
      <c r="CY31" s="140">
        <v>6.678963922552081E-4</v>
      </c>
      <c r="CZ31" s="140">
        <v>4.3352810035512668E-3</v>
      </c>
      <c r="DA31" s="140">
        <v>2.5563760003541468E-3</v>
      </c>
      <c r="DB31" s="140">
        <v>3.0735730276519146E-3</v>
      </c>
      <c r="DC31" s="140">
        <v>1.5178002162935808E-2</v>
      </c>
      <c r="DD31" s="140">
        <v>1.381268044053259E-3</v>
      </c>
      <c r="DE31" s="140">
        <v>1.5108408523839024E-3</v>
      </c>
      <c r="DF31" s="140">
        <v>9.0828614698298411E-3</v>
      </c>
      <c r="DG31" s="140">
        <v>3.5463835596512901E-2</v>
      </c>
      <c r="DH31" s="140">
        <v>1.1575460108177992E-2</v>
      </c>
      <c r="DI31" s="140">
        <v>1.2124038999647804E-2</v>
      </c>
      <c r="DJ31" s="140">
        <v>7.0569934457268238E-2</v>
      </c>
      <c r="DK31" s="140">
        <v>1.8991987560130822E-2</v>
      </c>
      <c r="DL31" s="140">
        <v>1.2352585348203372E-2</v>
      </c>
      <c r="DM31" s="140">
        <v>3.621114052530737E-2</v>
      </c>
      <c r="DN31" s="140">
        <v>2.2539846216435505E-3</v>
      </c>
      <c r="DO31" s="140">
        <v>7.2541053693130693E-4</v>
      </c>
      <c r="DP31" s="140">
        <v>6.3686874038172362E-3</v>
      </c>
      <c r="DQ31" s="140">
        <v>1.5403320515288539E-2</v>
      </c>
      <c r="DR31" s="140"/>
      <c r="DS31" s="140">
        <v>7.6367419615908691E-4</v>
      </c>
      <c r="DT31" s="140">
        <v>1.2952402993149237E-4</v>
      </c>
      <c r="DU31" s="140">
        <v>3.8708070099221239E-3</v>
      </c>
      <c r="DV31" s="140">
        <v>3.0552232900715552E-4</v>
      </c>
      <c r="DW31" s="140">
        <v>2.6585915720749921E-3</v>
      </c>
      <c r="DX31" s="140">
        <v>1.0406928371631599E-5</v>
      </c>
      <c r="DY31" s="140">
        <v>6.4375300379825896E-4</v>
      </c>
      <c r="DZ31" s="140">
        <v>1.2448627236259333E-3</v>
      </c>
      <c r="EA31" s="140">
        <v>7.9989305349576064E-4</v>
      </c>
      <c r="EB31" s="140">
        <v>4.3532304851378028E-3</v>
      </c>
      <c r="EC31" s="140">
        <v>2.5693048059633014E-3</v>
      </c>
      <c r="ED31" s="140">
        <v>2.9650634024465088E-3</v>
      </c>
      <c r="EE31" s="140">
        <v>7.7967921916542865E-3</v>
      </c>
      <c r="EF31" s="140">
        <v>1.4659435624784127E-3</v>
      </c>
      <c r="EG31" s="140">
        <v>1.3362214714398193E-3</v>
      </c>
      <c r="EH31" s="140">
        <v>1.0216500679222848E-2</v>
      </c>
      <c r="EI31" s="140">
        <v>3.8206653525433946E-2</v>
      </c>
      <c r="EJ31" s="140">
        <v>1.1450895268220887E-2</v>
      </c>
      <c r="EK31" s="140">
        <v>1.2565267568501156E-2</v>
      </c>
      <c r="EL31" s="140">
        <v>7.4776331232454515E-2</v>
      </c>
      <c r="EM31" s="140">
        <v>2.2963746149466904E-2</v>
      </c>
      <c r="EN31" s="140">
        <v>1.2722999492757125E-2</v>
      </c>
      <c r="EO31" s="140">
        <v>3.769868035020997E-2</v>
      </c>
      <c r="EP31" s="140">
        <v>1.8856811908800532E-3</v>
      </c>
      <c r="EQ31" s="140">
        <v>6.6035580425691796E-4</v>
      </c>
      <c r="ER31" s="140">
        <v>7.1764231589433857E-3</v>
      </c>
      <c r="ES31" s="140">
        <v>1.5159592424629888E-2</v>
      </c>
      <c r="ET31" s="140"/>
      <c r="EU31" s="140">
        <v>4.53697399789459E-4</v>
      </c>
      <c r="EV31" s="140">
        <v>1.2368949134908361E-4</v>
      </c>
      <c r="EW31" s="140">
        <v>3.3584655467947038E-3</v>
      </c>
      <c r="EX31" s="140">
        <v>2.7885476243583163E-4</v>
      </c>
      <c r="EY31" s="140">
        <v>2.0585133048562909E-3</v>
      </c>
      <c r="EZ31" s="140">
        <v>3.7325544054586429E-5</v>
      </c>
      <c r="FA31" s="140">
        <v>7.5451231579037425E-4</v>
      </c>
      <c r="FB31" s="140">
        <v>1.2325874740800973E-3</v>
      </c>
      <c r="FC31" s="140">
        <v>2.412912580897086E-4</v>
      </c>
      <c r="FD31" s="140">
        <v>5.0126114161477995E-3</v>
      </c>
      <c r="FE31" s="140">
        <v>2.6633690109305725E-3</v>
      </c>
      <c r="FF31" s="140">
        <v>2.873688583091053E-3</v>
      </c>
      <c r="FG31" s="140">
        <v>8.705233736920226E-3</v>
      </c>
      <c r="FH31" s="140">
        <v>1.4233660893178399E-3</v>
      </c>
      <c r="FI31" s="140">
        <v>6.6528417019104933E-4</v>
      </c>
      <c r="FJ31" s="140">
        <v>1.0173116387049099E-2</v>
      </c>
      <c r="FK31" s="140">
        <v>3.7586308661816899E-2</v>
      </c>
      <c r="FL31" s="140">
        <v>1.1381901624317474E-2</v>
      </c>
      <c r="FM31" s="140">
        <v>1.4555898522661224E-2</v>
      </c>
      <c r="FN31" s="140">
        <v>7.9972152011654321E-2</v>
      </c>
      <c r="FO31" s="140">
        <v>2.2822133205404091E-2</v>
      </c>
      <c r="FP31" s="140">
        <v>1.1994588969678135E-2</v>
      </c>
      <c r="FQ31" s="140">
        <v>3.4771770759745607E-2</v>
      </c>
      <c r="FR31" s="140">
        <v>1.7560920773021294E-3</v>
      </c>
      <c r="FS31" s="140">
        <v>7.159084315410064E-4</v>
      </c>
      <c r="FT31" s="140">
        <v>5.9888386176100601E-3</v>
      </c>
      <c r="FU31" s="140">
        <v>1.5972001092940134E-2</v>
      </c>
      <c r="FV31" s="140"/>
      <c r="FW31" s="140">
        <v>4.4869133670129567E-4</v>
      </c>
      <c r="FX31" s="140">
        <v>9.5892848882168263E-5</v>
      </c>
      <c r="FY31" s="140">
        <v>2.8241540732487761E-3</v>
      </c>
      <c r="FZ31" s="140">
        <v>2.7653330835240207E-4</v>
      </c>
      <c r="GA31" s="140">
        <v>1.9351361685071883E-3</v>
      </c>
      <c r="GB31" s="140">
        <v>3.2179058419957251E-5</v>
      </c>
      <c r="GC31" s="140">
        <v>7.0331857637068987E-4</v>
      </c>
      <c r="GD31" s="140">
        <v>1.2336899099169795E-3</v>
      </c>
      <c r="GE31" s="140">
        <v>8.6004044968230025E-4</v>
      </c>
      <c r="GF31" s="140">
        <v>4.5944767198111656E-3</v>
      </c>
      <c r="GG31" s="140">
        <v>3.2074240127012614E-3</v>
      </c>
      <c r="GH31" s="140">
        <v>2.9474206555397875E-3</v>
      </c>
      <c r="GI31" s="140">
        <v>1.4210042737947274E-2</v>
      </c>
      <c r="GJ31" s="140">
        <v>1.3097026147790903E-3</v>
      </c>
      <c r="GK31" s="140">
        <v>1.3246360003030576E-3</v>
      </c>
      <c r="GL31" s="140">
        <v>1.1393133727612042E-2</v>
      </c>
      <c r="GM31" s="140">
        <v>3.8227457425956707E-2</v>
      </c>
      <c r="GN31" s="140">
        <v>1.1220311262104741E-2</v>
      </c>
      <c r="GO31" s="140">
        <v>4.7383470311835756E-2</v>
      </c>
      <c r="GP31" s="140">
        <v>7.5714760275946508E-2</v>
      </c>
      <c r="GQ31" s="140">
        <v>2.369633139461395E-2</v>
      </c>
      <c r="GR31" s="140">
        <v>1.1438922972674242E-2</v>
      </c>
      <c r="GS31" s="140">
        <v>3.3215202312342491E-2</v>
      </c>
      <c r="GT31" s="140">
        <v>2.0362533786845156E-3</v>
      </c>
      <c r="GU31" s="140">
        <v>7.9931617404238522E-4</v>
      </c>
      <c r="GV31" s="140">
        <v>6.6475015435585967E-3</v>
      </c>
      <c r="GW31" s="140">
        <v>1.8117555140852636E-2</v>
      </c>
      <c r="GX31" s="140"/>
      <c r="GY31" s="140">
        <v>3.9251308809575111E-4</v>
      </c>
      <c r="GZ31" s="140">
        <v>9.9909873853329929E-5</v>
      </c>
      <c r="HA31" s="140">
        <v>3.5494031766953402E-3</v>
      </c>
      <c r="HB31" s="140">
        <v>2.300043990368485E-4</v>
      </c>
      <c r="HC31" s="140">
        <v>1.699064153021303E-3</v>
      </c>
      <c r="HD31" s="140">
        <v>3.9925331275240036E-5</v>
      </c>
      <c r="HE31" s="140">
        <v>7.74568848585175E-4</v>
      </c>
      <c r="HF31" s="140">
        <v>9.8309122065849837E-4</v>
      </c>
      <c r="HG31" s="140">
        <v>7.5706942515070953E-4</v>
      </c>
      <c r="HH31" s="140">
        <v>4.2689527560845512E-3</v>
      </c>
      <c r="HI31" s="140">
        <v>3.2967653156050457E-3</v>
      </c>
      <c r="HJ31" s="140">
        <v>3.0466223253815435E-3</v>
      </c>
      <c r="HK31" s="140">
        <v>1.40568619775083E-2</v>
      </c>
      <c r="HL31" s="140">
        <v>8.1326398133738082E-5</v>
      </c>
      <c r="HM31" s="140">
        <v>1.5982346769646304E-3</v>
      </c>
      <c r="HN31" s="140">
        <v>1.0752155069649138E-2</v>
      </c>
      <c r="HO31" s="140">
        <v>3.8612702243395976E-2</v>
      </c>
      <c r="HP31" s="140">
        <v>1.0597752090991159E-2</v>
      </c>
      <c r="HQ31" s="140">
        <v>5.0230028009098593E-2</v>
      </c>
      <c r="HR31" s="140">
        <v>0.11096123958786874</v>
      </c>
      <c r="HS31" s="140">
        <v>2.1279149098660365E-2</v>
      </c>
      <c r="HT31" s="140">
        <v>1.2780458766547461E-2</v>
      </c>
      <c r="HU31" s="140">
        <v>3.8626763958310203E-2</v>
      </c>
      <c r="HV31" s="140">
        <v>2.1919117072524185E-3</v>
      </c>
      <c r="HW31" s="140">
        <v>1.0021869669189919E-3</v>
      </c>
      <c r="HX31" s="140">
        <v>6.8018520877710011E-3</v>
      </c>
      <c r="HY31" s="140">
        <v>2.2026144723384562E-2</v>
      </c>
      <c r="HZ31" s="100"/>
    </row>
    <row r="32" spans="1:234" s="101" customFormat="1" ht="24" x14ac:dyDescent="0.25">
      <c r="A32" s="98" t="s">
        <v>28</v>
      </c>
      <c r="B32" s="99">
        <v>5823</v>
      </c>
      <c r="C32" s="99"/>
      <c r="D32" s="99">
        <v>7</v>
      </c>
      <c r="E32" s="99"/>
      <c r="F32" s="99"/>
      <c r="G32" s="99" t="s">
        <v>822</v>
      </c>
      <c r="H32" s="99" t="s">
        <v>788</v>
      </c>
      <c r="I32" s="98" t="s">
        <v>9</v>
      </c>
      <c r="J32" s="98" t="s">
        <v>884</v>
      </c>
      <c r="K32" s="140">
        <v>2.2052492127895535E-4</v>
      </c>
      <c r="L32" s="140">
        <v>2.7442201599735325E-5</v>
      </c>
      <c r="M32" s="140">
        <v>0</v>
      </c>
      <c r="N32" s="140">
        <v>0</v>
      </c>
      <c r="O32" s="140">
        <v>7.4081338536070986E-5</v>
      </c>
      <c r="P32" s="140">
        <v>0</v>
      </c>
      <c r="Q32" s="140">
        <v>0</v>
      </c>
      <c r="R32" s="140">
        <v>7.6551018984765074E-5</v>
      </c>
      <c r="S32" s="140">
        <v>0</v>
      </c>
      <c r="T32" s="140">
        <v>1.338210744022896E-5</v>
      </c>
      <c r="U32" s="140">
        <v>1.1907912196843312E-5</v>
      </c>
      <c r="V32" s="140">
        <v>0</v>
      </c>
      <c r="W32" s="140">
        <v>5.5750206797037976E-5</v>
      </c>
      <c r="X32" s="140">
        <v>4.819311718605876E-6</v>
      </c>
      <c r="Y32" s="140">
        <v>0</v>
      </c>
      <c r="Z32" s="140">
        <v>9.4098578955352903E-5</v>
      </c>
      <c r="AA32" s="140">
        <v>7.0181273360855813E-4</v>
      </c>
      <c r="AB32" s="140">
        <v>1.2354977692600756E-4</v>
      </c>
      <c r="AC32" s="140">
        <v>1.0540548643341327E-3</v>
      </c>
      <c r="AD32" s="140">
        <v>6.4137687046476863E-2</v>
      </c>
      <c r="AE32" s="140">
        <v>3.3709778434669324E-4</v>
      </c>
      <c r="AF32" s="140">
        <v>1.0347039340241236E-3</v>
      </c>
      <c r="AG32" s="140">
        <v>5.1527201278026827E-4</v>
      </c>
      <c r="AH32" s="140">
        <v>8.6427170067040858E-5</v>
      </c>
      <c r="AI32" s="140">
        <v>3.1986818744870446E-5</v>
      </c>
      <c r="AJ32" s="140">
        <v>5.3058887565179582E-5</v>
      </c>
      <c r="AK32" s="140">
        <v>0</v>
      </c>
      <c r="AL32" s="140"/>
      <c r="AM32" s="140">
        <v>2.0359035399419398E-4</v>
      </c>
      <c r="AN32" s="140">
        <v>0</v>
      </c>
      <c r="AO32" s="140">
        <v>1.8945531578867643E-4</v>
      </c>
      <c r="AP32" s="140">
        <v>0</v>
      </c>
      <c r="AQ32" s="140">
        <v>5.4512773586975371E-5</v>
      </c>
      <c r="AR32" s="140">
        <v>0</v>
      </c>
      <c r="AS32" s="140">
        <v>0</v>
      </c>
      <c r="AT32" s="140">
        <v>7.8275033913268629E-5</v>
      </c>
      <c r="AU32" s="140">
        <v>4.2872137199337603E-6</v>
      </c>
      <c r="AV32" s="140">
        <v>8.5492085356326154E-6</v>
      </c>
      <c r="AW32" s="140">
        <v>5.2896651632712135E-6</v>
      </c>
      <c r="AX32" s="140">
        <v>4.8451189288718532E-6</v>
      </c>
      <c r="AY32" s="140">
        <v>1.0402797996898095E-5</v>
      </c>
      <c r="AZ32" s="140">
        <v>0</v>
      </c>
      <c r="BA32" s="140">
        <v>0</v>
      </c>
      <c r="BB32" s="140">
        <v>4.5871988905343228E-5</v>
      </c>
      <c r="BC32" s="140">
        <v>4.4541556155339873E-4</v>
      </c>
      <c r="BD32" s="140">
        <v>1.4953946463828528E-4</v>
      </c>
      <c r="BE32" s="140">
        <v>9.083860023446765E-4</v>
      </c>
      <c r="BF32" s="140">
        <v>7.850593961900991E-2</v>
      </c>
      <c r="BG32" s="140">
        <v>2.6969701442505517E-4</v>
      </c>
      <c r="BH32" s="140">
        <v>4.0349972520263913E-4</v>
      </c>
      <c r="BI32" s="140">
        <v>5.7133894093908523E-4</v>
      </c>
      <c r="BJ32" s="140">
        <v>6.3018132752872075E-5</v>
      </c>
      <c r="BK32" s="140">
        <v>4.4001849538167923E-5</v>
      </c>
      <c r="BL32" s="140">
        <v>5.6957809399813419E-5</v>
      </c>
      <c r="BM32" s="140">
        <v>2.2066541205541417E-6</v>
      </c>
      <c r="BN32" s="140"/>
      <c r="BO32" s="140">
        <v>1.7753372290988051E-4</v>
      </c>
      <c r="BP32" s="140">
        <v>0</v>
      </c>
      <c r="BQ32" s="140">
        <v>1.1759419136927955E-4</v>
      </c>
      <c r="BR32" s="140">
        <v>0</v>
      </c>
      <c r="BS32" s="140">
        <v>4.6144203424633411E-5</v>
      </c>
      <c r="BT32" s="140">
        <v>0</v>
      </c>
      <c r="BU32" s="140">
        <v>0</v>
      </c>
      <c r="BV32" s="140">
        <v>7.9084475333846425E-5</v>
      </c>
      <c r="BW32" s="140">
        <v>1.0293243640275934E-5</v>
      </c>
      <c r="BX32" s="140">
        <v>1.4483947746752777E-5</v>
      </c>
      <c r="BY32" s="140">
        <v>8.5044051337875002E-6</v>
      </c>
      <c r="BZ32" s="140">
        <v>2.6100142352522181E-6</v>
      </c>
      <c r="CA32" s="140">
        <v>3.6583688655720067E-5</v>
      </c>
      <c r="CB32" s="140">
        <v>0</v>
      </c>
      <c r="CC32" s="140">
        <v>4.0585721358171994E-6</v>
      </c>
      <c r="CD32" s="140">
        <v>3.7414717188229599E-5</v>
      </c>
      <c r="CE32" s="140">
        <v>4.3432069119907853E-4</v>
      </c>
      <c r="CF32" s="140">
        <v>1.1945699115417135E-4</v>
      </c>
      <c r="CG32" s="140">
        <v>2.8856971519766496E-3</v>
      </c>
      <c r="CH32" s="140">
        <v>8.6005745861316832E-2</v>
      </c>
      <c r="CI32" s="140">
        <v>1.1811274573502982E-3</v>
      </c>
      <c r="CJ32" s="140">
        <v>8.3696556451038294E-4</v>
      </c>
      <c r="CK32" s="140">
        <v>5.7827570009266456E-4</v>
      </c>
      <c r="CL32" s="140">
        <v>2.6675063238188481E-5</v>
      </c>
      <c r="CM32" s="140">
        <v>5.4419123056780987E-5</v>
      </c>
      <c r="CN32" s="140">
        <v>2.7764711556232088E-5</v>
      </c>
      <c r="CO32" s="140">
        <v>4.3618231647731192E-6</v>
      </c>
      <c r="CP32" s="140"/>
      <c r="CQ32" s="140">
        <v>1.4365147688276219E-4</v>
      </c>
      <c r="CR32" s="140">
        <v>0</v>
      </c>
      <c r="CS32" s="140">
        <v>6.6151644873240979E-6</v>
      </c>
      <c r="CT32" s="140">
        <v>0</v>
      </c>
      <c r="CU32" s="140">
        <v>3.8422371832031019E-5</v>
      </c>
      <c r="CV32" s="140">
        <v>0</v>
      </c>
      <c r="CW32" s="140">
        <v>0</v>
      </c>
      <c r="CX32" s="140">
        <v>5.4972118923043906E-5</v>
      </c>
      <c r="CY32" s="140">
        <v>9.9305692905366915E-6</v>
      </c>
      <c r="CZ32" s="140">
        <v>3.7072130031790578E-6</v>
      </c>
      <c r="DA32" s="140">
        <v>1.0587426214662041E-5</v>
      </c>
      <c r="DB32" s="140">
        <v>0</v>
      </c>
      <c r="DC32" s="140">
        <v>0</v>
      </c>
      <c r="DD32" s="140">
        <v>0</v>
      </c>
      <c r="DE32" s="140">
        <v>3.7072130031790578E-6</v>
      </c>
      <c r="DF32" s="140">
        <v>2.17962697576003E-5</v>
      </c>
      <c r="DG32" s="140">
        <v>3.9718610762489245E-4</v>
      </c>
      <c r="DH32" s="140">
        <v>1.1212197040200389E-4</v>
      </c>
      <c r="DI32" s="140">
        <v>3.034005569146442E-3</v>
      </c>
      <c r="DJ32" s="140">
        <v>8.1100868051502725E-2</v>
      </c>
      <c r="DK32" s="140">
        <v>2.4650378224265056E-4</v>
      </c>
      <c r="DL32" s="140">
        <v>9.9986000502546766E-4</v>
      </c>
      <c r="DM32" s="140">
        <v>4.1541409983911415E-4</v>
      </c>
      <c r="DN32" s="140">
        <v>1.391055154403885E-5</v>
      </c>
      <c r="DO32" s="140">
        <v>4.72972016837475E-5</v>
      </c>
      <c r="DP32" s="140">
        <v>3.4083334095274821E-5</v>
      </c>
      <c r="DQ32" s="140">
        <v>3.0028425325763051E-6</v>
      </c>
      <c r="DR32" s="140"/>
      <c r="DS32" s="140">
        <v>1.62846485805156E-4</v>
      </c>
      <c r="DT32" s="140">
        <v>1.497045079487595E-5</v>
      </c>
      <c r="DU32" s="140">
        <v>2.7500040673181242E-4</v>
      </c>
      <c r="DV32" s="140">
        <v>9.7929718460619845E-5</v>
      </c>
      <c r="DW32" s="140">
        <v>4.7383529405704383E-4</v>
      </c>
      <c r="DX32" s="140">
        <v>1.798447503462206E-5</v>
      </c>
      <c r="DY32" s="140">
        <v>5.5403399134958481E-5</v>
      </c>
      <c r="DZ32" s="140">
        <v>9.9341630536221051E-5</v>
      </c>
      <c r="EA32" s="140">
        <v>6.4524228292252799E-5</v>
      </c>
      <c r="EB32" s="140">
        <v>8.0839582377255034E-4</v>
      </c>
      <c r="EC32" s="140">
        <v>1.4713391828666015E-4</v>
      </c>
      <c r="ED32" s="140">
        <v>1.0591739091992883E-4</v>
      </c>
      <c r="EE32" s="140">
        <v>4.5202670766986852E-4</v>
      </c>
      <c r="EF32" s="140">
        <v>1.3611712111916727E-4</v>
      </c>
      <c r="EG32" s="140">
        <v>2.1353203061118546E-4</v>
      </c>
      <c r="EH32" s="140">
        <v>9.0476847553404868E-4</v>
      </c>
      <c r="EI32" s="140">
        <v>8.1587472379221991E-4</v>
      </c>
      <c r="EJ32" s="140">
        <v>3.6366834614257699E-4</v>
      </c>
      <c r="EK32" s="140">
        <v>1.7255245262802409E-3</v>
      </c>
      <c r="EL32" s="140">
        <v>9.224187475873942E-2</v>
      </c>
      <c r="EM32" s="140">
        <v>4.8313529959532163E-3</v>
      </c>
      <c r="EN32" s="140">
        <v>1.640210609306775E-3</v>
      </c>
      <c r="EO32" s="140">
        <v>2.02742734979718E-3</v>
      </c>
      <c r="EP32" s="140">
        <v>1.8758105302315198E-4</v>
      </c>
      <c r="EQ32" s="140">
        <v>2.1536277044798222E-4</v>
      </c>
      <c r="ER32" s="140">
        <v>1.7068977146147081E-3</v>
      </c>
      <c r="ES32" s="140">
        <v>5.673469372209014E-4</v>
      </c>
      <c r="ET32" s="140"/>
      <c r="EU32" s="140">
        <v>1.4592119023688926E-4</v>
      </c>
      <c r="EV32" s="140">
        <v>0</v>
      </c>
      <c r="EW32" s="140">
        <v>3.6064505721752199E-4</v>
      </c>
      <c r="EX32" s="140">
        <v>1.0153701970883312E-4</v>
      </c>
      <c r="EY32" s="140">
        <v>5.8739176844560688E-4</v>
      </c>
      <c r="EZ32" s="140">
        <v>0</v>
      </c>
      <c r="FA32" s="140">
        <v>8.2224433039307474E-5</v>
      </c>
      <c r="FB32" s="140">
        <v>8.2117032566583707E-5</v>
      </c>
      <c r="FC32" s="140">
        <v>8.3133377684614356E-5</v>
      </c>
      <c r="FD32" s="140">
        <v>7.9984530324014966E-4</v>
      </c>
      <c r="FE32" s="140">
        <v>2.1345018253062604E-4</v>
      </c>
      <c r="FF32" s="140">
        <v>5.5959665344412358E-6</v>
      </c>
      <c r="FG32" s="140">
        <v>4.4377405770610462E-4</v>
      </c>
      <c r="FH32" s="140">
        <v>1.3411633035026241E-4</v>
      </c>
      <c r="FI32" s="140">
        <v>2.1342097469547472E-4</v>
      </c>
      <c r="FJ32" s="140">
        <v>8.6402836691309721E-4</v>
      </c>
      <c r="FK32" s="140">
        <v>6.245175133991563E-4</v>
      </c>
      <c r="FL32" s="140">
        <v>2.8286005594464346E-4</v>
      </c>
      <c r="FM32" s="140">
        <v>1.8454955892902058E-3</v>
      </c>
      <c r="FN32" s="140">
        <v>9.8347393514873968E-2</v>
      </c>
      <c r="FO32" s="140">
        <v>5.7585490437344509E-3</v>
      </c>
      <c r="FP32" s="140">
        <v>1.6628484114723213E-3</v>
      </c>
      <c r="FQ32" s="140">
        <v>3.0185744470961947E-3</v>
      </c>
      <c r="FR32" s="140">
        <v>2.5851281843837113E-4</v>
      </c>
      <c r="FS32" s="140">
        <v>1.9494272137585085E-4</v>
      </c>
      <c r="FT32" s="140">
        <v>1.6073932776557408E-3</v>
      </c>
      <c r="FU32" s="140">
        <v>6.713293962057657E-4</v>
      </c>
      <c r="FV32" s="140"/>
      <c r="FW32" s="140">
        <v>1.3815328941842932E-4</v>
      </c>
      <c r="FX32" s="140">
        <v>0</v>
      </c>
      <c r="FY32" s="140">
        <v>3.3885830341993836E-4</v>
      </c>
      <c r="FZ32" s="140">
        <v>2.6265008393499112E-5</v>
      </c>
      <c r="GA32" s="140">
        <v>5.1885530016566709E-4</v>
      </c>
      <c r="GB32" s="140">
        <v>0</v>
      </c>
      <c r="GC32" s="140">
        <v>4.6870415429639369E-5</v>
      </c>
      <c r="GD32" s="140">
        <v>5.7016900543034713E-5</v>
      </c>
      <c r="GE32" s="140">
        <v>4.8885318233098656E-5</v>
      </c>
      <c r="GF32" s="140">
        <v>8.8366847824483306E-4</v>
      </c>
      <c r="GG32" s="140">
        <v>9.3966244331899332E-5</v>
      </c>
      <c r="GH32" s="140">
        <v>0</v>
      </c>
      <c r="GI32" s="140">
        <v>3.2377567040606974E-4</v>
      </c>
      <c r="GJ32" s="140">
        <v>1.256194202349697E-4</v>
      </c>
      <c r="GK32" s="140">
        <v>1.5407872452952756E-4</v>
      </c>
      <c r="GL32" s="140">
        <v>8.8300724894128013E-4</v>
      </c>
      <c r="GM32" s="140">
        <v>6.0798085083360457E-4</v>
      </c>
      <c r="GN32" s="140">
        <v>2.6526481441559022E-4</v>
      </c>
      <c r="GO32" s="140">
        <v>1.754779645292061E-3</v>
      </c>
      <c r="GP32" s="140">
        <v>3.2860756796836421E-2</v>
      </c>
      <c r="GQ32" s="140">
        <v>4.402097239941929E-3</v>
      </c>
      <c r="GR32" s="140">
        <v>1.4360733310036051E-3</v>
      </c>
      <c r="GS32" s="140">
        <v>2.1276845131310475E-3</v>
      </c>
      <c r="GT32" s="140">
        <v>3.1561443600463168E-4</v>
      </c>
      <c r="GU32" s="140">
        <v>2.1100601077647042E-4</v>
      </c>
      <c r="GV32" s="140">
        <v>1.1169349022546618E-3</v>
      </c>
      <c r="GW32" s="140">
        <v>5.3635402343523645E-4</v>
      </c>
      <c r="GX32" s="140"/>
      <c r="GY32" s="140">
        <v>1.2302326649500748E-4</v>
      </c>
      <c r="GZ32" s="140">
        <v>0</v>
      </c>
      <c r="HA32" s="140">
        <v>3.9011073225501394E-4</v>
      </c>
      <c r="HB32" s="140">
        <v>3.916870915621555E-5</v>
      </c>
      <c r="HC32" s="140">
        <v>5.1015089892009202E-4</v>
      </c>
      <c r="HD32" s="140">
        <v>0</v>
      </c>
      <c r="HE32" s="140">
        <v>5.1818230330084816E-5</v>
      </c>
      <c r="HF32" s="140">
        <v>8.7486021059008889E-5</v>
      </c>
      <c r="HG32" s="140">
        <v>1.4699509046165276E-4</v>
      </c>
      <c r="HH32" s="140">
        <v>8.7694518915307847E-4</v>
      </c>
      <c r="HI32" s="140">
        <v>1.2598640280574072E-4</v>
      </c>
      <c r="HJ32" s="140">
        <v>0</v>
      </c>
      <c r="HK32" s="140">
        <v>3.5127746712430765E-4</v>
      </c>
      <c r="HL32" s="140">
        <v>2.1107035253973853E-4</v>
      </c>
      <c r="HM32" s="140">
        <v>2.1856530254402436E-4</v>
      </c>
      <c r="HN32" s="140">
        <v>1.1463918117847315E-3</v>
      </c>
      <c r="HO32" s="140">
        <v>5.3120226393297144E-4</v>
      </c>
      <c r="HP32" s="140">
        <v>3.4119389832599356E-4</v>
      </c>
      <c r="HQ32" s="140">
        <v>3.2007373741379328E-3</v>
      </c>
      <c r="HR32" s="140">
        <v>4.0880171792703771E-2</v>
      </c>
      <c r="HS32" s="140">
        <v>2.8706864388669895E-3</v>
      </c>
      <c r="HT32" s="140">
        <v>9.7756687390057433E-4</v>
      </c>
      <c r="HU32" s="140">
        <v>1.9345894846272563E-3</v>
      </c>
      <c r="HV32" s="140">
        <v>5.5638493935418725E-4</v>
      </c>
      <c r="HW32" s="140">
        <v>2.2096547709758797E-4</v>
      </c>
      <c r="HX32" s="140">
        <v>1.3962270034262091E-3</v>
      </c>
      <c r="HY32" s="140">
        <v>7.9274257425887898E-4</v>
      </c>
      <c r="HZ32" s="100"/>
    </row>
    <row r="33" spans="1:234" s="101" customFormat="1" ht="36" x14ac:dyDescent="0.25">
      <c r="A33" s="98" t="s">
        <v>28</v>
      </c>
      <c r="B33" s="99">
        <v>6391</v>
      </c>
      <c r="C33" s="99"/>
      <c r="D33" s="99">
        <v>8</v>
      </c>
      <c r="E33" s="99"/>
      <c r="F33" s="99"/>
      <c r="G33" s="99" t="s">
        <v>823</v>
      </c>
      <c r="H33" s="99" t="s">
        <v>788</v>
      </c>
      <c r="I33" s="98" t="s">
        <v>839</v>
      </c>
      <c r="J33" s="98" t="s">
        <v>885</v>
      </c>
      <c r="K33" s="140">
        <v>8.9255266114614852E-3</v>
      </c>
      <c r="L33" s="140">
        <v>0</v>
      </c>
      <c r="M33" s="140">
        <v>9.9894198468540474E-5</v>
      </c>
      <c r="N33" s="140">
        <v>0</v>
      </c>
      <c r="O33" s="140">
        <v>1.1380178100510265E-3</v>
      </c>
      <c r="P33" s="140">
        <v>0</v>
      </c>
      <c r="Q33" s="140">
        <v>0</v>
      </c>
      <c r="R33" s="140">
        <v>5.5577850724557003E-4</v>
      </c>
      <c r="S33" s="140">
        <v>2.504122861338815E-4</v>
      </c>
      <c r="T33" s="140">
        <v>9.8611681489555228E-4</v>
      </c>
      <c r="U33" s="140">
        <v>4.0634441150369586E-4</v>
      </c>
      <c r="V33" s="140">
        <v>2.7700900367791316E-4</v>
      </c>
      <c r="W33" s="140">
        <v>1.0587417357948807E-3</v>
      </c>
      <c r="X33" s="140">
        <v>7.8350366585244085E-4</v>
      </c>
      <c r="Y33" s="140">
        <v>2.2281420144124319E-4</v>
      </c>
      <c r="Z33" s="140">
        <v>6.8736198573027577E-4</v>
      </c>
      <c r="AA33" s="140">
        <v>9.1894721588826698E-3</v>
      </c>
      <c r="AB33" s="140">
        <v>1.5991356792090204E-3</v>
      </c>
      <c r="AC33" s="140">
        <v>1.5792900261400938E-2</v>
      </c>
      <c r="AD33" s="140">
        <v>4.2068550057084174E-2</v>
      </c>
      <c r="AE33" s="140">
        <v>3.3605901250676022E-3</v>
      </c>
      <c r="AF33" s="140">
        <v>2.3871535341116828E-3</v>
      </c>
      <c r="AG33" s="140">
        <v>2.6990916677555026E-3</v>
      </c>
      <c r="AH33" s="140">
        <v>7.0027372823619873E-4</v>
      </c>
      <c r="AI33" s="140">
        <v>1.8832664872635238E-3</v>
      </c>
      <c r="AJ33" s="140">
        <v>1.0420030280468319E-3</v>
      </c>
      <c r="AK33" s="140">
        <v>3.7888566658440224E-2</v>
      </c>
      <c r="AL33" s="140"/>
      <c r="AM33" s="140">
        <v>7.9644851493903163E-5</v>
      </c>
      <c r="AN33" s="140">
        <v>0</v>
      </c>
      <c r="AO33" s="140">
        <v>1.3294911152907519E-4</v>
      </c>
      <c r="AP33" s="140">
        <v>0</v>
      </c>
      <c r="AQ33" s="140">
        <v>7.4252723442887929E-4</v>
      </c>
      <c r="AR33" s="140">
        <v>0</v>
      </c>
      <c r="AS33" s="140">
        <v>0</v>
      </c>
      <c r="AT33" s="140">
        <v>4.2690170356968524E-4</v>
      </c>
      <c r="AU33" s="140">
        <v>2.6137895816412751E-4</v>
      </c>
      <c r="AV33" s="140">
        <v>6.3709521720287164E-4</v>
      </c>
      <c r="AW33" s="140">
        <v>3.2632585198785606E-4</v>
      </c>
      <c r="AX33" s="140">
        <v>2.1277944770558348E-4</v>
      </c>
      <c r="AY33" s="140">
        <v>7.1476484609652498E-4</v>
      </c>
      <c r="AZ33" s="140">
        <v>5.0200811080095508E-4</v>
      </c>
      <c r="BA33" s="140">
        <v>6.0566426991561347E-5</v>
      </c>
      <c r="BB33" s="140">
        <v>4.3738625680214943E-4</v>
      </c>
      <c r="BC33" s="140">
        <v>4.620546596836749E-3</v>
      </c>
      <c r="BD33" s="140">
        <v>1.2186114003167512E-3</v>
      </c>
      <c r="BE33" s="140">
        <v>1.3784223278808879E-2</v>
      </c>
      <c r="BF33" s="140">
        <v>3.5294530894164781E-2</v>
      </c>
      <c r="BG33" s="140">
        <v>2.3614345163785544E-3</v>
      </c>
      <c r="BH33" s="140">
        <v>2.0209830594554931E-3</v>
      </c>
      <c r="BI33" s="140">
        <v>2.4624252479853339E-3</v>
      </c>
      <c r="BJ33" s="140">
        <v>7.8815545692323223E-4</v>
      </c>
      <c r="BK33" s="140">
        <v>1.604568937439609E-3</v>
      </c>
      <c r="BL33" s="140">
        <v>5.2103682036121711E-4</v>
      </c>
      <c r="BM33" s="140">
        <v>3.651403539691838E-2</v>
      </c>
      <c r="BN33" s="140"/>
      <c r="BO33" s="140">
        <v>1.0281765106545504E-4</v>
      </c>
      <c r="BP33" s="140">
        <v>0</v>
      </c>
      <c r="BQ33" s="140">
        <v>5.9317875614685598E-5</v>
      </c>
      <c r="BR33" s="140">
        <v>0</v>
      </c>
      <c r="BS33" s="140">
        <v>2.394066769655651E-4</v>
      </c>
      <c r="BT33" s="140">
        <v>0</v>
      </c>
      <c r="BU33" s="140">
        <v>0</v>
      </c>
      <c r="BV33" s="140">
        <v>7.0039776668143542E-4</v>
      </c>
      <c r="BW33" s="140">
        <v>1.392154223609968E-4</v>
      </c>
      <c r="BX33" s="140">
        <v>3.7506894512654917E-4</v>
      </c>
      <c r="BY33" s="140">
        <v>2.1991248260538193E-4</v>
      </c>
      <c r="BZ33" s="140">
        <v>8.6676732530846699E-5</v>
      </c>
      <c r="CA33" s="140">
        <v>4.5753827822598208E-4</v>
      </c>
      <c r="CB33" s="140">
        <v>3.6721934742793555E-4</v>
      </c>
      <c r="CC33" s="140">
        <v>1.673275221421063E-5</v>
      </c>
      <c r="CD33" s="140">
        <v>4.7574415827172814E-4</v>
      </c>
      <c r="CE33" s="140">
        <v>4.1626958123963734E-3</v>
      </c>
      <c r="CF33" s="140">
        <v>8.7021959876781309E-4</v>
      </c>
      <c r="CG33" s="140">
        <v>1.4661737858565576E-2</v>
      </c>
      <c r="CH33" s="140">
        <v>8.7640891468437232E-2</v>
      </c>
      <c r="CI33" s="140">
        <v>2.136166366263965E-3</v>
      </c>
      <c r="CJ33" s="140">
        <v>1.1676501877120658E-3</v>
      </c>
      <c r="CK33" s="140">
        <v>2.8327155999354138E-3</v>
      </c>
      <c r="CL33" s="140">
        <v>7.465731683945875E-4</v>
      </c>
      <c r="CM33" s="140">
        <v>1.3882072309975952E-3</v>
      </c>
      <c r="CN33" s="140">
        <v>3.3231891534163963E-4</v>
      </c>
      <c r="CO33" s="140">
        <v>2.0778429595415069E-2</v>
      </c>
      <c r="CP33" s="140"/>
      <c r="CQ33" s="140">
        <v>2.4656135887013307E-5</v>
      </c>
      <c r="CR33" s="140">
        <v>0</v>
      </c>
      <c r="CS33" s="140">
        <v>0</v>
      </c>
      <c r="CT33" s="140">
        <v>0</v>
      </c>
      <c r="CU33" s="140">
        <v>9.6661032939430579E-4</v>
      </c>
      <c r="CV33" s="140">
        <v>0</v>
      </c>
      <c r="CW33" s="140">
        <v>0</v>
      </c>
      <c r="CX33" s="140">
        <v>4.8109255925505152E-4</v>
      </c>
      <c r="CY33" s="140">
        <v>6.2884456665960543E-5</v>
      </c>
      <c r="CZ33" s="140">
        <v>2.9880929423622846E-4</v>
      </c>
      <c r="DA33" s="140">
        <v>8.6296475604546579E-5</v>
      </c>
      <c r="DB33" s="140">
        <v>2.714436978386786E-5</v>
      </c>
      <c r="DC33" s="140">
        <v>2.5702822785878573E-4</v>
      </c>
      <c r="DD33" s="140">
        <v>1.44260110434833E-4</v>
      </c>
      <c r="DE33" s="140">
        <v>0</v>
      </c>
      <c r="DF33" s="140">
        <v>5.556839302027376E-4</v>
      </c>
      <c r="DG33" s="140">
        <v>4.0386562834371026E-3</v>
      </c>
      <c r="DH33" s="140">
        <v>5.5399577660532806E-4</v>
      </c>
      <c r="DI33" s="140">
        <v>1.5892224808905838E-2</v>
      </c>
      <c r="DJ33" s="140">
        <v>7.0435595304243967E-2</v>
      </c>
      <c r="DK33" s="140">
        <v>1.0976031766908878E-3</v>
      </c>
      <c r="DL33" s="140">
        <v>9.7368754520610063E-4</v>
      </c>
      <c r="DM33" s="140">
        <v>1.0018602341986143E-3</v>
      </c>
      <c r="DN33" s="140">
        <v>6.0938295833686896E-4</v>
      </c>
      <c r="DO33" s="140">
        <v>5.8083590324445821E-4</v>
      </c>
      <c r="DP33" s="140">
        <v>1.9682721834906155E-4</v>
      </c>
      <c r="DQ33" s="140">
        <v>1.8237078072905449E-2</v>
      </c>
      <c r="DR33" s="140"/>
      <c r="DS33" s="140">
        <v>0</v>
      </c>
      <c r="DT33" s="140">
        <v>0</v>
      </c>
      <c r="DU33" s="140">
        <v>0</v>
      </c>
      <c r="DV33" s="140">
        <v>0</v>
      </c>
      <c r="DW33" s="140">
        <v>1.3697318700546087E-4</v>
      </c>
      <c r="DX33" s="140">
        <v>0</v>
      </c>
      <c r="DY33" s="140">
        <v>0</v>
      </c>
      <c r="DZ33" s="140">
        <v>1.3195274963890728E-4</v>
      </c>
      <c r="EA33" s="140">
        <v>1.9714518243880655E-5</v>
      </c>
      <c r="EB33" s="140">
        <v>7.1552104449849196E-5</v>
      </c>
      <c r="EC33" s="140">
        <v>5.991667309414709E-5</v>
      </c>
      <c r="ED33" s="140">
        <v>2.3604753204207448E-4</v>
      </c>
      <c r="EE33" s="140">
        <v>9.924377392580455E-4</v>
      </c>
      <c r="EF33" s="140">
        <v>9.6559197723814706E-5</v>
      </c>
      <c r="EG33" s="140">
        <v>0</v>
      </c>
      <c r="EH33" s="140">
        <v>5.2539075152197425E-4</v>
      </c>
      <c r="EI33" s="140">
        <v>2.6179793996576706E-3</v>
      </c>
      <c r="EJ33" s="140">
        <v>3.0242766792639369E-4</v>
      </c>
      <c r="EK33" s="140">
        <v>1.0937967650237567E-2</v>
      </c>
      <c r="EL33" s="140">
        <v>5.5926948237661651E-2</v>
      </c>
      <c r="EM33" s="140">
        <v>1.2543812574114432E-3</v>
      </c>
      <c r="EN33" s="140">
        <v>5.9196919226627205E-4</v>
      </c>
      <c r="EO33" s="140">
        <v>1.4343013627338213E-3</v>
      </c>
      <c r="EP33" s="140">
        <v>4.8611769166373626E-4</v>
      </c>
      <c r="EQ33" s="140">
        <v>4.0720434072532348E-4</v>
      </c>
      <c r="ER33" s="140">
        <v>1.0731733301768868E-4</v>
      </c>
      <c r="ES33" s="140">
        <v>1.3710201751658026E-2</v>
      </c>
      <c r="ET33" s="140"/>
      <c r="EU33" s="140">
        <v>9.9086495435739336E-6</v>
      </c>
      <c r="EV33" s="140">
        <v>0</v>
      </c>
      <c r="EW33" s="140">
        <v>0</v>
      </c>
      <c r="EX33" s="140">
        <v>0</v>
      </c>
      <c r="EY33" s="140">
        <v>1.5867411116974301E-4</v>
      </c>
      <c r="EZ33" s="140">
        <v>0</v>
      </c>
      <c r="FA33" s="140">
        <v>1.2911270617384217E-5</v>
      </c>
      <c r="FB33" s="140">
        <v>2.7180458599672694E-3</v>
      </c>
      <c r="FC33" s="140">
        <v>2.7924375986435632E-5</v>
      </c>
      <c r="FD33" s="140">
        <v>7.6827064541892435E-5</v>
      </c>
      <c r="FE33" s="140">
        <v>8.5694805446545475E-5</v>
      </c>
      <c r="FF33" s="140">
        <v>2.054978449460892E-3</v>
      </c>
      <c r="FG33" s="140">
        <v>7.2791481766260133E-4</v>
      </c>
      <c r="FH33" s="140">
        <v>1.0423458935418743E-4</v>
      </c>
      <c r="FI33" s="140">
        <v>3.2065376784465244E-3</v>
      </c>
      <c r="FJ33" s="140">
        <v>4.3175429066849802E-4</v>
      </c>
      <c r="FK33" s="140">
        <v>2.434577011902465E-3</v>
      </c>
      <c r="FL33" s="140">
        <v>2.7192717300643767E-4</v>
      </c>
      <c r="FM33" s="140">
        <v>1.0305767799457617E-2</v>
      </c>
      <c r="FN33" s="140">
        <v>5.4591559533634752E-2</v>
      </c>
      <c r="FO33" s="140">
        <v>1.1474230183688592E-3</v>
      </c>
      <c r="FP33" s="140">
        <v>4.6522010393400357E-4</v>
      </c>
      <c r="FQ33" s="140">
        <v>6.3100322075803597E-4</v>
      </c>
      <c r="FR33" s="140">
        <v>3.6412965919364133E-4</v>
      </c>
      <c r="FS33" s="140">
        <v>3.7011188124632863E-4</v>
      </c>
      <c r="FT33" s="140">
        <v>6.4556152912187236E-5</v>
      </c>
      <c r="FU33" s="140">
        <v>1.2717021651905792E-2</v>
      </c>
      <c r="FV33" s="140"/>
      <c r="FW33" s="140">
        <v>8.9986745384341532E-6</v>
      </c>
      <c r="FX33" s="140">
        <v>0</v>
      </c>
      <c r="FY33" s="140">
        <v>1.9997054529853674E-5</v>
      </c>
      <c r="FZ33" s="140">
        <v>0</v>
      </c>
      <c r="GA33" s="140">
        <v>2.2094905526473565E-4</v>
      </c>
      <c r="GB33" s="140">
        <v>0</v>
      </c>
      <c r="GC33" s="140">
        <v>0</v>
      </c>
      <c r="GD33" s="140">
        <v>1.4229504062354776E-4</v>
      </c>
      <c r="GE33" s="140">
        <v>1.6595555554323702E-5</v>
      </c>
      <c r="GF33" s="140">
        <v>8.9785774986301514E-5</v>
      </c>
      <c r="GG33" s="140">
        <v>1.1998232717912204E-5</v>
      </c>
      <c r="GH33" s="140">
        <v>1.8258994537748178E-3</v>
      </c>
      <c r="GI33" s="140">
        <v>7.2601246184930159E-4</v>
      </c>
      <c r="GJ33" s="140">
        <v>0</v>
      </c>
      <c r="GK33" s="140">
        <v>0</v>
      </c>
      <c r="GL33" s="140">
        <v>4.5666173591831692E-4</v>
      </c>
      <c r="GM33" s="140">
        <v>1.6733999162246987E-3</v>
      </c>
      <c r="GN33" s="140">
        <v>1.0114470187091828E-4</v>
      </c>
      <c r="GO33" s="140">
        <v>8.0215646620283368E-3</v>
      </c>
      <c r="GP33" s="140">
        <v>4.9056079674931211E-2</v>
      </c>
      <c r="GQ33" s="140">
        <v>6.1191586772980336E-4</v>
      </c>
      <c r="GR33" s="140">
        <v>3.5925948280264976E-4</v>
      </c>
      <c r="GS33" s="140">
        <v>7.2715329380984377E-4</v>
      </c>
      <c r="GT33" s="140">
        <v>4.0547527543822846E-4</v>
      </c>
      <c r="GU33" s="140">
        <v>2.7274322623193833E-4</v>
      </c>
      <c r="GV33" s="140">
        <v>1.9797083984555137E-5</v>
      </c>
      <c r="GW33" s="140">
        <v>1.1738021245812949E-2</v>
      </c>
      <c r="GX33" s="140"/>
      <c r="GY33" s="140">
        <v>2.2726181907434302E-5</v>
      </c>
      <c r="GZ33" s="140">
        <v>0</v>
      </c>
      <c r="HA33" s="140">
        <v>3.7816907793538642E-5</v>
      </c>
      <c r="HB33" s="140">
        <v>0</v>
      </c>
      <c r="HC33" s="140">
        <v>1.6323170338276226E-5</v>
      </c>
      <c r="HD33" s="140">
        <v>0</v>
      </c>
      <c r="HE33" s="140">
        <v>1.10023579075674E-4</v>
      </c>
      <c r="HF33" s="140">
        <v>5.0141893414815361E-5</v>
      </c>
      <c r="HG33" s="140">
        <v>2.5318409577078498E-5</v>
      </c>
      <c r="HH33" s="140">
        <v>1.3634176029015112E-4</v>
      </c>
      <c r="HI33" s="140">
        <v>0</v>
      </c>
      <c r="HJ33" s="140">
        <v>1.4721558901336904E-3</v>
      </c>
      <c r="HK33" s="140">
        <v>5.6596489809581328E-4</v>
      </c>
      <c r="HL33" s="140">
        <v>0</v>
      </c>
      <c r="HM33" s="140">
        <v>0</v>
      </c>
      <c r="HN33" s="140">
        <v>3.0265755085090809E-4</v>
      </c>
      <c r="HO33" s="140">
        <v>1.1251649693770505E-3</v>
      </c>
      <c r="HP33" s="140">
        <v>7.2750115616141206E-5</v>
      </c>
      <c r="HQ33" s="140">
        <v>6.52608304287989E-3</v>
      </c>
      <c r="HR33" s="140">
        <v>4.2516242658779325E-2</v>
      </c>
      <c r="HS33" s="140">
        <v>8.3390802571638872E-4</v>
      </c>
      <c r="HT33" s="140">
        <v>3.266008460561761E-4</v>
      </c>
      <c r="HU33" s="140">
        <v>6.9919677879507554E-4</v>
      </c>
      <c r="HV33" s="140">
        <v>1.2405411053913938E-4</v>
      </c>
      <c r="HW33" s="140">
        <v>2.1506723844923989E-4</v>
      </c>
      <c r="HX33" s="140">
        <v>6.4313651865849784E-5</v>
      </c>
      <c r="HY33" s="140">
        <v>1.0209668321903226E-2</v>
      </c>
      <c r="HZ33" s="100"/>
    </row>
    <row r="34" spans="1:234" s="101" customFormat="1" ht="24" x14ac:dyDescent="0.25">
      <c r="A34" s="98" t="s">
        <v>28</v>
      </c>
      <c r="B34" s="99">
        <v>8592</v>
      </c>
      <c r="C34" s="99"/>
      <c r="D34" s="99">
        <v>9</v>
      </c>
      <c r="E34" s="99"/>
      <c r="F34" s="99"/>
      <c r="G34" s="99" t="s">
        <v>824</v>
      </c>
      <c r="H34" s="99" t="s">
        <v>791</v>
      </c>
      <c r="I34" s="98" t="s">
        <v>13</v>
      </c>
      <c r="J34" s="98" t="s">
        <v>886</v>
      </c>
      <c r="K34" s="140">
        <v>2.0641856898778386E-5</v>
      </c>
      <c r="L34" s="140">
        <v>1.4980816720405566E-5</v>
      </c>
      <c r="M34" s="140">
        <v>3.4316728429024512E-5</v>
      </c>
      <c r="N34" s="140">
        <v>1.5191142707281384E-6</v>
      </c>
      <c r="O34" s="140">
        <v>4.2440268576923485E-4</v>
      </c>
      <c r="P34" s="140">
        <v>1.3004488920451045E-5</v>
      </c>
      <c r="Q34" s="140">
        <v>8.0438674303139002E-6</v>
      </c>
      <c r="R34" s="140">
        <v>9.5852721850978422E-5</v>
      </c>
      <c r="S34" s="140">
        <v>1.4785136337963849E-5</v>
      </c>
      <c r="T34" s="140">
        <v>1.1175183685335564E-4</v>
      </c>
      <c r="U34" s="140">
        <v>2.6622299245457827E-5</v>
      </c>
      <c r="V34" s="140">
        <v>3.6367071085199765E-5</v>
      </c>
      <c r="W34" s="140">
        <v>8.2761146137978132E-5</v>
      </c>
      <c r="X34" s="140">
        <v>1.9853113465749611E-5</v>
      </c>
      <c r="Y34" s="140">
        <v>4.8593444077847784E-5</v>
      </c>
      <c r="Z34" s="140">
        <v>3.2134603658975767E-4</v>
      </c>
      <c r="AA34" s="140">
        <v>7.6578188443743311E-4</v>
      </c>
      <c r="AB34" s="140">
        <v>1.1145783368814758E-4</v>
      </c>
      <c r="AC34" s="140">
        <v>1.1039737757396631E-3</v>
      </c>
      <c r="AD34" s="140">
        <v>1.3345208773164476E-2</v>
      </c>
      <c r="AE34" s="140">
        <v>5.6043157381028413E-4</v>
      </c>
      <c r="AF34" s="140">
        <v>2.2301734731767882E-4</v>
      </c>
      <c r="AG34" s="140">
        <v>5.0978812279215964E-4</v>
      </c>
      <c r="AH34" s="140">
        <v>1.0349679365539466E-4</v>
      </c>
      <c r="AI34" s="140">
        <v>6.8721005259912414E-5</v>
      </c>
      <c r="AJ34" s="140">
        <v>1.7352873787890012E-4</v>
      </c>
      <c r="AK34" s="140">
        <v>2.578603733054348E-4</v>
      </c>
      <c r="AL34" s="140"/>
      <c r="AM34" s="140">
        <v>1.6055396444787031E-5</v>
      </c>
      <c r="AN34" s="140">
        <v>2.7726167876555374E-6</v>
      </c>
      <c r="AO34" s="140">
        <v>2.7965133032053635E-5</v>
      </c>
      <c r="AP34" s="140">
        <v>3.2495121257264034E-6</v>
      </c>
      <c r="AQ34" s="140">
        <v>4.6617116299135515E-4</v>
      </c>
      <c r="AR34" s="140">
        <v>1.30240111778563E-5</v>
      </c>
      <c r="AS34" s="140">
        <v>1.3636197674323526E-5</v>
      </c>
      <c r="AT34" s="140">
        <v>8.4507522484526831E-5</v>
      </c>
      <c r="AU34" s="140">
        <v>1.3570767189656962E-5</v>
      </c>
      <c r="AV34" s="140">
        <v>1.433252873330824E-4</v>
      </c>
      <c r="AW34" s="140">
        <v>4.0462633278626709E-5</v>
      </c>
      <c r="AX34" s="140">
        <v>2.4908062765835135E-5</v>
      </c>
      <c r="AY34" s="140">
        <v>1.2236499002488832E-4</v>
      </c>
      <c r="AZ34" s="140">
        <v>2.3816204174618307E-5</v>
      </c>
      <c r="BA34" s="140">
        <v>4.3443481573997081E-5</v>
      </c>
      <c r="BB34" s="140">
        <v>3.3782218659251595E-4</v>
      </c>
      <c r="BC34" s="140">
        <v>6.9087118543673088E-4</v>
      </c>
      <c r="BD34" s="140">
        <v>1.40800483457452E-4</v>
      </c>
      <c r="BE34" s="140">
        <v>1.3180233023235531E-3</v>
      </c>
      <c r="BF34" s="140">
        <v>1.564197802946599E-2</v>
      </c>
      <c r="BG34" s="140">
        <v>5.2462484455271835E-4</v>
      </c>
      <c r="BH34" s="140">
        <v>2.8273847791025937E-4</v>
      </c>
      <c r="BI34" s="140">
        <v>4.5062119937028434E-4</v>
      </c>
      <c r="BJ34" s="140">
        <v>1.134241616792699E-4</v>
      </c>
      <c r="BK34" s="140">
        <v>5.3400539756177332E-5</v>
      </c>
      <c r="BL34" s="140">
        <v>1.7803015155584014E-4</v>
      </c>
      <c r="BM34" s="140">
        <v>3.2050816207469432E-4</v>
      </c>
      <c r="BN34" s="140"/>
      <c r="BO34" s="140">
        <v>2.2837212058469439E-5</v>
      </c>
      <c r="BP34" s="140">
        <v>4.4636792922348441E-6</v>
      </c>
      <c r="BQ34" s="140">
        <v>1.0108289404356774E-5</v>
      </c>
      <c r="BR34" s="140">
        <v>2.3807527007900383E-6</v>
      </c>
      <c r="BS34" s="140">
        <v>5.3578232981544953E-4</v>
      </c>
      <c r="BT34" s="140">
        <v>9.1940488721719754E-6</v>
      </c>
      <c r="BU34" s="140">
        <v>6.1980643109991248E-6</v>
      </c>
      <c r="BV34" s="140">
        <v>6.7185594463703755E-5</v>
      </c>
      <c r="BW34" s="140">
        <v>1.908565990234332E-6</v>
      </c>
      <c r="BX34" s="140">
        <v>1.1484845992871471E-4</v>
      </c>
      <c r="BY34" s="140">
        <v>4.0894207284086277E-5</v>
      </c>
      <c r="BZ34" s="140">
        <v>1.8253764636921498E-5</v>
      </c>
      <c r="CA34" s="140">
        <v>1.1028140372094353E-4</v>
      </c>
      <c r="CB34" s="140">
        <v>1.8241699506034511E-5</v>
      </c>
      <c r="CC34" s="140">
        <v>5.8318816009125023E-5</v>
      </c>
      <c r="CD34" s="140">
        <v>3.4071112310374828E-4</v>
      </c>
      <c r="CE34" s="140">
        <v>7.979002772015467E-4</v>
      </c>
      <c r="CF34" s="140">
        <v>1.172059206398478E-4</v>
      </c>
      <c r="CG34" s="140">
        <v>1.165462887984157E-3</v>
      </c>
      <c r="CH34" s="140">
        <v>1.6135564138413733E-2</v>
      </c>
      <c r="CI34" s="140">
        <v>4.9763389783349162E-4</v>
      </c>
      <c r="CJ34" s="140">
        <v>2.607326128909845E-4</v>
      </c>
      <c r="CK34" s="140">
        <v>3.9799304140637943E-4</v>
      </c>
      <c r="CL34" s="140">
        <v>1.2003745417381309E-4</v>
      </c>
      <c r="CM34" s="140">
        <v>4.8320340252648117E-5</v>
      </c>
      <c r="CN34" s="140">
        <v>1.3046864300542986E-4</v>
      </c>
      <c r="CO34" s="140">
        <v>3.3548341864962172E-4</v>
      </c>
      <c r="CP34" s="140"/>
      <c r="CQ34" s="140">
        <v>7.121828793475874E-6</v>
      </c>
      <c r="CR34" s="140">
        <v>2.0332452168488443E-6</v>
      </c>
      <c r="CS34" s="140">
        <v>4.6963014123901161E-6</v>
      </c>
      <c r="CT34" s="140">
        <v>1.9550434777399116E-6</v>
      </c>
      <c r="CU34" s="140">
        <v>6.0004355844402688E-5</v>
      </c>
      <c r="CV34" s="140">
        <v>1.8945985555382282E-5</v>
      </c>
      <c r="CW34" s="140">
        <v>8.8694403646090485E-6</v>
      </c>
      <c r="CX34" s="140">
        <v>2.9724660397344562E-5</v>
      </c>
      <c r="CY34" s="140">
        <v>3.4297560900300848E-6</v>
      </c>
      <c r="CZ34" s="140">
        <v>1.162769641580787E-4</v>
      </c>
      <c r="DA34" s="140">
        <v>2.7004172557626328E-5</v>
      </c>
      <c r="DB34" s="140">
        <v>2.4158884786541889E-5</v>
      </c>
      <c r="DC34" s="140">
        <v>9.861719991308257E-5</v>
      </c>
      <c r="DD34" s="140">
        <v>1.9684220734284627E-5</v>
      </c>
      <c r="DE34" s="140">
        <v>6.06905940412724E-5</v>
      </c>
      <c r="DF34" s="140">
        <v>3.68817068776857E-4</v>
      </c>
      <c r="DG34" s="140">
        <v>6.9081760820123442E-4</v>
      </c>
      <c r="DH34" s="140">
        <v>9.0836360041999492E-5</v>
      </c>
      <c r="DI34" s="140">
        <v>1.0309372215346322E-3</v>
      </c>
      <c r="DJ34" s="140">
        <v>1.7603133056597144E-2</v>
      </c>
      <c r="DK34" s="140">
        <v>4.4956739538958343E-4</v>
      </c>
      <c r="DL34" s="140">
        <v>2.6314614374081988E-4</v>
      </c>
      <c r="DM34" s="140">
        <v>2.6371450537128292E-4</v>
      </c>
      <c r="DN34" s="140">
        <v>1.4424780706645258E-4</v>
      </c>
      <c r="DO34" s="140">
        <v>5.789075654700451E-5</v>
      </c>
      <c r="DP34" s="140">
        <v>1.0833138048570074E-4</v>
      </c>
      <c r="DQ34" s="140">
        <v>2.8623490229788507E-4</v>
      </c>
      <c r="DR34" s="140"/>
      <c r="DS34" s="140">
        <v>4.2454083699246011E-6</v>
      </c>
      <c r="DT34" s="140">
        <v>0</v>
      </c>
      <c r="DU34" s="140">
        <v>2.9156179733238605E-6</v>
      </c>
      <c r="DV34" s="140">
        <v>3.2276280869031216E-6</v>
      </c>
      <c r="DW34" s="140">
        <v>6.5548507378308614E-5</v>
      </c>
      <c r="DX34" s="140">
        <v>2.5163277743069686E-5</v>
      </c>
      <c r="DY34" s="140">
        <v>1.1047289497735281E-6</v>
      </c>
      <c r="DZ34" s="140">
        <v>2.6933530070348401E-5</v>
      </c>
      <c r="EA34" s="140">
        <v>9.1657844668080692E-6</v>
      </c>
      <c r="EB34" s="140">
        <v>8.7692062690548133E-5</v>
      </c>
      <c r="EC34" s="140">
        <v>1.1548273245778133E-5</v>
      </c>
      <c r="ED34" s="140">
        <v>1.4292658231890519E-5</v>
      </c>
      <c r="EE34" s="140">
        <v>9.2829333904567206E-5</v>
      </c>
      <c r="EF34" s="140">
        <v>9.8032130708264422E-6</v>
      </c>
      <c r="EG34" s="140">
        <v>5.1409254840974598E-5</v>
      </c>
      <c r="EH34" s="140">
        <v>5.8094396444688628E-4</v>
      </c>
      <c r="EI34" s="140">
        <v>6.9660982197413464E-4</v>
      </c>
      <c r="EJ34" s="140">
        <v>7.177833386230956E-5</v>
      </c>
      <c r="EK34" s="140">
        <v>8.4140421934951449E-4</v>
      </c>
      <c r="EL34" s="140">
        <v>1.2479193002090643E-2</v>
      </c>
      <c r="EM34" s="140">
        <v>3.3461943128119877E-4</v>
      </c>
      <c r="EN34" s="140">
        <v>1.5685834076584483E-4</v>
      </c>
      <c r="EO34" s="140">
        <v>2.6065940937254525E-4</v>
      </c>
      <c r="EP34" s="140">
        <v>1.4136319590280869E-4</v>
      </c>
      <c r="EQ34" s="140">
        <v>5.2766598477261715E-5</v>
      </c>
      <c r="ER34" s="140">
        <v>1.1960339310181886E-4</v>
      </c>
      <c r="ES34" s="140">
        <v>2.6580850768473797E-4</v>
      </c>
      <c r="ET34" s="140"/>
      <c r="EU34" s="140">
        <v>6.7774490886783598E-6</v>
      </c>
      <c r="EV34" s="140">
        <v>0</v>
      </c>
      <c r="EW34" s="140">
        <v>0</v>
      </c>
      <c r="EX34" s="140">
        <v>0</v>
      </c>
      <c r="EY34" s="140">
        <v>4.6592125660590546E-5</v>
      </c>
      <c r="EZ34" s="140">
        <v>1.823130577291935E-5</v>
      </c>
      <c r="FA34" s="140">
        <v>1.1935627559676011E-6</v>
      </c>
      <c r="FB34" s="140">
        <v>2.3391517354119848E-5</v>
      </c>
      <c r="FC34" s="140">
        <v>6.7235005095589413E-5</v>
      </c>
      <c r="FD34" s="140">
        <v>6.264912173161058E-5</v>
      </c>
      <c r="FE34" s="140">
        <v>6.1797909319203021E-6</v>
      </c>
      <c r="FF34" s="140">
        <v>1.2226362318080851E-5</v>
      </c>
      <c r="FG34" s="140">
        <v>7.3172830500001991E-5</v>
      </c>
      <c r="FH34" s="140">
        <v>8.4371023576756571E-6</v>
      </c>
      <c r="FI34" s="140">
        <v>3.9177296524645503E-5</v>
      </c>
      <c r="FJ34" s="140">
        <v>4.7856987049831853E-4</v>
      </c>
      <c r="FK34" s="140">
        <v>6.6853585998158437E-4</v>
      </c>
      <c r="FL34" s="140">
        <v>3.296573824587095E-5</v>
      </c>
      <c r="FM34" s="140">
        <v>4.5829800826070266E-4</v>
      </c>
      <c r="FN34" s="140">
        <v>1.0240879301537548E-2</v>
      </c>
      <c r="FO34" s="140">
        <v>4.0566980714535933E-4</v>
      </c>
      <c r="FP34" s="140">
        <v>1.3097054467569352E-4</v>
      </c>
      <c r="FQ34" s="140">
        <v>2.9141104709404784E-4</v>
      </c>
      <c r="FR34" s="140">
        <v>1.0410683089664024E-4</v>
      </c>
      <c r="FS34" s="140">
        <v>4.765379039241913E-5</v>
      </c>
      <c r="FT34" s="140">
        <v>7.9870124219086236E-5</v>
      </c>
      <c r="FU34" s="140">
        <v>1.7161465396700506E-4</v>
      </c>
      <c r="FV34" s="140"/>
      <c r="FW34" s="140">
        <v>5.8818698829189886E-6</v>
      </c>
      <c r="FX34" s="140">
        <v>7.5697108058435854E-6</v>
      </c>
      <c r="FY34" s="140">
        <v>1.4773741950918681E-6</v>
      </c>
      <c r="FZ34" s="140">
        <v>0</v>
      </c>
      <c r="GA34" s="140">
        <v>8.928475491057556E-5</v>
      </c>
      <c r="GB34" s="140">
        <v>3.801283803971377E-5</v>
      </c>
      <c r="GC34" s="140">
        <v>2.4524116163692613E-6</v>
      </c>
      <c r="GD34" s="140">
        <v>3.7923663733295365E-5</v>
      </c>
      <c r="GE34" s="140">
        <v>4.3005890059385399E-5</v>
      </c>
      <c r="GF34" s="140">
        <v>6.4457437240827303E-4</v>
      </c>
      <c r="GG34" s="140">
        <v>2.5688582504268424E-6</v>
      </c>
      <c r="GH34" s="140">
        <v>3.8619743359058689E-6</v>
      </c>
      <c r="GI34" s="140">
        <v>4.8244008910533546E-5</v>
      </c>
      <c r="GJ34" s="140">
        <v>5.15603594087062E-6</v>
      </c>
      <c r="GK34" s="140">
        <v>1.164909552829938E-5</v>
      </c>
      <c r="GL34" s="140">
        <v>3.2812610881923101E-4</v>
      </c>
      <c r="GM34" s="140">
        <v>6.5076915014573346E-4</v>
      </c>
      <c r="GN34" s="140">
        <v>3.1064658557744117E-5</v>
      </c>
      <c r="GO34" s="140">
        <v>6.5121333747116775E-4</v>
      </c>
      <c r="GP34" s="140">
        <v>9.8901505354988609E-3</v>
      </c>
      <c r="GQ34" s="140">
        <v>2.7004804722148735E-4</v>
      </c>
      <c r="GR34" s="140">
        <v>8.2753992733678884E-5</v>
      </c>
      <c r="GS34" s="140">
        <v>1.57745004569327E-4</v>
      </c>
      <c r="GT34" s="140">
        <v>1.3505546213360713E-4</v>
      </c>
      <c r="GU34" s="140">
        <v>4.011623477623563E-5</v>
      </c>
      <c r="GV34" s="140">
        <v>7.3802346105749281E-5</v>
      </c>
      <c r="GW34" s="140">
        <v>1.2793747326165567E-4</v>
      </c>
      <c r="GX34" s="140"/>
      <c r="GY34" s="140">
        <v>2.8268187165069406E-6</v>
      </c>
      <c r="GZ34" s="140">
        <v>0</v>
      </c>
      <c r="HA34" s="140">
        <v>9.4227290550231355E-7</v>
      </c>
      <c r="HB34" s="140">
        <v>0</v>
      </c>
      <c r="HC34" s="140">
        <v>8.1998571969234559E-5</v>
      </c>
      <c r="HD34" s="140">
        <v>2.8268187165069406E-6</v>
      </c>
      <c r="HE34" s="140">
        <v>0</v>
      </c>
      <c r="HF34" s="140">
        <v>3.2743413143130521E-5</v>
      </c>
      <c r="HG34" s="140">
        <v>9.6747374639350565E-6</v>
      </c>
      <c r="HH34" s="140">
        <v>4.2961643700292319E-5</v>
      </c>
      <c r="HI34" s="140">
        <v>2.0845804301804191E-6</v>
      </c>
      <c r="HJ34" s="140">
        <v>0</v>
      </c>
      <c r="HK34" s="140">
        <v>3.470644036850455E-5</v>
      </c>
      <c r="HL34" s="140">
        <v>2.8268187165069406E-6</v>
      </c>
      <c r="HM34" s="140">
        <v>8.7736270064090314E-6</v>
      </c>
      <c r="HN34" s="140">
        <v>3.8851461684822643E-4</v>
      </c>
      <c r="HO34" s="140">
        <v>4.1730333540361715E-4</v>
      </c>
      <c r="HP34" s="140">
        <v>1.8502148415922655E-5</v>
      </c>
      <c r="HQ34" s="140">
        <v>2.3261878819808089E-4</v>
      </c>
      <c r="HR34" s="140">
        <v>5.5764810279295496E-3</v>
      </c>
      <c r="HS34" s="140">
        <v>1.8464430223382976E-4</v>
      </c>
      <c r="HT34" s="140">
        <v>3.4637828022984536E-5</v>
      </c>
      <c r="HU34" s="140">
        <v>6.6142648228496344E-5</v>
      </c>
      <c r="HV34" s="140">
        <v>9.9287420036048139E-5</v>
      </c>
      <c r="HW34" s="140">
        <v>1.7300576884820936E-5</v>
      </c>
      <c r="HX34" s="140">
        <v>4.7278667016856371E-5</v>
      </c>
      <c r="HY34" s="140">
        <v>1.6039728948963623E-4</v>
      </c>
      <c r="HZ34" s="100"/>
    </row>
    <row r="35" spans="1:234" s="101" customFormat="1" ht="24" x14ac:dyDescent="0.25">
      <c r="A35" s="98" t="s">
        <v>28</v>
      </c>
      <c r="B35" s="99">
        <v>8593</v>
      </c>
      <c r="C35" s="99"/>
      <c r="D35" s="99">
        <v>9</v>
      </c>
      <c r="E35" s="99"/>
      <c r="F35" s="99"/>
      <c r="G35" s="99" t="s">
        <v>62</v>
      </c>
      <c r="H35" s="99" t="s">
        <v>791</v>
      </c>
      <c r="I35" s="98" t="s">
        <v>13</v>
      </c>
      <c r="J35" s="98" t="s">
        <v>886</v>
      </c>
      <c r="K35" s="140">
        <v>3.3205732390202648E-4</v>
      </c>
      <c r="L35" s="140">
        <v>7.9822866502988538E-5</v>
      </c>
      <c r="M35" s="140">
        <v>1.119177602211826E-3</v>
      </c>
      <c r="N35" s="140">
        <v>1.1823264270852865E-4</v>
      </c>
      <c r="O35" s="140">
        <v>1.5687765921427262E-3</v>
      </c>
      <c r="P35" s="140">
        <v>1.6476353246576295E-4</v>
      </c>
      <c r="Q35" s="140">
        <v>2.0620724634440538E-4</v>
      </c>
      <c r="R35" s="140">
        <v>8.723403123244934E-4</v>
      </c>
      <c r="S35" s="140">
        <v>3.155487797008111E-4</v>
      </c>
      <c r="T35" s="140">
        <v>1.4755320468153512E-3</v>
      </c>
      <c r="U35" s="140">
        <v>6.0405081039675715E-4</v>
      </c>
      <c r="V35" s="140">
        <v>8.7979958303856633E-4</v>
      </c>
      <c r="W35" s="140">
        <v>2.6004082054529734E-3</v>
      </c>
      <c r="X35" s="140">
        <v>4.3245351930367923E-4</v>
      </c>
      <c r="Y35" s="140">
        <v>5.3550322336129701E-4</v>
      </c>
      <c r="Z35" s="140">
        <v>2.5537553878915748E-3</v>
      </c>
      <c r="AA35" s="140">
        <v>8.7729241922108233E-3</v>
      </c>
      <c r="AB35" s="140">
        <v>1.7303323700483982E-3</v>
      </c>
      <c r="AC35" s="140">
        <v>2.1968082778508771E-2</v>
      </c>
      <c r="AD35" s="140">
        <v>3.8598941885312897E-2</v>
      </c>
      <c r="AE35" s="140">
        <v>5.4870094193837527E-3</v>
      </c>
      <c r="AF35" s="140">
        <v>3.8806769967833789E-3</v>
      </c>
      <c r="AG35" s="140">
        <v>4.743962853007223E-3</v>
      </c>
      <c r="AH35" s="140">
        <v>8.5620265022064526E-4</v>
      </c>
      <c r="AI35" s="140">
        <v>8.1350818493758803E-4</v>
      </c>
      <c r="AJ35" s="140">
        <v>1.5046484211561856E-3</v>
      </c>
      <c r="AK35" s="140">
        <v>5.2755528044353666E-3</v>
      </c>
      <c r="AL35" s="140"/>
      <c r="AM35" s="140">
        <v>3.6923757863661303E-4</v>
      </c>
      <c r="AN35" s="140">
        <v>9.1320168781296027E-5</v>
      </c>
      <c r="AO35" s="140">
        <v>1.2760865898967617E-3</v>
      </c>
      <c r="AP35" s="140">
        <v>1.2957766598618948E-4</v>
      </c>
      <c r="AQ35" s="140">
        <v>1.4014595268378206E-3</v>
      </c>
      <c r="AR35" s="140">
        <v>1.4935591059758271E-4</v>
      </c>
      <c r="AS35" s="140">
        <v>1.9814521675243576E-4</v>
      </c>
      <c r="AT35" s="140">
        <v>8.5744461563592392E-4</v>
      </c>
      <c r="AU35" s="140">
        <v>3.374696647104371E-4</v>
      </c>
      <c r="AV35" s="140">
        <v>1.6690884726012784E-3</v>
      </c>
      <c r="AW35" s="140">
        <v>7.7649357572803172E-4</v>
      </c>
      <c r="AX35" s="140">
        <v>8.2901657202215568E-4</v>
      </c>
      <c r="AY35" s="140">
        <v>2.4444815944140255E-3</v>
      </c>
      <c r="AZ35" s="140">
        <v>4.1132149703223002E-4</v>
      </c>
      <c r="BA35" s="140">
        <v>6.0574760161801995E-4</v>
      </c>
      <c r="BB35" s="140">
        <v>2.6607995476874554E-3</v>
      </c>
      <c r="BC35" s="140">
        <v>1.0008735958985462E-2</v>
      </c>
      <c r="BD35" s="140">
        <v>1.7316285807516413E-3</v>
      </c>
      <c r="BE35" s="140">
        <v>2.3914911601626444E-2</v>
      </c>
      <c r="BF35" s="140">
        <v>4.2818226524650546E-2</v>
      </c>
      <c r="BG35" s="140">
        <v>5.6505876238079275E-3</v>
      </c>
      <c r="BH35" s="140">
        <v>3.91668039866037E-3</v>
      </c>
      <c r="BI35" s="140">
        <v>5.2048010354922083E-3</v>
      </c>
      <c r="BJ35" s="140">
        <v>7.7692284968904925E-4</v>
      </c>
      <c r="BK35" s="140">
        <v>8.171798262706782E-4</v>
      </c>
      <c r="BL35" s="140">
        <v>1.5625908799723905E-3</v>
      </c>
      <c r="BM35" s="140">
        <v>5.8690951633176801E-3</v>
      </c>
      <c r="BN35" s="140"/>
      <c r="BO35" s="140">
        <v>2.680702333050423E-4</v>
      </c>
      <c r="BP35" s="140">
        <v>9.0648576660645535E-5</v>
      </c>
      <c r="BQ35" s="140">
        <v>1.5473229782510876E-3</v>
      </c>
      <c r="BR35" s="140">
        <v>1.0403798290054856E-4</v>
      </c>
      <c r="BS35" s="140">
        <v>1.5528603344391757E-3</v>
      </c>
      <c r="BT35" s="140">
        <v>1.3363329989269943E-4</v>
      </c>
      <c r="BU35" s="140">
        <v>1.5921702074142536E-4</v>
      </c>
      <c r="BV35" s="140">
        <v>8.4280358078185516E-4</v>
      </c>
      <c r="BW35" s="140">
        <v>3.332400527618602E-4</v>
      </c>
      <c r="BX35" s="140">
        <v>1.6417002641526037E-3</v>
      </c>
      <c r="BY35" s="140">
        <v>8.1916465125432656E-4</v>
      </c>
      <c r="BZ35" s="140">
        <v>7.2200192181642202E-4</v>
      </c>
      <c r="CA35" s="140">
        <v>2.5270719768606129E-3</v>
      </c>
      <c r="CB35" s="140">
        <v>3.494889399294689E-4</v>
      </c>
      <c r="CC35" s="140">
        <v>5.9396685762454346E-4</v>
      </c>
      <c r="CD35" s="140">
        <v>2.741171781093686E-3</v>
      </c>
      <c r="CE35" s="140">
        <v>9.7666431737326899E-3</v>
      </c>
      <c r="CF35" s="140">
        <v>1.5402439198790108E-3</v>
      </c>
      <c r="CG35" s="140">
        <v>2.4713259976211328E-2</v>
      </c>
      <c r="CH35" s="140">
        <v>4.3771207470438306E-2</v>
      </c>
      <c r="CI35" s="140">
        <v>6.3784993014444165E-3</v>
      </c>
      <c r="CJ35" s="140">
        <v>3.9484284171937929E-3</v>
      </c>
      <c r="CK35" s="140">
        <v>5.2631067365806498E-3</v>
      </c>
      <c r="CL35" s="140">
        <v>7.7856541097288349E-4</v>
      </c>
      <c r="CM35" s="140">
        <v>7.622777986271102E-4</v>
      </c>
      <c r="CN35" s="140">
        <v>1.6593672383046992E-3</v>
      </c>
      <c r="CO35" s="140">
        <v>6.3440652831697232E-3</v>
      </c>
      <c r="CP35" s="140"/>
      <c r="CQ35" s="140">
        <v>4.0563557752893613E-4</v>
      </c>
      <c r="CR35" s="140">
        <v>1.1464706772772893E-4</v>
      </c>
      <c r="CS35" s="140">
        <v>1.4280233580629769E-3</v>
      </c>
      <c r="CT35" s="140">
        <v>1.1742414421122982E-4</v>
      </c>
      <c r="CU35" s="140">
        <v>1.4730123881045738E-3</v>
      </c>
      <c r="CV35" s="140">
        <v>1.2179479636323342E-4</v>
      </c>
      <c r="CW35" s="140">
        <v>1.6527370777566744E-4</v>
      </c>
      <c r="CX35" s="140">
        <v>6.7140416995668329E-4</v>
      </c>
      <c r="CY35" s="140">
        <v>3.329850498530401E-4</v>
      </c>
      <c r="CZ35" s="140">
        <v>1.4652356376821214E-3</v>
      </c>
      <c r="DA35" s="140">
        <v>7.4691015521698536E-4</v>
      </c>
      <c r="DB35" s="140">
        <v>6.4174743386807235E-4</v>
      </c>
      <c r="DC35" s="140">
        <v>1.8651998851886807E-3</v>
      </c>
      <c r="DD35" s="140">
        <v>3.0404940195647535E-4</v>
      </c>
      <c r="DE35" s="140">
        <v>5.7217920262854342E-4</v>
      </c>
      <c r="DF35" s="140">
        <v>2.7407498565165662E-3</v>
      </c>
      <c r="DG35" s="140">
        <v>9.484361301705482E-3</v>
      </c>
      <c r="DH35" s="140">
        <v>1.4433025250545305E-3</v>
      </c>
      <c r="DI35" s="140">
        <v>2.5699590052850125E-2</v>
      </c>
      <c r="DJ35" s="140">
        <v>4.5323874122428387E-2</v>
      </c>
      <c r="DK35" s="140">
        <v>6.0238685920749047E-3</v>
      </c>
      <c r="DL35" s="140">
        <v>4.2479915762977296E-3</v>
      </c>
      <c r="DM35" s="140">
        <v>4.9631937781581181E-3</v>
      </c>
      <c r="DN35" s="140">
        <v>7.2885453950817677E-4</v>
      </c>
      <c r="DO35" s="140">
        <v>8.5190163986797573E-4</v>
      </c>
      <c r="DP35" s="140">
        <v>1.7543436826366614E-3</v>
      </c>
      <c r="DQ35" s="140">
        <v>7.1342450952406574E-3</v>
      </c>
      <c r="DR35" s="140"/>
      <c r="DS35" s="140">
        <v>2.8331675029184377E-4</v>
      </c>
      <c r="DT35" s="140">
        <v>1.128706983321737E-4</v>
      </c>
      <c r="DU35" s="140">
        <v>1.3997065690185705E-3</v>
      </c>
      <c r="DV35" s="140">
        <v>1.3543385569315654E-4</v>
      </c>
      <c r="DW35" s="140">
        <v>1.4336149461121122E-3</v>
      </c>
      <c r="DX35" s="140">
        <v>5.483276653361625E-5</v>
      </c>
      <c r="DY35" s="140">
        <v>1.1482433566510313E-4</v>
      </c>
      <c r="DZ35" s="140">
        <v>5.6197065630022604E-4</v>
      </c>
      <c r="EA35" s="140">
        <v>3.3772051374995334E-4</v>
      </c>
      <c r="EB35" s="140">
        <v>1.2150929747959374E-3</v>
      </c>
      <c r="EC35" s="140">
        <v>7.9325174877516625E-4</v>
      </c>
      <c r="ED35" s="140">
        <v>5.2965443189818384E-4</v>
      </c>
      <c r="EE35" s="140">
        <v>2.0406638505943708E-3</v>
      </c>
      <c r="EF35" s="140">
        <v>2.3382266222274475E-4</v>
      </c>
      <c r="EG35" s="140">
        <v>5.2952455043185154E-4</v>
      </c>
      <c r="EH35" s="140">
        <v>2.5775938324035744E-3</v>
      </c>
      <c r="EI35" s="140">
        <v>8.8298895718002569E-3</v>
      </c>
      <c r="EJ35" s="140">
        <v>1.264787452031989E-3</v>
      </c>
      <c r="EK35" s="140">
        <v>2.6407497914709959E-2</v>
      </c>
      <c r="EL35" s="140">
        <v>4.4277484991180012E-2</v>
      </c>
      <c r="EM35" s="140">
        <v>5.4544962547623628E-3</v>
      </c>
      <c r="EN35" s="140">
        <v>3.71292271267954E-3</v>
      </c>
      <c r="EO35" s="140">
        <v>4.5041426049798449E-3</v>
      </c>
      <c r="EP35" s="140">
        <v>5.4026871097029446E-4</v>
      </c>
      <c r="EQ35" s="140">
        <v>7.186070115312225E-4</v>
      </c>
      <c r="ER35" s="140">
        <v>1.4359950088197195E-3</v>
      </c>
      <c r="ES35" s="140">
        <v>6.9016399931911424E-3</v>
      </c>
      <c r="ET35" s="140"/>
      <c r="EU35" s="140">
        <v>1.8648289050490324E-4</v>
      </c>
      <c r="EV35" s="140">
        <v>1.0409956252769014E-4</v>
      </c>
      <c r="EW35" s="140">
        <v>1.2926544376959653E-3</v>
      </c>
      <c r="EX35" s="140">
        <v>1.6644572542583253E-4</v>
      </c>
      <c r="EY35" s="140">
        <v>1.5569951053592379E-3</v>
      </c>
      <c r="EZ35" s="140">
        <v>4.2526464368684536E-5</v>
      </c>
      <c r="FA35" s="140">
        <v>7.3076308593318193E-5</v>
      </c>
      <c r="FB35" s="140">
        <v>5.8176378408804678E-4</v>
      </c>
      <c r="FC35" s="140">
        <v>4.0998089025210619E-4</v>
      </c>
      <c r="FD35" s="140">
        <v>1.2116160375289895E-3</v>
      </c>
      <c r="FE35" s="140">
        <v>7.086563417412398E-4</v>
      </c>
      <c r="FF35" s="140">
        <v>6.9855041170482793E-4</v>
      </c>
      <c r="FG35" s="140">
        <v>1.8905877759184282E-3</v>
      </c>
      <c r="FH35" s="140">
        <v>2.0188519967811289E-4</v>
      </c>
      <c r="FI35" s="140">
        <v>4.9998103686349482E-4</v>
      </c>
      <c r="FJ35" s="140">
        <v>2.784749565022717E-3</v>
      </c>
      <c r="FK35" s="140">
        <v>8.6457249795856804E-3</v>
      </c>
      <c r="FL35" s="140">
        <v>1.2558234265821664E-3</v>
      </c>
      <c r="FM35" s="140">
        <v>2.6866086266167977E-2</v>
      </c>
      <c r="FN35" s="140">
        <v>4.2225734865963253E-2</v>
      </c>
      <c r="FO35" s="140">
        <v>4.7601791565981925E-3</v>
      </c>
      <c r="FP35" s="140">
        <v>3.3935070294592415E-3</v>
      </c>
      <c r="FQ35" s="140">
        <v>3.9921383344128439E-3</v>
      </c>
      <c r="FR35" s="140">
        <v>4.9208992624967171E-4</v>
      </c>
      <c r="FS35" s="140">
        <v>7.4220484561166825E-4</v>
      </c>
      <c r="FT35" s="140">
        <v>1.1337088049650163E-3</v>
      </c>
      <c r="FU35" s="140">
        <v>6.7914089824070243E-3</v>
      </c>
      <c r="FV35" s="140"/>
      <c r="FW35" s="140">
        <v>1.5012562444304028E-4</v>
      </c>
      <c r="FX35" s="140">
        <v>9.6505214456698858E-5</v>
      </c>
      <c r="FY35" s="140">
        <v>1.3361827842612384E-3</v>
      </c>
      <c r="FZ35" s="140">
        <v>1.3705889973208936E-4</v>
      </c>
      <c r="GA35" s="140">
        <v>1.2614293341962199E-3</v>
      </c>
      <c r="GB35" s="140">
        <v>2.4100139317178971E-5</v>
      </c>
      <c r="GC35" s="140">
        <v>1.0480912114253297E-4</v>
      </c>
      <c r="GD35" s="140">
        <v>3.8255428792045219E-4</v>
      </c>
      <c r="GE35" s="140">
        <v>3.6125841165792768E-4</v>
      </c>
      <c r="GF35" s="140">
        <v>1.1740524603211912E-3</v>
      </c>
      <c r="GG35" s="140">
        <v>5.8515913942655973E-4</v>
      </c>
      <c r="GH35" s="140">
        <v>4.7682665811365859E-4</v>
      </c>
      <c r="GI35" s="140">
        <v>1.7343696412997448E-3</v>
      </c>
      <c r="GJ35" s="140">
        <v>1.4652745004341484E-4</v>
      </c>
      <c r="GK35" s="140">
        <v>4.5894602777796917E-4</v>
      </c>
      <c r="GL35" s="140">
        <v>2.9178004730113253E-3</v>
      </c>
      <c r="GM35" s="140">
        <v>9.5156855508885252E-3</v>
      </c>
      <c r="GN35" s="140">
        <v>1.0592755250318413E-3</v>
      </c>
      <c r="GO35" s="140">
        <v>2.6966558458986319E-2</v>
      </c>
      <c r="GP35" s="140">
        <v>4.0299109354460093E-2</v>
      </c>
      <c r="GQ35" s="140">
        <v>4.3736377434669595E-3</v>
      </c>
      <c r="GR35" s="140">
        <v>3.1589923292643157E-3</v>
      </c>
      <c r="GS35" s="140">
        <v>4.0563118014161981E-3</v>
      </c>
      <c r="GT35" s="140">
        <v>3.6933495045516636E-4</v>
      </c>
      <c r="GU35" s="140">
        <v>5.2795559470992289E-4</v>
      </c>
      <c r="GV35" s="140">
        <v>1.2312644260707578E-3</v>
      </c>
      <c r="GW35" s="140">
        <v>6.975737592874248E-3</v>
      </c>
      <c r="GX35" s="140"/>
      <c r="GY35" s="140">
        <v>9.4184640302928685E-5</v>
      </c>
      <c r="GZ35" s="140">
        <v>5.935694428948394E-5</v>
      </c>
      <c r="HA35" s="140">
        <v>8.1872156140309156E-4</v>
      </c>
      <c r="HB35" s="140">
        <v>1.22508272789494E-4</v>
      </c>
      <c r="HC35" s="140">
        <v>9.3796106468671265E-4</v>
      </c>
      <c r="HD35" s="140">
        <v>1.4212029470481164E-5</v>
      </c>
      <c r="HE35" s="140">
        <v>6.0080138744454491E-5</v>
      </c>
      <c r="HF35" s="140">
        <v>3.2114917115161714E-4</v>
      </c>
      <c r="HG35" s="140">
        <v>2.3093132620425347E-4</v>
      </c>
      <c r="HH35" s="140">
        <v>8.3859994899079923E-4</v>
      </c>
      <c r="HI35" s="140">
        <v>4.0890116229520438E-4</v>
      </c>
      <c r="HJ35" s="140">
        <v>5.5735866383268087E-4</v>
      </c>
      <c r="HK35" s="140">
        <v>1.1171355718907019E-3</v>
      </c>
      <c r="HL35" s="140">
        <v>1.0404879941752425E-4</v>
      </c>
      <c r="HM35" s="140">
        <v>3.1539971944207466E-4</v>
      </c>
      <c r="HN35" s="140">
        <v>2.9611582670845409E-3</v>
      </c>
      <c r="HO35" s="140">
        <v>5.5907695550818908E-3</v>
      </c>
      <c r="HP35" s="140">
        <v>6.3250158049802763E-4</v>
      </c>
      <c r="HQ35" s="140">
        <v>2.0515859360234728E-2</v>
      </c>
      <c r="HR35" s="140">
        <v>2.8159872274665779E-2</v>
      </c>
      <c r="HS35" s="140">
        <v>2.8790433492081225E-3</v>
      </c>
      <c r="HT35" s="140">
        <v>2.1808456090589507E-3</v>
      </c>
      <c r="HU35" s="140">
        <v>2.385791429008331E-3</v>
      </c>
      <c r="HV35" s="140">
        <v>2.6253253100933378E-4</v>
      </c>
      <c r="HW35" s="140">
        <v>3.8716858000272875E-4</v>
      </c>
      <c r="HX35" s="140">
        <v>7.8615098094812178E-4</v>
      </c>
      <c r="HY35" s="140">
        <v>4.9557408482446465E-3</v>
      </c>
      <c r="HZ35" s="100"/>
    </row>
    <row r="36" spans="1:234" s="93" customFormat="1" ht="24" x14ac:dyDescent="0.25">
      <c r="A36" s="91" t="s">
        <v>29</v>
      </c>
      <c r="B36" s="92">
        <v>4783</v>
      </c>
      <c r="C36" s="92"/>
      <c r="D36" s="92"/>
      <c r="E36" s="92">
        <v>1</v>
      </c>
      <c r="F36" s="92"/>
      <c r="G36" s="92" t="s">
        <v>781</v>
      </c>
      <c r="H36" s="92" t="s">
        <v>780</v>
      </c>
      <c r="I36" s="91" t="s">
        <v>20</v>
      </c>
      <c r="J36" s="91" t="s">
        <v>876</v>
      </c>
      <c r="K36" s="141">
        <v>8.2351834872205251E-4</v>
      </c>
      <c r="L36" s="141">
        <v>2.0937633819343677E-4</v>
      </c>
      <c r="M36" s="141">
        <v>1.2974125385421043E-3</v>
      </c>
      <c r="N36" s="141">
        <v>6.9559537068439556E-5</v>
      </c>
      <c r="O36" s="141">
        <v>1.0575420497333605E-3</v>
      </c>
      <c r="P36" s="141">
        <v>9.8418248087805296E-5</v>
      </c>
      <c r="Q36" s="141">
        <v>1.6493425807540167E-4</v>
      </c>
      <c r="R36" s="141">
        <v>1.1026271371576647E-3</v>
      </c>
      <c r="S36" s="141">
        <v>6.8893478075273567E-4</v>
      </c>
      <c r="T36" s="141">
        <v>1.5487090660682217E-3</v>
      </c>
      <c r="U36" s="141">
        <v>5.146780779981267E-4</v>
      </c>
      <c r="V36" s="141">
        <v>8.1330082633638808E-4</v>
      </c>
      <c r="W36" s="141">
        <v>1.9943724430093639E-3</v>
      </c>
      <c r="X36" s="141">
        <v>3.4423987237082573E-4</v>
      </c>
      <c r="Y36" s="141">
        <v>7.8343253208233308E-4</v>
      </c>
      <c r="Z36" s="141">
        <v>2.3956045102174906E-3</v>
      </c>
      <c r="AA36" s="141">
        <v>7.0544441063025284E-3</v>
      </c>
      <c r="AB36" s="141">
        <v>1.9410361941548792E-3</v>
      </c>
      <c r="AC36" s="141">
        <v>1.1569498358888127E-2</v>
      </c>
      <c r="AD36" s="141">
        <v>3.8565576764226797E-2</v>
      </c>
      <c r="AE36" s="141">
        <v>9.9080725672674192E-3</v>
      </c>
      <c r="AF36" s="141">
        <v>5.8599635260231384E-3</v>
      </c>
      <c r="AG36" s="141">
        <v>7.4812776342141514E-3</v>
      </c>
      <c r="AH36" s="141">
        <v>1.0309851257043572E-3</v>
      </c>
      <c r="AI36" s="141">
        <v>8.9109505022924422E-4</v>
      </c>
      <c r="AJ36" s="141">
        <v>2.4655072448427858E-3</v>
      </c>
      <c r="AK36" s="141">
        <v>2.6122901498692994E-3</v>
      </c>
      <c r="AL36" s="141"/>
      <c r="AM36" s="141">
        <v>8.935965291620773E-4</v>
      </c>
      <c r="AN36" s="141">
        <v>1.6705804024651804E-4</v>
      </c>
      <c r="AO36" s="141">
        <v>1.1741100329985827E-3</v>
      </c>
      <c r="AP36" s="141">
        <v>4.5779555737170756E-5</v>
      </c>
      <c r="AQ36" s="141">
        <v>8.2582383002962776E-4</v>
      </c>
      <c r="AR36" s="141">
        <v>6.8725462109285533E-5</v>
      </c>
      <c r="AS36" s="141">
        <v>1.5637280215696539E-4</v>
      </c>
      <c r="AT36" s="141">
        <v>1.0012026513735116E-3</v>
      </c>
      <c r="AU36" s="141">
        <v>5.3427904588702912E-4</v>
      </c>
      <c r="AV36" s="141">
        <v>1.4099650265719842E-3</v>
      </c>
      <c r="AW36" s="141">
        <v>4.4938516845401404E-4</v>
      </c>
      <c r="AX36" s="141">
        <v>7.1092160670321761E-4</v>
      </c>
      <c r="AY36" s="141">
        <v>1.891494802889258E-3</v>
      </c>
      <c r="AZ36" s="141">
        <v>2.7275002459409243E-4</v>
      </c>
      <c r="BA36" s="141">
        <v>6.6886317914566348E-4</v>
      </c>
      <c r="BB36" s="141">
        <v>2.2760379176704503E-3</v>
      </c>
      <c r="BC36" s="141">
        <v>6.618182408942022E-3</v>
      </c>
      <c r="BD36" s="141">
        <v>1.9091763459732182E-3</v>
      </c>
      <c r="BE36" s="141">
        <v>1.0797915816584295E-2</v>
      </c>
      <c r="BF36" s="141">
        <v>3.7238943142316704E-2</v>
      </c>
      <c r="BG36" s="141">
        <v>9.8744036672176669E-3</v>
      </c>
      <c r="BH36" s="141">
        <v>5.486415477271963E-3</v>
      </c>
      <c r="BI36" s="141">
        <v>7.0455616740889354E-3</v>
      </c>
      <c r="BJ36" s="141">
        <v>9.4272981277518841E-4</v>
      </c>
      <c r="BK36" s="141">
        <v>8.3361583708353943E-4</v>
      </c>
      <c r="BL36" s="141">
        <v>2.2748020467247892E-3</v>
      </c>
      <c r="BM36" s="141">
        <v>2.6373442440414947E-3</v>
      </c>
      <c r="BN36" s="141"/>
      <c r="BO36" s="141">
        <v>8.160509135091118E-4</v>
      </c>
      <c r="BP36" s="141">
        <v>1.9070522650600218E-4</v>
      </c>
      <c r="BQ36" s="141">
        <v>1.2112863159256008E-3</v>
      </c>
      <c r="BR36" s="141">
        <v>5.7207380914487604E-5</v>
      </c>
      <c r="BS36" s="141">
        <v>6.2368840473782015E-4</v>
      </c>
      <c r="BT36" s="141">
        <v>5.6680346135644248E-5</v>
      </c>
      <c r="BU36" s="141">
        <v>1.5949334462356631E-4</v>
      </c>
      <c r="BV36" s="141">
        <v>9.2909371485282979E-4</v>
      </c>
      <c r="BW36" s="141">
        <v>5.0845565509685187E-4</v>
      </c>
      <c r="BX36" s="141">
        <v>1.1657495660525854E-3</v>
      </c>
      <c r="BY36" s="141">
        <v>4.1806313581319314E-4</v>
      </c>
      <c r="BZ36" s="141">
        <v>6.5389351067431957E-4</v>
      </c>
      <c r="CA36" s="141">
        <v>1.4950066210081513E-3</v>
      </c>
      <c r="CB36" s="141">
        <v>2.6136862802230386E-4</v>
      </c>
      <c r="CC36" s="141">
        <v>6.1174028218137586E-4</v>
      </c>
      <c r="CD36" s="141">
        <v>2.1077506034905911E-3</v>
      </c>
      <c r="CE36" s="141">
        <v>6.1507405983459006E-3</v>
      </c>
      <c r="CF36" s="141">
        <v>1.7161729748842623E-3</v>
      </c>
      <c r="CG36" s="141">
        <v>9.444378515536752E-3</v>
      </c>
      <c r="CH36" s="141">
        <v>3.0471560908494781E-2</v>
      </c>
      <c r="CI36" s="141">
        <v>9.3394489533408908E-3</v>
      </c>
      <c r="CJ36" s="141">
        <v>4.9787216348165589E-3</v>
      </c>
      <c r="CK36" s="141">
        <v>6.1140376354373339E-3</v>
      </c>
      <c r="CL36" s="141">
        <v>8.5778520053943089E-4</v>
      </c>
      <c r="CM36" s="141">
        <v>7.8799030467354618E-4</v>
      </c>
      <c r="CN36" s="141">
        <v>2.1806006696446665E-3</v>
      </c>
      <c r="CO36" s="141">
        <v>2.2864333719268552E-3</v>
      </c>
      <c r="CP36" s="141"/>
      <c r="CQ36" s="141">
        <v>8.6769163575665031E-4</v>
      </c>
      <c r="CR36" s="141">
        <v>1.3261931454532053E-4</v>
      </c>
      <c r="CS36" s="141">
        <v>1.142071990156251E-3</v>
      </c>
      <c r="CT36" s="141">
        <v>3.3807875267854908E-5</v>
      </c>
      <c r="CU36" s="141">
        <v>6.3151377110421357E-4</v>
      </c>
      <c r="CV36" s="141">
        <v>3.4147590391912317E-5</v>
      </c>
      <c r="CW36" s="141">
        <v>1.1858945944402998E-4</v>
      </c>
      <c r="CX36" s="141">
        <v>6.8344280434798094E-4</v>
      </c>
      <c r="CY36" s="141">
        <v>5.2772347404841089E-4</v>
      </c>
      <c r="CZ36" s="141">
        <v>1.0178804051980766E-3</v>
      </c>
      <c r="DA36" s="141">
        <v>3.6113028146376325E-4</v>
      </c>
      <c r="DB36" s="141">
        <v>5.2761582923301759E-4</v>
      </c>
      <c r="DC36" s="141">
        <v>1.3360018942008872E-3</v>
      </c>
      <c r="DD36" s="141">
        <v>2.6858662962351106E-4</v>
      </c>
      <c r="DE36" s="141">
        <v>5.9564876512195174E-4</v>
      </c>
      <c r="DF36" s="141">
        <v>1.9906769152167681E-3</v>
      </c>
      <c r="DG36" s="141">
        <v>5.6303018551414749E-3</v>
      </c>
      <c r="DH36" s="141">
        <v>1.6117282087377885E-3</v>
      </c>
      <c r="DI36" s="141">
        <v>9.2587059165303194E-3</v>
      </c>
      <c r="DJ36" s="141">
        <v>3.0152963096289846E-2</v>
      </c>
      <c r="DK36" s="141">
        <v>9.7696527631489644E-3</v>
      </c>
      <c r="DL36" s="141">
        <v>5.0176084312541711E-3</v>
      </c>
      <c r="DM36" s="141">
        <v>6.1733252059041769E-3</v>
      </c>
      <c r="DN36" s="141">
        <v>8.8927461695708667E-4</v>
      </c>
      <c r="DO36" s="141">
        <v>1.0089544120124988E-3</v>
      </c>
      <c r="DP36" s="141">
        <v>2.0274236896622253E-3</v>
      </c>
      <c r="DQ36" s="141">
        <v>2.0942732133397506E-3</v>
      </c>
      <c r="DR36" s="141"/>
      <c r="DS36" s="141">
        <v>7.2451580137548139E-4</v>
      </c>
      <c r="DT36" s="141">
        <v>1.1444503677261504E-4</v>
      </c>
      <c r="DU36" s="141">
        <v>1.02399467020142E-3</v>
      </c>
      <c r="DV36" s="141">
        <v>3.030263461702298E-5</v>
      </c>
      <c r="DW36" s="141">
        <v>6.1370779021776341E-4</v>
      </c>
      <c r="DX36" s="141">
        <v>6.1194287171363428E-5</v>
      </c>
      <c r="DY36" s="141">
        <v>1.0013066395606887E-4</v>
      </c>
      <c r="DZ36" s="141">
        <v>7.0170865518333467E-4</v>
      </c>
      <c r="EA36" s="141">
        <v>4.6076488424987656E-4</v>
      </c>
      <c r="EB36" s="141">
        <v>9.1903192000401856E-4</v>
      </c>
      <c r="EC36" s="141">
        <v>3.6017462894396982E-4</v>
      </c>
      <c r="ED36" s="141">
        <v>4.5653060725840255E-4</v>
      </c>
      <c r="EE36" s="141">
        <v>1.2715141889868976E-3</v>
      </c>
      <c r="EF36" s="141">
        <v>2.3843926643311967E-4</v>
      </c>
      <c r="EG36" s="141">
        <v>5.5319533954567568E-4</v>
      </c>
      <c r="EH36" s="141">
        <v>1.8981903001216256E-3</v>
      </c>
      <c r="EI36" s="141">
        <v>5.4068339355072218E-3</v>
      </c>
      <c r="EJ36" s="141">
        <v>1.518184105329299E-3</v>
      </c>
      <c r="EK36" s="141">
        <v>9.607248464870783E-3</v>
      </c>
      <c r="EL36" s="141">
        <v>2.9669985087979727E-2</v>
      </c>
      <c r="EM36" s="141">
        <v>9.597410832290109E-3</v>
      </c>
      <c r="EN36" s="141">
        <v>5.0823312785712796E-3</v>
      </c>
      <c r="EO36" s="141">
        <v>5.6692287013043506E-3</v>
      </c>
      <c r="EP36" s="141">
        <v>6.9593260897652417E-4</v>
      </c>
      <c r="EQ36" s="141">
        <v>9.3534503715275719E-4</v>
      </c>
      <c r="ER36" s="141">
        <v>1.7366118052334137E-3</v>
      </c>
      <c r="ES36" s="141">
        <v>2.1433819486110315E-3</v>
      </c>
      <c r="ET36" s="141"/>
      <c r="EU36" s="141">
        <v>5.9723091174955414E-4</v>
      </c>
      <c r="EV36" s="141">
        <v>9.1175987660983211E-5</v>
      </c>
      <c r="EW36" s="141">
        <v>9.5547532119850671E-4</v>
      </c>
      <c r="EX36" s="141">
        <v>1.626453928709062E-5</v>
      </c>
      <c r="EY36" s="141">
        <v>5.9000530673888353E-4</v>
      </c>
      <c r="EZ36" s="141">
        <v>2.1928176293148012E-5</v>
      </c>
      <c r="FA36" s="141">
        <v>9.4753958113036804E-5</v>
      </c>
      <c r="FB36" s="141">
        <v>6.3010855221228186E-4</v>
      </c>
      <c r="FC36" s="141">
        <v>4.1247266139349774E-4</v>
      </c>
      <c r="FD36" s="141">
        <v>7.8890416393773046E-4</v>
      </c>
      <c r="FE36" s="141">
        <v>3.6639238917128927E-4</v>
      </c>
      <c r="FF36" s="141">
        <v>4.4303574208676637E-4</v>
      </c>
      <c r="FG36" s="141">
        <v>1.2633447265975838E-3</v>
      </c>
      <c r="FH36" s="141">
        <v>2.3650255453043847E-4</v>
      </c>
      <c r="FI36" s="141">
        <v>5.0003781030901796E-4</v>
      </c>
      <c r="FJ36" s="141">
        <v>1.8388166745230367E-3</v>
      </c>
      <c r="FK36" s="141">
        <v>4.989888465906314E-3</v>
      </c>
      <c r="FL36" s="141">
        <v>1.5915822930742023E-3</v>
      </c>
      <c r="FM36" s="141">
        <v>9.606974654949885E-3</v>
      </c>
      <c r="FN36" s="141">
        <v>2.7300110640049117E-2</v>
      </c>
      <c r="FO36" s="141">
        <v>8.5052990583081821E-3</v>
      </c>
      <c r="FP36" s="141">
        <v>4.996397726429091E-3</v>
      </c>
      <c r="FQ36" s="141">
        <v>5.3867886871975567E-3</v>
      </c>
      <c r="FR36" s="141">
        <v>1.0834429092114268E-3</v>
      </c>
      <c r="FS36" s="141">
        <v>9.3259218713906465E-4</v>
      </c>
      <c r="FT36" s="141">
        <v>1.758885109955699E-3</v>
      </c>
      <c r="FU36" s="141">
        <v>1.7073484157894179E-3</v>
      </c>
      <c r="FV36" s="141"/>
      <c r="FW36" s="141">
        <v>5.5668674537607968E-4</v>
      </c>
      <c r="FX36" s="141">
        <v>6.764488746660909E-5</v>
      </c>
      <c r="FY36" s="141">
        <v>8.3202170365790121E-4</v>
      </c>
      <c r="FZ36" s="141">
        <v>3.353894232063617E-5</v>
      </c>
      <c r="GA36" s="141">
        <v>5.745512725604837E-4</v>
      </c>
      <c r="GB36" s="141">
        <v>1.0275161229019394E-5</v>
      </c>
      <c r="GC36" s="141">
        <v>8.0428289383022221E-5</v>
      </c>
      <c r="GD36" s="141">
        <v>5.7449841921389645E-4</v>
      </c>
      <c r="GE36" s="141">
        <v>3.2595700990869331E-4</v>
      </c>
      <c r="GF36" s="141">
        <v>7.1783513416807585E-4</v>
      </c>
      <c r="GG36" s="141">
        <v>3.8476700784955461E-4</v>
      </c>
      <c r="GH36" s="141">
        <v>4.482668578059516E-4</v>
      </c>
      <c r="GI36" s="141">
        <v>1.0580531104030504E-3</v>
      </c>
      <c r="GJ36" s="141">
        <v>1.91520908973482E-4</v>
      </c>
      <c r="GK36" s="141">
        <v>4.0721051748973501E-4</v>
      </c>
      <c r="GL36" s="141">
        <v>1.6981562202750321E-3</v>
      </c>
      <c r="GM36" s="141">
        <v>4.4896642623761997E-3</v>
      </c>
      <c r="GN36" s="141">
        <v>1.2286345848660416E-3</v>
      </c>
      <c r="GO36" s="141">
        <v>9.1865333101155758E-3</v>
      </c>
      <c r="GP36" s="141">
        <v>2.5989466690155512E-2</v>
      </c>
      <c r="GQ36" s="141">
        <v>7.7208015903171261E-3</v>
      </c>
      <c r="GR36" s="141">
        <v>4.7753515607402586E-3</v>
      </c>
      <c r="GS36" s="141">
        <v>4.9471977694402671E-3</v>
      </c>
      <c r="GT36" s="141">
        <v>5.9717980493355957E-4</v>
      </c>
      <c r="GU36" s="141">
        <v>8.4772243740741094E-4</v>
      </c>
      <c r="GV36" s="141">
        <v>1.3035995047419975E-3</v>
      </c>
      <c r="GW36" s="141">
        <v>1.3800995730009224E-3</v>
      </c>
      <c r="GX36" s="141"/>
      <c r="GY36" s="141">
        <v>5.0607838589897204E-4</v>
      </c>
      <c r="GZ36" s="141">
        <v>4.7308324253536011E-5</v>
      </c>
      <c r="HA36" s="141">
        <v>7.8571072855668027E-4</v>
      </c>
      <c r="HB36" s="141">
        <v>2.5790865043220762E-5</v>
      </c>
      <c r="HC36" s="141">
        <v>7.5067234623423472E-4</v>
      </c>
      <c r="HD36" s="141">
        <v>1.2200101319689477E-5</v>
      </c>
      <c r="HE36" s="141">
        <v>8.211587426427615E-5</v>
      </c>
      <c r="HF36" s="141">
        <v>5.7404383570570504E-4</v>
      </c>
      <c r="HG36" s="141">
        <v>2.7864155251398594E-4</v>
      </c>
      <c r="HH36" s="141">
        <v>7.3820518211720448E-4</v>
      </c>
      <c r="HI36" s="141">
        <v>4.2251986984776386E-4</v>
      </c>
      <c r="HJ36" s="141">
        <v>4.4498258376491343E-4</v>
      </c>
      <c r="HK36" s="141">
        <v>1.1069959102466217E-3</v>
      </c>
      <c r="HL36" s="141">
        <v>2.1303899882895209E-4</v>
      </c>
      <c r="HM36" s="141">
        <v>4.2006256055651203E-4</v>
      </c>
      <c r="HN36" s="141">
        <v>1.9542922343216041E-3</v>
      </c>
      <c r="HO36" s="141">
        <v>4.7699134881512336E-3</v>
      </c>
      <c r="HP36" s="141">
        <v>1.1926412755312924E-3</v>
      </c>
      <c r="HQ36" s="141">
        <v>8.8487679769886935E-3</v>
      </c>
      <c r="HR36" s="141">
        <v>2.7429853093937077E-2</v>
      </c>
      <c r="HS36" s="141">
        <v>7.9085363395849182E-3</v>
      </c>
      <c r="HT36" s="141">
        <v>4.7470967582712827E-3</v>
      </c>
      <c r="HU36" s="141">
        <v>5.3160304377256841E-3</v>
      </c>
      <c r="HV36" s="141">
        <v>5.8733221525069756E-4</v>
      </c>
      <c r="HW36" s="141">
        <v>1.0326718631522391E-3</v>
      </c>
      <c r="HX36" s="141">
        <v>1.3408145498207185E-3</v>
      </c>
      <c r="HY36" s="141">
        <v>1.4927208743092664E-3</v>
      </c>
      <c r="HZ36" s="125"/>
    </row>
    <row r="37" spans="1:234" s="93" customFormat="1" ht="36" x14ac:dyDescent="0.25">
      <c r="A37" s="91" t="s">
        <v>29</v>
      </c>
      <c r="B37" s="92">
        <v>4761</v>
      </c>
      <c r="C37" s="92"/>
      <c r="D37" s="92"/>
      <c r="E37" s="92">
        <v>2</v>
      </c>
      <c r="F37" s="92"/>
      <c r="G37" s="92" t="s">
        <v>818</v>
      </c>
      <c r="H37" s="92" t="s">
        <v>788</v>
      </c>
      <c r="I37" s="91" t="s">
        <v>19</v>
      </c>
      <c r="J37" s="91" t="s">
        <v>875</v>
      </c>
      <c r="K37" s="141">
        <v>2.9379479785290163E-3</v>
      </c>
      <c r="L37" s="141">
        <v>9.4919456769023303E-4</v>
      </c>
      <c r="M37" s="141">
        <v>5.7110958152817009E-3</v>
      </c>
      <c r="N37" s="141">
        <v>8.4845953651753838E-4</v>
      </c>
      <c r="O37" s="141">
        <v>8.3847767368193157E-3</v>
      </c>
      <c r="P37" s="141">
        <v>1.0108149013588505E-3</v>
      </c>
      <c r="Q37" s="141">
        <v>1.3565457514014877E-3</v>
      </c>
      <c r="R37" s="141">
        <v>5.7183896787528291E-3</v>
      </c>
      <c r="S37" s="141">
        <v>2.6308125649333485E-3</v>
      </c>
      <c r="T37" s="141">
        <v>8.4515046817242555E-3</v>
      </c>
      <c r="U37" s="141">
        <v>4.3357707997579127E-3</v>
      </c>
      <c r="V37" s="141">
        <v>4.2988310571087747E-3</v>
      </c>
      <c r="W37" s="141">
        <v>1.2083650956369393E-2</v>
      </c>
      <c r="X37" s="141">
        <v>2.8863291436184149E-3</v>
      </c>
      <c r="Y37" s="141">
        <v>2.8835960742832401E-3</v>
      </c>
      <c r="Z37" s="141">
        <v>1.6161444470603459E-2</v>
      </c>
      <c r="AA37" s="141">
        <v>4.3401268931395662E-2</v>
      </c>
      <c r="AB37" s="141">
        <v>8.7438276760423723E-3</v>
      </c>
      <c r="AC37" s="141">
        <v>5.8069644462351022E-2</v>
      </c>
      <c r="AD37" s="141">
        <v>0.21201275635243055</v>
      </c>
      <c r="AE37" s="141">
        <v>4.5896378204974206E-2</v>
      </c>
      <c r="AF37" s="141">
        <v>1.6107337402697878E-2</v>
      </c>
      <c r="AG37" s="141">
        <v>3.1473581294235317E-2</v>
      </c>
      <c r="AH37" s="141">
        <v>5.1829228588111545E-3</v>
      </c>
      <c r="AI37" s="141">
        <v>5.9084706969368371E-3</v>
      </c>
      <c r="AJ37" s="141">
        <v>1.0750054367901383E-2</v>
      </c>
      <c r="AK37" s="141">
        <v>1.7484375286325862E-2</v>
      </c>
      <c r="AL37" s="141"/>
      <c r="AM37" s="141">
        <v>2.8783860873258654E-3</v>
      </c>
      <c r="AN37" s="141">
        <v>9.0560311653378202E-4</v>
      </c>
      <c r="AO37" s="141">
        <v>4.952816284381858E-3</v>
      </c>
      <c r="AP37" s="141">
        <v>8.542536753038259E-4</v>
      </c>
      <c r="AQ37" s="141">
        <v>8.4159423918849178E-3</v>
      </c>
      <c r="AR37" s="141">
        <v>1.0886060190379372E-3</v>
      </c>
      <c r="AS37" s="141">
        <v>1.5937769670923735E-3</v>
      </c>
      <c r="AT37" s="141">
        <v>5.9380147092268744E-3</v>
      </c>
      <c r="AU37" s="141">
        <v>2.7551978125645582E-3</v>
      </c>
      <c r="AV37" s="141">
        <v>9.2586564612022939E-3</v>
      </c>
      <c r="AW37" s="141">
        <v>4.3678782211391638E-3</v>
      </c>
      <c r="AX37" s="141">
        <v>3.6592768541877279E-3</v>
      </c>
      <c r="AY37" s="141">
        <v>1.369665732111836E-2</v>
      </c>
      <c r="AZ37" s="141">
        <v>3.2601763061294599E-3</v>
      </c>
      <c r="BA37" s="141">
        <v>3.0748947371165083E-3</v>
      </c>
      <c r="BB37" s="141">
        <v>1.62698720960745E-2</v>
      </c>
      <c r="BC37" s="141">
        <v>4.433463565456934E-2</v>
      </c>
      <c r="BD37" s="141">
        <v>8.829610349319103E-3</v>
      </c>
      <c r="BE37" s="141">
        <v>5.8813173690158885E-2</v>
      </c>
      <c r="BF37" s="141">
        <v>0.22798290127617987</v>
      </c>
      <c r="BG37" s="141">
        <v>4.4953721489103045E-2</v>
      </c>
      <c r="BH37" s="141">
        <v>1.6573835640233833E-2</v>
      </c>
      <c r="BI37" s="141">
        <v>3.2853889686472668E-2</v>
      </c>
      <c r="BJ37" s="141">
        <v>4.2769800014338033E-3</v>
      </c>
      <c r="BK37" s="141">
        <v>5.8583407592790911E-3</v>
      </c>
      <c r="BL37" s="141">
        <v>1.0603721054852352E-2</v>
      </c>
      <c r="BM37" s="141">
        <v>1.8570910008527269E-2</v>
      </c>
      <c r="BN37" s="141"/>
      <c r="BO37" s="141">
        <v>3.3251476921717284E-3</v>
      </c>
      <c r="BP37" s="141">
        <v>9.9459609397862712E-4</v>
      </c>
      <c r="BQ37" s="141">
        <v>5.2067045081771518E-3</v>
      </c>
      <c r="BR37" s="141">
        <v>1.2583609684838682E-3</v>
      </c>
      <c r="BS37" s="141">
        <v>8.1751303970596066E-3</v>
      </c>
      <c r="BT37" s="141">
        <v>9.5423913903214957E-4</v>
      </c>
      <c r="BU37" s="141">
        <v>1.3883768175832838E-3</v>
      </c>
      <c r="BV37" s="141">
        <v>6.1374324937804748E-3</v>
      </c>
      <c r="BW37" s="141">
        <v>2.8039491059648259E-3</v>
      </c>
      <c r="BX37" s="141">
        <v>9.4082392692868451E-3</v>
      </c>
      <c r="BY37" s="141">
        <v>3.9738632881375791E-3</v>
      </c>
      <c r="BZ37" s="141">
        <v>3.6597797271044731E-3</v>
      </c>
      <c r="CA37" s="141">
        <v>1.3787134264162053E-2</v>
      </c>
      <c r="CB37" s="141">
        <v>3.1274465315518475E-3</v>
      </c>
      <c r="CC37" s="141">
        <v>3.401998586614378E-3</v>
      </c>
      <c r="CD37" s="141">
        <v>1.7161666116968302E-2</v>
      </c>
      <c r="CE37" s="141">
        <v>4.9024470133689858E-2</v>
      </c>
      <c r="CF37" s="141">
        <v>8.8538347732286769E-3</v>
      </c>
      <c r="CG37" s="141">
        <v>6.2229688032709028E-2</v>
      </c>
      <c r="CH37" s="141">
        <v>0.23091493029064544</v>
      </c>
      <c r="CI37" s="141">
        <v>4.9179399263573072E-2</v>
      </c>
      <c r="CJ37" s="141">
        <v>1.6894745346339543E-2</v>
      </c>
      <c r="CK37" s="141">
        <v>3.294896502995405E-2</v>
      </c>
      <c r="CL37" s="141">
        <v>4.3907086644511982E-3</v>
      </c>
      <c r="CM37" s="141">
        <v>6.6997947151578021E-3</v>
      </c>
      <c r="CN37" s="141">
        <v>1.0566711771784882E-2</v>
      </c>
      <c r="CO37" s="141">
        <v>1.7990215472672159E-2</v>
      </c>
      <c r="CP37" s="141"/>
      <c r="CQ37" s="141">
        <v>3.2630716299927652E-3</v>
      </c>
      <c r="CR37" s="141">
        <v>9.7234836252038832E-4</v>
      </c>
      <c r="CS37" s="141">
        <v>5.0930852625087801E-3</v>
      </c>
      <c r="CT37" s="141">
        <v>7.8640947587943055E-4</v>
      </c>
      <c r="CU37" s="141">
        <v>7.6248788514084436E-3</v>
      </c>
      <c r="CV37" s="141">
        <v>9.2224524110809966E-4</v>
      </c>
      <c r="CW37" s="141">
        <v>1.6363485695191594E-3</v>
      </c>
      <c r="CX37" s="141">
        <v>5.6684220949805896E-3</v>
      </c>
      <c r="CY37" s="141">
        <v>2.9014136512923437E-3</v>
      </c>
      <c r="CZ37" s="141">
        <v>1.0128838963022102E-2</v>
      </c>
      <c r="DA37" s="141">
        <v>3.655869588200693E-3</v>
      </c>
      <c r="DB37" s="141">
        <v>3.4057070822412589E-3</v>
      </c>
      <c r="DC37" s="141">
        <v>1.1625332899236281E-2</v>
      </c>
      <c r="DD37" s="141">
        <v>3.109521283968401E-3</v>
      </c>
      <c r="DE37" s="141">
        <v>3.1395569148687393E-3</v>
      </c>
      <c r="DF37" s="141">
        <v>1.6280485067727515E-2</v>
      </c>
      <c r="DG37" s="141">
        <v>4.7660485134322576E-2</v>
      </c>
      <c r="DH37" s="141">
        <v>9.0248328183723317E-3</v>
      </c>
      <c r="DI37" s="141">
        <v>6.0917090838048242E-2</v>
      </c>
      <c r="DJ37" s="141">
        <v>0.22921676802201071</v>
      </c>
      <c r="DK37" s="141">
        <v>5.0122639409406346E-2</v>
      </c>
      <c r="DL37" s="141">
        <v>1.6991014746167901E-2</v>
      </c>
      <c r="DM37" s="141">
        <v>3.4332048052974108E-2</v>
      </c>
      <c r="DN37" s="141">
        <v>4.5204359921254137E-3</v>
      </c>
      <c r="DO37" s="141">
        <v>6.6201356157549992E-3</v>
      </c>
      <c r="DP37" s="141">
        <v>1.0980800282382536E-2</v>
      </c>
      <c r="DQ37" s="141">
        <v>1.9266879904248746E-2</v>
      </c>
      <c r="DR37" s="141"/>
      <c r="DS37" s="141">
        <v>4.0881497712280728E-3</v>
      </c>
      <c r="DT37" s="141">
        <v>1.1449918714580328E-3</v>
      </c>
      <c r="DU37" s="141">
        <v>4.9945908495112002E-3</v>
      </c>
      <c r="DV37" s="141">
        <v>8.2085108012373278E-4</v>
      </c>
      <c r="DW37" s="141">
        <v>7.9448092573147014E-3</v>
      </c>
      <c r="DX37" s="141">
        <v>1.0831666463677382E-3</v>
      </c>
      <c r="DY37" s="141">
        <v>2.4206351043421161E-3</v>
      </c>
      <c r="DZ37" s="141">
        <v>6.3870717740291657E-3</v>
      </c>
      <c r="EA37" s="141">
        <v>3.0159158637522985E-3</v>
      </c>
      <c r="EB37" s="141">
        <v>1.030438025399698E-2</v>
      </c>
      <c r="EC37" s="141">
        <v>3.9283006143075562E-3</v>
      </c>
      <c r="ED37" s="141">
        <v>2.7492425340305045E-3</v>
      </c>
      <c r="EE37" s="141">
        <v>1.3453165949489984E-2</v>
      </c>
      <c r="EF37" s="141">
        <v>2.9107916088045235E-3</v>
      </c>
      <c r="EG37" s="141">
        <v>3.1298441348058034E-3</v>
      </c>
      <c r="EH37" s="141">
        <v>1.7227854683935419E-2</v>
      </c>
      <c r="EI37" s="141">
        <v>5.0623909747854766E-2</v>
      </c>
      <c r="EJ37" s="141">
        <v>9.5547952047402122E-3</v>
      </c>
      <c r="EK37" s="141">
        <v>6.1795617768294835E-2</v>
      </c>
      <c r="EL37" s="141">
        <v>0.23951138619062065</v>
      </c>
      <c r="EM37" s="141">
        <v>5.1606933856965194E-2</v>
      </c>
      <c r="EN37" s="141">
        <v>1.7787881778584765E-2</v>
      </c>
      <c r="EO37" s="141">
        <v>3.6925676720531035E-2</v>
      </c>
      <c r="EP37" s="141">
        <v>4.5535978196911643E-3</v>
      </c>
      <c r="EQ37" s="141">
        <v>7.2035343359136894E-3</v>
      </c>
      <c r="ER37" s="141">
        <v>1.1461013029225616E-2</v>
      </c>
      <c r="ES37" s="141">
        <v>2.1992342132014009E-2</v>
      </c>
      <c r="ET37" s="141"/>
      <c r="EU37" s="141">
        <v>3.7733123485069017E-3</v>
      </c>
      <c r="EV37" s="141">
        <v>1.4333563997332897E-3</v>
      </c>
      <c r="EW37" s="141">
        <v>4.8335271508487552E-3</v>
      </c>
      <c r="EX37" s="141">
        <v>9.4430533470982419E-4</v>
      </c>
      <c r="EY37" s="141">
        <v>7.2166299729016356E-3</v>
      </c>
      <c r="EZ37" s="141">
        <v>9.7280074843308169E-4</v>
      </c>
      <c r="FA37" s="141">
        <v>3.0896945030811068E-3</v>
      </c>
      <c r="FB37" s="141">
        <v>5.335873510786804E-3</v>
      </c>
      <c r="FC37" s="141">
        <v>3.1770880502298513E-3</v>
      </c>
      <c r="FD37" s="141">
        <v>8.9217614002254971E-3</v>
      </c>
      <c r="FE37" s="141">
        <v>4.0816516975855218E-3</v>
      </c>
      <c r="FF37" s="141">
        <v>2.4671991540280423E-3</v>
      </c>
      <c r="FG37" s="141">
        <v>1.3682583990261175E-2</v>
      </c>
      <c r="FH37" s="141">
        <v>3.05315033376984E-3</v>
      </c>
      <c r="FI37" s="141">
        <v>3.4196856813560328E-3</v>
      </c>
      <c r="FJ37" s="141">
        <v>1.6856763744591378E-2</v>
      </c>
      <c r="FK37" s="141">
        <v>5.0704587405258419E-2</v>
      </c>
      <c r="FL37" s="141">
        <v>1.1050296907577903E-2</v>
      </c>
      <c r="FM37" s="141">
        <v>6.6267457029514254E-2</v>
      </c>
      <c r="FN37" s="141">
        <v>0.24851406401625908</v>
      </c>
      <c r="FO37" s="141">
        <v>5.1635911960837624E-2</v>
      </c>
      <c r="FP37" s="141">
        <v>1.7414549391690185E-2</v>
      </c>
      <c r="FQ37" s="141">
        <v>3.8508813610195376E-2</v>
      </c>
      <c r="FR37" s="141">
        <v>4.7795919488489939E-3</v>
      </c>
      <c r="FS37" s="141">
        <v>7.4364106126361233E-3</v>
      </c>
      <c r="FT37" s="141">
        <v>1.2406723644753913E-2</v>
      </c>
      <c r="FU37" s="141">
        <v>2.1513996170143872E-2</v>
      </c>
      <c r="FV37" s="141"/>
      <c r="FW37" s="141">
        <v>3.6542140179940917E-3</v>
      </c>
      <c r="FX37" s="141">
        <v>1.1871843987123168E-3</v>
      </c>
      <c r="FY37" s="141">
        <v>4.1950058295231896E-3</v>
      </c>
      <c r="FZ37" s="141">
        <v>9.798084548459326E-4</v>
      </c>
      <c r="GA37" s="141">
        <v>7.098996570513035E-3</v>
      </c>
      <c r="GB37" s="141">
        <v>1.3835223007873075E-3</v>
      </c>
      <c r="GC37" s="141">
        <v>4.3130930133783814E-3</v>
      </c>
      <c r="GD37" s="141">
        <v>4.9427184502579937E-3</v>
      </c>
      <c r="GE37" s="141">
        <v>3.1534244645341331E-3</v>
      </c>
      <c r="GF37" s="141">
        <v>8.3626762342510191E-3</v>
      </c>
      <c r="GG37" s="141">
        <v>3.8701763414150971E-3</v>
      </c>
      <c r="GH37" s="141">
        <v>2.4991048272915255E-3</v>
      </c>
      <c r="GI37" s="141">
        <v>1.3291527378943712E-2</v>
      </c>
      <c r="GJ37" s="141">
        <v>3.0672084924871184E-3</v>
      </c>
      <c r="GK37" s="141">
        <v>3.3989310791182371E-3</v>
      </c>
      <c r="GL37" s="141">
        <v>1.7497435054157483E-2</v>
      </c>
      <c r="GM37" s="141">
        <v>4.9441782513136003E-2</v>
      </c>
      <c r="GN37" s="141">
        <v>1.1847852749327519E-2</v>
      </c>
      <c r="GO37" s="141">
        <v>6.7675226526693569E-2</v>
      </c>
      <c r="GP37" s="141">
        <v>0.27412739402039121</v>
      </c>
      <c r="GQ37" s="141">
        <v>4.8170333050548589E-2</v>
      </c>
      <c r="GR37" s="141">
        <v>1.7343456655450597E-2</v>
      </c>
      <c r="GS37" s="141">
        <v>4.0588015781437482E-2</v>
      </c>
      <c r="GT37" s="141">
        <v>4.7863205016673085E-3</v>
      </c>
      <c r="GU37" s="141">
        <v>7.275703562560713E-3</v>
      </c>
      <c r="GV37" s="141">
        <v>1.2369299417659657E-2</v>
      </c>
      <c r="GW37" s="141">
        <v>2.2204323367880346E-2</v>
      </c>
      <c r="GX37" s="141"/>
      <c r="GY37" s="141">
        <v>3.4917055867250981E-3</v>
      </c>
      <c r="GZ37" s="141">
        <v>1.5147504588316719E-3</v>
      </c>
      <c r="HA37" s="141">
        <v>5.1021649057912434E-3</v>
      </c>
      <c r="HB37" s="141">
        <v>1.1442013478543498E-3</v>
      </c>
      <c r="HC37" s="141">
        <v>6.8337930580141303E-3</v>
      </c>
      <c r="HD37" s="141">
        <v>2.0418476506638699E-3</v>
      </c>
      <c r="HE37" s="141">
        <v>4.0338695646694412E-3</v>
      </c>
      <c r="HF37" s="141">
        <v>5.4111413049419384E-3</v>
      </c>
      <c r="HG37" s="141">
        <v>3.1644918720255192E-3</v>
      </c>
      <c r="HH37" s="141">
        <v>8.7491839284090482E-3</v>
      </c>
      <c r="HI37" s="141">
        <v>4.3430110580524161E-3</v>
      </c>
      <c r="HJ37" s="141">
        <v>2.6311012943354552E-3</v>
      </c>
      <c r="HK37" s="141">
        <v>1.3946900506564741E-2</v>
      </c>
      <c r="HL37" s="141">
        <v>3.6740313040363407E-3</v>
      </c>
      <c r="HM37" s="141">
        <v>4.0856043354831782E-3</v>
      </c>
      <c r="HN37" s="141">
        <v>1.8092432091211925E-2</v>
      </c>
      <c r="HO37" s="141">
        <v>5.1600826708622573E-2</v>
      </c>
      <c r="HP37" s="141">
        <v>1.1547502665113353E-2</v>
      </c>
      <c r="HQ37" s="141">
        <v>7.1217229094389337E-2</v>
      </c>
      <c r="HR37" s="141">
        <v>0.27364947536489587</v>
      </c>
      <c r="HS37" s="141">
        <v>4.5136364399032174E-2</v>
      </c>
      <c r="HT37" s="141">
        <v>1.8327737635647292E-2</v>
      </c>
      <c r="HU37" s="141">
        <v>4.2933821819792918E-2</v>
      </c>
      <c r="HV37" s="141">
        <v>4.9847926920028041E-3</v>
      </c>
      <c r="HW37" s="141">
        <v>7.2026399527407451E-3</v>
      </c>
      <c r="HX37" s="141">
        <v>1.3212900710335958E-2</v>
      </c>
      <c r="HY37" s="141">
        <v>2.1488605497494248E-2</v>
      </c>
      <c r="HZ37" s="125"/>
    </row>
    <row r="38" spans="1:234" s="93" customFormat="1" ht="36" x14ac:dyDescent="0.25">
      <c r="A38" s="91" t="s">
        <v>29</v>
      </c>
      <c r="B38" s="92">
        <v>4762</v>
      </c>
      <c r="C38" s="92"/>
      <c r="D38" s="92"/>
      <c r="E38" s="92">
        <v>2</v>
      </c>
      <c r="F38" s="92"/>
      <c r="G38" s="92" t="s">
        <v>829</v>
      </c>
      <c r="H38" s="92" t="s">
        <v>24</v>
      </c>
      <c r="I38" s="91" t="s">
        <v>19</v>
      </c>
      <c r="J38" s="91" t="s">
        <v>875</v>
      </c>
      <c r="K38" s="141">
        <v>1.10138456198948E-4</v>
      </c>
      <c r="L38" s="141">
        <v>4.4502322372561529E-5</v>
      </c>
      <c r="M38" s="141">
        <v>1.2145971608046271E-4</v>
      </c>
      <c r="N38" s="141">
        <v>4.6440121909881356E-5</v>
      </c>
      <c r="O38" s="141">
        <v>1.8621103791213714E-4</v>
      </c>
      <c r="P38" s="141">
        <v>4.7520725270174774E-6</v>
      </c>
      <c r="Q38" s="141">
        <v>3.2491474004147366E-5</v>
      </c>
      <c r="R38" s="141">
        <v>2.5984580641895855E-4</v>
      </c>
      <c r="S38" s="141">
        <v>4.3195711638375793E-5</v>
      </c>
      <c r="T38" s="141">
        <v>3.0482841687646162E-4</v>
      </c>
      <c r="U38" s="141">
        <v>1.8800029782393469E-4</v>
      </c>
      <c r="V38" s="141">
        <v>7.0793955640369367E-5</v>
      </c>
      <c r="W38" s="141">
        <v>6.6083393512930894E-4</v>
      </c>
      <c r="X38" s="141">
        <v>6.0802618546945636E-5</v>
      </c>
      <c r="Y38" s="141">
        <v>2.6622514997028763E-5</v>
      </c>
      <c r="Z38" s="141">
        <v>3.7543363454194074E-4</v>
      </c>
      <c r="AA38" s="141">
        <v>1.3263035618395573E-3</v>
      </c>
      <c r="AB38" s="141">
        <v>3.0099116314178282E-4</v>
      </c>
      <c r="AC38" s="141">
        <v>1.149871482232288E-3</v>
      </c>
      <c r="AD38" s="141">
        <v>6.3785345932528071E-3</v>
      </c>
      <c r="AE38" s="141">
        <v>1.0711519363471129E-3</v>
      </c>
      <c r="AF38" s="141">
        <v>6.0485724050066841E-4</v>
      </c>
      <c r="AG38" s="141">
        <v>1.1631145220859567E-3</v>
      </c>
      <c r="AH38" s="141">
        <v>1.489143219657142E-4</v>
      </c>
      <c r="AI38" s="141">
        <v>2.189509347266334E-4</v>
      </c>
      <c r="AJ38" s="141">
        <v>3.4862731296601758E-4</v>
      </c>
      <c r="AK38" s="141">
        <v>2.7626439632333377E-4</v>
      </c>
      <c r="AL38" s="141"/>
      <c r="AM38" s="141">
        <v>1.2751791514342031E-4</v>
      </c>
      <c r="AN38" s="141">
        <v>2.9745680210514163E-5</v>
      </c>
      <c r="AO38" s="141">
        <v>1.1762727367839885E-4</v>
      </c>
      <c r="AP38" s="141">
        <v>6.5033186330607545E-5</v>
      </c>
      <c r="AQ38" s="141">
        <v>1.8904211166465763E-4</v>
      </c>
      <c r="AR38" s="141">
        <v>1.9722853867541125E-5</v>
      </c>
      <c r="AS38" s="141">
        <v>4.6092498830727889E-5</v>
      </c>
      <c r="AT38" s="141">
        <v>3.710399071285868E-4</v>
      </c>
      <c r="AU38" s="141">
        <v>4.7259942286959814E-5</v>
      </c>
      <c r="AV38" s="141">
        <v>2.8253567268875826E-4</v>
      </c>
      <c r="AW38" s="141">
        <v>1.8131163882151934E-4</v>
      </c>
      <c r="AX38" s="141">
        <v>7.1674321921350246E-5</v>
      </c>
      <c r="AY38" s="141">
        <v>6.2456943216829838E-4</v>
      </c>
      <c r="AZ38" s="141">
        <v>6.063638264478798E-5</v>
      </c>
      <c r="BA38" s="141">
        <v>1.6886601425609541E-5</v>
      </c>
      <c r="BB38" s="141">
        <v>3.7746101346045204E-4</v>
      </c>
      <c r="BC38" s="141">
        <v>1.4531460778048127E-3</v>
      </c>
      <c r="BD38" s="141">
        <v>3.0816812760732574E-4</v>
      </c>
      <c r="BE38" s="141">
        <v>1.3546339422006433E-3</v>
      </c>
      <c r="BF38" s="141">
        <v>7.6205324714937305E-3</v>
      </c>
      <c r="BG38" s="141">
        <v>1.1224080348461317E-3</v>
      </c>
      <c r="BH38" s="141">
        <v>6.7992082914100508E-4</v>
      </c>
      <c r="BI38" s="141">
        <v>1.2087567187686094E-3</v>
      </c>
      <c r="BJ38" s="141">
        <v>1.5304043909385737E-4</v>
      </c>
      <c r="BK38" s="141">
        <v>2.3499205161434821E-4</v>
      </c>
      <c r="BL38" s="141">
        <v>2.4820150398714534E-4</v>
      </c>
      <c r="BM38" s="141">
        <v>4.8365787590058868E-4</v>
      </c>
      <c r="BN38" s="141"/>
      <c r="BO38" s="141">
        <v>1.4111671982639984E-4</v>
      </c>
      <c r="BP38" s="141">
        <v>3.1885326895663706E-5</v>
      </c>
      <c r="BQ38" s="141">
        <v>1.6615201630633091E-4</v>
      </c>
      <c r="BR38" s="141">
        <v>1.0557746664715613E-4</v>
      </c>
      <c r="BS38" s="141">
        <v>1.7099973303228068E-4</v>
      </c>
      <c r="BT38" s="141">
        <v>2.8450269088847362E-5</v>
      </c>
      <c r="BU38" s="141">
        <v>6.2844929276765032E-5</v>
      </c>
      <c r="BV38" s="141">
        <v>1.76483142510595E-4</v>
      </c>
      <c r="BW38" s="141">
        <v>5.6117478748610523E-5</v>
      </c>
      <c r="BX38" s="141">
        <v>2.9973253668077023E-4</v>
      </c>
      <c r="BY38" s="141">
        <v>1.6569182455288372E-4</v>
      </c>
      <c r="BZ38" s="141">
        <v>9.0897556582423766E-5</v>
      </c>
      <c r="CA38" s="141">
        <v>7.7356575031873817E-4</v>
      </c>
      <c r="CB38" s="141">
        <v>4.9921119970231244E-5</v>
      </c>
      <c r="CC38" s="141">
        <v>3.4312965338017848E-5</v>
      </c>
      <c r="CD38" s="141">
        <v>4.6923107042713929E-4</v>
      </c>
      <c r="CE38" s="141">
        <v>1.5890857177826602E-3</v>
      </c>
      <c r="CF38" s="141">
        <v>3.3135337085800061E-4</v>
      </c>
      <c r="CG38" s="141">
        <v>1.4060781958741089E-3</v>
      </c>
      <c r="CH38" s="141">
        <v>7.7429573442425806E-3</v>
      </c>
      <c r="CI38" s="141">
        <v>9.6102432510108558E-4</v>
      </c>
      <c r="CJ38" s="141">
        <v>7.8244521320264173E-4</v>
      </c>
      <c r="CK38" s="141">
        <v>1.3175962416604571E-3</v>
      </c>
      <c r="CL38" s="141">
        <v>1.4628147425482698E-4</v>
      </c>
      <c r="CM38" s="141">
        <v>3.23411706175E-4</v>
      </c>
      <c r="CN38" s="141">
        <v>3.3991737577414587E-4</v>
      </c>
      <c r="CO38" s="141">
        <v>2.8498845929841648E-4</v>
      </c>
      <c r="CP38" s="141"/>
      <c r="CQ38" s="141">
        <v>1.2612084105451308E-4</v>
      </c>
      <c r="CR38" s="141">
        <v>3.9011677085206373E-5</v>
      </c>
      <c r="CS38" s="141">
        <v>1.7600392863765548E-4</v>
      </c>
      <c r="CT38" s="141">
        <v>4.9969969705296159E-5</v>
      </c>
      <c r="CU38" s="141">
        <v>1.3837894594817324E-4</v>
      </c>
      <c r="CV38" s="141">
        <v>3.2770982377917389E-5</v>
      </c>
      <c r="CW38" s="141">
        <v>5.9275686683115783E-5</v>
      </c>
      <c r="CX38" s="141">
        <v>2.5575213356850097E-4</v>
      </c>
      <c r="CY38" s="141">
        <v>5.1607389525478322E-5</v>
      </c>
      <c r="CZ38" s="141">
        <v>2.7166844863279094E-4</v>
      </c>
      <c r="DA38" s="141">
        <v>1.9315453554132465E-4</v>
      </c>
      <c r="DB38" s="141">
        <v>1.0510372641425976E-4</v>
      </c>
      <c r="DC38" s="141">
        <v>8.7070886019755065E-4</v>
      </c>
      <c r="DD38" s="141">
        <v>3.3634104334899515E-5</v>
      </c>
      <c r="DE38" s="141">
        <v>4.0639978082083256E-5</v>
      </c>
      <c r="DF38" s="141">
        <v>4.9685382205949731E-4</v>
      </c>
      <c r="DG38" s="141">
        <v>1.5736578412872267E-3</v>
      </c>
      <c r="DH38" s="141">
        <v>3.7614580476211137E-4</v>
      </c>
      <c r="DI38" s="141">
        <v>1.5892885176544088E-3</v>
      </c>
      <c r="DJ38" s="141">
        <v>9.3692658042123875E-3</v>
      </c>
      <c r="DK38" s="141">
        <v>9.6758972990275091E-4</v>
      </c>
      <c r="DL38" s="141">
        <v>8.3721829289627508E-4</v>
      </c>
      <c r="DM38" s="141">
        <v>1.4430789088334308E-3</v>
      </c>
      <c r="DN38" s="141">
        <v>1.7263608544282685E-4</v>
      </c>
      <c r="DO38" s="141">
        <v>3.0957320188761811E-4</v>
      </c>
      <c r="DP38" s="141">
        <v>3.8034709152135929E-4</v>
      </c>
      <c r="DQ38" s="141">
        <v>2.2637635085536375E-4</v>
      </c>
      <c r="DR38" s="141"/>
      <c r="DS38" s="141">
        <v>1.7360957214960951E-4</v>
      </c>
      <c r="DT38" s="141">
        <v>4.9214766135118427E-5</v>
      </c>
      <c r="DU38" s="141">
        <v>2.508766573315944E-4</v>
      </c>
      <c r="DV38" s="141">
        <v>6.7493413221518728E-5</v>
      </c>
      <c r="DW38" s="141">
        <v>2.3674919836841525E-4</v>
      </c>
      <c r="DX38" s="141">
        <v>4.3278342120968939E-5</v>
      </c>
      <c r="DY38" s="141">
        <v>9.7556972872200578E-5</v>
      </c>
      <c r="DZ38" s="141">
        <v>2.5741705251488992E-4</v>
      </c>
      <c r="EA38" s="141">
        <v>3.6556488810770913E-5</v>
      </c>
      <c r="EB38" s="141">
        <v>3.6201309065724696E-4</v>
      </c>
      <c r="EC38" s="141">
        <v>1.5295072799053868E-4</v>
      </c>
      <c r="ED38" s="141">
        <v>1.0234208156409397E-4</v>
      </c>
      <c r="EE38" s="141">
        <v>9.7254156758056235E-4</v>
      </c>
      <c r="EF38" s="141">
        <v>9.7044661966328596E-5</v>
      </c>
      <c r="EG38" s="141">
        <v>3.6986854132553803E-5</v>
      </c>
      <c r="EH38" s="141">
        <v>6.3661239055803627E-4</v>
      </c>
      <c r="EI38" s="141">
        <v>1.7021179011572803E-3</v>
      </c>
      <c r="EJ38" s="141">
        <v>4.0021025287897841E-4</v>
      </c>
      <c r="EK38" s="141">
        <v>1.8135521170844161E-3</v>
      </c>
      <c r="EL38" s="141">
        <v>1.038914792721333E-2</v>
      </c>
      <c r="EM38" s="141">
        <v>1.2866319444354271E-3</v>
      </c>
      <c r="EN38" s="141">
        <v>9.5656479611184141E-4</v>
      </c>
      <c r="EO38" s="141">
        <v>1.6666622918731398E-3</v>
      </c>
      <c r="EP38" s="141">
        <v>1.8284108447488615E-4</v>
      </c>
      <c r="EQ38" s="141">
        <v>4.4567137771097585E-4</v>
      </c>
      <c r="ER38" s="141">
        <v>4.2022304570411178E-4</v>
      </c>
      <c r="ES38" s="141">
        <v>2.2170040527066069E-4</v>
      </c>
      <c r="ET38" s="141"/>
      <c r="EU38" s="141">
        <v>2.1247166403888081E-4</v>
      </c>
      <c r="EV38" s="141">
        <v>3.066345695165566E-5</v>
      </c>
      <c r="EW38" s="141">
        <v>1.6836321873337965E-4</v>
      </c>
      <c r="EX38" s="141">
        <v>6.1225384756853206E-5</v>
      </c>
      <c r="EY38" s="141">
        <v>2.1575924635376767E-4</v>
      </c>
      <c r="EZ38" s="141">
        <v>5.5672839655734859E-5</v>
      </c>
      <c r="FA38" s="141">
        <v>1.0090218328529562E-4</v>
      </c>
      <c r="FB38" s="141">
        <v>2.4974710323276829E-4</v>
      </c>
      <c r="FC38" s="141">
        <v>4.3850190142553485E-5</v>
      </c>
      <c r="FD38" s="141">
        <v>3.9379592340770827E-4</v>
      </c>
      <c r="FE38" s="141">
        <v>2.3623509855056214E-4</v>
      </c>
      <c r="FF38" s="141">
        <v>1.0444311568794065E-4</v>
      </c>
      <c r="FG38" s="141">
        <v>9.912215514222408E-4</v>
      </c>
      <c r="FH38" s="141">
        <v>1.0642754363241131E-4</v>
      </c>
      <c r="FI38" s="141">
        <v>1.3352235155175688E-4</v>
      </c>
      <c r="FJ38" s="141">
        <v>8.15119719685415E-4</v>
      </c>
      <c r="FK38" s="141">
        <v>1.6865828559908707E-3</v>
      </c>
      <c r="FL38" s="141">
        <v>3.6963192745563268E-4</v>
      </c>
      <c r="FM38" s="141">
        <v>2.480061915868117E-3</v>
      </c>
      <c r="FN38" s="141">
        <v>1.1268492912543842E-2</v>
      </c>
      <c r="FO38" s="141">
        <v>1.4260217758128493E-3</v>
      </c>
      <c r="FP38" s="141">
        <v>1.1351309019897993E-3</v>
      </c>
      <c r="FQ38" s="141">
        <v>1.9009933839626814E-3</v>
      </c>
      <c r="FR38" s="141">
        <v>1.941276284310683E-4</v>
      </c>
      <c r="FS38" s="141">
        <v>5.5484301567305851E-4</v>
      </c>
      <c r="FT38" s="141">
        <v>4.8663067636072681E-4</v>
      </c>
      <c r="FU38" s="141">
        <v>2.7653596447506503E-4</v>
      </c>
      <c r="FV38" s="141"/>
      <c r="FW38" s="141">
        <v>1.9742588181658361E-4</v>
      </c>
      <c r="FX38" s="141">
        <v>3.1815329693841394E-5</v>
      </c>
      <c r="FY38" s="141">
        <v>3.4693000356273996E-4</v>
      </c>
      <c r="FZ38" s="141">
        <v>6.8094077738276512E-5</v>
      </c>
      <c r="GA38" s="141">
        <v>2.1108515230717687E-4</v>
      </c>
      <c r="GB38" s="141">
        <v>2.6154815814563532E-5</v>
      </c>
      <c r="GC38" s="141">
        <v>7.4527936516625764E-5</v>
      </c>
      <c r="GD38" s="141">
        <v>4.0612041846235222E-4</v>
      </c>
      <c r="GE38" s="141">
        <v>4.5604969714065508E-5</v>
      </c>
      <c r="GF38" s="141">
        <v>5.2166072861145629E-4</v>
      </c>
      <c r="GG38" s="141">
        <v>2.5154261124795898E-4</v>
      </c>
      <c r="GH38" s="141">
        <v>1.3743186357450838E-4</v>
      </c>
      <c r="GI38" s="141">
        <v>1.1887445293506818E-3</v>
      </c>
      <c r="GJ38" s="141">
        <v>1.0222672747682939E-4</v>
      </c>
      <c r="GK38" s="141">
        <v>1.2675871080202131E-4</v>
      </c>
      <c r="GL38" s="141">
        <v>9.8558397729460088E-4</v>
      </c>
      <c r="GM38" s="141">
        <v>1.7993380012333081E-3</v>
      </c>
      <c r="GN38" s="141">
        <v>5.1407089135768194E-4</v>
      </c>
      <c r="GO38" s="141">
        <v>2.2855621199656625E-3</v>
      </c>
      <c r="GP38" s="141">
        <v>1.2381935264169136E-2</v>
      </c>
      <c r="GQ38" s="141">
        <v>1.2378508710640648E-3</v>
      </c>
      <c r="GR38" s="141">
        <v>1.301332489409971E-3</v>
      </c>
      <c r="GS38" s="141">
        <v>2.1249740721804851E-3</v>
      </c>
      <c r="GT38" s="141">
        <v>2.1010966511559936E-4</v>
      </c>
      <c r="GU38" s="141">
        <v>4.462931699488606E-4</v>
      </c>
      <c r="GV38" s="141">
        <v>9.3286363860990002E-4</v>
      </c>
      <c r="GW38" s="141">
        <v>3.7548847861278785E-4</v>
      </c>
      <c r="GX38" s="141"/>
      <c r="GY38" s="141">
        <v>1.6619728683059447E-4</v>
      </c>
      <c r="GZ38" s="141">
        <v>2.1167053207658388E-5</v>
      </c>
      <c r="HA38" s="141">
        <v>3.340382358648134E-4</v>
      </c>
      <c r="HB38" s="141">
        <v>1.4598972153214421E-4</v>
      </c>
      <c r="HC38" s="141">
        <v>2.7732590135722229E-4</v>
      </c>
      <c r="HD38" s="141">
        <v>1.8200288724370325E-5</v>
      </c>
      <c r="HE38" s="141">
        <v>6.0736985880422583E-5</v>
      </c>
      <c r="HF38" s="141">
        <v>2.8856475577634342E-4</v>
      </c>
      <c r="HG38" s="141">
        <v>4.119989573434129E-5</v>
      </c>
      <c r="HH38" s="141">
        <v>5.3449684212153513E-4</v>
      </c>
      <c r="HI38" s="141">
        <v>3.2423528637505E-4</v>
      </c>
      <c r="HJ38" s="141">
        <v>1.1215229270148553E-4</v>
      </c>
      <c r="HK38" s="141">
        <v>1.2306068467394422E-3</v>
      </c>
      <c r="HL38" s="141">
        <v>1.3683384123204108E-4</v>
      </c>
      <c r="HM38" s="141">
        <v>2.9154882031902065E-4</v>
      </c>
      <c r="HN38" s="141">
        <v>1.3241847467173279E-3</v>
      </c>
      <c r="HO38" s="141">
        <v>2.5541185350376997E-3</v>
      </c>
      <c r="HP38" s="141">
        <v>7.767462076794441E-4</v>
      </c>
      <c r="HQ38" s="141">
        <v>3.0330323999223732E-3</v>
      </c>
      <c r="HR38" s="141">
        <v>1.6301687365910953E-2</v>
      </c>
      <c r="HS38" s="141">
        <v>1.283111274493933E-3</v>
      </c>
      <c r="HT38" s="141">
        <v>1.3340237836613087E-3</v>
      </c>
      <c r="HU38" s="141">
        <v>2.4882579917494523E-3</v>
      </c>
      <c r="HV38" s="141">
        <v>2.6341383549875036E-4</v>
      </c>
      <c r="HW38" s="141">
        <v>6.284738176776032E-4</v>
      </c>
      <c r="HX38" s="141">
        <v>1.2015319442129318E-3</v>
      </c>
      <c r="HY38" s="141">
        <v>9.4753583832954099E-4</v>
      </c>
      <c r="HZ38" s="125"/>
    </row>
    <row r="39" spans="1:234" s="93" customFormat="1" ht="72" x14ac:dyDescent="0.25">
      <c r="A39" s="91" t="s">
        <v>29</v>
      </c>
      <c r="B39" s="92">
        <v>4647</v>
      </c>
      <c r="C39" s="92"/>
      <c r="D39" s="92"/>
      <c r="E39" s="92">
        <v>3</v>
      </c>
      <c r="F39" s="92"/>
      <c r="G39" s="92" t="s">
        <v>819</v>
      </c>
      <c r="H39" s="92" t="s">
        <v>788</v>
      </c>
      <c r="I39" s="91" t="s">
        <v>840</v>
      </c>
      <c r="J39" s="91" t="s">
        <v>15</v>
      </c>
      <c r="K39" s="141">
        <v>1.4312055106020021E-3</v>
      </c>
      <c r="L39" s="141">
        <v>2.0472731750641258E-4</v>
      </c>
      <c r="M39" s="141">
        <v>5.298261801081958E-3</v>
      </c>
      <c r="N39" s="141">
        <v>0</v>
      </c>
      <c r="O39" s="141">
        <v>2.9717714695293037E-3</v>
      </c>
      <c r="P39" s="141">
        <v>1.21183801959338E-4</v>
      </c>
      <c r="Q39" s="141">
        <v>1.2506082270112753E-3</v>
      </c>
      <c r="R39" s="141">
        <v>1.9234355197154844E-3</v>
      </c>
      <c r="S39" s="141">
        <v>5.0320687087388981E-3</v>
      </c>
      <c r="T39" s="141">
        <v>3.9396638214410751E-2</v>
      </c>
      <c r="U39" s="141">
        <v>3.2792729496143643E-3</v>
      </c>
      <c r="V39" s="141">
        <v>3.8484128951145062E-3</v>
      </c>
      <c r="W39" s="141">
        <v>6.8113965553894526E-2</v>
      </c>
      <c r="X39" s="141">
        <v>1.5510117789010254E-3</v>
      </c>
      <c r="Y39" s="141">
        <v>3.3448511428925722E-3</v>
      </c>
      <c r="Z39" s="141">
        <v>3.2338568577111995E-2</v>
      </c>
      <c r="AA39" s="141">
        <v>4.6394177100813609E-2</v>
      </c>
      <c r="AB39" s="141">
        <v>1.4665097734449047E-2</v>
      </c>
      <c r="AC39" s="141">
        <v>0.10650859819451655</v>
      </c>
      <c r="AD39" s="141">
        <v>0.53499409658974084</v>
      </c>
      <c r="AE39" s="141">
        <v>3.586920587437302E-2</v>
      </c>
      <c r="AF39" s="141">
        <v>2.0536633286939644E-2</v>
      </c>
      <c r="AG39" s="141">
        <v>3.695602977727621E-2</v>
      </c>
      <c r="AH39" s="141">
        <v>1.5051775318807897E-3</v>
      </c>
      <c r="AI39" s="141">
        <v>2.4960128228796656E-3</v>
      </c>
      <c r="AJ39" s="141">
        <v>1.9611991304841311E-2</v>
      </c>
      <c r="AK39" s="141">
        <v>1.0356996314204829E-2</v>
      </c>
      <c r="AL39" s="141"/>
      <c r="AM39" s="141">
        <v>1.638042759000784E-3</v>
      </c>
      <c r="AN39" s="141">
        <v>2.3941736070805253E-4</v>
      </c>
      <c r="AO39" s="141">
        <v>5.6196009337843543E-3</v>
      </c>
      <c r="AP39" s="141">
        <v>4.98584394044057E-5</v>
      </c>
      <c r="AQ39" s="141">
        <v>2.9382483805772803E-3</v>
      </c>
      <c r="AR39" s="141">
        <v>1.6809542619153375E-4</v>
      </c>
      <c r="AS39" s="141">
        <v>1.4408918627467609E-3</v>
      </c>
      <c r="AT39" s="141">
        <v>1.9519381124554695E-3</v>
      </c>
      <c r="AU39" s="141">
        <v>5.2974356763436517E-3</v>
      </c>
      <c r="AV39" s="141">
        <v>3.4123347088446061E-2</v>
      </c>
      <c r="AW39" s="141">
        <v>3.5933959030485488E-3</v>
      </c>
      <c r="AX39" s="141">
        <v>3.7911868882106866E-3</v>
      </c>
      <c r="AY39" s="141">
        <v>7.2781000816847172E-2</v>
      </c>
      <c r="AZ39" s="141">
        <v>1.6173877972462283E-3</v>
      </c>
      <c r="BA39" s="141">
        <v>3.5660363732159172E-3</v>
      </c>
      <c r="BB39" s="141">
        <v>3.0756003476932345E-2</v>
      </c>
      <c r="BC39" s="141">
        <v>5.0226821827209514E-2</v>
      </c>
      <c r="BD39" s="141">
        <v>1.2637589687338739E-2</v>
      </c>
      <c r="BE39" s="141">
        <v>0.10307138120540731</v>
      </c>
      <c r="BF39" s="141">
        <v>0.54100600685281042</v>
      </c>
      <c r="BG39" s="141">
        <v>3.2612245663200617E-2</v>
      </c>
      <c r="BH39" s="141">
        <v>2.20600044872485E-2</v>
      </c>
      <c r="BI39" s="141">
        <v>3.6993309685833739E-2</v>
      </c>
      <c r="BJ39" s="141">
        <v>9.2772305331182922E-4</v>
      </c>
      <c r="BK39" s="141">
        <v>3.5502907289329862E-3</v>
      </c>
      <c r="BL39" s="141">
        <v>1.82247427916119E-2</v>
      </c>
      <c r="BM39" s="141">
        <v>9.1179967219351728E-3</v>
      </c>
      <c r="BN39" s="141"/>
      <c r="BO39" s="141">
        <v>1.7493374982309239E-3</v>
      </c>
      <c r="BP39" s="141">
        <v>2.3894766073061669E-4</v>
      </c>
      <c r="BQ39" s="141">
        <v>7.258236312768643E-3</v>
      </c>
      <c r="BR39" s="141">
        <v>3.3750451873766318E-5</v>
      </c>
      <c r="BS39" s="141">
        <v>4.2047380843249485E-3</v>
      </c>
      <c r="BT39" s="141">
        <v>3.0837528258199714E-4</v>
      </c>
      <c r="BU39" s="141">
        <v>8.3847476452595521E-4</v>
      </c>
      <c r="BV39" s="141">
        <v>2.2335277116645423E-3</v>
      </c>
      <c r="BW39" s="141">
        <v>4.9949157791407371E-3</v>
      </c>
      <c r="BX39" s="141">
        <v>3.514028302022236E-2</v>
      </c>
      <c r="BY39" s="141">
        <v>3.3916106014734286E-3</v>
      </c>
      <c r="BZ39" s="141">
        <v>2.571664488867342E-3</v>
      </c>
      <c r="CA39" s="141">
        <v>6.9280821059033201E-2</v>
      </c>
      <c r="CB39" s="141">
        <v>1.7068972569355208E-3</v>
      </c>
      <c r="CC39" s="141">
        <v>2.8876131997706759E-3</v>
      </c>
      <c r="CD39" s="141">
        <v>3.3589745202885261E-2</v>
      </c>
      <c r="CE39" s="141">
        <v>4.4045702175044436E-2</v>
      </c>
      <c r="CF39" s="141">
        <v>1.1218869494237171E-2</v>
      </c>
      <c r="CG39" s="141">
        <v>0.10127912947392269</v>
      </c>
      <c r="CH39" s="141">
        <v>0.54292320550207673</v>
      </c>
      <c r="CI39" s="141">
        <v>3.3346326905376582E-2</v>
      </c>
      <c r="CJ39" s="141">
        <v>2.224099410432186E-2</v>
      </c>
      <c r="CK39" s="141">
        <v>3.8708443966241401E-2</v>
      </c>
      <c r="CL39" s="141">
        <v>1.0772093647117545E-3</v>
      </c>
      <c r="CM39" s="141">
        <v>4.5076406013264958E-3</v>
      </c>
      <c r="CN39" s="141">
        <v>1.9836155156719045E-2</v>
      </c>
      <c r="CO39" s="141">
        <v>1.0387384880992095E-2</v>
      </c>
      <c r="CP39" s="141"/>
      <c r="CQ39" s="141">
        <v>1.1725817279336836E-3</v>
      </c>
      <c r="CR39" s="141">
        <v>2.2379874109789647E-4</v>
      </c>
      <c r="CS39" s="141">
        <v>6.0584369502110031E-3</v>
      </c>
      <c r="CT39" s="141">
        <v>0</v>
      </c>
      <c r="CU39" s="141">
        <v>3.1985499859096089E-3</v>
      </c>
      <c r="CV39" s="141">
        <v>2.0348774189600153E-4</v>
      </c>
      <c r="CW39" s="141">
        <v>8.3879278704181723E-4</v>
      </c>
      <c r="CX39" s="141">
        <v>1.8239031137701168E-3</v>
      </c>
      <c r="CY39" s="141">
        <v>4.6043800106331384E-3</v>
      </c>
      <c r="CZ39" s="141">
        <v>3.2653041799280288E-2</v>
      </c>
      <c r="DA39" s="141">
        <v>3.6784542495909831E-3</v>
      </c>
      <c r="DB39" s="141">
        <v>3.2693411480370165E-3</v>
      </c>
      <c r="DC39" s="141">
        <v>4.7823013467246711E-2</v>
      </c>
      <c r="DD39" s="141">
        <v>1.9791497819981788E-3</v>
      </c>
      <c r="DE39" s="141">
        <v>3.0643734471046688E-3</v>
      </c>
      <c r="DF39" s="141">
        <v>3.4373372830713893E-2</v>
      </c>
      <c r="DG39" s="141">
        <v>4.3795953441692126E-2</v>
      </c>
      <c r="DH39" s="141">
        <v>1.0809538934326238E-2</v>
      </c>
      <c r="DI39" s="141">
        <v>9.7223954067454862E-2</v>
      </c>
      <c r="DJ39" s="141">
        <v>0.57468244884454711</v>
      </c>
      <c r="DK39" s="141">
        <v>3.6408249523580044E-2</v>
      </c>
      <c r="DL39" s="141">
        <v>1.8266433887135881E-2</v>
      </c>
      <c r="DM39" s="141">
        <v>3.7793233418569071E-2</v>
      </c>
      <c r="DN39" s="141">
        <v>9.9567933628709969E-4</v>
      </c>
      <c r="DO39" s="141">
        <v>3.9249492053617394E-3</v>
      </c>
      <c r="DP39" s="141">
        <v>1.8224788823709908E-2</v>
      </c>
      <c r="DQ39" s="141">
        <v>1.2910092734870897E-2</v>
      </c>
      <c r="DR39" s="141"/>
      <c r="DS39" s="141">
        <v>1.4308178877594918E-3</v>
      </c>
      <c r="DT39" s="141">
        <v>2.3854896382114214E-4</v>
      </c>
      <c r="DU39" s="141">
        <v>6.1123460918356444E-3</v>
      </c>
      <c r="DV39" s="141">
        <v>0</v>
      </c>
      <c r="DW39" s="141">
        <v>3.4839557718011867E-3</v>
      </c>
      <c r="DX39" s="141">
        <v>1.7692301485956391E-4</v>
      </c>
      <c r="DY39" s="141">
        <v>8.2237935102107661E-4</v>
      </c>
      <c r="DZ39" s="141">
        <v>1.7329622445877535E-3</v>
      </c>
      <c r="EA39" s="141">
        <v>4.504678801223524E-3</v>
      </c>
      <c r="EB39" s="141">
        <v>2.9934748584363187E-2</v>
      </c>
      <c r="EC39" s="141">
        <v>2.9234024913009412E-3</v>
      </c>
      <c r="ED39" s="141">
        <v>3.2061429813860496E-3</v>
      </c>
      <c r="EE39" s="141">
        <v>6.242993176815978E-2</v>
      </c>
      <c r="EF39" s="141">
        <v>2.3844911408428585E-3</v>
      </c>
      <c r="EG39" s="141">
        <v>3.011548349583908E-3</v>
      </c>
      <c r="EH39" s="141">
        <v>3.385151282343863E-2</v>
      </c>
      <c r="EI39" s="141">
        <v>4.2640994159254514E-2</v>
      </c>
      <c r="EJ39" s="141">
        <v>1.0859833021773128E-2</v>
      </c>
      <c r="EK39" s="141">
        <v>0.10027568718990558</v>
      </c>
      <c r="EL39" s="141">
        <v>0.55294325098963171</v>
      </c>
      <c r="EM39" s="141">
        <v>3.4312704530867405E-2</v>
      </c>
      <c r="EN39" s="141">
        <v>1.6063955893820665E-2</v>
      </c>
      <c r="EO39" s="141">
        <v>4.2653874538551226E-2</v>
      </c>
      <c r="EP39" s="141">
        <v>7.5369030846885625E-4</v>
      </c>
      <c r="EQ39" s="141">
        <v>3.3714034436594237E-3</v>
      </c>
      <c r="ER39" s="141">
        <v>1.8652260601756083E-2</v>
      </c>
      <c r="ES39" s="141">
        <v>2.122795505632671E-2</v>
      </c>
      <c r="ET39" s="141"/>
      <c r="EU39" s="141">
        <v>1.9638399925752045E-3</v>
      </c>
      <c r="EV39" s="141">
        <v>2.0535111816833283E-4</v>
      </c>
      <c r="EW39" s="141">
        <v>6.4919790673736624E-3</v>
      </c>
      <c r="EX39" s="141">
        <v>0</v>
      </c>
      <c r="EY39" s="141">
        <v>5.2777607191680275E-3</v>
      </c>
      <c r="EZ39" s="141">
        <v>1.6926953005480571E-4</v>
      </c>
      <c r="FA39" s="141">
        <v>6.9090347314893765E-4</v>
      </c>
      <c r="FB39" s="141">
        <v>2.1269396519354358E-3</v>
      </c>
      <c r="FC39" s="141">
        <v>3.2583651777630539E-3</v>
      </c>
      <c r="FD39" s="141">
        <v>2.6200326740726379E-2</v>
      </c>
      <c r="FE39" s="141">
        <v>2.4974470530290524E-3</v>
      </c>
      <c r="FF39" s="141">
        <v>2.7809273202626999E-3</v>
      </c>
      <c r="FG39" s="141">
        <v>4.7105635945682074E-2</v>
      </c>
      <c r="FH39" s="141">
        <v>1.6785489065232935E-3</v>
      </c>
      <c r="FI39" s="141">
        <v>2.4646937543140331E-3</v>
      </c>
      <c r="FJ39" s="141">
        <v>3.8375179707713723E-2</v>
      </c>
      <c r="FK39" s="141">
        <v>4.8716687064775527E-2</v>
      </c>
      <c r="FL39" s="141">
        <v>1.0701106467938495E-2</v>
      </c>
      <c r="FM39" s="141">
        <v>0.10960049662302573</v>
      </c>
      <c r="FN39" s="141">
        <v>0.5491170179582584</v>
      </c>
      <c r="FO39" s="141">
        <v>3.9351790149922995E-2</v>
      </c>
      <c r="FP39" s="141">
        <v>1.6862038986194677E-2</v>
      </c>
      <c r="FQ39" s="141">
        <v>4.240989994042571E-2</v>
      </c>
      <c r="FR39" s="141">
        <v>7.3182395929467477E-4</v>
      </c>
      <c r="FS39" s="141">
        <v>3.528852348218947E-3</v>
      </c>
      <c r="FT39" s="141">
        <v>2.0218009234296154E-2</v>
      </c>
      <c r="FU39" s="141">
        <v>1.7475109109210081E-2</v>
      </c>
      <c r="FV39" s="141"/>
      <c r="FW39" s="141">
        <v>2.4989143722059146E-3</v>
      </c>
      <c r="FX39" s="141">
        <v>7.9846496728100359E-4</v>
      </c>
      <c r="FY39" s="141">
        <v>6.8410634689390635E-3</v>
      </c>
      <c r="FZ39" s="141">
        <v>7.7715548569751402E-5</v>
      </c>
      <c r="GA39" s="141">
        <v>5.3704642877289346E-3</v>
      </c>
      <c r="GB39" s="141">
        <v>2.8338024474050386E-4</v>
      </c>
      <c r="GC39" s="141">
        <v>2.0714045137635432E-3</v>
      </c>
      <c r="GD39" s="141">
        <v>1.74335450190694E-3</v>
      </c>
      <c r="GE39" s="141">
        <v>2.8165384166150094E-3</v>
      </c>
      <c r="GF39" s="141">
        <v>2.343796364291147E-2</v>
      </c>
      <c r="GG39" s="141">
        <v>2.6497408542464512E-3</v>
      </c>
      <c r="GH39" s="141">
        <v>2.0788664557879776E-3</v>
      </c>
      <c r="GI39" s="141">
        <v>4.1492661852566025E-2</v>
      </c>
      <c r="GJ39" s="141">
        <v>2.0281204900380991E-3</v>
      </c>
      <c r="GK39" s="141">
        <v>2.3666651949404141E-3</v>
      </c>
      <c r="GL39" s="141">
        <v>3.9579751939668451E-2</v>
      </c>
      <c r="GM39" s="141">
        <v>5.0553835183273534E-2</v>
      </c>
      <c r="GN39" s="141">
        <v>1.0561935294626464E-2</v>
      </c>
      <c r="GO39" s="141">
        <v>0.11752614925990261</v>
      </c>
      <c r="GP39" s="141">
        <v>0.54684976583046241</v>
      </c>
      <c r="GQ39" s="141">
        <v>3.6538429472344494E-2</v>
      </c>
      <c r="GR39" s="141">
        <v>1.8652970856827249E-2</v>
      </c>
      <c r="GS39" s="141">
        <v>4.330113666690022E-2</v>
      </c>
      <c r="GT39" s="141">
        <v>6.5735393161705288E-4</v>
      </c>
      <c r="GU39" s="141">
        <v>3.4213662022907982E-3</v>
      </c>
      <c r="GV39" s="141">
        <v>2.1260612869654246E-2</v>
      </c>
      <c r="GW39" s="141">
        <v>1.4541373680191209E-2</v>
      </c>
      <c r="GX39" s="141"/>
      <c r="GY39" s="141">
        <v>2.2355431303298164E-3</v>
      </c>
      <c r="GZ39" s="141">
        <v>8.1097082539154357E-4</v>
      </c>
      <c r="HA39" s="141">
        <v>5.194522285546674E-3</v>
      </c>
      <c r="HB39" s="141">
        <v>1.2346087435994438E-4</v>
      </c>
      <c r="HC39" s="141">
        <v>5.154328530098006E-3</v>
      </c>
      <c r="HD39" s="141">
        <v>1.0450709755605435E-4</v>
      </c>
      <c r="HE39" s="141">
        <v>8.020348265585759E-4</v>
      </c>
      <c r="HF39" s="141">
        <v>2.6432924174482333E-3</v>
      </c>
      <c r="HG39" s="141">
        <v>2.9231876748122055E-3</v>
      </c>
      <c r="HH39" s="141">
        <v>1.983991052428663E-2</v>
      </c>
      <c r="HI39" s="141">
        <v>2.3451078598264643E-3</v>
      </c>
      <c r="HJ39" s="141">
        <v>2.1349222614328632E-3</v>
      </c>
      <c r="HK39" s="141">
        <v>4.5648664174153038E-2</v>
      </c>
      <c r="HL39" s="141">
        <v>2.7423311843563043E-3</v>
      </c>
      <c r="HM39" s="141">
        <v>2.559518057330918E-3</v>
      </c>
      <c r="HN39" s="141">
        <v>3.0484134215205697E-2</v>
      </c>
      <c r="HO39" s="141">
        <v>5.4603070862791508E-2</v>
      </c>
      <c r="HP39" s="141">
        <v>1.1981398304569249E-2</v>
      </c>
      <c r="HQ39" s="141">
        <v>0.12206453208791197</v>
      </c>
      <c r="HR39" s="141">
        <v>0.55522867034217582</v>
      </c>
      <c r="HS39" s="141">
        <v>3.5342503067740214E-2</v>
      </c>
      <c r="HT39" s="141">
        <v>1.4977402294195599E-2</v>
      </c>
      <c r="HU39" s="141">
        <v>4.3845957543879654E-2</v>
      </c>
      <c r="HV39" s="141">
        <v>8.3939928930261149E-4</v>
      </c>
      <c r="HW39" s="141">
        <v>3.2011096286613363E-3</v>
      </c>
      <c r="HX39" s="141">
        <v>1.7573309640693435E-2</v>
      </c>
      <c r="HY39" s="141">
        <v>1.4596210999385566E-2</v>
      </c>
      <c r="HZ39" s="125"/>
    </row>
    <row r="40" spans="1:234" s="93" customFormat="1" ht="60" x14ac:dyDescent="0.25">
      <c r="A40" s="91" t="s">
        <v>29</v>
      </c>
      <c r="B40" s="92">
        <v>4756</v>
      </c>
      <c r="C40" s="92"/>
      <c r="D40" s="92"/>
      <c r="E40" s="92">
        <v>4</v>
      </c>
      <c r="F40" s="92"/>
      <c r="G40" s="92" t="s">
        <v>794</v>
      </c>
      <c r="H40" s="92" t="s">
        <v>24</v>
      </c>
      <c r="I40" s="91" t="s">
        <v>18</v>
      </c>
      <c r="J40" s="91" t="s">
        <v>874</v>
      </c>
      <c r="K40" s="141">
        <v>1.0241885374012458E-4</v>
      </c>
      <c r="L40" s="141">
        <v>4.6653064806667508E-5</v>
      </c>
      <c r="M40" s="141">
        <v>3.2197746758132889E-4</v>
      </c>
      <c r="N40" s="141">
        <v>3.4318425119382302E-5</v>
      </c>
      <c r="O40" s="141">
        <v>4.0760109815239762E-4</v>
      </c>
      <c r="P40" s="141">
        <v>4.909096059904308E-6</v>
      </c>
      <c r="Q40" s="141">
        <v>7.9072642352363118E-5</v>
      </c>
      <c r="R40" s="141">
        <v>1.2767246967394845E-4</v>
      </c>
      <c r="S40" s="141">
        <v>2.087688872925394E-4</v>
      </c>
      <c r="T40" s="141">
        <v>2.5445203877541567E-4</v>
      </c>
      <c r="U40" s="141">
        <v>1.8636026972862699E-4</v>
      </c>
      <c r="V40" s="141">
        <v>1.4767803494450605E-4</v>
      </c>
      <c r="W40" s="141">
        <v>5.2671556944076058E-4</v>
      </c>
      <c r="X40" s="141">
        <v>8.3358680014039934E-5</v>
      </c>
      <c r="Y40" s="141">
        <v>5.0764536127951547E-5</v>
      </c>
      <c r="Z40" s="141">
        <v>8.6975911281793675E-4</v>
      </c>
      <c r="AA40" s="141">
        <v>1.9616700945927759E-3</v>
      </c>
      <c r="AB40" s="141">
        <v>7.5997529142746655E-4</v>
      </c>
      <c r="AC40" s="141">
        <v>1.3883654632154141E-3</v>
      </c>
      <c r="AD40" s="141">
        <v>6.8938272155526113E-3</v>
      </c>
      <c r="AE40" s="141">
        <v>1.4677457256463775E-3</v>
      </c>
      <c r="AF40" s="141">
        <v>6.0552339709663548E-4</v>
      </c>
      <c r="AG40" s="141">
        <v>1.150715090988724E-3</v>
      </c>
      <c r="AH40" s="141">
        <v>2.0965152770630928E-4</v>
      </c>
      <c r="AI40" s="141">
        <v>1.5708512302484146E-4</v>
      </c>
      <c r="AJ40" s="141">
        <v>8.6691713093466191E-4</v>
      </c>
      <c r="AK40" s="141">
        <v>5.0152470463766586E-4</v>
      </c>
      <c r="AL40" s="141"/>
      <c r="AM40" s="141">
        <v>9.6952776969582818E-5</v>
      </c>
      <c r="AN40" s="141">
        <v>4.468190574257802E-5</v>
      </c>
      <c r="AO40" s="141">
        <v>3.183402426450177E-4</v>
      </c>
      <c r="AP40" s="141">
        <v>3.8095001445836412E-5</v>
      </c>
      <c r="AQ40" s="141">
        <v>3.7823792260001826E-4</v>
      </c>
      <c r="AR40" s="141">
        <v>1.73302872477031E-6</v>
      </c>
      <c r="AS40" s="141">
        <v>7.1691954085396179E-5</v>
      </c>
      <c r="AT40" s="141">
        <v>2.2889041189759065E-4</v>
      </c>
      <c r="AU40" s="141">
        <v>1.9850468518818951E-4</v>
      </c>
      <c r="AV40" s="141">
        <v>2.2885435618046965E-4</v>
      </c>
      <c r="AW40" s="141">
        <v>2.1900406069900452E-4</v>
      </c>
      <c r="AX40" s="141">
        <v>1.5894630992730214E-4</v>
      </c>
      <c r="AY40" s="141">
        <v>6.0058496301046036E-4</v>
      </c>
      <c r="AZ40" s="141">
        <v>8.5010159940194187E-5</v>
      </c>
      <c r="BA40" s="141">
        <v>4.6702660833865366E-5</v>
      </c>
      <c r="BB40" s="141">
        <v>8.9869485288034579E-4</v>
      </c>
      <c r="BC40" s="141">
        <v>1.852501806734906E-3</v>
      </c>
      <c r="BD40" s="141">
        <v>6.5278304703098532E-4</v>
      </c>
      <c r="BE40" s="141">
        <v>1.4885963368761299E-3</v>
      </c>
      <c r="BF40" s="141">
        <v>7.3365026120043204E-3</v>
      </c>
      <c r="BG40" s="141">
        <v>1.6498638807368607E-3</v>
      </c>
      <c r="BH40" s="141">
        <v>6.5647306846949209E-4</v>
      </c>
      <c r="BI40" s="141">
        <v>1.1553649086692007E-3</v>
      </c>
      <c r="BJ40" s="141">
        <v>1.8437226102016797E-4</v>
      </c>
      <c r="BK40" s="141">
        <v>1.8924697653506064E-4</v>
      </c>
      <c r="BL40" s="141">
        <v>7.9127449521680204E-4</v>
      </c>
      <c r="BM40" s="141">
        <v>5.7228896375565038E-4</v>
      </c>
      <c r="BN40" s="141"/>
      <c r="BO40" s="141">
        <v>1.1940802319769663E-4</v>
      </c>
      <c r="BP40" s="141">
        <v>7.4289067001707994E-5</v>
      </c>
      <c r="BQ40" s="141">
        <v>3.2889366648702488E-4</v>
      </c>
      <c r="BR40" s="141">
        <v>4.8025079450296008E-5</v>
      </c>
      <c r="BS40" s="141">
        <v>3.882854658395008E-4</v>
      </c>
      <c r="BT40" s="141">
        <v>0</v>
      </c>
      <c r="BU40" s="141">
        <v>5.9788425515817288E-5</v>
      </c>
      <c r="BV40" s="141">
        <v>2.6648814594768959E-4</v>
      </c>
      <c r="BW40" s="141">
        <v>2.1220099736741902E-4</v>
      </c>
      <c r="BX40" s="141">
        <v>2.2044466593896817E-4</v>
      </c>
      <c r="BY40" s="141">
        <v>1.9810740041678558E-4</v>
      </c>
      <c r="BZ40" s="141">
        <v>1.5343327104452609E-4</v>
      </c>
      <c r="CA40" s="141">
        <v>7.3176949733339469E-4</v>
      </c>
      <c r="CB40" s="141">
        <v>8.1072406190290183E-5</v>
      </c>
      <c r="CC40" s="141">
        <v>5.1859768343554375E-5</v>
      </c>
      <c r="CD40" s="141">
        <v>1.0054124790178718E-3</v>
      </c>
      <c r="CE40" s="141">
        <v>2.0677076870738911E-3</v>
      </c>
      <c r="CF40" s="141">
        <v>7.1018898217943256E-4</v>
      </c>
      <c r="CG40" s="141">
        <v>1.7039837212934235E-3</v>
      </c>
      <c r="CH40" s="141">
        <v>6.7094448146939375E-3</v>
      </c>
      <c r="CI40" s="141">
        <v>1.796805088664592E-3</v>
      </c>
      <c r="CJ40" s="141">
        <v>8.0499737156657872E-4</v>
      </c>
      <c r="CK40" s="141">
        <v>1.2695244077215342E-3</v>
      </c>
      <c r="CL40" s="141">
        <v>2.113953183079532E-4</v>
      </c>
      <c r="CM40" s="141">
        <v>1.3257215074700994E-4</v>
      </c>
      <c r="CN40" s="141">
        <v>6.2295326800394834E-4</v>
      </c>
      <c r="CO40" s="141">
        <v>5.5430664060099333E-4</v>
      </c>
      <c r="CP40" s="141"/>
      <c r="CQ40" s="141">
        <v>7.9351303103919574E-5</v>
      </c>
      <c r="CR40" s="141">
        <v>6.7662306546950913E-5</v>
      </c>
      <c r="CS40" s="141">
        <v>3.2180251260924259E-4</v>
      </c>
      <c r="CT40" s="141">
        <v>4.7764127852548893E-5</v>
      </c>
      <c r="CU40" s="141">
        <v>3.5601133595942433E-4</v>
      </c>
      <c r="CV40" s="141">
        <v>1.4259130393727588E-5</v>
      </c>
      <c r="CW40" s="141">
        <v>6.3697327222692719E-5</v>
      </c>
      <c r="CX40" s="141">
        <v>2.3876773741113346E-4</v>
      </c>
      <c r="CY40" s="141">
        <v>2.1418444932389964E-4</v>
      </c>
      <c r="CZ40" s="141">
        <v>2.1093873282475902E-4</v>
      </c>
      <c r="DA40" s="141">
        <v>2.1074181074107401E-4</v>
      </c>
      <c r="DB40" s="141">
        <v>1.065811291775264E-4</v>
      </c>
      <c r="DC40" s="141">
        <v>7.140335493505313E-4</v>
      </c>
      <c r="DD40" s="141">
        <v>8.9245192404312389E-5</v>
      </c>
      <c r="DE40" s="141">
        <v>5.4089917348247579E-5</v>
      </c>
      <c r="DF40" s="141">
        <v>9.2229865728459687E-4</v>
      </c>
      <c r="DG40" s="141">
        <v>2.2847778380004412E-3</v>
      </c>
      <c r="DH40" s="141">
        <v>5.0747991749456375E-4</v>
      </c>
      <c r="DI40" s="141">
        <v>1.6307751128422862E-3</v>
      </c>
      <c r="DJ40" s="141">
        <v>8.0792570399830267E-3</v>
      </c>
      <c r="DK40" s="141">
        <v>2.0480445381352657E-3</v>
      </c>
      <c r="DL40" s="141">
        <v>7.6115895238812621E-4</v>
      </c>
      <c r="DM40" s="141">
        <v>1.3836022829940764E-3</v>
      </c>
      <c r="DN40" s="141">
        <v>2.6186020506695174E-4</v>
      </c>
      <c r="DO40" s="141">
        <v>1.3682852890168465E-4</v>
      </c>
      <c r="DP40" s="141">
        <v>7.3090262005624264E-4</v>
      </c>
      <c r="DQ40" s="141">
        <v>5.5269718254344271E-4</v>
      </c>
      <c r="DR40" s="141"/>
      <c r="DS40" s="141">
        <v>7.4257695168848881E-5</v>
      </c>
      <c r="DT40" s="141">
        <v>1.0579586375760105E-4</v>
      </c>
      <c r="DU40" s="141">
        <v>4.4035334830514535E-4</v>
      </c>
      <c r="DV40" s="141">
        <v>5.0379607319871422E-5</v>
      </c>
      <c r="DW40" s="141">
        <v>5.4217146258939727E-4</v>
      </c>
      <c r="DX40" s="141">
        <v>1.88248656222821E-5</v>
      </c>
      <c r="DY40" s="141">
        <v>9.2254922104117199E-5</v>
      </c>
      <c r="DZ40" s="141">
        <v>3.832235544236632E-4</v>
      </c>
      <c r="EA40" s="141">
        <v>3.3099787562704215E-4</v>
      </c>
      <c r="EB40" s="141">
        <v>3.4302039514882765E-4</v>
      </c>
      <c r="EC40" s="141">
        <v>3.0563258002930184E-4</v>
      </c>
      <c r="ED40" s="141">
        <v>1.3076177793485384E-4</v>
      </c>
      <c r="EE40" s="141">
        <v>1.181591080955964E-3</v>
      </c>
      <c r="EF40" s="141">
        <v>1.5851227942432244E-4</v>
      </c>
      <c r="EG40" s="141">
        <v>4.1963111590909091E-5</v>
      </c>
      <c r="EH40" s="141">
        <v>1.4357682758855568E-3</v>
      </c>
      <c r="EI40" s="141">
        <v>3.5033597382699731E-3</v>
      </c>
      <c r="EJ40" s="141">
        <v>7.0177105996441593E-4</v>
      </c>
      <c r="EK40" s="141">
        <v>2.8594085439031637E-3</v>
      </c>
      <c r="EL40" s="141">
        <v>1.2630947121594538E-2</v>
      </c>
      <c r="EM40" s="141">
        <v>2.9646243488513149E-3</v>
      </c>
      <c r="EN40" s="141">
        <v>1.1685262857363526E-3</v>
      </c>
      <c r="EO40" s="141">
        <v>2.174709565368665E-3</v>
      </c>
      <c r="EP40" s="141">
        <v>2.9773773052683169E-4</v>
      </c>
      <c r="EQ40" s="141">
        <v>1.7509016701668825E-4</v>
      </c>
      <c r="ER40" s="141">
        <v>9.7759349760953834E-4</v>
      </c>
      <c r="ES40" s="141">
        <v>1.011667301013532E-3</v>
      </c>
      <c r="ET40" s="141"/>
      <c r="EU40" s="141">
        <v>1.1761651648545498E-4</v>
      </c>
      <c r="EV40" s="141">
        <v>6.9493507097252691E-5</v>
      </c>
      <c r="EW40" s="141">
        <v>3.6815421441477834E-4</v>
      </c>
      <c r="EX40" s="141">
        <v>8.0481291485726375E-5</v>
      </c>
      <c r="EY40" s="141">
        <v>5.0276373426232925E-4</v>
      </c>
      <c r="EZ40" s="141">
        <v>6.370156579243487E-6</v>
      </c>
      <c r="FA40" s="141">
        <v>1.3644543962127719E-4</v>
      </c>
      <c r="FB40" s="141">
        <v>3.4515643130937905E-4</v>
      </c>
      <c r="FC40" s="141">
        <v>3.89937651323041E-4</v>
      </c>
      <c r="FD40" s="141">
        <v>2.3950366886831714E-4</v>
      </c>
      <c r="FE40" s="141">
        <v>1.6657751447815737E-4</v>
      </c>
      <c r="FF40" s="141">
        <v>1.3145252092146737E-4</v>
      </c>
      <c r="FG40" s="141">
        <v>9.5824483213375602E-4</v>
      </c>
      <c r="FH40" s="141">
        <v>1.5480030780339046E-4</v>
      </c>
      <c r="FI40" s="141">
        <v>6.4948728765301051E-5</v>
      </c>
      <c r="FJ40" s="141">
        <v>1.5839114701476117E-3</v>
      </c>
      <c r="FK40" s="141">
        <v>3.7018938158762081E-3</v>
      </c>
      <c r="FL40" s="141">
        <v>7.0618319341543372E-4</v>
      </c>
      <c r="FM40" s="141">
        <v>2.9118783805121454E-3</v>
      </c>
      <c r="FN40" s="141">
        <v>1.3192451839512405E-2</v>
      </c>
      <c r="FO40" s="141">
        <v>2.4434310168826713E-3</v>
      </c>
      <c r="FP40" s="141">
        <v>9.8758566503613036E-4</v>
      </c>
      <c r="FQ40" s="141">
        <v>2.3122544580639125E-3</v>
      </c>
      <c r="FR40" s="141">
        <v>2.6235136071634511E-4</v>
      </c>
      <c r="FS40" s="141">
        <v>1.8682295522887165E-4</v>
      </c>
      <c r="FT40" s="141">
        <v>9.9811759115341807E-4</v>
      </c>
      <c r="FU40" s="141">
        <v>8.5557237255649322E-4</v>
      </c>
      <c r="FV40" s="141"/>
      <c r="FW40" s="141">
        <v>1.2976019556659114E-4</v>
      </c>
      <c r="FX40" s="141">
        <v>6.4548549012566507E-5</v>
      </c>
      <c r="FY40" s="141">
        <v>2.4125088626755135E-4</v>
      </c>
      <c r="FZ40" s="141">
        <v>6.3933425333061875E-5</v>
      </c>
      <c r="GA40" s="141">
        <v>4.6301556587141553E-4</v>
      </c>
      <c r="GB40" s="141">
        <v>5.7682783874023411E-5</v>
      </c>
      <c r="GC40" s="141">
        <v>1.6739886498279876E-4</v>
      </c>
      <c r="GD40" s="141">
        <v>3.8209417273417286E-4</v>
      </c>
      <c r="GE40" s="141">
        <v>3.25989305618458E-4</v>
      </c>
      <c r="GF40" s="141">
        <v>2.9629708313034999E-4</v>
      </c>
      <c r="GG40" s="141">
        <v>2.0632549149187621E-4</v>
      </c>
      <c r="GH40" s="141">
        <v>5.0028130906094906E-5</v>
      </c>
      <c r="GI40" s="141">
        <v>6.4574948746592032E-4</v>
      </c>
      <c r="GJ40" s="141">
        <v>1.2867958432688043E-4</v>
      </c>
      <c r="GK40" s="141">
        <v>7.4242655510427418E-5</v>
      </c>
      <c r="GL40" s="141">
        <v>1.5056873823922217E-3</v>
      </c>
      <c r="GM40" s="141">
        <v>4.4715794691375229E-3</v>
      </c>
      <c r="GN40" s="141">
        <v>5.5591730222616983E-4</v>
      </c>
      <c r="GO40" s="141">
        <v>3.2736247275612072E-3</v>
      </c>
      <c r="GP40" s="141">
        <v>1.3627062536488923E-2</v>
      </c>
      <c r="GQ40" s="141">
        <v>2.0985022989674041E-3</v>
      </c>
      <c r="GR40" s="141">
        <v>1.0728387685924534E-3</v>
      </c>
      <c r="GS40" s="141">
        <v>2.3402092896721979E-3</v>
      </c>
      <c r="GT40" s="141">
        <v>1.9855160936709467E-4</v>
      </c>
      <c r="GU40" s="141">
        <v>1.8519998974652127E-4</v>
      </c>
      <c r="GV40" s="141">
        <v>9.0021075266057018E-4</v>
      </c>
      <c r="GW40" s="141">
        <v>8.5451106344611226E-4</v>
      </c>
      <c r="GX40" s="141"/>
      <c r="GY40" s="141">
        <v>1.7522415434211307E-4</v>
      </c>
      <c r="GZ40" s="141">
        <v>7.6773362182287611E-5</v>
      </c>
      <c r="HA40" s="141">
        <v>2.4113568645175767E-4</v>
      </c>
      <c r="HB40" s="141">
        <v>0</v>
      </c>
      <c r="HC40" s="141">
        <v>4.655769814866639E-4</v>
      </c>
      <c r="HD40" s="141">
        <v>4.217034225243841E-5</v>
      </c>
      <c r="HE40" s="141">
        <v>1.8594755460771655E-4</v>
      </c>
      <c r="HF40" s="141">
        <v>4.2854036033444689E-4</v>
      </c>
      <c r="HG40" s="141">
        <v>3.7225739036150004E-4</v>
      </c>
      <c r="HH40" s="141">
        <v>4.0384354424475758E-4</v>
      </c>
      <c r="HI40" s="141">
        <v>3.1712287508436064E-4</v>
      </c>
      <c r="HJ40" s="141">
        <v>9.9138161760557692E-5</v>
      </c>
      <c r="HK40" s="141">
        <v>4.9018272762168516E-4</v>
      </c>
      <c r="HL40" s="141">
        <v>1.5793311568401379E-4</v>
      </c>
      <c r="HM40" s="141">
        <v>6.6755493369085773E-5</v>
      </c>
      <c r="HN40" s="141">
        <v>1.7709909179377352E-3</v>
      </c>
      <c r="HO40" s="141">
        <v>4.3629334196828712E-3</v>
      </c>
      <c r="HP40" s="141">
        <v>6.7776571786605109E-4</v>
      </c>
      <c r="HQ40" s="141">
        <v>2.8084561050853809E-3</v>
      </c>
      <c r="HR40" s="141">
        <v>1.2536841079273477E-2</v>
      </c>
      <c r="HS40" s="141">
        <v>2.1886834389080981E-3</v>
      </c>
      <c r="HT40" s="141">
        <v>1.0446488512165209E-3</v>
      </c>
      <c r="HU40" s="141">
        <v>2.2742229794195145E-3</v>
      </c>
      <c r="HV40" s="141">
        <v>2.2754306122061533E-4</v>
      </c>
      <c r="HW40" s="141">
        <v>1.9904337933223561E-4</v>
      </c>
      <c r="HX40" s="141">
        <v>8.6798756432607629E-4</v>
      </c>
      <c r="HY40" s="141">
        <v>6.8403937757850568E-4</v>
      </c>
      <c r="HZ40" s="125"/>
    </row>
    <row r="41" spans="1:234" s="96" customFormat="1" ht="36" x14ac:dyDescent="0.25">
      <c r="A41" s="94" t="s">
        <v>30</v>
      </c>
      <c r="B41" s="95">
        <v>3211</v>
      </c>
      <c r="C41" s="95">
        <v>1</v>
      </c>
      <c r="D41" s="95"/>
      <c r="E41" s="95"/>
      <c r="F41" s="95"/>
      <c r="G41" s="95" t="s">
        <v>803</v>
      </c>
      <c r="H41" s="95" t="s">
        <v>780</v>
      </c>
      <c r="I41" s="94" t="s">
        <v>21</v>
      </c>
      <c r="J41" s="94" t="s">
        <v>887</v>
      </c>
      <c r="K41" s="142">
        <v>7.7340792434408266E-4</v>
      </c>
      <c r="L41" s="142">
        <v>2.3261811314772949E-5</v>
      </c>
      <c r="M41" s="142">
        <v>2.0080497713441999E-2</v>
      </c>
      <c r="N41" s="142">
        <v>0</v>
      </c>
      <c r="O41" s="142">
        <v>3.622477637067377E-3</v>
      </c>
      <c r="P41" s="142">
        <v>4.6787204131818272E-5</v>
      </c>
      <c r="Q41" s="142">
        <v>3.7970938374033339E-4</v>
      </c>
      <c r="R41" s="142">
        <v>8.6154856721389552E-5</v>
      </c>
      <c r="S41" s="142">
        <v>3.4211451012587738E-4</v>
      </c>
      <c r="T41" s="142">
        <v>1.4885252754563295E-2</v>
      </c>
      <c r="U41" s="142">
        <v>2.9725805537297113E-4</v>
      </c>
      <c r="V41" s="142">
        <v>5.6623316106190746E-5</v>
      </c>
      <c r="W41" s="142">
        <v>3.3437285960793554E-3</v>
      </c>
      <c r="X41" s="142">
        <v>1.4874802610737148E-4</v>
      </c>
      <c r="Y41" s="142">
        <v>2.5736175229865502E-4</v>
      </c>
      <c r="Z41" s="142">
        <v>1.0787572773450387E-3</v>
      </c>
      <c r="AA41" s="142">
        <v>5.0186388074497532E-2</v>
      </c>
      <c r="AB41" s="142">
        <v>1.4699247215365983E-3</v>
      </c>
      <c r="AC41" s="142">
        <v>2.3954244681155128E-2</v>
      </c>
      <c r="AD41" s="142">
        <v>0.35174934281627079</v>
      </c>
      <c r="AE41" s="142">
        <v>2.8340180189604908E-2</v>
      </c>
      <c r="AF41" s="142">
        <v>5.7380687505835916E-3</v>
      </c>
      <c r="AG41" s="142">
        <v>0.14313865117401614</v>
      </c>
      <c r="AH41" s="142">
        <v>3.982514201867217E-4</v>
      </c>
      <c r="AI41" s="142">
        <v>1.1940057604927453E-3</v>
      </c>
      <c r="AJ41" s="142">
        <v>9.3121732320652177E-3</v>
      </c>
      <c r="AK41" s="142">
        <v>1.2426353576759771E-3</v>
      </c>
      <c r="AL41" s="142"/>
      <c r="AM41" s="142">
        <v>1.3692110557263447E-3</v>
      </c>
      <c r="AN41" s="142">
        <v>6.9469924169426962E-5</v>
      </c>
      <c r="AO41" s="142">
        <v>1.6515134862229091E-2</v>
      </c>
      <c r="AP41" s="142">
        <v>0</v>
      </c>
      <c r="AQ41" s="142">
        <v>5.5998504399228264E-3</v>
      </c>
      <c r="AR41" s="142">
        <v>1.9085634006829255E-4</v>
      </c>
      <c r="AS41" s="142">
        <v>1.5744618681825277E-3</v>
      </c>
      <c r="AT41" s="142">
        <v>6.4324003860560895E-5</v>
      </c>
      <c r="AU41" s="142">
        <v>5.6107134169763862E-4</v>
      </c>
      <c r="AV41" s="142">
        <v>1.4618192158919401E-2</v>
      </c>
      <c r="AW41" s="142">
        <v>3.3390546129876141E-4</v>
      </c>
      <c r="AX41" s="142">
        <v>2.7046852150323486E-4</v>
      </c>
      <c r="AY41" s="142">
        <v>3.3833274902956611E-3</v>
      </c>
      <c r="AZ41" s="142">
        <v>0</v>
      </c>
      <c r="BA41" s="142">
        <v>1.4577814773649906E-3</v>
      </c>
      <c r="BB41" s="142">
        <v>1.2111030337294811E-3</v>
      </c>
      <c r="BC41" s="142">
        <v>5.4404769996915778E-2</v>
      </c>
      <c r="BD41" s="142">
        <v>2.1929083871094252E-3</v>
      </c>
      <c r="BE41" s="142">
        <v>2.2130244701533353E-2</v>
      </c>
      <c r="BF41" s="142">
        <v>0.3402550010463018</v>
      </c>
      <c r="BG41" s="142">
        <v>3.1836610070298324E-2</v>
      </c>
      <c r="BH41" s="142">
        <v>7.0267975071383994E-3</v>
      </c>
      <c r="BI41" s="142">
        <v>0.14539743122450949</v>
      </c>
      <c r="BJ41" s="142">
        <v>2.8861744115691028E-4</v>
      </c>
      <c r="BK41" s="142">
        <v>1.2219890965854353E-3</v>
      </c>
      <c r="BL41" s="142">
        <v>9.4224122084977605E-3</v>
      </c>
      <c r="BM41" s="142">
        <v>1.6851899168143327E-3</v>
      </c>
      <c r="BN41" s="142"/>
      <c r="BO41" s="142">
        <v>1.1637065760521526E-3</v>
      </c>
      <c r="BP41" s="142">
        <v>0</v>
      </c>
      <c r="BQ41" s="142">
        <v>1.1742195012236179E-2</v>
      </c>
      <c r="BR41" s="142">
        <v>0</v>
      </c>
      <c r="BS41" s="142">
        <v>2.5059786569102123E-3</v>
      </c>
      <c r="BT41" s="142">
        <v>8.2677676677412394E-5</v>
      </c>
      <c r="BU41" s="142">
        <v>1.377159867197557E-3</v>
      </c>
      <c r="BV41" s="142">
        <v>4.1338838338706197E-5</v>
      </c>
      <c r="BW41" s="142">
        <v>6.1768897658738596E-4</v>
      </c>
      <c r="BX41" s="142">
        <v>1.226781136329223E-2</v>
      </c>
      <c r="BY41" s="142">
        <v>2.991645872375433E-4</v>
      </c>
      <c r="BZ41" s="142">
        <v>2.7243690149453422E-4</v>
      </c>
      <c r="CA41" s="142">
        <v>3.4824558520056607E-3</v>
      </c>
      <c r="CB41" s="142">
        <v>0</v>
      </c>
      <c r="CC41" s="142">
        <v>1.4980111697121497E-4</v>
      </c>
      <c r="CD41" s="142">
        <v>1.1627239478772258E-3</v>
      </c>
      <c r="CE41" s="142">
        <v>5.5472493788785902E-2</v>
      </c>
      <c r="CF41" s="142">
        <v>1.7798430200614264E-3</v>
      </c>
      <c r="CG41" s="142">
        <v>4.2383967580658065E-2</v>
      </c>
      <c r="CH41" s="142">
        <v>0.37591187425256284</v>
      </c>
      <c r="CI41" s="142">
        <v>3.0615233964664541E-2</v>
      </c>
      <c r="CJ41" s="142">
        <v>6.5575795933626906E-3</v>
      </c>
      <c r="CK41" s="142">
        <v>0.13644945709406303</v>
      </c>
      <c r="CL41" s="142">
        <v>3.8123979354589275E-4</v>
      </c>
      <c r="CM41" s="142">
        <v>8.5441364111594554E-4</v>
      </c>
      <c r="CN41" s="142">
        <v>1.0383542250533126E-2</v>
      </c>
      <c r="CO41" s="142">
        <v>1.0209071417482125E-3</v>
      </c>
      <c r="CP41" s="142"/>
      <c r="CQ41" s="142">
        <v>1.0503060076188105E-3</v>
      </c>
      <c r="CR41" s="142">
        <v>2.4047233099687388E-5</v>
      </c>
      <c r="CS41" s="142">
        <v>8.2568928472544906E-3</v>
      </c>
      <c r="CT41" s="142">
        <v>0</v>
      </c>
      <c r="CU41" s="142">
        <v>2.5578068682859025E-3</v>
      </c>
      <c r="CV41" s="142">
        <v>7.3743213973773787E-5</v>
      </c>
      <c r="CW41" s="142">
        <v>1.3439375949737954E-3</v>
      </c>
      <c r="CX41" s="142">
        <v>2.2265956573798729E-5</v>
      </c>
      <c r="CY41" s="142">
        <v>5.0366002319594632E-4</v>
      </c>
      <c r="CZ41" s="142">
        <v>1.2550649290654792E-2</v>
      </c>
      <c r="DA41" s="142">
        <v>3.5144790130915157E-4</v>
      </c>
      <c r="DB41" s="142">
        <v>5.7303175578719007E-5</v>
      </c>
      <c r="DC41" s="142">
        <v>2.2316702527303894E-3</v>
      </c>
      <c r="DD41" s="142">
        <v>0</v>
      </c>
      <c r="DE41" s="142">
        <v>0</v>
      </c>
      <c r="DF41" s="142">
        <v>2.4062136991367558E-3</v>
      </c>
      <c r="DG41" s="142">
        <v>7.4063340823803489E-2</v>
      </c>
      <c r="DH41" s="142">
        <v>1.7125241545998813E-3</v>
      </c>
      <c r="DI41" s="142">
        <v>2.3736400345932517E-2</v>
      </c>
      <c r="DJ41" s="142">
        <v>0.37121114597931598</v>
      </c>
      <c r="DK41" s="142">
        <v>3.3831616325483108E-2</v>
      </c>
      <c r="DL41" s="142">
        <v>3.9558772934626127E-3</v>
      </c>
      <c r="DM41" s="142">
        <v>0.14528214032735748</v>
      </c>
      <c r="DN41" s="142">
        <v>4.9762860453725333E-4</v>
      </c>
      <c r="DO41" s="142">
        <v>9.4044373513533727E-4</v>
      </c>
      <c r="DP41" s="142">
        <v>1.0221595506314752E-2</v>
      </c>
      <c r="DQ41" s="142">
        <v>5.5140027683845175E-4</v>
      </c>
      <c r="DR41" s="142"/>
      <c r="DS41" s="142">
        <v>1.3709380659601164E-3</v>
      </c>
      <c r="DT41" s="142">
        <v>0</v>
      </c>
      <c r="DU41" s="142">
        <v>6.293426686769861E-3</v>
      </c>
      <c r="DV41" s="142">
        <v>0</v>
      </c>
      <c r="DW41" s="142">
        <v>2.497231082046514E-3</v>
      </c>
      <c r="DX41" s="142">
        <v>7.1166217970665567E-5</v>
      </c>
      <c r="DY41" s="142">
        <v>9.8123283980536507E-4</v>
      </c>
      <c r="DZ41" s="142">
        <v>0</v>
      </c>
      <c r="EA41" s="142">
        <v>6.4290989124002025E-4</v>
      </c>
      <c r="EB41" s="142">
        <v>1.0998060404960939E-2</v>
      </c>
      <c r="EC41" s="142">
        <v>1.9570709941933034E-4</v>
      </c>
      <c r="ED41" s="142">
        <v>5.149716275264243E-5</v>
      </c>
      <c r="EE41" s="142">
        <v>2.324175581854577E-3</v>
      </c>
      <c r="EF41" s="142">
        <v>0</v>
      </c>
      <c r="EG41" s="142">
        <v>0</v>
      </c>
      <c r="EH41" s="142">
        <v>2.161282724874558E-3</v>
      </c>
      <c r="EI41" s="142">
        <v>7.2853587326732874E-2</v>
      </c>
      <c r="EJ41" s="142">
        <v>1.7666682813468869E-3</v>
      </c>
      <c r="EK41" s="142">
        <v>4.1543191229627727E-2</v>
      </c>
      <c r="EL41" s="142">
        <v>0.38014574122626055</v>
      </c>
      <c r="EM41" s="142">
        <v>3.5482175887409914E-2</v>
      </c>
      <c r="EN41" s="142">
        <v>5.4544493947810127E-3</v>
      </c>
      <c r="EO41" s="142">
        <v>0.14140528182777665</v>
      </c>
      <c r="EP41" s="142">
        <v>3.0568393952697988E-4</v>
      </c>
      <c r="EQ41" s="142">
        <v>0</v>
      </c>
      <c r="ER41" s="142">
        <v>1.0931375155387857E-2</v>
      </c>
      <c r="ES41" s="142">
        <v>6.3232436334087505E-4</v>
      </c>
      <c r="ET41" s="142"/>
      <c r="EU41" s="142">
        <v>1.0050988850411413E-3</v>
      </c>
      <c r="EV41" s="142">
        <v>0</v>
      </c>
      <c r="EW41" s="142">
        <v>6.2097427009890089E-3</v>
      </c>
      <c r="EX41" s="142">
        <v>0</v>
      </c>
      <c r="EY41" s="142">
        <v>2.9466805074790919E-3</v>
      </c>
      <c r="EZ41" s="142">
        <v>1.1088320129836721E-4</v>
      </c>
      <c r="FA41" s="142">
        <v>7.5407121696219478E-4</v>
      </c>
      <c r="FB41" s="142">
        <v>0</v>
      </c>
      <c r="FC41" s="142">
        <v>8.0092829425637677E-4</v>
      </c>
      <c r="FD41" s="142">
        <v>8.9722375568129197E-3</v>
      </c>
      <c r="FE41" s="142">
        <v>1.6348511020698286E-4</v>
      </c>
      <c r="FF41" s="142">
        <v>2.8667364238114447E-5</v>
      </c>
      <c r="FG41" s="142">
        <v>1.9480793780340025E-3</v>
      </c>
      <c r="FH41" s="142">
        <v>0</v>
      </c>
      <c r="FI41" s="142">
        <v>0</v>
      </c>
      <c r="FJ41" s="142">
        <v>2.7660625904374517E-3</v>
      </c>
      <c r="FK41" s="142">
        <v>7.493479874394382E-2</v>
      </c>
      <c r="FL41" s="142">
        <v>1.8401380973788687E-3</v>
      </c>
      <c r="FM41" s="142">
        <v>4.3543043986012886E-2</v>
      </c>
      <c r="FN41" s="142">
        <v>0.38270969012260486</v>
      </c>
      <c r="FO41" s="142">
        <v>2.9627256853326983E-2</v>
      </c>
      <c r="FP41" s="142">
        <v>7.8368925590582561E-3</v>
      </c>
      <c r="FQ41" s="142">
        <v>0.15163128490900427</v>
      </c>
      <c r="FR41" s="142">
        <v>1.1377806419272753E-4</v>
      </c>
      <c r="FS41" s="142">
        <v>2.8126470573244364E-5</v>
      </c>
      <c r="FT41" s="142">
        <v>1.2349123790477871E-2</v>
      </c>
      <c r="FU41" s="142">
        <v>7.3142616278893324E-4</v>
      </c>
      <c r="FV41" s="142"/>
      <c r="FW41" s="142">
        <v>3.001425299785627E-4</v>
      </c>
      <c r="FX41" s="142">
        <v>0</v>
      </c>
      <c r="FY41" s="142">
        <v>8.0727497520418565E-3</v>
      </c>
      <c r="FZ41" s="142">
        <v>0</v>
      </c>
      <c r="GA41" s="142">
        <v>3.5155542885426409E-3</v>
      </c>
      <c r="GB41" s="142">
        <v>6.4135719563840243E-5</v>
      </c>
      <c r="GC41" s="142">
        <v>0</v>
      </c>
      <c r="GD41" s="142">
        <v>2.6222978934969163E-5</v>
      </c>
      <c r="GE41" s="142">
        <v>5.3994061445617229E-4</v>
      </c>
      <c r="GF41" s="142">
        <v>8.8667373226614839E-3</v>
      </c>
      <c r="GG41" s="142">
        <v>1.7044936307729957E-4</v>
      </c>
      <c r="GH41" s="142">
        <v>3.0962071513578045E-5</v>
      </c>
      <c r="GI41" s="142">
        <v>1.6733129291217658E-3</v>
      </c>
      <c r="GJ41" s="142">
        <v>0</v>
      </c>
      <c r="GK41" s="142">
        <v>0</v>
      </c>
      <c r="GL41" s="142">
        <v>2.8851734631954776E-3</v>
      </c>
      <c r="GM41" s="142">
        <v>8.4967760164866513E-2</v>
      </c>
      <c r="GN41" s="142">
        <v>1.6026625369597951E-3</v>
      </c>
      <c r="GO41" s="142">
        <v>4.7526727327383805E-2</v>
      </c>
      <c r="GP41" s="142">
        <v>0.41687895837328592</v>
      </c>
      <c r="GQ41" s="142">
        <v>3.1408425791550058E-2</v>
      </c>
      <c r="GR41" s="142">
        <v>7.3789162683404446E-3</v>
      </c>
      <c r="GS41" s="142">
        <v>0.15379755661472932</v>
      </c>
      <c r="GT41" s="142">
        <v>1.553771530403342E-4</v>
      </c>
      <c r="GU41" s="142">
        <v>5.4215850978281977E-5</v>
      </c>
      <c r="GV41" s="142">
        <v>1.3960942745767323E-2</v>
      </c>
      <c r="GW41" s="142">
        <v>6.0135609487984361E-4</v>
      </c>
      <c r="GX41" s="142"/>
      <c r="GY41" s="142">
        <v>1.7540732683634687E-4</v>
      </c>
      <c r="GZ41" s="142">
        <v>0</v>
      </c>
      <c r="HA41" s="142">
        <v>8.9802297225242429E-3</v>
      </c>
      <c r="HB41" s="142">
        <v>0</v>
      </c>
      <c r="HC41" s="142">
        <v>2.2490359090817568E-3</v>
      </c>
      <c r="HD41" s="142">
        <v>6.6411210763032581E-5</v>
      </c>
      <c r="HE41" s="142">
        <v>0</v>
      </c>
      <c r="HF41" s="142">
        <v>0</v>
      </c>
      <c r="HG41" s="142">
        <v>3.1565529274200785E-4</v>
      </c>
      <c r="HH41" s="142">
        <v>9.963476208396823E-3</v>
      </c>
      <c r="HI41" s="142">
        <v>1.4380719395607535E-4</v>
      </c>
      <c r="HJ41" s="142">
        <v>0</v>
      </c>
      <c r="HK41" s="142">
        <v>6.4204444432029381E-4</v>
      </c>
      <c r="HL41" s="142">
        <v>0</v>
      </c>
      <c r="HM41" s="142">
        <v>0</v>
      </c>
      <c r="HN41" s="142">
        <v>2.7138881695699143E-3</v>
      </c>
      <c r="HO41" s="142">
        <v>9.2965197892091234E-2</v>
      </c>
      <c r="HP41" s="142">
        <v>1.4534211105282787E-3</v>
      </c>
      <c r="HQ41" s="142">
        <v>5.9120514838622851E-2</v>
      </c>
      <c r="HR41" s="142">
        <v>0.40505507363135151</v>
      </c>
      <c r="HS41" s="142">
        <v>3.4642649698839102E-2</v>
      </c>
      <c r="HT41" s="142">
        <v>6.2992629144302294E-3</v>
      </c>
      <c r="HU41" s="142">
        <v>0.15890969364208199</v>
      </c>
      <c r="HV41" s="142">
        <v>1.1909460177093349E-3</v>
      </c>
      <c r="HW41" s="142">
        <v>1.4089434928268843E-4</v>
      </c>
      <c r="HX41" s="142">
        <v>1.5591133312199917E-2</v>
      </c>
      <c r="HY41" s="142">
        <v>5.5144965710698913E-4</v>
      </c>
      <c r="HZ41" s="126"/>
    </row>
    <row r="42" spans="1:234" s="96" customFormat="1" ht="36" x14ac:dyDescent="0.25">
      <c r="A42" s="94" t="s">
        <v>30</v>
      </c>
      <c r="B42" s="95">
        <v>3212</v>
      </c>
      <c r="C42" s="95">
        <v>1</v>
      </c>
      <c r="D42" s="95"/>
      <c r="E42" s="95"/>
      <c r="F42" s="95"/>
      <c r="G42" s="95" t="s">
        <v>804</v>
      </c>
      <c r="H42" s="95" t="s">
        <v>780</v>
      </c>
      <c r="I42" s="94" t="s">
        <v>21</v>
      </c>
      <c r="J42" s="94" t="s">
        <v>887</v>
      </c>
      <c r="K42" s="142">
        <v>0</v>
      </c>
      <c r="L42" s="142">
        <v>0</v>
      </c>
      <c r="M42" s="142">
        <v>0</v>
      </c>
      <c r="N42" s="142">
        <v>0</v>
      </c>
      <c r="O42" s="142">
        <v>9.0593497820439173E-5</v>
      </c>
      <c r="P42" s="142">
        <v>0</v>
      </c>
      <c r="Q42" s="142">
        <v>4.3077428360694776E-5</v>
      </c>
      <c r="R42" s="142">
        <v>0</v>
      </c>
      <c r="S42" s="142">
        <v>2.7173408407710057E-4</v>
      </c>
      <c r="T42" s="142">
        <v>2.8009690635213613E-3</v>
      </c>
      <c r="U42" s="142">
        <v>5.1497935120214868E-4</v>
      </c>
      <c r="V42" s="142">
        <v>2.3738489239240735E-4</v>
      </c>
      <c r="W42" s="142">
        <v>6.3198782099479036E-4</v>
      </c>
      <c r="X42" s="142">
        <v>4.0339453193744885E-4</v>
      </c>
      <c r="Y42" s="142">
        <v>9.9648513084996688E-3</v>
      </c>
      <c r="Z42" s="142">
        <v>3.1526522366709742E-3</v>
      </c>
      <c r="AA42" s="142">
        <v>2.263556338261144E-2</v>
      </c>
      <c r="AB42" s="142">
        <v>4.7718366775244764E-5</v>
      </c>
      <c r="AC42" s="142">
        <v>3.2777408479896367E-2</v>
      </c>
      <c r="AD42" s="142">
        <v>0.20591700025015508</v>
      </c>
      <c r="AE42" s="142">
        <v>1.4226962415104197E-2</v>
      </c>
      <c r="AF42" s="142">
        <v>8.306849880249656E-3</v>
      </c>
      <c r="AG42" s="142">
        <v>1.334464088854764E-2</v>
      </c>
      <c r="AH42" s="142">
        <v>3.4079065269335513E-5</v>
      </c>
      <c r="AI42" s="142">
        <v>1.4079506414351267E-4</v>
      </c>
      <c r="AJ42" s="142">
        <v>2.1922933604239869E-2</v>
      </c>
      <c r="AK42" s="142">
        <v>3.8841739068470817E-4</v>
      </c>
      <c r="AL42" s="142"/>
      <c r="AM42" s="142">
        <v>0</v>
      </c>
      <c r="AN42" s="142">
        <v>0</v>
      </c>
      <c r="AO42" s="142">
        <v>0</v>
      </c>
      <c r="AP42" s="142">
        <v>0</v>
      </c>
      <c r="AQ42" s="142">
        <v>1.1017936551140321E-4</v>
      </c>
      <c r="AR42" s="142">
        <v>0</v>
      </c>
      <c r="AS42" s="142">
        <v>1.0720667310093482E-4</v>
      </c>
      <c r="AT42" s="142">
        <v>0</v>
      </c>
      <c r="AU42" s="142">
        <v>2.6078450161033201E-4</v>
      </c>
      <c r="AV42" s="142">
        <v>2.2981113390280533E-3</v>
      </c>
      <c r="AW42" s="142">
        <v>4.542220241737606E-4</v>
      </c>
      <c r="AX42" s="142">
        <v>7.1407550382065894E-5</v>
      </c>
      <c r="AY42" s="142">
        <v>4.9389039068426822E-4</v>
      </c>
      <c r="AZ42" s="142">
        <v>4.0379535733211423E-4</v>
      </c>
      <c r="BA42" s="142">
        <v>1.1798364763270187E-2</v>
      </c>
      <c r="BB42" s="142">
        <v>3.5998128663561799E-3</v>
      </c>
      <c r="BC42" s="142">
        <v>2.5644721372345691E-2</v>
      </c>
      <c r="BD42" s="142">
        <v>1.5792175435514386E-4</v>
      </c>
      <c r="BE42" s="142">
        <v>4.0465756146624801E-2</v>
      </c>
      <c r="BF42" s="142">
        <v>0.19873537496764579</v>
      </c>
      <c r="BG42" s="142">
        <v>1.350544508100435E-2</v>
      </c>
      <c r="BH42" s="142">
        <v>7.7579270943226837E-3</v>
      </c>
      <c r="BI42" s="142">
        <v>1.3825445299187101E-2</v>
      </c>
      <c r="BJ42" s="142">
        <v>3.0336009804949478E-5</v>
      </c>
      <c r="BK42" s="142">
        <v>0</v>
      </c>
      <c r="BL42" s="142">
        <v>1.7113460997194595E-2</v>
      </c>
      <c r="BM42" s="142">
        <v>8.4706870236275834E-5</v>
      </c>
      <c r="BN42" s="142"/>
      <c r="BO42" s="142">
        <v>2.6584461954151891E-5</v>
      </c>
      <c r="BP42" s="142">
        <v>0</v>
      </c>
      <c r="BQ42" s="142">
        <v>0</v>
      </c>
      <c r="BR42" s="142">
        <v>0</v>
      </c>
      <c r="BS42" s="142">
        <v>7.8822929694060369E-5</v>
      </c>
      <c r="BT42" s="142">
        <v>0</v>
      </c>
      <c r="BU42" s="142">
        <v>1.1065881980148917E-4</v>
      </c>
      <c r="BV42" s="142">
        <v>0</v>
      </c>
      <c r="BW42" s="142">
        <v>2.3327865364768286E-5</v>
      </c>
      <c r="BX42" s="142">
        <v>2.7431084021775024E-3</v>
      </c>
      <c r="BY42" s="142">
        <v>2.417577677879337E-4</v>
      </c>
      <c r="BZ42" s="142">
        <v>2.4125399223392843E-5</v>
      </c>
      <c r="CA42" s="142">
        <v>9.4285017686419946E-4</v>
      </c>
      <c r="CB42" s="142">
        <v>3.8613033762816001E-4</v>
      </c>
      <c r="CC42" s="142">
        <v>6.0415057349273429E-3</v>
      </c>
      <c r="CD42" s="142">
        <v>2.8568250997151896E-3</v>
      </c>
      <c r="CE42" s="142">
        <v>2.8188536154805561E-2</v>
      </c>
      <c r="CF42" s="142">
        <v>2.023077554710959E-4</v>
      </c>
      <c r="CG42" s="142">
        <v>4.350169965281795E-2</v>
      </c>
      <c r="CH42" s="142">
        <v>0.17626421985963947</v>
      </c>
      <c r="CI42" s="142">
        <v>1.0530268209869199E-2</v>
      </c>
      <c r="CJ42" s="142">
        <v>7.3840858632367307E-3</v>
      </c>
      <c r="CK42" s="142">
        <v>1.0236823269621305E-2</v>
      </c>
      <c r="CL42" s="142">
        <v>2.4956495965227075E-5</v>
      </c>
      <c r="CM42" s="142">
        <v>2.0002481480068406E-5</v>
      </c>
      <c r="CN42" s="142">
        <v>1.3171785752216763E-2</v>
      </c>
      <c r="CO42" s="142">
        <v>2.3926015758736703E-5</v>
      </c>
      <c r="CP42" s="142"/>
      <c r="CQ42" s="142">
        <v>3.268397295236511E-5</v>
      </c>
      <c r="CR42" s="142">
        <v>0</v>
      </c>
      <c r="CS42" s="142">
        <v>0</v>
      </c>
      <c r="CT42" s="142">
        <v>0</v>
      </c>
      <c r="CU42" s="142">
        <v>7.7032038752105505E-5</v>
      </c>
      <c r="CV42" s="142">
        <v>0</v>
      </c>
      <c r="CW42" s="142">
        <v>0</v>
      </c>
      <c r="CX42" s="142">
        <v>2.5125804207130676E-5</v>
      </c>
      <c r="CY42" s="142">
        <v>1.2816202893946166E-4</v>
      </c>
      <c r="CZ42" s="142">
        <v>2.3105370880141126E-3</v>
      </c>
      <c r="DA42" s="142">
        <v>3.4904440364816412E-4</v>
      </c>
      <c r="DB42" s="142">
        <v>0</v>
      </c>
      <c r="DC42" s="142">
        <v>1.5993411904645497E-3</v>
      </c>
      <c r="DD42" s="142">
        <v>6.5778129765284028E-5</v>
      </c>
      <c r="DE42" s="142">
        <v>6.0934618274546158E-3</v>
      </c>
      <c r="DF42" s="142">
        <v>2.1101099777774478E-3</v>
      </c>
      <c r="DG42" s="142">
        <v>2.7696857481104838E-2</v>
      </c>
      <c r="DH42" s="142">
        <v>1.0857525933850559E-3</v>
      </c>
      <c r="DI42" s="142">
        <v>5.4356338734288495E-2</v>
      </c>
      <c r="DJ42" s="142">
        <v>0.16845092710311707</v>
      </c>
      <c r="DK42" s="142">
        <v>8.8522514335159889E-3</v>
      </c>
      <c r="DL42" s="142">
        <v>6.8623964145213051E-3</v>
      </c>
      <c r="DM42" s="142">
        <v>1.194335288327346E-2</v>
      </c>
      <c r="DN42" s="142">
        <v>9.192367392852687E-5</v>
      </c>
      <c r="DO42" s="142">
        <v>3.4734483705480865E-5</v>
      </c>
      <c r="DP42" s="142">
        <v>1.0400131300017714E-2</v>
      </c>
      <c r="DQ42" s="142">
        <v>0</v>
      </c>
      <c r="DR42" s="142"/>
      <c r="DS42" s="142">
        <v>0</v>
      </c>
      <c r="DT42" s="142">
        <v>0</v>
      </c>
      <c r="DU42" s="142">
        <v>0</v>
      </c>
      <c r="DV42" s="142">
        <v>0</v>
      </c>
      <c r="DW42" s="142">
        <v>4.1242074981150622E-4</v>
      </c>
      <c r="DX42" s="142">
        <v>0</v>
      </c>
      <c r="DY42" s="142">
        <v>0</v>
      </c>
      <c r="DZ42" s="142">
        <v>0</v>
      </c>
      <c r="EA42" s="142">
        <v>7.7782172907636988E-5</v>
      </c>
      <c r="EB42" s="142">
        <v>3.5239883971778371E-3</v>
      </c>
      <c r="EC42" s="142">
        <v>2.1318573712443727E-4</v>
      </c>
      <c r="ED42" s="142">
        <v>0</v>
      </c>
      <c r="EE42" s="142">
        <v>1.4955057688475718E-3</v>
      </c>
      <c r="EF42" s="142">
        <v>2.5480366986984533E-5</v>
      </c>
      <c r="EG42" s="142">
        <v>5.5994103317383347E-3</v>
      </c>
      <c r="EH42" s="142">
        <v>3.7113665457601604E-3</v>
      </c>
      <c r="EI42" s="142">
        <v>2.7502377155075402E-2</v>
      </c>
      <c r="EJ42" s="142">
        <v>5.0309464734259602E-4</v>
      </c>
      <c r="EK42" s="142">
        <v>4.9287918824713346E-2</v>
      </c>
      <c r="EL42" s="142">
        <v>0.15924460396211193</v>
      </c>
      <c r="EM42" s="142">
        <v>1.6571353360537438E-3</v>
      </c>
      <c r="EN42" s="142">
        <v>5.3018760864310928E-3</v>
      </c>
      <c r="EO42" s="142">
        <v>1.3029771440491115E-2</v>
      </c>
      <c r="EP42" s="142">
        <v>1.171202833436833E-4</v>
      </c>
      <c r="EQ42" s="142">
        <v>0</v>
      </c>
      <c r="ER42" s="142">
        <v>1.0162034365302939E-2</v>
      </c>
      <c r="ES42" s="142">
        <v>2.6821438933667929E-5</v>
      </c>
      <c r="ET42" s="142"/>
      <c r="EU42" s="142">
        <v>0</v>
      </c>
      <c r="EV42" s="142">
        <v>0</v>
      </c>
      <c r="EW42" s="142">
        <v>1.3522341621752097E-4</v>
      </c>
      <c r="EX42" s="142">
        <v>0</v>
      </c>
      <c r="EY42" s="142">
        <v>3.125916441207205E-4</v>
      </c>
      <c r="EZ42" s="142">
        <v>0</v>
      </c>
      <c r="FA42" s="142">
        <v>0</v>
      </c>
      <c r="FB42" s="142">
        <v>2.9208257902984534E-5</v>
      </c>
      <c r="FC42" s="142">
        <v>1.8869562303285418E-4</v>
      </c>
      <c r="FD42" s="142">
        <v>3.8853419645583598E-4</v>
      </c>
      <c r="FE42" s="142">
        <v>1.9546761171708823E-4</v>
      </c>
      <c r="FF42" s="142">
        <v>0</v>
      </c>
      <c r="FG42" s="142">
        <v>8.2517277099677282E-4</v>
      </c>
      <c r="FH42" s="142">
        <v>0</v>
      </c>
      <c r="FI42" s="142">
        <v>4.3054659737227592E-3</v>
      </c>
      <c r="FJ42" s="142">
        <v>1.8645480875808451E-3</v>
      </c>
      <c r="FK42" s="142">
        <v>2.2868559008286722E-2</v>
      </c>
      <c r="FL42" s="142">
        <v>1.0156549658047566E-3</v>
      </c>
      <c r="FM42" s="142">
        <v>5.3342082403753002E-2</v>
      </c>
      <c r="FN42" s="142">
        <v>0.14852334993679198</v>
      </c>
      <c r="FO42" s="142">
        <v>1.3129539233387335E-3</v>
      </c>
      <c r="FP42" s="142">
        <v>9.5300898607575662E-3</v>
      </c>
      <c r="FQ42" s="142">
        <v>1.7419486967865518E-2</v>
      </c>
      <c r="FR42" s="142">
        <v>1.1337185305039713E-4</v>
      </c>
      <c r="FS42" s="142">
        <v>0</v>
      </c>
      <c r="FT42" s="142">
        <v>6.5493417066910652E-3</v>
      </c>
      <c r="FU42" s="142">
        <v>2.8705226794665415E-5</v>
      </c>
      <c r="FV42" s="142"/>
      <c r="FW42" s="142">
        <v>0</v>
      </c>
      <c r="FX42" s="142">
        <v>0</v>
      </c>
      <c r="FY42" s="142">
        <v>0</v>
      </c>
      <c r="FZ42" s="142">
        <v>2.9377318955286499E-5</v>
      </c>
      <c r="GA42" s="142">
        <v>0</v>
      </c>
      <c r="GB42" s="142">
        <v>0</v>
      </c>
      <c r="GC42" s="142">
        <v>0</v>
      </c>
      <c r="GD42" s="142">
        <v>0</v>
      </c>
      <c r="GE42" s="142">
        <v>3.4517717893456471E-4</v>
      </c>
      <c r="GF42" s="142">
        <v>1.2846650017818758E-3</v>
      </c>
      <c r="GG42" s="142">
        <v>2.211639724584961E-4</v>
      </c>
      <c r="GH42" s="142">
        <v>0</v>
      </c>
      <c r="GI42" s="142">
        <v>3.561510217095573E-4</v>
      </c>
      <c r="GJ42" s="142">
        <v>0</v>
      </c>
      <c r="GK42" s="142">
        <v>5.3556289348365444E-3</v>
      </c>
      <c r="GL42" s="142">
        <v>6.0615458408552303E-4</v>
      </c>
      <c r="GM42" s="142">
        <v>1.9526743485794317E-2</v>
      </c>
      <c r="GN42" s="142">
        <v>1.1373019702318012E-3</v>
      </c>
      <c r="GO42" s="142">
        <v>3.4221105671508517E-2</v>
      </c>
      <c r="GP42" s="142">
        <v>0.11704872511746399</v>
      </c>
      <c r="GQ42" s="142">
        <v>7.129680438962224E-4</v>
      </c>
      <c r="GR42" s="142">
        <v>5.9901732109837735E-3</v>
      </c>
      <c r="GS42" s="142">
        <v>2.2375954186987301E-2</v>
      </c>
      <c r="GT42" s="142">
        <v>0</v>
      </c>
      <c r="GU42" s="142">
        <v>0</v>
      </c>
      <c r="GV42" s="142">
        <v>6.3104303455030165E-3</v>
      </c>
      <c r="GW42" s="142">
        <v>0</v>
      </c>
      <c r="GX42" s="142"/>
      <c r="GY42" s="142">
        <v>3.744979009272795E-5</v>
      </c>
      <c r="GZ42" s="142">
        <v>0</v>
      </c>
      <c r="HA42" s="142">
        <v>0</v>
      </c>
      <c r="HB42" s="142">
        <v>1.2827676600461432E-4</v>
      </c>
      <c r="HC42" s="142">
        <v>0</v>
      </c>
      <c r="HD42" s="142">
        <v>0</v>
      </c>
      <c r="HE42" s="142">
        <v>0</v>
      </c>
      <c r="HF42" s="142">
        <v>0</v>
      </c>
      <c r="HG42" s="142">
        <v>2.1152989636806873E-4</v>
      </c>
      <c r="HH42" s="142">
        <v>1.1353652862413231E-3</v>
      </c>
      <c r="HI42" s="142">
        <v>0</v>
      </c>
      <c r="HJ42" s="142">
        <v>0</v>
      </c>
      <c r="HK42" s="142">
        <v>4.9414773328615479E-4</v>
      </c>
      <c r="HL42" s="142">
        <v>0</v>
      </c>
      <c r="HM42" s="142">
        <v>3.3918499585724108E-3</v>
      </c>
      <c r="HN42" s="142">
        <v>6.1708266123191983E-4</v>
      </c>
      <c r="HO42" s="142">
        <v>2.4277984375120115E-2</v>
      </c>
      <c r="HP42" s="142">
        <v>1.1331430156971008E-3</v>
      </c>
      <c r="HQ42" s="142">
        <v>2.9217192250702118E-2</v>
      </c>
      <c r="HR42" s="142">
        <v>0.10029340577325001</v>
      </c>
      <c r="HS42" s="142">
        <v>2.0387456007656349E-3</v>
      </c>
      <c r="HT42" s="142">
        <v>4.7025177122374641E-3</v>
      </c>
      <c r="HU42" s="142">
        <v>2.5769755568696925E-2</v>
      </c>
      <c r="HV42" s="142">
        <v>3.1882429397962373E-4</v>
      </c>
      <c r="HW42" s="142">
        <v>3.6045497863832637E-4</v>
      </c>
      <c r="HX42" s="142">
        <v>4.7020817966807399E-3</v>
      </c>
      <c r="HY42" s="142">
        <v>0</v>
      </c>
      <c r="HZ42" s="126"/>
    </row>
    <row r="43" spans="1:234" s="96" customFormat="1" ht="36" x14ac:dyDescent="0.25">
      <c r="A43" s="94" t="s">
        <v>30</v>
      </c>
      <c r="B43" s="95">
        <v>3240</v>
      </c>
      <c r="C43" s="95">
        <v>2</v>
      </c>
      <c r="D43" s="95"/>
      <c r="E43" s="95"/>
      <c r="F43" s="95"/>
      <c r="G43" s="95" t="s">
        <v>827</v>
      </c>
      <c r="H43" s="95" t="s">
        <v>25</v>
      </c>
      <c r="I43" s="94" t="s">
        <v>827</v>
      </c>
      <c r="J43" s="94" t="s">
        <v>888</v>
      </c>
      <c r="K43" s="142">
        <v>1.6688993909684459E-3</v>
      </c>
      <c r="L43" s="142">
        <v>0</v>
      </c>
      <c r="M43" s="142">
        <v>2.0298386010025832E-2</v>
      </c>
      <c r="N43" s="142">
        <v>0</v>
      </c>
      <c r="O43" s="142">
        <v>2.3142322844207845E-3</v>
      </c>
      <c r="P43" s="142">
        <v>0</v>
      </c>
      <c r="Q43" s="142">
        <v>6.9334323016061454E-4</v>
      </c>
      <c r="R43" s="142">
        <v>1.8657326221943882E-3</v>
      </c>
      <c r="S43" s="142">
        <v>1.4299476361422051E-3</v>
      </c>
      <c r="T43" s="142">
        <v>1.3592761077389059E-3</v>
      </c>
      <c r="U43" s="142">
        <v>2.5926637818636126E-4</v>
      </c>
      <c r="V43" s="142">
        <v>5.8361919418623171E-5</v>
      </c>
      <c r="W43" s="142">
        <v>2.4223566072862448E-3</v>
      </c>
      <c r="X43" s="142">
        <v>0</v>
      </c>
      <c r="Y43" s="142">
        <v>7.5440334041733184E-3</v>
      </c>
      <c r="Z43" s="142">
        <v>1.7964379191829792E-3</v>
      </c>
      <c r="AA43" s="142">
        <v>4.9650613769714122E-2</v>
      </c>
      <c r="AB43" s="142">
        <v>3.5223232102823926E-3</v>
      </c>
      <c r="AC43" s="142">
        <v>8.3892631265687235E-3</v>
      </c>
      <c r="AD43" s="142">
        <v>0.73843018890262635</v>
      </c>
      <c r="AE43" s="142">
        <v>7.2516079437316805E-2</v>
      </c>
      <c r="AF43" s="142">
        <v>3.9868607118423931E-2</v>
      </c>
      <c r="AG43" s="142">
        <v>2.1473845448608558E-2</v>
      </c>
      <c r="AH43" s="142">
        <v>1.6516923382916028E-2</v>
      </c>
      <c r="AI43" s="142">
        <v>1.473291034556692E-3</v>
      </c>
      <c r="AJ43" s="142">
        <v>5.7592219209538012E-3</v>
      </c>
      <c r="AK43" s="142">
        <v>6.8936913813384389E-4</v>
      </c>
      <c r="AL43" s="142"/>
      <c r="AM43" s="142">
        <v>1.8580261374148734E-3</v>
      </c>
      <c r="AN43" s="142">
        <v>4.7142482051122051E-4</v>
      </c>
      <c r="AO43" s="142">
        <v>3.0658609216045775E-2</v>
      </c>
      <c r="AP43" s="142">
        <v>0</v>
      </c>
      <c r="AQ43" s="142">
        <v>1.8278991951086122E-3</v>
      </c>
      <c r="AR43" s="142">
        <v>0</v>
      </c>
      <c r="AS43" s="142">
        <v>6.6361210493101239E-4</v>
      </c>
      <c r="AT43" s="142">
        <v>1.6486772098666233E-3</v>
      </c>
      <c r="AU43" s="142">
        <v>1.283240643377172E-3</v>
      </c>
      <c r="AV43" s="142">
        <v>9.8458268068496533E-4</v>
      </c>
      <c r="AW43" s="142">
        <v>3.0969513756206647E-4</v>
      </c>
      <c r="AX43" s="142">
        <v>2.6657183534825175E-5</v>
      </c>
      <c r="AY43" s="142">
        <v>1.7298609152917165E-3</v>
      </c>
      <c r="AZ43" s="142">
        <v>0</v>
      </c>
      <c r="BA43" s="142">
        <v>6.7003176807728469E-3</v>
      </c>
      <c r="BB43" s="142">
        <v>1.8973789029015143E-3</v>
      </c>
      <c r="BC43" s="142">
        <v>4.2572310418581699E-2</v>
      </c>
      <c r="BD43" s="142">
        <v>4.6817413818042962E-3</v>
      </c>
      <c r="BE43" s="142">
        <v>8.16225109745909E-3</v>
      </c>
      <c r="BF43" s="142">
        <v>0.7477798799614378</v>
      </c>
      <c r="BG43" s="142">
        <v>6.3251947273149617E-2</v>
      </c>
      <c r="BH43" s="142">
        <v>3.8216764105964973E-2</v>
      </c>
      <c r="BI43" s="142">
        <v>2.1218264120229272E-2</v>
      </c>
      <c r="BJ43" s="142">
        <v>1.6189404532380922E-2</v>
      </c>
      <c r="BK43" s="142">
        <v>1.5781579505506583E-3</v>
      </c>
      <c r="BL43" s="142">
        <v>5.4874280183257384E-3</v>
      </c>
      <c r="BM43" s="142">
        <v>8.0186931211259464E-4</v>
      </c>
      <c r="BN43" s="142"/>
      <c r="BO43" s="142">
        <v>1.9452535098003776E-3</v>
      </c>
      <c r="BP43" s="142">
        <v>3.7547286091236468E-4</v>
      </c>
      <c r="BQ43" s="142">
        <v>1.9323687191796089E-2</v>
      </c>
      <c r="BR43" s="142">
        <v>0</v>
      </c>
      <c r="BS43" s="142">
        <v>2.4665286067826796E-3</v>
      </c>
      <c r="BT43" s="142">
        <v>0</v>
      </c>
      <c r="BU43" s="142">
        <v>1.2412576903705349E-4</v>
      </c>
      <c r="BV43" s="142">
        <v>1.7620251218874001E-3</v>
      </c>
      <c r="BW43" s="142">
        <v>9.942384800755088E-4</v>
      </c>
      <c r="BX43" s="142">
        <v>1.7124163383610183E-3</v>
      </c>
      <c r="BY43" s="142">
        <v>3.4581082057265442E-4</v>
      </c>
      <c r="BZ43" s="142">
        <v>2.978125465745132E-5</v>
      </c>
      <c r="CA43" s="142">
        <v>1.4928021332885754E-3</v>
      </c>
      <c r="CB43" s="142">
        <v>0</v>
      </c>
      <c r="CC43" s="142">
        <v>6.5609072905746836E-3</v>
      </c>
      <c r="CD43" s="142">
        <v>1.8089004595218377E-3</v>
      </c>
      <c r="CE43" s="142">
        <v>5.5502570174070794E-2</v>
      </c>
      <c r="CF43" s="142">
        <v>4.7444012254787464E-3</v>
      </c>
      <c r="CG43" s="142">
        <v>8.7982617755928937E-3</v>
      </c>
      <c r="CH43" s="142">
        <v>0.76867500101135777</v>
      </c>
      <c r="CI43" s="142">
        <v>5.6481029947124117E-2</v>
      </c>
      <c r="CJ43" s="142">
        <v>3.6581421511774438E-2</v>
      </c>
      <c r="CK43" s="142">
        <v>1.3666444522022762E-2</v>
      </c>
      <c r="CL43" s="142">
        <v>1.0345466715365367E-2</v>
      </c>
      <c r="CM43" s="142">
        <v>1.2028331744287971E-3</v>
      </c>
      <c r="CN43" s="142">
        <v>4.3924176036223509E-3</v>
      </c>
      <c r="CO43" s="142">
        <v>6.6820250189437351E-4</v>
      </c>
      <c r="CP43" s="142"/>
      <c r="CQ43" s="142">
        <v>1.9269273286696012E-3</v>
      </c>
      <c r="CR43" s="142">
        <v>5.8005962551704105E-5</v>
      </c>
      <c r="CS43" s="142">
        <v>2.2055350617906731E-2</v>
      </c>
      <c r="CT43" s="142">
        <v>0</v>
      </c>
      <c r="CU43" s="142">
        <v>2.4556897172564886E-3</v>
      </c>
      <c r="CV43" s="142">
        <v>0</v>
      </c>
      <c r="CW43" s="142">
        <v>7.8643116167009569E-4</v>
      </c>
      <c r="CX43" s="142">
        <v>4.8388463585736087E-4</v>
      </c>
      <c r="CY43" s="142">
        <v>7.9559622201234555E-4</v>
      </c>
      <c r="CZ43" s="142">
        <v>2.1642082771985444E-3</v>
      </c>
      <c r="DA43" s="142">
        <v>8.5915049528729987E-5</v>
      </c>
      <c r="DB43" s="142">
        <v>8.7119811492984033E-5</v>
      </c>
      <c r="DC43" s="142">
        <v>2.4136230757769946E-3</v>
      </c>
      <c r="DD43" s="142">
        <v>3.9419614374271871E-5</v>
      </c>
      <c r="DE43" s="142">
        <v>1.0794614969261663E-2</v>
      </c>
      <c r="DF43" s="142">
        <v>1.4062735547592552E-3</v>
      </c>
      <c r="DG43" s="142">
        <v>4.9499014149938333E-2</v>
      </c>
      <c r="DH43" s="142">
        <v>4.3730878468966686E-3</v>
      </c>
      <c r="DI43" s="142">
        <v>9.6581780370523455E-3</v>
      </c>
      <c r="DJ43" s="142">
        <v>0.77386298286033994</v>
      </c>
      <c r="DK43" s="142">
        <v>5.0036829252965889E-2</v>
      </c>
      <c r="DL43" s="142">
        <v>3.6480529809866831E-2</v>
      </c>
      <c r="DM43" s="142">
        <v>1.2628666237249146E-2</v>
      </c>
      <c r="DN43" s="142">
        <v>1.0098414812148626E-2</v>
      </c>
      <c r="DO43" s="142">
        <v>1.1941231031392429E-3</v>
      </c>
      <c r="DP43" s="142">
        <v>6.0823809628411047E-3</v>
      </c>
      <c r="DQ43" s="142">
        <v>5.3273292924489854E-4</v>
      </c>
      <c r="DR43" s="142"/>
      <c r="DS43" s="142">
        <v>2.0756616965580156E-3</v>
      </c>
      <c r="DT43" s="142">
        <v>0</v>
      </c>
      <c r="DU43" s="142">
        <v>1.5015407914208391E-2</v>
      </c>
      <c r="DV43" s="142">
        <v>0</v>
      </c>
      <c r="DW43" s="142">
        <v>2.668218623132307E-3</v>
      </c>
      <c r="DX43" s="142">
        <v>0</v>
      </c>
      <c r="DY43" s="142">
        <v>8.8201337999223252E-4</v>
      </c>
      <c r="DZ43" s="142">
        <v>3.2960179666443473E-4</v>
      </c>
      <c r="EA43" s="142">
        <v>9.3118137201187909E-4</v>
      </c>
      <c r="EB43" s="142">
        <v>3.1699367815415896E-3</v>
      </c>
      <c r="EC43" s="142">
        <v>3.5113814632444293E-4</v>
      </c>
      <c r="ED43" s="142">
        <v>1.6289235114630096E-4</v>
      </c>
      <c r="EE43" s="142">
        <v>2.3569389965239647E-3</v>
      </c>
      <c r="EF43" s="142">
        <v>4.0766989347362738E-5</v>
      </c>
      <c r="EG43" s="142">
        <v>4.6186057525963416E-3</v>
      </c>
      <c r="EH43" s="142">
        <v>8.2646268638820878E-4</v>
      </c>
      <c r="EI43" s="142">
        <v>4.6866303430068819E-2</v>
      </c>
      <c r="EJ43" s="142">
        <v>4.3989732682269012E-3</v>
      </c>
      <c r="EK43" s="142">
        <v>9.6934353541912061E-3</v>
      </c>
      <c r="EL43" s="142">
        <v>0.78038409812697762</v>
      </c>
      <c r="EM43" s="142">
        <v>5.5720919857250119E-2</v>
      </c>
      <c r="EN43" s="142">
        <v>3.9066414391205458E-2</v>
      </c>
      <c r="EO43" s="142">
        <v>1.0284740208252076E-2</v>
      </c>
      <c r="EP43" s="142">
        <v>1.1614922378867753E-2</v>
      </c>
      <c r="EQ43" s="142">
        <v>1.6328254821853772E-3</v>
      </c>
      <c r="ER43" s="142">
        <v>6.5055164933510226E-3</v>
      </c>
      <c r="ES43" s="142">
        <v>4.0302452298813759E-4</v>
      </c>
      <c r="ET43" s="142"/>
      <c r="EU43" s="142">
        <v>1.8638281648305026E-3</v>
      </c>
      <c r="EV43" s="142">
        <v>0</v>
      </c>
      <c r="EW43" s="142">
        <v>9.3469923404464906E-3</v>
      </c>
      <c r="EX43" s="142">
        <v>0</v>
      </c>
      <c r="EY43" s="142">
        <v>1.8781269660226158E-3</v>
      </c>
      <c r="EZ43" s="142">
        <v>0</v>
      </c>
      <c r="FA43" s="142">
        <v>7.0724576467588122E-4</v>
      </c>
      <c r="FB43" s="142">
        <v>2.9954357038790871E-4</v>
      </c>
      <c r="FC43" s="142">
        <v>0</v>
      </c>
      <c r="FD43" s="142">
        <v>3.1291211765203998E-3</v>
      </c>
      <c r="FE43" s="142">
        <v>3.5338299986096444E-4</v>
      </c>
      <c r="FF43" s="142">
        <v>0</v>
      </c>
      <c r="FG43" s="142">
        <v>5.278059337864748E-4</v>
      </c>
      <c r="FH43" s="142">
        <v>1.6959433180921546E-4</v>
      </c>
      <c r="FI43" s="142">
        <v>4.9645355198964106E-4</v>
      </c>
      <c r="FJ43" s="142">
        <v>1.3066212158157047E-2</v>
      </c>
      <c r="FK43" s="142">
        <v>3.8216006271120206E-2</v>
      </c>
      <c r="FL43" s="142">
        <v>5.4709977168438152E-3</v>
      </c>
      <c r="FM43" s="142">
        <v>9.5834126425964634E-3</v>
      </c>
      <c r="FN43" s="142">
        <v>0.79763001400524025</v>
      </c>
      <c r="FO43" s="142">
        <v>5.0231635710728223E-2</v>
      </c>
      <c r="FP43" s="142">
        <v>3.6332754074113294E-2</v>
      </c>
      <c r="FQ43" s="142">
        <v>1.3557367015756088E-2</v>
      </c>
      <c r="FR43" s="142">
        <v>9.269893983389968E-3</v>
      </c>
      <c r="FS43" s="142">
        <v>1.9066987745922142E-3</v>
      </c>
      <c r="FT43" s="142">
        <v>5.2971390226150593E-3</v>
      </c>
      <c r="FU43" s="142">
        <v>6.6577382451741499E-4</v>
      </c>
      <c r="FV43" s="142"/>
      <c r="FW43" s="142">
        <v>1.8079943245003704E-3</v>
      </c>
      <c r="FX43" s="142">
        <v>3.4056498769502032E-5</v>
      </c>
      <c r="FY43" s="142">
        <v>9.5818536774316503E-3</v>
      </c>
      <c r="FZ43" s="142">
        <v>0</v>
      </c>
      <c r="GA43" s="142">
        <v>1.5351380938861459E-3</v>
      </c>
      <c r="GB43" s="142">
        <v>0</v>
      </c>
      <c r="GC43" s="142">
        <v>6.1651684918775831E-4</v>
      </c>
      <c r="GD43" s="142">
        <v>6.3067590313866485E-5</v>
      </c>
      <c r="GE43" s="142">
        <v>0</v>
      </c>
      <c r="GF43" s="142">
        <v>2.5905415442177781E-3</v>
      </c>
      <c r="GG43" s="142">
        <v>3.1441397337869859E-4</v>
      </c>
      <c r="GH43" s="142">
        <v>0</v>
      </c>
      <c r="GI43" s="142">
        <v>7.9094888653785656E-4</v>
      </c>
      <c r="GJ43" s="142">
        <v>2.6998703518027386E-4</v>
      </c>
      <c r="GK43" s="142">
        <v>4.5523782374564569E-4</v>
      </c>
      <c r="GL43" s="142">
        <v>1.8792194416737185E-2</v>
      </c>
      <c r="GM43" s="142">
        <v>4.2117798163404573E-2</v>
      </c>
      <c r="GN43" s="142">
        <v>7.4177159105797506E-3</v>
      </c>
      <c r="GO43" s="142">
        <v>1.201757492533701E-2</v>
      </c>
      <c r="GP43" s="142">
        <v>0.78495580062562509</v>
      </c>
      <c r="GQ43" s="142">
        <v>5.1058629813486113E-2</v>
      </c>
      <c r="GR43" s="142">
        <v>3.6761436564180024E-2</v>
      </c>
      <c r="GS43" s="142">
        <v>9.8614490220041619E-3</v>
      </c>
      <c r="GT43" s="142">
        <v>9.3898394596939154E-3</v>
      </c>
      <c r="GU43" s="142">
        <v>1.6433126885831621E-3</v>
      </c>
      <c r="GV43" s="142">
        <v>6.0568601634974307E-3</v>
      </c>
      <c r="GW43" s="142">
        <v>1.8676319497219888E-3</v>
      </c>
      <c r="GX43" s="142"/>
      <c r="GY43" s="142">
        <v>1.4660923184201843E-3</v>
      </c>
      <c r="GZ43" s="142">
        <v>2.649527999603575E-4</v>
      </c>
      <c r="HA43" s="142">
        <v>6.3012890854832635E-3</v>
      </c>
      <c r="HB43" s="142">
        <v>0</v>
      </c>
      <c r="HC43" s="142">
        <v>1.3326112378672602E-3</v>
      </c>
      <c r="HD43" s="142">
        <v>0</v>
      </c>
      <c r="HE43" s="142">
        <v>3.3019607355811478E-4</v>
      </c>
      <c r="HF43" s="142">
        <v>0</v>
      </c>
      <c r="HG43" s="142">
        <v>0</v>
      </c>
      <c r="HH43" s="142">
        <v>2.4177670495669859E-3</v>
      </c>
      <c r="HI43" s="142">
        <v>0</v>
      </c>
      <c r="HJ43" s="142">
        <v>0</v>
      </c>
      <c r="HK43" s="142">
        <v>7.6960482703953312E-4</v>
      </c>
      <c r="HL43" s="142">
        <v>2.3759557556364124E-4</v>
      </c>
      <c r="HM43" s="142">
        <v>4.7977805442141999E-4</v>
      </c>
      <c r="HN43" s="142">
        <v>8.0685969948914166E-3</v>
      </c>
      <c r="HO43" s="142">
        <v>5.3740254098544646E-2</v>
      </c>
      <c r="HP43" s="142">
        <v>5.6246310298407815E-3</v>
      </c>
      <c r="HQ43" s="142">
        <v>1.1894498649129477E-2</v>
      </c>
      <c r="HR43" s="142">
        <v>0.79961778959732122</v>
      </c>
      <c r="HS43" s="142">
        <v>4.7778964850687569E-2</v>
      </c>
      <c r="HT43" s="142">
        <v>3.2749295446616609E-2</v>
      </c>
      <c r="HU43" s="142">
        <v>8.6275375382235345E-3</v>
      </c>
      <c r="HV43" s="142">
        <v>9.260197737849649E-3</v>
      </c>
      <c r="HW43" s="142">
        <v>1.475207599926731E-3</v>
      </c>
      <c r="HX43" s="142">
        <v>6.565663950260891E-3</v>
      </c>
      <c r="HY43" s="142">
        <v>9.9747548482664655E-4</v>
      </c>
      <c r="HZ43" s="126"/>
    </row>
    <row r="44" spans="1:234" s="96" customFormat="1" ht="24" x14ac:dyDescent="0.25">
      <c r="A44" s="94" t="s">
        <v>30</v>
      </c>
      <c r="B44" s="95">
        <v>3220</v>
      </c>
      <c r="C44" s="95">
        <v>3</v>
      </c>
      <c r="D44" s="95"/>
      <c r="E44" s="95"/>
      <c r="F44" s="95"/>
      <c r="G44" s="95" t="s">
        <v>828</v>
      </c>
      <c r="H44" s="95" t="s">
        <v>24</v>
      </c>
      <c r="I44" s="94" t="s">
        <v>22</v>
      </c>
      <c r="J44" s="94" t="s">
        <v>889</v>
      </c>
      <c r="K44" s="142">
        <v>0</v>
      </c>
      <c r="L44" s="142">
        <v>0</v>
      </c>
      <c r="M44" s="142">
        <v>0</v>
      </c>
      <c r="N44" s="142">
        <v>0</v>
      </c>
      <c r="O44" s="142">
        <v>0</v>
      </c>
      <c r="P44" s="142">
        <v>0</v>
      </c>
      <c r="Q44" s="142">
        <v>0</v>
      </c>
      <c r="R44" s="142">
        <v>0</v>
      </c>
      <c r="S44" s="142">
        <v>0</v>
      </c>
      <c r="T44" s="142">
        <v>8.5886801229903293E-4</v>
      </c>
      <c r="U44" s="142">
        <v>0</v>
      </c>
      <c r="V44" s="142">
        <v>8.1852119155666567E-3</v>
      </c>
      <c r="W44" s="142">
        <v>0</v>
      </c>
      <c r="X44" s="142">
        <v>0</v>
      </c>
      <c r="Y44" s="142">
        <v>0</v>
      </c>
      <c r="Z44" s="142">
        <v>3.0798654701456769E-3</v>
      </c>
      <c r="AA44" s="142">
        <v>1.5685012697315367E-2</v>
      </c>
      <c r="AB44" s="142">
        <v>1.963860203150394E-2</v>
      </c>
      <c r="AC44" s="142">
        <v>2.7635540708551877E-2</v>
      </c>
      <c r="AD44" s="142">
        <v>0.83705030422078042</v>
      </c>
      <c r="AE44" s="142">
        <v>4.0522463603110875E-2</v>
      </c>
      <c r="AF44" s="142">
        <v>2.1365128445934797E-2</v>
      </c>
      <c r="AG44" s="142">
        <v>2.5020504269586782E-2</v>
      </c>
      <c r="AH44" s="142">
        <v>0</v>
      </c>
      <c r="AI44" s="142">
        <v>0</v>
      </c>
      <c r="AJ44" s="142">
        <v>9.5849862520433059E-4</v>
      </c>
      <c r="AK44" s="142">
        <v>0</v>
      </c>
      <c r="AL44" s="142"/>
      <c r="AM44" s="142">
        <v>0</v>
      </c>
      <c r="AN44" s="142">
        <v>0</v>
      </c>
      <c r="AO44" s="142">
        <v>0</v>
      </c>
      <c r="AP44" s="142">
        <v>0</v>
      </c>
      <c r="AQ44" s="142">
        <v>0</v>
      </c>
      <c r="AR44" s="142">
        <v>0</v>
      </c>
      <c r="AS44" s="142">
        <v>0</v>
      </c>
      <c r="AT44" s="142">
        <v>0</v>
      </c>
      <c r="AU44" s="142">
        <v>0</v>
      </c>
      <c r="AV44" s="142">
        <v>1.9509774666131646E-3</v>
      </c>
      <c r="AW44" s="142">
        <v>0</v>
      </c>
      <c r="AX44" s="142">
        <v>8.0815722330430939E-3</v>
      </c>
      <c r="AY44" s="142">
        <v>0</v>
      </c>
      <c r="AZ44" s="142">
        <v>0</v>
      </c>
      <c r="BA44" s="142">
        <v>0</v>
      </c>
      <c r="BB44" s="142">
        <v>4.6801822215990479E-3</v>
      </c>
      <c r="BC44" s="142">
        <v>1.7736999242295257E-2</v>
      </c>
      <c r="BD44" s="142">
        <v>1.0495595824004094E-2</v>
      </c>
      <c r="BE44" s="142">
        <v>3.6853689810563965E-2</v>
      </c>
      <c r="BF44" s="142">
        <v>0.79375487555334523</v>
      </c>
      <c r="BG44" s="142">
        <v>5.9516087350736685E-2</v>
      </c>
      <c r="BH44" s="142">
        <v>2.8882016796505212E-2</v>
      </c>
      <c r="BI44" s="142">
        <v>3.0640884918059795E-2</v>
      </c>
      <c r="BJ44" s="142">
        <v>0</v>
      </c>
      <c r="BK44" s="142">
        <v>0</v>
      </c>
      <c r="BL44" s="142">
        <v>7.4071185832344953E-3</v>
      </c>
      <c r="BM44" s="142">
        <v>0</v>
      </c>
      <c r="BN44" s="142"/>
      <c r="BO44" s="142">
        <v>0</v>
      </c>
      <c r="BP44" s="142">
        <v>0</v>
      </c>
      <c r="BQ44" s="142">
        <v>0</v>
      </c>
      <c r="BR44" s="142">
        <v>0</v>
      </c>
      <c r="BS44" s="142">
        <v>0</v>
      </c>
      <c r="BT44" s="142">
        <v>0</v>
      </c>
      <c r="BU44" s="142">
        <v>0</v>
      </c>
      <c r="BV44" s="142">
        <v>8.2019727194875545E-4</v>
      </c>
      <c r="BW44" s="142">
        <v>0</v>
      </c>
      <c r="BX44" s="142">
        <v>3.1463130140184153E-3</v>
      </c>
      <c r="BY44" s="142">
        <v>2.0004811510951137E-4</v>
      </c>
      <c r="BZ44" s="142">
        <v>7.6008892415304358E-3</v>
      </c>
      <c r="CA44" s="142">
        <v>0</v>
      </c>
      <c r="CB44" s="142">
        <v>0</v>
      </c>
      <c r="CC44" s="142">
        <v>0</v>
      </c>
      <c r="CD44" s="142">
        <v>5.6682057474534003E-3</v>
      </c>
      <c r="CE44" s="142">
        <v>1.8588422612861189E-2</v>
      </c>
      <c r="CF44" s="142">
        <v>1.3129299307772966E-2</v>
      </c>
      <c r="CG44" s="142">
        <v>3.4736531599036953E-2</v>
      </c>
      <c r="CH44" s="142">
        <v>0.80650403957769878</v>
      </c>
      <c r="CI44" s="142">
        <v>5.4302169956961979E-2</v>
      </c>
      <c r="CJ44" s="142">
        <v>2.7793350387144151E-2</v>
      </c>
      <c r="CK44" s="142">
        <v>2.3416394114780636E-2</v>
      </c>
      <c r="CL44" s="142">
        <v>0</v>
      </c>
      <c r="CM44" s="142">
        <v>0</v>
      </c>
      <c r="CN44" s="142">
        <v>4.0941390536827936E-3</v>
      </c>
      <c r="CO44" s="142">
        <v>0</v>
      </c>
      <c r="CP44" s="142"/>
      <c r="CQ44" s="142">
        <v>0</v>
      </c>
      <c r="CR44" s="142">
        <v>0</v>
      </c>
      <c r="CS44" s="142">
        <v>0</v>
      </c>
      <c r="CT44" s="142">
        <v>0</v>
      </c>
      <c r="CU44" s="142">
        <v>0</v>
      </c>
      <c r="CV44" s="142">
        <v>0</v>
      </c>
      <c r="CW44" s="142">
        <v>0</v>
      </c>
      <c r="CX44" s="142">
        <v>0</v>
      </c>
      <c r="CY44" s="142">
        <v>0</v>
      </c>
      <c r="CZ44" s="142">
        <v>6.2660218838169238E-4</v>
      </c>
      <c r="DA44" s="142">
        <v>5.030063438843861E-4</v>
      </c>
      <c r="DB44" s="142">
        <v>6.6888288962322403E-3</v>
      </c>
      <c r="DC44" s="142">
        <v>0</v>
      </c>
      <c r="DD44" s="142">
        <v>0</v>
      </c>
      <c r="DE44" s="142">
        <v>0</v>
      </c>
      <c r="DF44" s="142">
        <v>1.9014818270835898E-3</v>
      </c>
      <c r="DG44" s="142">
        <v>1.5068834104333018E-2</v>
      </c>
      <c r="DH44" s="142">
        <v>1.1019552555048487E-2</v>
      </c>
      <c r="DI44" s="142">
        <v>0.18136562583472693</v>
      </c>
      <c r="DJ44" s="142">
        <v>0.69149088053666419</v>
      </c>
      <c r="DK44" s="142">
        <v>4.3304804911762494E-2</v>
      </c>
      <c r="DL44" s="142">
        <v>2.3804680371703184E-2</v>
      </c>
      <c r="DM44" s="142">
        <v>2.375575078889354E-2</v>
      </c>
      <c r="DN44" s="142">
        <v>0</v>
      </c>
      <c r="DO44" s="142">
        <v>0</v>
      </c>
      <c r="DP44" s="142">
        <v>4.6995164128626929E-4</v>
      </c>
      <c r="DQ44" s="142">
        <v>0</v>
      </c>
      <c r="DR44" s="142"/>
      <c r="DS44" s="142">
        <v>0</v>
      </c>
      <c r="DT44" s="142">
        <v>0</v>
      </c>
      <c r="DU44" s="142">
        <v>0</v>
      </c>
      <c r="DV44" s="142">
        <v>0</v>
      </c>
      <c r="DW44" s="142">
        <v>0</v>
      </c>
      <c r="DX44" s="142">
        <v>0</v>
      </c>
      <c r="DY44" s="142">
        <v>0</v>
      </c>
      <c r="DZ44" s="142">
        <v>0</v>
      </c>
      <c r="EA44" s="142">
        <v>0</v>
      </c>
      <c r="EB44" s="142">
        <v>7.0797025521274876E-4</v>
      </c>
      <c r="EC44" s="142">
        <v>7.600268916254509E-4</v>
      </c>
      <c r="ED44" s="142">
        <v>6.59514549862859E-3</v>
      </c>
      <c r="EE44" s="142">
        <v>0</v>
      </c>
      <c r="EF44" s="142">
        <v>0</v>
      </c>
      <c r="EG44" s="142">
        <v>0</v>
      </c>
      <c r="EH44" s="142">
        <v>3.4480893078378079E-3</v>
      </c>
      <c r="EI44" s="142">
        <v>1.1061802718056419E-2</v>
      </c>
      <c r="EJ44" s="142">
        <v>1.4869450684040348E-2</v>
      </c>
      <c r="EK44" s="142">
        <v>3.8354208755978655E-2</v>
      </c>
      <c r="EL44" s="142">
        <v>0.82059073461488485</v>
      </c>
      <c r="EM44" s="142">
        <v>4.6661229802148999E-2</v>
      </c>
      <c r="EN44" s="142">
        <v>3.0351975845558606E-2</v>
      </c>
      <c r="EO44" s="142">
        <v>2.2187131884747913E-2</v>
      </c>
      <c r="EP44" s="142">
        <v>0</v>
      </c>
      <c r="EQ44" s="142">
        <v>4.0582486136732567E-3</v>
      </c>
      <c r="ER44" s="142">
        <v>3.5398512760637438E-4</v>
      </c>
      <c r="ES44" s="142">
        <v>0</v>
      </c>
      <c r="ET44" s="142"/>
      <c r="EU44" s="142">
        <v>0</v>
      </c>
      <c r="EV44" s="142">
        <v>0</v>
      </c>
      <c r="EW44" s="142">
        <v>0</v>
      </c>
      <c r="EX44" s="142">
        <v>0</v>
      </c>
      <c r="EY44" s="142">
        <v>0</v>
      </c>
      <c r="EZ44" s="142">
        <v>0</v>
      </c>
      <c r="FA44" s="142">
        <v>0</v>
      </c>
      <c r="FB44" s="142">
        <v>0</v>
      </c>
      <c r="FC44" s="142">
        <v>0</v>
      </c>
      <c r="FD44" s="142">
        <v>1.4825723796120076E-3</v>
      </c>
      <c r="FE44" s="142">
        <v>7.7231260371789787E-4</v>
      </c>
      <c r="FF44" s="142">
        <v>5.128775818426177E-3</v>
      </c>
      <c r="FG44" s="142">
        <v>0</v>
      </c>
      <c r="FH44" s="142">
        <v>0</v>
      </c>
      <c r="FI44" s="142">
        <v>0</v>
      </c>
      <c r="FJ44" s="142">
        <v>3.3966968693894387E-3</v>
      </c>
      <c r="FK44" s="142">
        <v>1.1981787299750383E-2</v>
      </c>
      <c r="FL44" s="142">
        <v>1.4709588959716977E-2</v>
      </c>
      <c r="FM44" s="142">
        <v>3.1340233036542771E-2</v>
      </c>
      <c r="FN44" s="142">
        <v>0.8216081313547311</v>
      </c>
      <c r="FO44" s="142">
        <v>3.3535468394054961E-2</v>
      </c>
      <c r="FP44" s="142">
        <v>4.188293674648353E-2</v>
      </c>
      <c r="FQ44" s="142">
        <v>3.1417809034850801E-2</v>
      </c>
      <c r="FR44" s="142">
        <v>0</v>
      </c>
      <c r="FS44" s="142">
        <v>2.7436875027239405E-3</v>
      </c>
      <c r="FT44" s="142">
        <v>0</v>
      </c>
      <c r="FU44" s="142">
        <v>0</v>
      </c>
      <c r="FV44" s="142"/>
      <c r="FW44" s="142">
        <v>0</v>
      </c>
      <c r="FX44" s="142">
        <v>1.9973515884443737E-4</v>
      </c>
      <c r="FY44" s="142">
        <v>0</v>
      </c>
      <c r="FZ44" s="142">
        <v>0</v>
      </c>
      <c r="GA44" s="142">
        <v>0</v>
      </c>
      <c r="GB44" s="142">
        <v>0</v>
      </c>
      <c r="GC44" s="142">
        <v>0</v>
      </c>
      <c r="GD44" s="142">
        <v>0</v>
      </c>
      <c r="GE44" s="142">
        <v>0</v>
      </c>
      <c r="GF44" s="142">
        <v>5.60613185689866E-4</v>
      </c>
      <c r="GG44" s="142">
        <v>7.967347249884097E-4</v>
      </c>
      <c r="GH44" s="142">
        <v>4.2604061973196185E-3</v>
      </c>
      <c r="GI44" s="142">
        <v>0</v>
      </c>
      <c r="GJ44" s="142">
        <v>0</v>
      </c>
      <c r="GK44" s="142">
        <v>3.8097632149937545E-4</v>
      </c>
      <c r="GL44" s="142">
        <v>4.8904320299112403E-3</v>
      </c>
      <c r="GM44" s="142">
        <v>1.2194816308449241E-2</v>
      </c>
      <c r="GN44" s="142">
        <v>4.3352774697469579E-2</v>
      </c>
      <c r="GO44" s="142">
        <v>1.9301537646996617E-2</v>
      </c>
      <c r="GP44" s="142">
        <v>0.82836967250582649</v>
      </c>
      <c r="GQ44" s="142">
        <v>2.3496818239419442E-2</v>
      </c>
      <c r="GR44" s="142">
        <v>3.699796576736894E-2</v>
      </c>
      <c r="GS44" s="142">
        <v>2.2340840980741714E-2</v>
      </c>
      <c r="GT44" s="142">
        <v>0</v>
      </c>
      <c r="GU44" s="142">
        <v>2.6865314705334605E-3</v>
      </c>
      <c r="GV44" s="142">
        <v>1.7014476494140428E-4</v>
      </c>
      <c r="GW44" s="142">
        <v>0</v>
      </c>
      <c r="GX44" s="142"/>
      <c r="GY44" s="142">
        <v>0</v>
      </c>
      <c r="GZ44" s="142">
        <v>0</v>
      </c>
      <c r="HA44" s="142">
        <v>0</v>
      </c>
      <c r="HB44" s="142">
        <v>0</v>
      </c>
      <c r="HC44" s="142">
        <v>5.4344809200908891E-3</v>
      </c>
      <c r="HD44" s="142">
        <v>0</v>
      </c>
      <c r="HE44" s="142">
        <v>0</v>
      </c>
      <c r="HF44" s="142">
        <v>0</v>
      </c>
      <c r="HG44" s="142">
        <v>0</v>
      </c>
      <c r="HH44" s="142">
        <v>1.4885723946098377E-3</v>
      </c>
      <c r="HI44" s="142">
        <v>1.2547822892243243E-3</v>
      </c>
      <c r="HJ44" s="142">
        <v>3.1694007455962316E-3</v>
      </c>
      <c r="HK44" s="142">
        <v>0</v>
      </c>
      <c r="HL44" s="142">
        <v>0</v>
      </c>
      <c r="HM44" s="142">
        <v>1.1021188656901817E-3</v>
      </c>
      <c r="HN44" s="142">
        <v>4.6328091782970749E-3</v>
      </c>
      <c r="HO44" s="142">
        <v>1.5517190943695823E-2</v>
      </c>
      <c r="HP44" s="142">
        <v>3.672555165591132E-2</v>
      </c>
      <c r="HQ44" s="142">
        <v>2.5217032750775067E-2</v>
      </c>
      <c r="HR44" s="142">
        <v>0.81219137709255484</v>
      </c>
      <c r="HS44" s="142">
        <v>2.3427324934471958E-2</v>
      </c>
      <c r="HT44" s="142">
        <v>4.4629855661640828E-2</v>
      </c>
      <c r="HU44" s="142">
        <v>2.3390870834114192E-2</v>
      </c>
      <c r="HV44" s="142">
        <v>0</v>
      </c>
      <c r="HW44" s="142">
        <v>1.8186317333274034E-3</v>
      </c>
      <c r="HX44" s="142">
        <v>0</v>
      </c>
      <c r="HY44" s="142">
        <v>0</v>
      </c>
      <c r="HZ44" s="126"/>
    </row>
    <row r="45" spans="1:234" s="97" customFormat="1" ht="48" x14ac:dyDescent="0.25">
      <c r="A45" s="87" t="s">
        <v>841</v>
      </c>
      <c r="B45" s="88">
        <v>9493</v>
      </c>
      <c r="C45" s="88"/>
      <c r="D45" s="88"/>
      <c r="E45" s="88"/>
      <c r="F45" s="88" t="s">
        <v>83</v>
      </c>
      <c r="G45" s="88" t="s">
        <v>783</v>
      </c>
      <c r="H45" s="88" t="s">
        <v>782</v>
      </c>
      <c r="I45" s="87" t="s">
        <v>841</v>
      </c>
      <c r="J45" s="87" t="s">
        <v>841</v>
      </c>
      <c r="K45" s="143">
        <v>1.2128904164747173E-7</v>
      </c>
      <c r="L45" s="143">
        <v>1.1640060712414595E-6</v>
      </c>
      <c r="M45" s="143">
        <v>5.7621745769690461E-7</v>
      </c>
      <c r="N45" s="143">
        <v>1.8127438289703656E-8</v>
      </c>
      <c r="O45" s="143">
        <v>5.6324593252224753E-6</v>
      </c>
      <c r="P45" s="143">
        <v>6.3673418008068813E-7</v>
      </c>
      <c r="Q45" s="143">
        <v>8.8116735949231018E-8</v>
      </c>
      <c r="R45" s="143">
        <v>5.2903964598373725E-7</v>
      </c>
      <c r="S45" s="143">
        <v>5.4663119599886894E-6</v>
      </c>
      <c r="T45" s="143">
        <v>2.3551249234661801E-5</v>
      </c>
      <c r="U45" s="143">
        <v>8.230315937303614E-7</v>
      </c>
      <c r="V45" s="143">
        <v>6.8487645390839035E-7</v>
      </c>
      <c r="W45" s="143">
        <v>3.2924867813536202E-6</v>
      </c>
      <c r="X45" s="143">
        <v>6.0139993017408055E-7</v>
      </c>
      <c r="Y45" s="143">
        <v>4.9750054007790591E-7</v>
      </c>
      <c r="Z45" s="143">
        <v>7.445343477044923E-6</v>
      </c>
      <c r="AA45" s="143">
        <v>2.2666476904474336E-5</v>
      </c>
      <c r="AB45" s="143">
        <v>9.5337833950911523E-7</v>
      </c>
      <c r="AC45" s="143">
        <v>2.8093315296420852E-5</v>
      </c>
      <c r="AD45" s="143">
        <v>1.6694772517031472E-4</v>
      </c>
      <c r="AE45" s="143">
        <v>1.3128076615645117E-5</v>
      </c>
      <c r="AF45" s="143">
        <v>7.7553853762560866E-6</v>
      </c>
      <c r="AG45" s="143">
        <v>9.7645933102433951E-6</v>
      </c>
      <c r="AH45" s="143">
        <v>1.4021813293655803E-6</v>
      </c>
      <c r="AI45" s="143">
        <v>1.4896996950564043E-6</v>
      </c>
      <c r="AJ45" s="143">
        <v>3.3436139026906392E-6</v>
      </c>
      <c r="AK45" s="143">
        <v>1.0717726682143417E-5</v>
      </c>
      <c r="AL45" s="143"/>
      <c r="AM45" s="143">
        <v>1.831326605839452E-8</v>
      </c>
      <c r="AN45" s="143">
        <v>7.9999494979475689E-7</v>
      </c>
      <c r="AO45" s="143">
        <v>6.7922967439059755E-7</v>
      </c>
      <c r="AP45" s="143">
        <v>7.4483942602732176E-8</v>
      </c>
      <c r="AQ45" s="143">
        <v>5.1165193645169556E-6</v>
      </c>
      <c r="AR45" s="143">
        <v>6.6301126949941312E-7</v>
      </c>
      <c r="AS45" s="143">
        <v>9.5481983885287773E-8</v>
      </c>
      <c r="AT45" s="143">
        <v>5.2259290644284775E-7</v>
      </c>
      <c r="AU45" s="143">
        <v>6.7227542318892083E-6</v>
      </c>
      <c r="AV45" s="143">
        <v>2.8068985984153918E-5</v>
      </c>
      <c r="AW45" s="143">
        <v>1.0242076694979527E-6</v>
      </c>
      <c r="AX45" s="143">
        <v>6.096471865123261E-7</v>
      </c>
      <c r="AY45" s="143">
        <v>3.6796711337905374E-6</v>
      </c>
      <c r="AZ45" s="143">
        <v>6.4715642885740205E-7</v>
      </c>
      <c r="BA45" s="143">
        <v>8.6466733951917207E-7</v>
      </c>
      <c r="BB45" s="143">
        <v>1.0402739680388101E-5</v>
      </c>
      <c r="BC45" s="143">
        <v>1.9934112012933267E-5</v>
      </c>
      <c r="BD45" s="143">
        <v>8.9576454379365033E-6</v>
      </c>
      <c r="BE45" s="143">
        <v>2.5080751117899229E-5</v>
      </c>
      <c r="BF45" s="143">
        <v>1.5261843563517088E-4</v>
      </c>
      <c r="BG45" s="143">
        <v>1.5429391778741414E-5</v>
      </c>
      <c r="BH45" s="143">
        <v>7.466393031550286E-6</v>
      </c>
      <c r="BI45" s="143">
        <v>7.9092647074190228E-6</v>
      </c>
      <c r="BJ45" s="143">
        <v>1.2081836046635971E-6</v>
      </c>
      <c r="BK45" s="143">
        <v>1.29630985005114E-6</v>
      </c>
      <c r="BL45" s="143">
        <v>1.8970212611627777E-6</v>
      </c>
      <c r="BM45" s="143">
        <v>9.2806427418798551E-6</v>
      </c>
      <c r="BN45" s="143"/>
      <c r="BO45" s="143">
        <v>4.0799715396767305E-8</v>
      </c>
      <c r="BP45" s="143">
        <v>3.854241013446266E-7</v>
      </c>
      <c r="BQ45" s="143">
        <v>5.9657200660875403E-7</v>
      </c>
      <c r="BR45" s="143">
        <v>9.9809152508952742E-8</v>
      </c>
      <c r="BS45" s="143">
        <v>4.2398949283137885E-6</v>
      </c>
      <c r="BT45" s="143">
        <v>5.5058439462765578E-8</v>
      </c>
      <c r="BU45" s="143">
        <v>1.448281998178274E-7</v>
      </c>
      <c r="BV45" s="143">
        <v>2.9454076892549755E-7</v>
      </c>
      <c r="BW45" s="143">
        <v>7.3719504248286113E-6</v>
      </c>
      <c r="BX45" s="143">
        <v>2.5157192748327265E-5</v>
      </c>
      <c r="BY45" s="143">
        <v>1.1813714902961417E-6</v>
      </c>
      <c r="BZ45" s="143">
        <v>6.6130425422100697E-6</v>
      </c>
      <c r="CA45" s="143">
        <v>4.3322368051804038E-6</v>
      </c>
      <c r="CB45" s="143">
        <v>3.9024655509997883E-7</v>
      </c>
      <c r="CC45" s="143">
        <v>2.0125473057762754E-7</v>
      </c>
      <c r="CD45" s="143">
        <v>6.4741462337866453E-6</v>
      </c>
      <c r="CE45" s="143">
        <v>1.966594281789377E-5</v>
      </c>
      <c r="CF45" s="143">
        <v>5.5537132258043161E-6</v>
      </c>
      <c r="CG45" s="143">
        <v>2.7220178626630499E-5</v>
      </c>
      <c r="CH45" s="143">
        <v>1.6562222259859476E-4</v>
      </c>
      <c r="CI45" s="143">
        <v>2.1804789746853844E-5</v>
      </c>
      <c r="CJ45" s="143">
        <v>7.335465032278001E-6</v>
      </c>
      <c r="CK45" s="143">
        <v>8.9853417922755764E-6</v>
      </c>
      <c r="CL45" s="143">
        <v>1.5918917527139434E-6</v>
      </c>
      <c r="CM45" s="143">
        <v>1.2166842187580306E-6</v>
      </c>
      <c r="CN45" s="143">
        <v>4.1782719296007933E-6</v>
      </c>
      <c r="CO45" s="143">
        <v>6.9946876783184807E-6</v>
      </c>
      <c r="CP45" s="143"/>
      <c r="CQ45" s="143">
        <v>2.4098185044159067E-6</v>
      </c>
      <c r="CR45" s="143">
        <v>6.1560888907220751E-9</v>
      </c>
      <c r="CS45" s="143">
        <v>1.4037191941054603E-5</v>
      </c>
      <c r="CT45" s="143">
        <v>2.677433289735003E-7</v>
      </c>
      <c r="CU45" s="143">
        <v>9.4162941525192921E-6</v>
      </c>
      <c r="CV45" s="143">
        <v>3.0868391807928441E-7</v>
      </c>
      <c r="CW45" s="143">
        <v>1.3218546090950771E-7</v>
      </c>
      <c r="CX45" s="143">
        <v>4.2762091091709086E-7</v>
      </c>
      <c r="CY45" s="143">
        <v>1.1746489916178154E-5</v>
      </c>
      <c r="CZ45" s="143">
        <v>2.4782404616997978E-5</v>
      </c>
      <c r="DA45" s="143">
        <v>6.558257706270582E-7</v>
      </c>
      <c r="DB45" s="143">
        <v>2.1318651043444069E-6</v>
      </c>
      <c r="DC45" s="143">
        <v>3.9862616147376168E-6</v>
      </c>
      <c r="DD45" s="143">
        <v>1.7002405894889304E-7</v>
      </c>
      <c r="DE45" s="143">
        <v>2.3974950310583805E-7</v>
      </c>
      <c r="DF45" s="143">
        <v>1.0109680762972899E-5</v>
      </c>
      <c r="DG45" s="143">
        <v>1.923275091334345E-5</v>
      </c>
      <c r="DH45" s="143">
        <v>5.9817252974063044E-6</v>
      </c>
      <c r="DI45" s="143">
        <v>2.8258245812283061E-5</v>
      </c>
      <c r="DJ45" s="143">
        <v>1.4946131157531401E-4</v>
      </c>
      <c r="DK45" s="143">
        <v>1.8924475443290048E-5</v>
      </c>
      <c r="DL45" s="143">
        <v>8.2423005528088607E-6</v>
      </c>
      <c r="DM45" s="143">
        <v>9.6032092768709769E-6</v>
      </c>
      <c r="DN45" s="143">
        <v>1.4077518163785107E-6</v>
      </c>
      <c r="DO45" s="143">
        <v>5.433566019849223E-6</v>
      </c>
      <c r="DP45" s="143">
        <v>2.0422246561481806E-6</v>
      </c>
      <c r="DQ45" s="143">
        <v>5.3696610730215732E-6</v>
      </c>
      <c r="DR45" s="143"/>
      <c r="DS45" s="143">
        <v>2.0489537827269366E-7</v>
      </c>
      <c r="DT45" s="143">
        <v>0</v>
      </c>
      <c r="DU45" s="143">
        <v>1.0736409457230761E-5</v>
      </c>
      <c r="DV45" s="143">
        <v>1.8916206087991108E-7</v>
      </c>
      <c r="DW45" s="143">
        <v>1.0060259820941985E-5</v>
      </c>
      <c r="DX45" s="143">
        <v>0</v>
      </c>
      <c r="DY45" s="143">
        <v>1.049892928902512E-7</v>
      </c>
      <c r="DZ45" s="143">
        <v>9.4779802043948214E-8</v>
      </c>
      <c r="EA45" s="143">
        <v>6.2536665727744314E-6</v>
      </c>
      <c r="EB45" s="143">
        <v>2.1876134024299483E-5</v>
      </c>
      <c r="EC45" s="143">
        <v>9.3647673202477564E-7</v>
      </c>
      <c r="ED45" s="143">
        <v>6.5789495559245243E-7</v>
      </c>
      <c r="EE45" s="143">
        <v>1.9975355390111062E-5</v>
      </c>
      <c r="EF45" s="143">
        <v>6.4498012093722952E-7</v>
      </c>
      <c r="EG45" s="143">
        <v>4.1289948215382216E-7</v>
      </c>
      <c r="EH45" s="143">
        <v>7.5706279649074029E-6</v>
      </c>
      <c r="EI45" s="143">
        <v>2.0169024584136494E-5</v>
      </c>
      <c r="EJ45" s="143">
        <v>3.2089891453796986E-6</v>
      </c>
      <c r="EK45" s="143">
        <v>3.3343477270610351E-5</v>
      </c>
      <c r="EL45" s="143">
        <v>1.341394386021141E-4</v>
      </c>
      <c r="EM45" s="143">
        <v>2.3630010193149939E-5</v>
      </c>
      <c r="EN45" s="143">
        <v>9.2364003069846845E-6</v>
      </c>
      <c r="EO45" s="143">
        <v>8.7368862281290554E-6</v>
      </c>
      <c r="EP45" s="143">
        <v>1.7977908104654269E-6</v>
      </c>
      <c r="EQ45" s="143">
        <v>4.4527125431800157E-6</v>
      </c>
      <c r="ER45" s="143">
        <v>2.7554513796694441E-6</v>
      </c>
      <c r="ES45" s="143">
        <v>6.2745535500129328E-6</v>
      </c>
      <c r="ET45" s="143"/>
      <c r="EU45" s="143">
        <v>8.5474203130033543E-8</v>
      </c>
      <c r="EV45" s="143">
        <v>0</v>
      </c>
      <c r="EW45" s="143">
        <v>1.1053668439806171E-5</v>
      </c>
      <c r="EX45" s="143">
        <v>2.3969449573463612E-7</v>
      </c>
      <c r="EY45" s="143">
        <v>1.2588350750922629E-5</v>
      </c>
      <c r="EZ45" s="143">
        <v>3.5030411118866203E-8</v>
      </c>
      <c r="FA45" s="143">
        <v>5.2257433162827646E-7</v>
      </c>
      <c r="FB45" s="143">
        <v>1.9721744788834374E-7</v>
      </c>
      <c r="FC45" s="143">
        <v>6.7715142215364447E-6</v>
      </c>
      <c r="FD45" s="143">
        <v>1.0642532852027886E-5</v>
      </c>
      <c r="FE45" s="143">
        <v>1.0164526544786161E-6</v>
      </c>
      <c r="FF45" s="143">
        <v>8.2092661044068543E-7</v>
      </c>
      <c r="FG45" s="143">
        <v>3.236855097512622E-5</v>
      </c>
      <c r="FH45" s="143">
        <v>9.651903863283989E-6</v>
      </c>
      <c r="FI45" s="143">
        <v>1.648739069694048E-7</v>
      </c>
      <c r="FJ45" s="143">
        <v>8.9957783869591001E-6</v>
      </c>
      <c r="FK45" s="143">
        <v>2.8242726106215161E-5</v>
      </c>
      <c r="FL45" s="143">
        <v>3.2161239646105542E-6</v>
      </c>
      <c r="FM45" s="143">
        <v>2.6962141289199599E-5</v>
      </c>
      <c r="FN45" s="143">
        <v>1.1478827989367834E-4</v>
      </c>
      <c r="FO45" s="143">
        <v>1.8857262796559097E-5</v>
      </c>
      <c r="FP45" s="143">
        <v>1.8087592985004275E-5</v>
      </c>
      <c r="FQ45" s="143">
        <v>1.1611628308052766E-5</v>
      </c>
      <c r="FR45" s="143">
        <v>1.9345581454160721E-6</v>
      </c>
      <c r="FS45" s="143">
        <v>5.0445517164747617E-6</v>
      </c>
      <c r="FT45" s="143">
        <v>2.1732874591564982E-6</v>
      </c>
      <c r="FU45" s="143">
        <v>5.9372867523295815E-6</v>
      </c>
      <c r="FV45" s="143"/>
      <c r="FW45" s="143">
        <v>9.9183639084396481E-8</v>
      </c>
      <c r="FX45" s="143">
        <v>0</v>
      </c>
      <c r="FY45" s="143">
        <v>1.2200754636542347E-5</v>
      </c>
      <c r="FZ45" s="143">
        <v>0</v>
      </c>
      <c r="GA45" s="143">
        <v>1.5739123857656214E-5</v>
      </c>
      <c r="GB45" s="143">
        <v>1.2189925559691877E-6</v>
      </c>
      <c r="GC45" s="143">
        <v>4.7584842860585861E-7</v>
      </c>
      <c r="GD45" s="143">
        <v>5.1830851443623726E-7</v>
      </c>
      <c r="GE45" s="143">
        <v>7.802779981505479E-6</v>
      </c>
      <c r="GF45" s="143">
        <v>7.3443095992201192E-6</v>
      </c>
      <c r="GG45" s="143">
        <v>7.6049816279688835E-7</v>
      </c>
      <c r="GH45" s="143">
        <v>2.7869853576428763E-7</v>
      </c>
      <c r="GI45" s="143">
        <v>2.3434889149276494E-5</v>
      </c>
      <c r="GJ45" s="143">
        <v>2.1844754974801377E-7</v>
      </c>
      <c r="GK45" s="143">
        <v>1.1667740454175035E-7</v>
      </c>
      <c r="GL45" s="143">
        <v>6.3670569877040465E-6</v>
      </c>
      <c r="GM45" s="143">
        <v>2.2567836005039669E-5</v>
      </c>
      <c r="GN45" s="143">
        <v>2.3031651477593359E-6</v>
      </c>
      <c r="GO45" s="143">
        <v>2.5234564501789357E-5</v>
      </c>
      <c r="GP45" s="143">
        <v>7.8115580950618267E-5</v>
      </c>
      <c r="GQ45" s="143">
        <v>1.8481257044835817E-5</v>
      </c>
      <c r="GR45" s="143">
        <v>1.413777643213688E-5</v>
      </c>
      <c r="GS45" s="143">
        <v>1.6167121923008032E-5</v>
      </c>
      <c r="GT45" s="143">
        <v>2.036317318744142E-6</v>
      </c>
      <c r="GU45" s="143">
        <v>5.9414094881592516E-6</v>
      </c>
      <c r="GV45" s="143">
        <v>2.9294227757719498E-6</v>
      </c>
      <c r="GW45" s="143">
        <v>7.7315193367596736E-6</v>
      </c>
      <c r="GX45" s="143"/>
      <c r="GY45" s="143">
        <v>6.7231619284193103E-7</v>
      </c>
      <c r="GZ45" s="143">
        <v>1.6550872769637465E-8</v>
      </c>
      <c r="HA45" s="143">
        <v>6.0616875725128595E-7</v>
      </c>
      <c r="HB45" s="143">
        <v>0</v>
      </c>
      <c r="HC45" s="143">
        <v>1.0798241445176188E-5</v>
      </c>
      <c r="HD45" s="143">
        <v>2.8033035853595796E-8</v>
      </c>
      <c r="HE45" s="143">
        <v>2.7509367838514224E-7</v>
      </c>
      <c r="HF45" s="143">
        <v>1.6897760200013139E-6</v>
      </c>
      <c r="HG45" s="143">
        <v>7.9995661615250317E-6</v>
      </c>
      <c r="HH45" s="143">
        <v>7.4639557795603917E-6</v>
      </c>
      <c r="HI45" s="143">
        <v>8.959017378727113E-7</v>
      </c>
      <c r="HJ45" s="143">
        <v>5.9423913025588572E-7</v>
      </c>
      <c r="HK45" s="143">
        <v>4.7276377181328733E-6</v>
      </c>
      <c r="HL45" s="143">
        <v>1.3062575043270452E-7</v>
      </c>
      <c r="HM45" s="143">
        <v>3.1881637087762747E-7</v>
      </c>
      <c r="HN45" s="143">
        <v>3.0509490865479747E-6</v>
      </c>
      <c r="HO45" s="143">
        <v>1.6953390567701294E-5</v>
      </c>
      <c r="HP45" s="143">
        <v>2.5685698581941518E-6</v>
      </c>
      <c r="HQ45" s="143">
        <v>2.866502894289186E-5</v>
      </c>
      <c r="HR45" s="143">
        <v>5.0594121970081886E-5</v>
      </c>
      <c r="HS45" s="143">
        <v>1.9160603231726712E-5</v>
      </c>
      <c r="HT45" s="143">
        <v>1.6886177685846042E-5</v>
      </c>
      <c r="HU45" s="143">
        <v>1.6696303244786565E-5</v>
      </c>
      <c r="HV45" s="143">
        <v>3.8463456867665409E-6</v>
      </c>
      <c r="HW45" s="143">
        <v>6.3555606233039829E-6</v>
      </c>
      <c r="HX45" s="143">
        <v>5.2392320475392937E-6</v>
      </c>
      <c r="HY45" s="143">
        <v>1.0167603095510257E-5</v>
      </c>
      <c r="HZ45" s="124"/>
    </row>
    <row r="46" spans="1:234" s="97" customFormat="1" x14ac:dyDescent="0.25">
      <c r="A46" s="87" t="s">
        <v>841</v>
      </c>
      <c r="B46" s="88">
        <v>9101</v>
      </c>
      <c r="C46" s="88"/>
      <c r="D46" s="88"/>
      <c r="E46" s="88"/>
      <c r="F46" s="88" t="s">
        <v>80</v>
      </c>
      <c r="G46" s="88" t="s">
        <v>831</v>
      </c>
      <c r="H46" s="88" t="s">
        <v>35</v>
      </c>
      <c r="I46" s="87" t="s">
        <v>841</v>
      </c>
      <c r="J46" s="87" t="s">
        <v>841</v>
      </c>
      <c r="K46" s="143">
        <v>1.2126811269599922E-7</v>
      </c>
      <c r="L46" s="143">
        <v>0</v>
      </c>
      <c r="M46" s="143">
        <v>0</v>
      </c>
      <c r="N46" s="143">
        <v>0</v>
      </c>
      <c r="O46" s="143">
        <v>1.980241358768208E-8</v>
      </c>
      <c r="P46" s="143">
        <v>0</v>
      </c>
      <c r="Q46" s="143">
        <v>0</v>
      </c>
      <c r="R46" s="143">
        <v>7.2369677499287957E-9</v>
      </c>
      <c r="S46" s="143">
        <v>2.3861394213082183E-8</v>
      </c>
      <c r="T46" s="143">
        <v>2.366866658507898E-8</v>
      </c>
      <c r="U46" s="143">
        <v>9.3279249099754886E-7</v>
      </c>
      <c r="V46" s="143">
        <v>2.2659297862129572E-8</v>
      </c>
      <c r="W46" s="143">
        <v>2.3553417276278614E-7</v>
      </c>
      <c r="X46" s="143">
        <v>0</v>
      </c>
      <c r="Y46" s="143">
        <v>9.4039052435916549E-8</v>
      </c>
      <c r="Z46" s="143">
        <v>2.5767085657904252E-6</v>
      </c>
      <c r="AA46" s="143">
        <v>1.8102715759774866E-6</v>
      </c>
      <c r="AB46" s="143">
        <v>5.9655751462479308E-9</v>
      </c>
      <c r="AC46" s="143">
        <v>2.1158908911098698E-5</v>
      </c>
      <c r="AD46" s="143">
        <v>2.9702354756726911E-6</v>
      </c>
      <c r="AE46" s="143">
        <v>9.937903815114508E-6</v>
      </c>
      <c r="AF46" s="143">
        <v>1.3148465451859235E-7</v>
      </c>
      <c r="AG46" s="143">
        <v>1.6112228278499063E-6</v>
      </c>
      <c r="AH46" s="143">
        <v>1.0647826538522122E-7</v>
      </c>
      <c r="AI46" s="143">
        <v>1.3797452461867624E-8</v>
      </c>
      <c r="AJ46" s="143">
        <v>2.970889381809997E-7</v>
      </c>
      <c r="AK46" s="143">
        <v>3.0823968577565341E-6</v>
      </c>
      <c r="AL46" s="143"/>
      <c r="AM46" s="143">
        <v>9.3159962589089514E-8</v>
      </c>
      <c r="AN46" s="143">
        <v>0</v>
      </c>
      <c r="AO46" s="143">
        <v>0</v>
      </c>
      <c r="AP46" s="143">
        <v>0</v>
      </c>
      <c r="AQ46" s="143">
        <v>2.0556866239867416E-8</v>
      </c>
      <c r="AR46" s="143">
        <v>0</v>
      </c>
      <c r="AS46" s="143">
        <v>0</v>
      </c>
      <c r="AT46" s="143">
        <v>1.3808058550872845E-7</v>
      </c>
      <c r="AU46" s="143">
        <v>1.6688902768303175E-6</v>
      </c>
      <c r="AV46" s="143">
        <v>3.6992977509404637E-8</v>
      </c>
      <c r="AW46" s="143">
        <v>9.1867751885434291E-7</v>
      </c>
      <c r="AX46" s="143">
        <v>0</v>
      </c>
      <c r="AY46" s="143">
        <v>2.518977141331135E-7</v>
      </c>
      <c r="AZ46" s="143">
        <v>6.1044220194648396E-9</v>
      </c>
      <c r="BA46" s="143">
        <v>7.9342630358744412E-8</v>
      </c>
      <c r="BB46" s="143">
        <v>2.8626696964210977E-6</v>
      </c>
      <c r="BC46" s="143">
        <v>1.8777896307298185E-6</v>
      </c>
      <c r="BD46" s="143">
        <v>0</v>
      </c>
      <c r="BE46" s="143">
        <v>2.5735592725966612E-5</v>
      </c>
      <c r="BF46" s="143">
        <v>3.4840842818226018E-6</v>
      </c>
      <c r="BG46" s="143">
        <v>1.1167598369353701E-5</v>
      </c>
      <c r="BH46" s="143">
        <v>1.4987067339999507E-7</v>
      </c>
      <c r="BI46" s="143">
        <v>1.5467068487530746E-6</v>
      </c>
      <c r="BJ46" s="143">
        <v>1.3264764991137141E-7</v>
      </c>
      <c r="BK46" s="143">
        <v>0</v>
      </c>
      <c r="BL46" s="143">
        <v>3.1703351772382091E-7</v>
      </c>
      <c r="BM46" s="143">
        <v>3.2239047217445371E-6</v>
      </c>
      <c r="BN46" s="143"/>
      <c r="BO46" s="143">
        <v>7.85034523899021E-8</v>
      </c>
      <c r="BP46" s="143">
        <v>0</v>
      </c>
      <c r="BQ46" s="143">
        <v>0</v>
      </c>
      <c r="BR46" s="143">
        <v>0</v>
      </c>
      <c r="BS46" s="143">
        <v>2.1592084675985773E-8</v>
      </c>
      <c r="BT46" s="143">
        <v>0</v>
      </c>
      <c r="BU46" s="143">
        <v>0</v>
      </c>
      <c r="BV46" s="143">
        <v>1.893001921192201E-8</v>
      </c>
      <c r="BW46" s="143">
        <v>2.5088900619663141E-8</v>
      </c>
      <c r="BX46" s="143">
        <v>3.7633350929494711E-8</v>
      </c>
      <c r="BY46" s="143">
        <v>9.229342342321626E-7</v>
      </c>
      <c r="BZ46" s="143">
        <v>7.5725522187864568E-9</v>
      </c>
      <c r="CA46" s="143">
        <v>1.7099487443194066E-7</v>
      </c>
      <c r="CB46" s="143">
        <v>6.2722251549157851E-9</v>
      </c>
      <c r="CC46" s="143">
        <v>8.3263284733343464E-8</v>
      </c>
      <c r="CD46" s="143">
        <v>3.0160190286300223E-6</v>
      </c>
      <c r="CE46" s="143">
        <v>1.9885602798233977E-6</v>
      </c>
      <c r="CF46" s="143">
        <v>0</v>
      </c>
      <c r="CG46" s="143">
        <v>2.7983836257631725E-5</v>
      </c>
      <c r="CH46" s="143">
        <v>5.6289938435320642E-6</v>
      </c>
      <c r="CI46" s="143">
        <v>7.3558693269206893E-6</v>
      </c>
      <c r="CJ46" s="143">
        <v>1.5408679069561324E-7</v>
      </c>
      <c r="CK46" s="143">
        <v>1.2449607610073082E-6</v>
      </c>
      <c r="CL46" s="143">
        <v>1.0757319919026884E-7</v>
      </c>
      <c r="CM46" s="143">
        <v>1.1257030718951089E-8</v>
      </c>
      <c r="CN46" s="143">
        <v>6.2722251549157851E-9</v>
      </c>
      <c r="CO46" s="143">
        <v>7.4682416859104455E-7</v>
      </c>
      <c r="CP46" s="143"/>
      <c r="CQ46" s="143">
        <v>7.5392547564953271E-8</v>
      </c>
      <c r="CR46" s="143">
        <v>0</v>
      </c>
      <c r="CS46" s="143">
        <v>3.4054004023026463E-7</v>
      </c>
      <c r="CT46" s="143">
        <v>0</v>
      </c>
      <c r="CU46" s="143">
        <v>1.2947440972664351E-7</v>
      </c>
      <c r="CV46" s="143">
        <v>0</v>
      </c>
      <c r="CW46" s="143">
        <v>0</v>
      </c>
      <c r="CX46" s="143">
        <v>2.4064241838442198E-7</v>
      </c>
      <c r="CY46" s="143">
        <v>2.46243555628883E-8</v>
      </c>
      <c r="CZ46" s="143">
        <v>6.1560888907220751E-9</v>
      </c>
      <c r="DA46" s="143">
        <v>9.5430854111364543E-7</v>
      </c>
      <c r="DB46" s="143">
        <v>7.4987940034575293E-9</v>
      </c>
      <c r="DC46" s="143">
        <v>8.187688589267703E-7</v>
      </c>
      <c r="DD46" s="143">
        <v>6.1560888907220751E-9</v>
      </c>
      <c r="DE46" s="143">
        <v>9.4481619091137151E-8</v>
      </c>
      <c r="DF46" s="143">
        <v>3.1263962877565779E-6</v>
      </c>
      <c r="DG46" s="143">
        <v>1.8607476738801179E-6</v>
      </c>
      <c r="DH46" s="143">
        <v>0</v>
      </c>
      <c r="DI46" s="143">
        <v>3.1051290225473399E-5</v>
      </c>
      <c r="DJ46" s="143">
        <v>1.79456265856981E-5</v>
      </c>
      <c r="DK46" s="143">
        <v>1.2807387917195286E-5</v>
      </c>
      <c r="DL46" s="143">
        <v>1.7154704145374566E-7</v>
      </c>
      <c r="DM46" s="143">
        <v>1.7140171257362084E-6</v>
      </c>
      <c r="DN46" s="143">
        <v>8.9074426885651235E-8</v>
      </c>
      <c r="DO46" s="143">
        <v>0</v>
      </c>
      <c r="DP46" s="143">
        <v>1.2481611420638334E-8</v>
      </c>
      <c r="DQ46" s="143">
        <v>1.4107006394350236E-6</v>
      </c>
      <c r="DR46" s="143"/>
      <c r="DS46" s="143">
        <v>1.4012619604033413E-8</v>
      </c>
      <c r="DT46" s="143">
        <v>0</v>
      </c>
      <c r="DU46" s="143">
        <v>8.0442816245376986E-9</v>
      </c>
      <c r="DV46" s="143">
        <v>0</v>
      </c>
      <c r="DW46" s="143">
        <v>1.4605937272435489E-7</v>
      </c>
      <c r="DX46" s="143">
        <v>0</v>
      </c>
      <c r="DY46" s="143">
        <v>0</v>
      </c>
      <c r="DZ46" s="143">
        <v>0</v>
      </c>
      <c r="EA46" s="143">
        <v>2.6468281474285332E-8</v>
      </c>
      <c r="EB46" s="143">
        <v>6.6170703685713329E-9</v>
      </c>
      <c r="EC46" s="143">
        <v>1.0430629445639006E-6</v>
      </c>
      <c r="ED46" s="143">
        <v>8.0499904695668833E-9</v>
      </c>
      <c r="EE46" s="143">
        <v>2.1935263905621247E-7</v>
      </c>
      <c r="EF46" s="143">
        <v>6.6170703685713329E-9</v>
      </c>
      <c r="EG46" s="143">
        <v>2.9776816658571002E-8</v>
      </c>
      <c r="EH46" s="143">
        <v>6.7174707880351161E-7</v>
      </c>
      <c r="EI46" s="143">
        <v>1.9423691271453146E-6</v>
      </c>
      <c r="EJ46" s="143">
        <v>7.2787774054284666E-9</v>
      </c>
      <c r="EK46" s="143">
        <v>3.218554211419419E-5</v>
      </c>
      <c r="EL46" s="143">
        <v>1.7993167847402544E-5</v>
      </c>
      <c r="EM46" s="143">
        <v>1.483133454039767E-5</v>
      </c>
      <c r="EN46" s="143">
        <v>7.0802652943737397E-9</v>
      </c>
      <c r="EO46" s="143">
        <v>1.39109775107786E-6</v>
      </c>
      <c r="EP46" s="143">
        <v>9.6296797862549542E-8</v>
      </c>
      <c r="EQ46" s="143">
        <v>3.1337601913442199E-7</v>
      </c>
      <c r="ER46" s="143">
        <v>1.5876583453622343E-7</v>
      </c>
      <c r="ES46" s="143">
        <v>1.9338506221446868E-6</v>
      </c>
      <c r="ET46" s="143"/>
      <c r="EU46" s="143">
        <v>1.4012164447546482E-8</v>
      </c>
      <c r="EV46" s="143">
        <v>0</v>
      </c>
      <c r="EW46" s="143">
        <v>9.7934482697905511E-9</v>
      </c>
      <c r="EX46" s="143">
        <v>0</v>
      </c>
      <c r="EY46" s="143">
        <v>1.6267459982486916E-7</v>
      </c>
      <c r="EZ46" s="143">
        <v>0</v>
      </c>
      <c r="FA46" s="143">
        <v>0</v>
      </c>
      <c r="FB46" s="143">
        <v>2.6813361483103179E-7</v>
      </c>
      <c r="FC46" s="143">
        <v>2.8024328895092963E-8</v>
      </c>
      <c r="FD46" s="143">
        <v>1.4012164447546482E-8</v>
      </c>
      <c r="FE46" s="143">
        <v>1.0283907172510814E-6</v>
      </c>
      <c r="FF46" s="143">
        <v>9.3480723761736385E-9</v>
      </c>
      <c r="FG46" s="143">
        <v>2.4134371242330348E-7</v>
      </c>
      <c r="FH46" s="143">
        <v>7.0060822237732409E-9</v>
      </c>
      <c r="FI46" s="143">
        <v>3.1459569211265651E-8</v>
      </c>
      <c r="FJ46" s="143">
        <v>9.8666972361126194E-7</v>
      </c>
      <c r="FK46" s="143">
        <v>1.8014917010740287E-6</v>
      </c>
      <c r="FL46" s="143">
        <v>2.0822377705923913E-8</v>
      </c>
      <c r="FM46" s="143">
        <v>3.2238685331015447E-5</v>
      </c>
      <c r="FN46" s="143">
        <v>2.4315876383152867E-5</v>
      </c>
      <c r="FO46" s="143">
        <v>1.5963430366380279E-5</v>
      </c>
      <c r="FP46" s="143">
        <v>2.2315411494919627E-7</v>
      </c>
      <c r="FQ46" s="143">
        <v>1.8086962136269075E-7</v>
      </c>
      <c r="FR46" s="143">
        <v>1.0985762929532468E-7</v>
      </c>
      <c r="FS46" s="143">
        <v>7.5162154107249907E-8</v>
      </c>
      <c r="FT46" s="143">
        <v>2.427224792712581E-7</v>
      </c>
      <c r="FU46" s="143">
        <v>1.36200769659858E-6</v>
      </c>
      <c r="FV46" s="143"/>
      <c r="FW46" s="143">
        <v>0</v>
      </c>
      <c r="FX46" s="143">
        <v>0</v>
      </c>
      <c r="FY46" s="143">
        <v>0</v>
      </c>
      <c r="FZ46" s="143">
        <v>0</v>
      </c>
      <c r="GA46" s="143">
        <v>1.3347718866344681E-7</v>
      </c>
      <c r="GB46" s="143">
        <v>0</v>
      </c>
      <c r="GC46" s="143">
        <v>0</v>
      </c>
      <c r="GD46" s="143">
        <v>0</v>
      </c>
      <c r="GE46" s="143">
        <v>2.4219314994835287E-8</v>
      </c>
      <c r="GF46" s="143">
        <v>6.9198042842386539E-9</v>
      </c>
      <c r="GG46" s="143">
        <v>9.1621943750214888E-7</v>
      </c>
      <c r="GH46" s="143">
        <v>9.2328530801610145E-9</v>
      </c>
      <c r="GI46" s="143">
        <v>1.0404717767144385E-8</v>
      </c>
      <c r="GJ46" s="143">
        <v>2.0759246110447723E-8</v>
      </c>
      <c r="GK46" s="143">
        <v>6.9198042842386539E-9</v>
      </c>
      <c r="GL46" s="143">
        <v>1.0763472102271646E-6</v>
      </c>
      <c r="GM46" s="143">
        <v>4.0817877877623774E-6</v>
      </c>
      <c r="GN46" s="143">
        <v>8.0036290516495273E-9</v>
      </c>
      <c r="GO46" s="143">
        <v>3.8549996228313027E-6</v>
      </c>
      <c r="GP46" s="143">
        <v>2.3320242999093297E-5</v>
      </c>
      <c r="GQ46" s="143">
        <v>1.4848769981599086E-5</v>
      </c>
      <c r="GR46" s="143">
        <v>1.4001798776365913E-7</v>
      </c>
      <c r="GS46" s="143">
        <v>1.3288675427861325E-7</v>
      </c>
      <c r="GT46" s="143">
        <v>1.1049193322302457E-7</v>
      </c>
      <c r="GU46" s="143">
        <v>8.9880254023194796E-8</v>
      </c>
      <c r="GV46" s="143">
        <v>9.1663729363552195E-8</v>
      </c>
      <c r="GW46" s="143">
        <v>1.5782494523035756E-6</v>
      </c>
      <c r="GX46" s="143"/>
      <c r="GY46" s="143">
        <v>0</v>
      </c>
      <c r="GZ46" s="143">
        <v>0</v>
      </c>
      <c r="HA46" s="143">
        <v>0</v>
      </c>
      <c r="HB46" s="143">
        <v>0</v>
      </c>
      <c r="HC46" s="143">
        <v>1.0466304366186011E-7</v>
      </c>
      <c r="HD46" s="143">
        <v>0</v>
      </c>
      <c r="HE46" s="143">
        <v>0</v>
      </c>
      <c r="HF46" s="143">
        <v>3.2194313030746942E-7</v>
      </c>
      <c r="HG46" s="143">
        <v>3.3515693756887782E-8</v>
      </c>
      <c r="HH46" s="143">
        <v>0</v>
      </c>
      <c r="HI46" s="143">
        <v>1.4939195176018757E-6</v>
      </c>
      <c r="HJ46" s="143">
        <v>1.7385433143997218E-8</v>
      </c>
      <c r="HK46" s="143">
        <v>1.2132289143575168E-8</v>
      </c>
      <c r="HL46" s="143">
        <v>7.4479319459750638E-9</v>
      </c>
      <c r="HM46" s="143">
        <v>7.4479319459750638E-9</v>
      </c>
      <c r="HN46" s="143">
        <v>7.9020460765961934E-7</v>
      </c>
      <c r="HO46" s="143">
        <v>1.6592034353522666E-6</v>
      </c>
      <c r="HP46" s="143">
        <v>1.8980662567902161E-8</v>
      </c>
      <c r="HQ46" s="143">
        <v>5.7691600494256137E-6</v>
      </c>
      <c r="HR46" s="143">
        <v>2.1592747556482126E-5</v>
      </c>
      <c r="HS46" s="143">
        <v>1.4364669937632262E-5</v>
      </c>
      <c r="HT46" s="143">
        <v>2.6543743461720319E-7</v>
      </c>
      <c r="HU46" s="143">
        <v>1.6320143677868702E-6</v>
      </c>
      <c r="HV46" s="143">
        <v>0</v>
      </c>
      <c r="HW46" s="143">
        <v>3.714166062532302E-8</v>
      </c>
      <c r="HX46" s="143">
        <v>7.4479319459750638E-9</v>
      </c>
      <c r="HY46" s="143">
        <v>2.0145728842330934E-6</v>
      </c>
      <c r="HZ46" s="124"/>
    </row>
    <row r="47" spans="1:234" s="97" customFormat="1" ht="24" x14ac:dyDescent="0.25">
      <c r="A47" s="87" t="s">
        <v>841</v>
      </c>
      <c r="B47" s="88">
        <v>9102</v>
      </c>
      <c r="C47" s="88"/>
      <c r="D47" s="88"/>
      <c r="E47" s="88"/>
      <c r="F47" s="88" t="s">
        <v>81</v>
      </c>
      <c r="G47" s="88" t="s">
        <v>832</v>
      </c>
      <c r="H47" s="88" t="s">
        <v>35</v>
      </c>
      <c r="I47" s="87" t="s">
        <v>841</v>
      </c>
      <c r="J47" s="87" t="s">
        <v>841</v>
      </c>
      <c r="K47" s="143">
        <v>0</v>
      </c>
      <c r="L47" s="143">
        <v>0</v>
      </c>
      <c r="M47" s="143">
        <v>4.6135566408992768E-8</v>
      </c>
      <c r="N47" s="143">
        <v>0</v>
      </c>
      <c r="O47" s="143">
        <v>2.7095202064701076E-5</v>
      </c>
      <c r="P47" s="143">
        <v>0</v>
      </c>
      <c r="Q47" s="143">
        <v>0</v>
      </c>
      <c r="R47" s="143">
        <v>7.646178189830639E-7</v>
      </c>
      <c r="S47" s="143">
        <v>2.2319925850163762E-6</v>
      </c>
      <c r="T47" s="143">
        <v>8.6332666431725549E-8</v>
      </c>
      <c r="U47" s="143">
        <v>4.6558759695628699E-8</v>
      </c>
      <c r="V47" s="143">
        <v>0</v>
      </c>
      <c r="W47" s="143">
        <v>5.8524970101715644E-7</v>
      </c>
      <c r="X47" s="143">
        <v>3.5974725260384623E-8</v>
      </c>
      <c r="Y47" s="143">
        <v>0</v>
      </c>
      <c r="Z47" s="143">
        <v>6.533640447754184E-7</v>
      </c>
      <c r="AA47" s="143">
        <v>8.5430949149014247E-6</v>
      </c>
      <c r="AB47" s="143">
        <v>2.7806551005513292E-7</v>
      </c>
      <c r="AC47" s="143">
        <v>6.4672943532032278E-6</v>
      </c>
      <c r="AD47" s="143">
        <v>1.6256625189710865E-5</v>
      </c>
      <c r="AE47" s="143">
        <v>1.9669817968378753E-6</v>
      </c>
      <c r="AF47" s="143">
        <v>5.0045902040432289E-8</v>
      </c>
      <c r="AG47" s="143">
        <v>7.8499067009478631E-7</v>
      </c>
      <c r="AH47" s="143">
        <v>1.1319133368908646E-6</v>
      </c>
      <c r="AI47" s="143">
        <v>1.8222524943276592E-7</v>
      </c>
      <c r="AJ47" s="143">
        <v>3.6629422413449401E-7</v>
      </c>
      <c r="AK47" s="143">
        <v>1.5054837499595837E-8</v>
      </c>
      <c r="AL47" s="143"/>
      <c r="AM47" s="143">
        <v>0</v>
      </c>
      <c r="AN47" s="143">
        <v>0</v>
      </c>
      <c r="AO47" s="143">
        <v>1.8089707358182511E-7</v>
      </c>
      <c r="AP47" s="143">
        <v>0</v>
      </c>
      <c r="AQ47" s="143">
        <v>2.9204115143387945E-5</v>
      </c>
      <c r="AR47" s="143">
        <v>0</v>
      </c>
      <c r="AS47" s="143">
        <v>0</v>
      </c>
      <c r="AT47" s="143">
        <v>8.3890037609638442E-7</v>
      </c>
      <c r="AU47" s="143">
        <v>2.222530021564048E-6</v>
      </c>
      <c r="AV47" s="143">
        <v>2.8833490112451345E-8</v>
      </c>
      <c r="AW47" s="143">
        <v>0</v>
      </c>
      <c r="AX47" s="143">
        <v>0</v>
      </c>
      <c r="AY47" s="143">
        <v>7.3766483940423947E-7</v>
      </c>
      <c r="AZ47" s="143">
        <v>3.9323462163551669E-8</v>
      </c>
      <c r="BA47" s="143">
        <v>0</v>
      </c>
      <c r="BB47" s="143">
        <v>5.4716482571425727E-7</v>
      </c>
      <c r="BC47" s="143">
        <v>9.444426995697792E-6</v>
      </c>
      <c r="BD47" s="143">
        <v>2.8311309929751986E-7</v>
      </c>
      <c r="BE47" s="143">
        <v>1.4974640879616104E-5</v>
      </c>
      <c r="BF47" s="143">
        <v>1.3400229048502891E-5</v>
      </c>
      <c r="BG47" s="143">
        <v>1.8414680496068425E-6</v>
      </c>
      <c r="BH47" s="143">
        <v>7.4951318040823093E-8</v>
      </c>
      <c r="BI47" s="143">
        <v>9.3810623748497828E-7</v>
      </c>
      <c r="BJ47" s="143">
        <v>1.0122443528755836E-6</v>
      </c>
      <c r="BK47" s="143">
        <v>1.5431717761611043E-7</v>
      </c>
      <c r="BL47" s="143">
        <v>3.9972376629943577E-7</v>
      </c>
      <c r="BM47" s="143">
        <v>1.1614608267123368E-8</v>
      </c>
      <c r="BN47" s="143"/>
      <c r="BO47" s="143">
        <v>0</v>
      </c>
      <c r="BP47" s="143">
        <v>0</v>
      </c>
      <c r="BQ47" s="143">
        <v>7.5187946105833234E-8</v>
      </c>
      <c r="BR47" s="143">
        <v>0</v>
      </c>
      <c r="BS47" s="143">
        <v>2.5633279141614103E-5</v>
      </c>
      <c r="BT47" s="143">
        <v>0</v>
      </c>
      <c r="BU47" s="143">
        <v>0</v>
      </c>
      <c r="BV47" s="143">
        <v>9.7590962940196344E-7</v>
      </c>
      <c r="BW47" s="143">
        <v>2.1069305801679006E-6</v>
      </c>
      <c r="BX47" s="143">
        <v>7.0012956994483327E-9</v>
      </c>
      <c r="BY47" s="143">
        <v>0</v>
      </c>
      <c r="BZ47" s="143">
        <v>0</v>
      </c>
      <c r="CA47" s="143">
        <v>1.1247380366101812E-7</v>
      </c>
      <c r="CB47" s="143">
        <v>3.1996415460687761E-8</v>
      </c>
      <c r="CC47" s="143">
        <v>0</v>
      </c>
      <c r="CD47" s="143">
        <v>4.9268984049483713E-7</v>
      </c>
      <c r="CE47" s="143">
        <v>1.0097817326188293E-5</v>
      </c>
      <c r="CF47" s="143">
        <v>2.7224744544361547E-7</v>
      </c>
      <c r="CG47" s="143">
        <v>1.4129613739732138E-5</v>
      </c>
      <c r="CH47" s="143">
        <v>1.4169274068118649E-5</v>
      </c>
      <c r="CI47" s="143">
        <v>1.6407704369649937E-6</v>
      </c>
      <c r="CJ47" s="143">
        <v>6.7977105649608491E-8</v>
      </c>
      <c r="CK47" s="143">
        <v>7.0926483395206497E-7</v>
      </c>
      <c r="CL47" s="143">
        <v>7.778769267688162E-8</v>
      </c>
      <c r="CM47" s="143">
        <v>1.8486929865767056E-7</v>
      </c>
      <c r="CN47" s="143">
        <v>2.7658274293331823E-7</v>
      </c>
      <c r="CO47" s="143">
        <v>1.0689001067862914E-8</v>
      </c>
      <c r="CP47" s="143"/>
      <c r="CQ47" s="143">
        <v>0</v>
      </c>
      <c r="CR47" s="143">
        <v>0</v>
      </c>
      <c r="CS47" s="143">
        <v>4.8665238150267042E-7</v>
      </c>
      <c r="CT47" s="143">
        <v>0</v>
      </c>
      <c r="CU47" s="143">
        <v>2.9359122132289973E-5</v>
      </c>
      <c r="CV47" s="143">
        <v>0</v>
      </c>
      <c r="CW47" s="143">
        <v>0</v>
      </c>
      <c r="CX47" s="143">
        <v>1.2386600942680834E-6</v>
      </c>
      <c r="CY47" s="143">
        <v>2.0088801159550025E-6</v>
      </c>
      <c r="CZ47" s="143">
        <v>1.3007872303973783E-8</v>
      </c>
      <c r="DA47" s="143">
        <v>0</v>
      </c>
      <c r="DB47" s="143">
        <v>0</v>
      </c>
      <c r="DC47" s="143">
        <v>3.3202588690503686E-7</v>
      </c>
      <c r="DD47" s="143">
        <v>3.4361593851619134E-8</v>
      </c>
      <c r="DE47" s="143">
        <v>0</v>
      </c>
      <c r="DF47" s="143">
        <v>5.2556914226620824E-7</v>
      </c>
      <c r="DG47" s="143">
        <v>9.5886038712606136E-6</v>
      </c>
      <c r="DH47" s="143">
        <v>2.1816015584394985E-7</v>
      </c>
      <c r="DI47" s="143">
        <v>2.869506764753804E-6</v>
      </c>
      <c r="DJ47" s="143">
        <v>1.3340502843060984E-5</v>
      </c>
      <c r="DK47" s="143">
        <v>1.4963206532847359E-6</v>
      </c>
      <c r="DL47" s="143">
        <v>7.9811602786664127E-8</v>
      </c>
      <c r="DM47" s="143">
        <v>7.0327464468169819E-7</v>
      </c>
      <c r="DN47" s="143">
        <v>7.3534199410276526E-9</v>
      </c>
      <c r="DO47" s="143">
        <v>1.5318851130188848E-6</v>
      </c>
      <c r="DP47" s="143">
        <v>6.6693576026060656E-7</v>
      </c>
      <c r="DQ47" s="143">
        <v>9.8158554973164824E-9</v>
      </c>
      <c r="DR47" s="143"/>
      <c r="DS47" s="143">
        <v>0</v>
      </c>
      <c r="DT47" s="143">
        <v>0</v>
      </c>
      <c r="DU47" s="143">
        <v>0</v>
      </c>
      <c r="DV47" s="143">
        <v>0</v>
      </c>
      <c r="DW47" s="143">
        <v>3.3511688389238548E-5</v>
      </c>
      <c r="DX47" s="143">
        <v>0</v>
      </c>
      <c r="DY47" s="143">
        <v>0</v>
      </c>
      <c r="DZ47" s="143">
        <v>1.3254062011347049E-6</v>
      </c>
      <c r="EA47" s="143">
        <v>7.45004275614443E-7</v>
      </c>
      <c r="EB47" s="143">
        <v>0</v>
      </c>
      <c r="EC47" s="143">
        <v>0</v>
      </c>
      <c r="ED47" s="143">
        <v>9.8484582971481785E-8</v>
      </c>
      <c r="EE47" s="143">
        <v>1.336662486563891E-7</v>
      </c>
      <c r="EF47" s="143">
        <v>4.0999886989579242E-8</v>
      </c>
      <c r="EG47" s="143">
        <v>0</v>
      </c>
      <c r="EH47" s="143">
        <v>8.4886010327452131E-7</v>
      </c>
      <c r="EI47" s="143">
        <v>1.0191904359981261E-5</v>
      </c>
      <c r="EJ47" s="143">
        <v>2.0366992278971553E-7</v>
      </c>
      <c r="EK47" s="143">
        <v>1.1406024282417379E-5</v>
      </c>
      <c r="EL47" s="143">
        <v>2.5069228707159619E-5</v>
      </c>
      <c r="EM47" s="143">
        <v>2.0736202748637123E-6</v>
      </c>
      <c r="EN47" s="143">
        <v>2.0432669946042347E-7</v>
      </c>
      <c r="EO47" s="143">
        <v>5.6638424580350934E-7</v>
      </c>
      <c r="EP47" s="143">
        <v>7.2787774054284666E-9</v>
      </c>
      <c r="EQ47" s="143">
        <v>0</v>
      </c>
      <c r="ER47" s="143">
        <v>3.1266098629525157E-7</v>
      </c>
      <c r="ES47" s="143">
        <v>1.1274968922134291E-8</v>
      </c>
      <c r="ET47" s="143"/>
      <c r="EU47" s="143">
        <v>0</v>
      </c>
      <c r="EV47" s="143">
        <v>0</v>
      </c>
      <c r="EW47" s="143">
        <v>0</v>
      </c>
      <c r="EX47" s="143">
        <v>0</v>
      </c>
      <c r="EY47" s="143">
        <v>3.4438289141689674E-5</v>
      </c>
      <c r="EZ47" s="143">
        <v>0</v>
      </c>
      <c r="FA47" s="143">
        <v>0</v>
      </c>
      <c r="FB47" s="143">
        <v>0</v>
      </c>
      <c r="FC47" s="143">
        <v>1.7105663139687002E-6</v>
      </c>
      <c r="FD47" s="143">
        <v>0</v>
      </c>
      <c r="FE47" s="143">
        <v>0</v>
      </c>
      <c r="FF47" s="143">
        <v>1.1476414687845327E-7</v>
      </c>
      <c r="FG47" s="143">
        <v>5.0714859592430445E-7</v>
      </c>
      <c r="FH47" s="143">
        <v>5.1271263055753056E-8</v>
      </c>
      <c r="FI47" s="143">
        <v>0</v>
      </c>
      <c r="FJ47" s="143">
        <v>1.2566255224942128E-6</v>
      </c>
      <c r="FK47" s="143">
        <v>9.8584493446469873E-6</v>
      </c>
      <c r="FL47" s="143">
        <v>2.2835097060647594E-7</v>
      </c>
      <c r="FM47" s="143">
        <v>3.0023225927594695E-6</v>
      </c>
      <c r="FN47" s="143">
        <v>2.5473394017178414E-5</v>
      </c>
      <c r="FO47" s="143">
        <v>1.1829248522059384E-6</v>
      </c>
      <c r="FP47" s="143">
        <v>5.7540576632776641E-8</v>
      </c>
      <c r="FQ47" s="143">
        <v>5.079161009317499E-7</v>
      </c>
      <c r="FR47" s="143">
        <v>0</v>
      </c>
      <c r="FS47" s="143">
        <v>0</v>
      </c>
      <c r="FT47" s="143">
        <v>1.77223746574479E-7</v>
      </c>
      <c r="FU47" s="143">
        <v>2.1048380358303695E-8</v>
      </c>
      <c r="FV47" s="143"/>
      <c r="FW47" s="143">
        <v>0</v>
      </c>
      <c r="FX47" s="143">
        <v>0</v>
      </c>
      <c r="FY47" s="143">
        <v>0</v>
      </c>
      <c r="FZ47" s="143">
        <v>0</v>
      </c>
      <c r="GA47" s="143">
        <v>1.1382594494985532E-7</v>
      </c>
      <c r="GB47" s="143">
        <v>0</v>
      </c>
      <c r="GC47" s="143">
        <v>0</v>
      </c>
      <c r="GD47" s="143">
        <v>0</v>
      </c>
      <c r="GE47" s="143">
        <v>5.7836224434482392E-7</v>
      </c>
      <c r="GF47" s="143">
        <v>0</v>
      </c>
      <c r="GG47" s="143">
        <v>0</v>
      </c>
      <c r="GH47" s="143">
        <v>2.2994359568479329E-7</v>
      </c>
      <c r="GI47" s="143">
        <v>2.2374878679882488E-7</v>
      </c>
      <c r="GJ47" s="143">
        <v>5.6828600885332942E-8</v>
      </c>
      <c r="GK47" s="143">
        <v>0</v>
      </c>
      <c r="GL47" s="143">
        <v>3.7837906681894732E-7</v>
      </c>
      <c r="GM47" s="143">
        <v>8.3139687676740894E-6</v>
      </c>
      <c r="GN47" s="143">
        <v>2.704469609542755E-7</v>
      </c>
      <c r="GO47" s="143">
        <v>2.8234245467769607E-6</v>
      </c>
      <c r="GP47" s="143">
        <v>2.3853579327524453E-5</v>
      </c>
      <c r="GQ47" s="143">
        <v>1.3495552564619773E-7</v>
      </c>
      <c r="GR47" s="143">
        <v>3.9253131714729306E-8</v>
      </c>
      <c r="GS47" s="143">
        <v>5.4674924352897695E-7</v>
      </c>
      <c r="GT47" s="143">
        <v>0</v>
      </c>
      <c r="GU47" s="143">
        <v>0</v>
      </c>
      <c r="GV47" s="143">
        <v>1.8487549397950862E-7</v>
      </c>
      <c r="GW47" s="143">
        <v>8.4790356132346425E-5</v>
      </c>
      <c r="GX47" s="143"/>
      <c r="GY47" s="143">
        <v>0</v>
      </c>
      <c r="GZ47" s="143">
        <v>0</v>
      </c>
      <c r="HA47" s="143">
        <v>4.9007588202727958E-8</v>
      </c>
      <c r="HB47" s="143">
        <v>0</v>
      </c>
      <c r="HC47" s="143">
        <v>0</v>
      </c>
      <c r="HD47" s="143">
        <v>0</v>
      </c>
      <c r="HE47" s="143">
        <v>0</v>
      </c>
      <c r="HF47" s="143">
        <v>0</v>
      </c>
      <c r="HG47" s="143">
        <v>6.5470183378973735E-7</v>
      </c>
      <c r="HH47" s="143">
        <v>0</v>
      </c>
      <c r="HI47" s="143">
        <v>0</v>
      </c>
      <c r="HJ47" s="143">
        <v>1.0347451052183801E-7</v>
      </c>
      <c r="HK47" s="143">
        <v>2.5394096366401238E-7</v>
      </c>
      <c r="HL47" s="143">
        <v>6.4130614019027387E-8</v>
      </c>
      <c r="HM47" s="143">
        <v>0</v>
      </c>
      <c r="HN47" s="143">
        <v>2.0925072601232149E-6</v>
      </c>
      <c r="HO47" s="143">
        <v>6.8482426935187947E-6</v>
      </c>
      <c r="HP47" s="143">
        <v>2.0149909484134858E-7</v>
      </c>
      <c r="HQ47" s="143">
        <v>1.4369818418587784E-6</v>
      </c>
      <c r="HR47" s="143">
        <v>2.3291143773717881E-5</v>
      </c>
      <c r="HS47" s="143">
        <v>1.4085136899809575E-7</v>
      </c>
      <c r="HT47" s="143">
        <v>1.1450607372304231E-8</v>
      </c>
      <c r="HU47" s="143">
        <v>5.5782070302217639E-7</v>
      </c>
      <c r="HV47" s="143">
        <v>9.2511154697374468E-9</v>
      </c>
      <c r="HW47" s="143">
        <v>0</v>
      </c>
      <c r="HX47" s="143">
        <v>1.2066825741734408E-7</v>
      </c>
      <c r="HY47" s="143">
        <v>8.4501007964527322E-5</v>
      </c>
      <c r="HZ47" s="124"/>
    </row>
    <row r="48" spans="1:234" s="97" customFormat="1" ht="36" x14ac:dyDescent="0.25">
      <c r="A48" s="87" t="s">
        <v>841</v>
      </c>
      <c r="B48" s="88">
        <v>9103</v>
      </c>
      <c r="C48" s="88"/>
      <c r="D48" s="88"/>
      <c r="E48" s="88"/>
      <c r="F48" s="88" t="s">
        <v>82</v>
      </c>
      <c r="G48" s="88" t="s">
        <v>833</v>
      </c>
      <c r="H48" s="88" t="s">
        <v>35</v>
      </c>
      <c r="I48" s="87" t="s">
        <v>841</v>
      </c>
      <c r="J48" s="87" t="s">
        <v>841</v>
      </c>
      <c r="K48" s="143">
        <v>3.2318396238117609E-7</v>
      </c>
      <c r="L48" s="143">
        <v>3.6357486943843793E-6</v>
      </c>
      <c r="M48" s="143">
        <v>0</v>
      </c>
      <c r="N48" s="143">
        <v>1.3033957720084344E-7</v>
      </c>
      <c r="O48" s="143">
        <v>2.957755228795677E-8</v>
      </c>
      <c r="P48" s="143">
        <v>5.5076595755597141E-8</v>
      </c>
      <c r="Q48" s="143">
        <v>5.0460196402793269E-8</v>
      </c>
      <c r="R48" s="143">
        <v>0</v>
      </c>
      <c r="S48" s="143">
        <v>0</v>
      </c>
      <c r="T48" s="143">
        <v>5.9655751462479308E-9</v>
      </c>
      <c r="U48" s="143">
        <v>1.53983524551891E-8</v>
      </c>
      <c r="V48" s="143">
        <v>0</v>
      </c>
      <c r="W48" s="143">
        <v>1.2414479707690416E-6</v>
      </c>
      <c r="X48" s="143">
        <v>0</v>
      </c>
      <c r="Y48" s="143">
        <v>1.786475522938974E-8</v>
      </c>
      <c r="Z48" s="143">
        <v>7.5180583998459343E-8</v>
      </c>
      <c r="AA48" s="143">
        <v>7.6964650220062082E-6</v>
      </c>
      <c r="AB48" s="143">
        <v>1.0893601642751217E-8</v>
      </c>
      <c r="AC48" s="143">
        <v>1.9045807602028456E-5</v>
      </c>
      <c r="AD48" s="143">
        <v>2.472227894666314E-5</v>
      </c>
      <c r="AE48" s="143">
        <v>9.0646121683801828E-6</v>
      </c>
      <c r="AF48" s="143">
        <v>1.8221437296980531E-7</v>
      </c>
      <c r="AG48" s="143">
        <v>9.4813265437586057E-6</v>
      </c>
      <c r="AH48" s="143">
        <v>1.6622152293614206E-7</v>
      </c>
      <c r="AI48" s="143">
        <v>2.6400059548105276E-8</v>
      </c>
      <c r="AJ48" s="143">
        <v>1.4289521774241218E-7</v>
      </c>
      <c r="AK48" s="143">
        <v>3.722934091993031E-6</v>
      </c>
      <c r="AL48" s="143"/>
      <c r="AM48" s="143">
        <v>3.3466278239455471E-7</v>
      </c>
      <c r="AN48" s="143">
        <v>4.1396931743192166E-6</v>
      </c>
      <c r="AO48" s="143">
        <v>0</v>
      </c>
      <c r="AP48" s="143">
        <v>1.3214876197024745E-7</v>
      </c>
      <c r="AQ48" s="143">
        <v>3.0221570853956369E-8</v>
      </c>
      <c r="AR48" s="143">
        <v>6.4209876215375442E-8</v>
      </c>
      <c r="AS48" s="143">
        <v>3.0605123033937114E-8</v>
      </c>
      <c r="AT48" s="143">
        <v>0</v>
      </c>
      <c r="AU48" s="143">
        <v>0</v>
      </c>
      <c r="AV48" s="143">
        <v>6.1044220194648396E-9</v>
      </c>
      <c r="AW48" s="143">
        <v>8.3306813206770632E-8</v>
      </c>
      <c r="AX48" s="143">
        <v>0</v>
      </c>
      <c r="AY48" s="143">
        <v>1.2139996422622898E-6</v>
      </c>
      <c r="AZ48" s="143">
        <v>0</v>
      </c>
      <c r="BA48" s="143">
        <v>6.1044220194648396E-9</v>
      </c>
      <c r="BB48" s="143">
        <v>3.1808630543281802E-8</v>
      </c>
      <c r="BC48" s="143">
        <v>6.9868182031648917E-6</v>
      </c>
      <c r="BD48" s="143">
        <v>6.9181738875202503E-8</v>
      </c>
      <c r="BE48" s="143">
        <v>2.096585612262361E-5</v>
      </c>
      <c r="BF48" s="143">
        <v>2.6162344045844654E-5</v>
      </c>
      <c r="BG48" s="143">
        <v>7.1501902734425996E-6</v>
      </c>
      <c r="BH48" s="143">
        <v>1.2809436332778688E-7</v>
      </c>
      <c r="BI48" s="143">
        <v>9.4104413013724331E-6</v>
      </c>
      <c r="BJ48" s="143">
        <v>1.8144278009895374E-7</v>
      </c>
      <c r="BK48" s="143">
        <v>2.8647206201550303E-8</v>
      </c>
      <c r="BL48" s="143">
        <v>1.2474674511089191E-7</v>
      </c>
      <c r="BM48" s="143">
        <v>3.7881523853270394E-6</v>
      </c>
      <c r="BN48" s="143"/>
      <c r="BO48" s="143">
        <v>2.5885533718117075E-8</v>
      </c>
      <c r="BP48" s="143">
        <v>3.6651678113401399E-6</v>
      </c>
      <c r="BQ48" s="143">
        <v>0</v>
      </c>
      <c r="BR48" s="143">
        <v>1.5037992579700675E-7</v>
      </c>
      <c r="BS48" s="143">
        <v>4.9357672506467647E-8</v>
      </c>
      <c r="BT48" s="143">
        <v>6.5585189561590453E-8</v>
      </c>
      <c r="BU48" s="143">
        <v>0</v>
      </c>
      <c r="BV48" s="143">
        <v>0</v>
      </c>
      <c r="BW48" s="143">
        <v>1.4157884433282576E-8</v>
      </c>
      <c r="BX48" s="143">
        <v>7.7957415862717187E-7</v>
      </c>
      <c r="BY48" s="143">
        <v>2.9698582750003648E-8</v>
      </c>
      <c r="BZ48" s="143">
        <v>0</v>
      </c>
      <c r="CA48" s="143">
        <v>1.1451976922104425E-6</v>
      </c>
      <c r="CB48" s="143">
        <v>0</v>
      </c>
      <c r="CC48" s="143">
        <v>0</v>
      </c>
      <c r="CD48" s="143">
        <v>1.5728612972276976E-7</v>
      </c>
      <c r="CE48" s="143">
        <v>1.0007649450964041E-5</v>
      </c>
      <c r="CF48" s="143">
        <v>9.3778236595131943E-8</v>
      </c>
      <c r="CG48" s="143">
        <v>2.2692840930298698E-5</v>
      </c>
      <c r="CH48" s="143">
        <v>2.6381747298736141E-5</v>
      </c>
      <c r="CI48" s="143">
        <v>6.4338645315826754E-6</v>
      </c>
      <c r="CJ48" s="143">
        <v>1.6130942938886531E-7</v>
      </c>
      <c r="CK48" s="143">
        <v>7.1612506508924677E-6</v>
      </c>
      <c r="CL48" s="143">
        <v>1.841109846196002E-7</v>
      </c>
      <c r="CM48" s="143">
        <v>1.7568079132458682E-8</v>
      </c>
      <c r="CN48" s="143">
        <v>1.5677951140802226E-7</v>
      </c>
      <c r="CO48" s="143">
        <v>4.4759444749996623E-6</v>
      </c>
      <c r="CP48" s="143"/>
      <c r="CQ48" s="143">
        <v>1.0382012354896638E-7</v>
      </c>
      <c r="CR48" s="143">
        <v>3.8464936596067114E-6</v>
      </c>
      <c r="CS48" s="143">
        <v>0</v>
      </c>
      <c r="CT48" s="143">
        <v>1.4150645722462219E-7</v>
      </c>
      <c r="CU48" s="143">
        <v>1.40629920531174E-8</v>
      </c>
      <c r="CV48" s="143">
        <v>5.8995437698290101E-8</v>
      </c>
      <c r="CW48" s="143">
        <v>0</v>
      </c>
      <c r="CX48" s="143">
        <v>1.6886886039687161E-8</v>
      </c>
      <c r="CY48" s="143">
        <v>2.2545969588772955E-8</v>
      </c>
      <c r="CZ48" s="143">
        <v>7.1822930949991988E-7</v>
      </c>
      <c r="DA48" s="143">
        <v>4.6660262124232547E-7</v>
      </c>
      <c r="DB48" s="143">
        <v>0</v>
      </c>
      <c r="DC48" s="143">
        <v>4.4789884181166356E-7</v>
      </c>
      <c r="DD48" s="143">
        <v>0</v>
      </c>
      <c r="DE48" s="143">
        <v>0</v>
      </c>
      <c r="DF48" s="143">
        <v>9.064021962332568E-8</v>
      </c>
      <c r="DG48" s="143">
        <v>9.2584044789858545E-6</v>
      </c>
      <c r="DH48" s="143">
        <v>7.7697522792556842E-8</v>
      </c>
      <c r="DI48" s="143">
        <v>2.4845301207759598E-5</v>
      </c>
      <c r="DJ48" s="143">
        <v>9.5648524378073383E-6</v>
      </c>
      <c r="DK48" s="143">
        <v>1.0591783625352094E-6</v>
      </c>
      <c r="DL48" s="143">
        <v>1.6058705706880459E-7</v>
      </c>
      <c r="DM48" s="143">
        <v>7.3434898872578355E-6</v>
      </c>
      <c r="DN48" s="143">
        <v>1.5128853894982542E-7</v>
      </c>
      <c r="DO48" s="143">
        <v>2.8124515681363027E-8</v>
      </c>
      <c r="DP48" s="143">
        <v>1.0144906920208125E-7</v>
      </c>
      <c r="DQ48" s="143">
        <v>5.2555555368838329E-6</v>
      </c>
      <c r="DR48" s="143"/>
      <c r="DS48" s="143">
        <v>1.3630036164899824E-7</v>
      </c>
      <c r="DT48" s="143">
        <v>8.1897374166474397E-6</v>
      </c>
      <c r="DU48" s="143">
        <v>4.0682418117802601E-6</v>
      </c>
      <c r="DV48" s="143">
        <v>1.4631730872222543E-7</v>
      </c>
      <c r="DW48" s="143">
        <v>2.7301253861848697E-8</v>
      </c>
      <c r="DX48" s="143">
        <v>0</v>
      </c>
      <c r="DY48" s="143">
        <v>0</v>
      </c>
      <c r="DZ48" s="143">
        <v>1.9461971672268626E-8</v>
      </c>
      <c r="EA48" s="143">
        <v>2.2575887139831604E-8</v>
      </c>
      <c r="EB48" s="143">
        <v>6.2261027120409435E-7</v>
      </c>
      <c r="EC48" s="143">
        <v>3.8226296533319104E-8</v>
      </c>
      <c r="ED48" s="143">
        <v>0</v>
      </c>
      <c r="EE48" s="143">
        <v>1.9377714309578602E-7</v>
      </c>
      <c r="EF48" s="143">
        <v>0</v>
      </c>
      <c r="EG48" s="143">
        <v>0</v>
      </c>
      <c r="EH48" s="143">
        <v>1.5713492131007307E-7</v>
      </c>
      <c r="EI48" s="143">
        <v>8.7955538227487963E-6</v>
      </c>
      <c r="EJ48" s="143">
        <v>7.5540215834662493E-8</v>
      </c>
      <c r="EK48" s="143">
        <v>2.8439131380521639E-5</v>
      </c>
      <c r="EL48" s="143">
        <v>8.7097109580968709E-6</v>
      </c>
      <c r="EM48" s="143">
        <v>1.0821223432312313E-6</v>
      </c>
      <c r="EN48" s="143">
        <v>1.9590239040240681E-7</v>
      </c>
      <c r="EO48" s="143">
        <v>8.2379867583382535E-6</v>
      </c>
      <c r="EP48" s="143">
        <v>1.8728527807827511E-7</v>
      </c>
      <c r="EQ48" s="143">
        <v>5.2393703685394127E-8</v>
      </c>
      <c r="ER48" s="143">
        <v>2.2736357583591793E-7</v>
      </c>
      <c r="ES48" s="143">
        <v>2.2077462152909823E-5</v>
      </c>
      <c r="ET48" s="143"/>
      <c r="EU48" s="143">
        <v>1.6660794998693656E-7</v>
      </c>
      <c r="EV48" s="143">
        <v>8.6728793573977683E-6</v>
      </c>
      <c r="EW48" s="143">
        <v>4.8361582867576973E-6</v>
      </c>
      <c r="EX48" s="143">
        <v>7.8565211645724606E-7</v>
      </c>
      <c r="EY48" s="143">
        <v>3.5763363334167778E-6</v>
      </c>
      <c r="EZ48" s="143">
        <v>0</v>
      </c>
      <c r="FA48" s="143">
        <v>0</v>
      </c>
      <c r="FB48" s="143">
        <v>1.2053474793588372E-8</v>
      </c>
      <c r="FC48" s="143">
        <v>2.3504275847497325E-8</v>
      </c>
      <c r="FD48" s="143">
        <v>1.8159991126671565E-7</v>
      </c>
      <c r="FE48" s="143">
        <v>1.5400107003183938E-7</v>
      </c>
      <c r="FF48" s="143">
        <v>0</v>
      </c>
      <c r="FG48" s="143">
        <v>8.240550898233011E-7</v>
      </c>
      <c r="FH48" s="143">
        <v>0</v>
      </c>
      <c r="FI48" s="143">
        <v>9.6712998629164653E-7</v>
      </c>
      <c r="FJ48" s="143">
        <v>2.6962688968960983E-6</v>
      </c>
      <c r="FK48" s="143">
        <v>1.0525683454010231E-5</v>
      </c>
      <c r="FL48" s="143">
        <v>3.6052456886986802E-6</v>
      </c>
      <c r="FM48" s="143">
        <v>2.926630372031344E-5</v>
      </c>
      <c r="FN48" s="143">
        <v>9.7295201048591352E-6</v>
      </c>
      <c r="FO48" s="143">
        <v>1.1540938445100043E-6</v>
      </c>
      <c r="FP48" s="143">
        <v>6.3229003125783547E-7</v>
      </c>
      <c r="FQ48" s="143">
        <v>5.4878819847564634E-6</v>
      </c>
      <c r="FR48" s="143">
        <v>2.0428545483890218E-7</v>
      </c>
      <c r="FS48" s="143">
        <v>7.0248705776087557E-8</v>
      </c>
      <c r="FT48" s="143">
        <v>1.0762427108448688E-7</v>
      </c>
      <c r="FU48" s="143">
        <v>4.6653409620358449E-6</v>
      </c>
      <c r="FV48" s="143"/>
      <c r="FW48" s="143">
        <v>7.5099385329832641E-8</v>
      </c>
      <c r="FX48" s="143">
        <v>8.7996464864660501E-6</v>
      </c>
      <c r="FY48" s="143">
        <v>3.9673740763041228E-6</v>
      </c>
      <c r="FZ48" s="143">
        <v>1.0589401507510831E-7</v>
      </c>
      <c r="GA48" s="143">
        <v>5.0623095482614216E-6</v>
      </c>
      <c r="GB48" s="143">
        <v>0</v>
      </c>
      <c r="GC48" s="143">
        <v>0</v>
      </c>
      <c r="GD48" s="143">
        <v>0</v>
      </c>
      <c r="GE48" s="143">
        <v>2.2835354137987559E-8</v>
      </c>
      <c r="GF48" s="143">
        <v>1.8365343986865319E-7</v>
      </c>
      <c r="GG48" s="143">
        <v>2.7218541588126091E-7</v>
      </c>
      <c r="GH48" s="143">
        <v>0</v>
      </c>
      <c r="GI48" s="143">
        <v>6.0492834009714322E-6</v>
      </c>
      <c r="GJ48" s="143">
        <v>0</v>
      </c>
      <c r="GK48" s="143">
        <v>8.0407108654997849E-7</v>
      </c>
      <c r="GL48" s="143">
        <v>2.5040122169959718E-6</v>
      </c>
      <c r="GM48" s="143">
        <v>3.1215002019594836E-6</v>
      </c>
      <c r="GN48" s="143">
        <v>3.1413245241516319E-6</v>
      </c>
      <c r="GO48" s="143">
        <v>2.6892896765702718E-5</v>
      </c>
      <c r="GP48" s="143">
        <v>2.8458845974092852E-5</v>
      </c>
      <c r="GQ48" s="143">
        <v>1.0891418449775944E-6</v>
      </c>
      <c r="GR48" s="143">
        <v>6.0028318386370889E-7</v>
      </c>
      <c r="GS48" s="143">
        <v>1.6547292969023061E-6</v>
      </c>
      <c r="GT48" s="143">
        <v>2.4605806906895669E-7</v>
      </c>
      <c r="GU48" s="143">
        <v>3.5911950070211277E-8</v>
      </c>
      <c r="GV48" s="143">
        <v>7.7702732421120533E-8</v>
      </c>
      <c r="GW48" s="143">
        <v>5.1023680451493705E-6</v>
      </c>
      <c r="GX48" s="143"/>
      <c r="GY48" s="143">
        <v>7.4479319459750638E-9</v>
      </c>
      <c r="GZ48" s="143">
        <v>8.7827940169331494E-6</v>
      </c>
      <c r="HA48" s="143">
        <v>4.3123631806229125E-6</v>
      </c>
      <c r="HB48" s="143">
        <v>1.0344275881197012E-7</v>
      </c>
      <c r="HC48" s="143">
        <v>1.9478086422788272E-6</v>
      </c>
      <c r="HD48" s="143">
        <v>0</v>
      </c>
      <c r="HE48" s="143">
        <v>0</v>
      </c>
      <c r="HF48" s="143">
        <v>0</v>
      </c>
      <c r="HG48" s="143">
        <v>8.5686693054553133E-8</v>
      </c>
      <c r="HH48" s="143">
        <v>1.3538458694970596E-7</v>
      </c>
      <c r="HI48" s="143">
        <v>2.2495772849264907E-7</v>
      </c>
      <c r="HJ48" s="143">
        <v>0</v>
      </c>
      <c r="HK48" s="143">
        <v>6.317980710684297E-7</v>
      </c>
      <c r="HL48" s="143">
        <v>0</v>
      </c>
      <c r="HM48" s="143">
        <v>4.7416455141392133E-7</v>
      </c>
      <c r="HN48" s="143">
        <v>2.7666887679211332E-6</v>
      </c>
      <c r="HO48" s="143">
        <v>3.0612832881210285E-6</v>
      </c>
      <c r="HP48" s="143">
        <v>3.0416082038984487E-6</v>
      </c>
      <c r="HQ48" s="143">
        <v>2.2358681509910268E-5</v>
      </c>
      <c r="HR48" s="143">
        <v>3.6781300082047948E-5</v>
      </c>
      <c r="HS48" s="143">
        <v>9.6374788994171339E-7</v>
      </c>
      <c r="HT48" s="143">
        <v>5.8663635972481212E-7</v>
      </c>
      <c r="HU48" s="143">
        <v>9.0206868432339824E-6</v>
      </c>
      <c r="HV48" s="143">
        <v>3.1784088779091387E-7</v>
      </c>
      <c r="HW48" s="143">
        <v>7.2638112283432154E-8</v>
      </c>
      <c r="HX48" s="143">
        <v>2.2011304475999942E-7</v>
      </c>
      <c r="HY48" s="143">
        <v>6.2066055123531074E-6</v>
      </c>
      <c r="HZ48" s="124"/>
    </row>
    <row r="49" spans="1:234" s="11" customFormat="1" x14ac:dyDescent="0.25">
      <c r="B49" s="1"/>
      <c r="C49" s="1"/>
      <c r="D49" s="1"/>
      <c r="E49" s="1"/>
      <c r="F49" s="1"/>
      <c r="G49" s="3"/>
      <c r="H49" s="3"/>
      <c r="I49" s="3"/>
      <c r="J49" s="85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2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2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3"/>
      <c r="CC49" s="123"/>
      <c r="CD49" s="123"/>
      <c r="CE49" s="123"/>
      <c r="CF49" s="123"/>
      <c r="CG49" s="123"/>
      <c r="CH49" s="123"/>
      <c r="CI49" s="123"/>
      <c r="CJ49" s="123"/>
      <c r="CK49" s="123"/>
      <c r="CL49" s="123"/>
      <c r="CM49" s="123"/>
      <c r="CN49" s="123"/>
      <c r="CO49" s="123"/>
      <c r="CP49" s="122"/>
      <c r="CQ49" s="123"/>
      <c r="CR49" s="123"/>
      <c r="CS49" s="123"/>
      <c r="CT49" s="123"/>
      <c r="CU49" s="123"/>
      <c r="CV49" s="123"/>
      <c r="CW49" s="123"/>
      <c r="CX49" s="123"/>
      <c r="CY49" s="123"/>
      <c r="CZ49" s="123"/>
      <c r="DA49" s="123"/>
      <c r="DB49" s="123"/>
      <c r="DC49" s="123"/>
      <c r="DD49" s="123"/>
      <c r="DE49" s="123"/>
      <c r="DF49" s="123"/>
      <c r="DG49" s="123"/>
      <c r="DH49" s="123"/>
      <c r="DI49" s="123"/>
      <c r="DJ49" s="123"/>
      <c r="DK49" s="123"/>
      <c r="DL49" s="123"/>
      <c r="DM49" s="123"/>
      <c r="DN49" s="123"/>
      <c r="DO49" s="123"/>
      <c r="DP49" s="123"/>
      <c r="DQ49" s="123"/>
      <c r="DR49" s="122"/>
      <c r="DS49" s="123"/>
      <c r="DT49" s="123"/>
      <c r="DU49" s="123"/>
      <c r="DV49" s="123"/>
      <c r="DW49" s="123"/>
      <c r="DX49" s="123"/>
      <c r="DY49" s="123"/>
      <c r="DZ49" s="123"/>
      <c r="EA49" s="123"/>
      <c r="EB49" s="123"/>
      <c r="EC49" s="123"/>
      <c r="ED49" s="123"/>
      <c r="EE49" s="123"/>
      <c r="EF49" s="123"/>
      <c r="EG49" s="123"/>
      <c r="EH49" s="123"/>
      <c r="EI49" s="123"/>
      <c r="EJ49" s="123"/>
      <c r="EK49" s="123"/>
      <c r="EL49" s="123"/>
      <c r="EM49" s="123"/>
      <c r="EN49" s="123"/>
      <c r="EO49" s="123"/>
      <c r="EP49" s="123"/>
      <c r="EQ49" s="123"/>
      <c r="ER49" s="123"/>
      <c r="ES49" s="123"/>
      <c r="ET49" s="122"/>
      <c r="EU49" s="123"/>
      <c r="EV49" s="123"/>
      <c r="EW49" s="123"/>
      <c r="EX49" s="123"/>
      <c r="EY49" s="123"/>
      <c r="EZ49" s="123"/>
      <c r="FA49" s="123"/>
      <c r="FB49" s="123"/>
      <c r="FC49" s="123"/>
      <c r="FD49" s="123"/>
      <c r="FE49" s="123"/>
      <c r="FF49" s="123"/>
      <c r="FG49" s="123"/>
      <c r="FH49" s="123"/>
      <c r="FI49" s="123"/>
      <c r="FJ49" s="123"/>
      <c r="FK49" s="123"/>
      <c r="FL49" s="123"/>
      <c r="FM49" s="123"/>
      <c r="FN49" s="123"/>
      <c r="FO49" s="123"/>
      <c r="FP49" s="123"/>
      <c r="FQ49" s="123"/>
      <c r="FR49" s="123"/>
      <c r="FS49" s="123"/>
      <c r="FT49" s="123"/>
      <c r="FU49" s="123"/>
      <c r="FV49" s="122"/>
      <c r="FW49" s="123"/>
      <c r="FX49" s="123"/>
      <c r="FY49" s="123"/>
      <c r="FZ49" s="123"/>
      <c r="GA49" s="123"/>
      <c r="GB49" s="123"/>
      <c r="GC49" s="123"/>
      <c r="GD49" s="123"/>
      <c r="GE49" s="123"/>
      <c r="GF49" s="123"/>
      <c r="GG49" s="123"/>
      <c r="GH49" s="123"/>
      <c r="GI49" s="123"/>
      <c r="GJ49" s="123"/>
      <c r="GK49" s="123"/>
      <c r="GL49" s="123"/>
      <c r="GM49" s="123"/>
      <c r="GN49" s="123"/>
      <c r="GO49" s="123"/>
      <c r="GP49" s="123"/>
      <c r="GQ49" s="123"/>
      <c r="GR49" s="123"/>
      <c r="GS49" s="123"/>
      <c r="GT49" s="123"/>
      <c r="GU49" s="123"/>
      <c r="GV49" s="123"/>
      <c r="GW49" s="123"/>
      <c r="GX49" s="122"/>
      <c r="GY49" s="123"/>
      <c r="GZ49" s="123"/>
      <c r="HA49" s="123"/>
      <c r="HB49" s="123"/>
      <c r="HC49" s="123"/>
      <c r="HD49" s="123"/>
      <c r="HE49" s="123"/>
      <c r="HF49" s="123"/>
      <c r="HG49" s="123"/>
      <c r="HH49" s="123"/>
      <c r="HI49" s="123"/>
      <c r="HJ49" s="123"/>
      <c r="HK49" s="123"/>
      <c r="HL49" s="123"/>
      <c r="HM49" s="123"/>
      <c r="HN49" s="123"/>
      <c r="HO49" s="123"/>
      <c r="HP49" s="123"/>
      <c r="HQ49" s="123"/>
      <c r="HR49" s="123"/>
      <c r="HS49" s="123"/>
      <c r="HT49" s="123"/>
      <c r="HU49" s="123"/>
      <c r="HV49" s="123"/>
      <c r="HW49" s="123"/>
      <c r="HX49" s="123"/>
      <c r="HY49" s="123"/>
      <c r="HZ49" s="122"/>
    </row>
    <row r="50" spans="1:234" s="11" customFormat="1" x14ac:dyDescent="0.25">
      <c r="B50" s="1"/>
      <c r="C50" s="1"/>
      <c r="D50" s="1"/>
      <c r="E50" s="1"/>
      <c r="F50" s="1"/>
      <c r="G50" s="3"/>
      <c r="H50" s="3"/>
      <c r="I50" s="3"/>
      <c r="J50" s="85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2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2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3"/>
      <c r="CA50" s="123"/>
      <c r="CB50" s="123"/>
      <c r="CC50" s="123"/>
      <c r="CD50" s="123"/>
      <c r="CE50" s="123"/>
      <c r="CF50" s="123"/>
      <c r="CG50" s="123"/>
      <c r="CH50" s="123"/>
      <c r="CI50" s="123"/>
      <c r="CJ50" s="123"/>
      <c r="CK50" s="123"/>
      <c r="CL50" s="123"/>
      <c r="CM50" s="123"/>
      <c r="CN50" s="123"/>
      <c r="CO50" s="123"/>
      <c r="CP50" s="122"/>
      <c r="CQ50" s="123"/>
      <c r="CR50" s="123"/>
      <c r="CS50" s="123"/>
      <c r="CT50" s="123"/>
      <c r="CU50" s="123"/>
      <c r="CV50" s="123"/>
      <c r="CW50" s="123"/>
      <c r="CX50" s="123"/>
      <c r="CY50" s="123"/>
      <c r="CZ50" s="123"/>
      <c r="DA50" s="123"/>
      <c r="DB50" s="123"/>
      <c r="DC50" s="123"/>
      <c r="DD50" s="123"/>
      <c r="DE50" s="123"/>
      <c r="DF50" s="123"/>
      <c r="DG50" s="123"/>
      <c r="DH50" s="123"/>
      <c r="DI50" s="123"/>
      <c r="DJ50" s="123"/>
      <c r="DK50" s="123"/>
      <c r="DL50" s="123"/>
      <c r="DM50" s="123"/>
      <c r="DN50" s="123"/>
      <c r="DO50" s="123"/>
      <c r="DP50" s="123"/>
      <c r="DQ50" s="123"/>
      <c r="DR50" s="122"/>
      <c r="DS50" s="123"/>
      <c r="DT50" s="123"/>
      <c r="DU50" s="123"/>
      <c r="DV50" s="123"/>
      <c r="DW50" s="123"/>
      <c r="DX50" s="123"/>
      <c r="DY50" s="123"/>
      <c r="DZ50" s="123"/>
      <c r="EA50" s="123"/>
      <c r="EB50" s="123"/>
      <c r="EC50" s="123"/>
      <c r="ED50" s="123"/>
      <c r="EE50" s="123"/>
      <c r="EF50" s="123"/>
      <c r="EG50" s="123"/>
      <c r="EH50" s="123"/>
      <c r="EI50" s="123"/>
      <c r="EJ50" s="123"/>
      <c r="EK50" s="123"/>
      <c r="EL50" s="123"/>
      <c r="EM50" s="123"/>
      <c r="EN50" s="123"/>
      <c r="EO50" s="123"/>
      <c r="EP50" s="123"/>
      <c r="EQ50" s="123"/>
      <c r="ER50" s="123"/>
      <c r="ES50" s="123"/>
      <c r="ET50" s="122"/>
      <c r="EU50" s="123"/>
      <c r="EV50" s="123"/>
      <c r="EW50" s="123"/>
      <c r="EX50" s="123"/>
      <c r="EY50" s="123"/>
      <c r="EZ50" s="123"/>
      <c r="FA50" s="123"/>
      <c r="FB50" s="123"/>
      <c r="FC50" s="123"/>
      <c r="FD50" s="123"/>
      <c r="FE50" s="123"/>
      <c r="FF50" s="123"/>
      <c r="FG50" s="123"/>
      <c r="FH50" s="123"/>
      <c r="FI50" s="123"/>
      <c r="FJ50" s="123"/>
      <c r="FK50" s="123"/>
      <c r="FL50" s="123"/>
      <c r="FM50" s="123"/>
      <c r="FN50" s="123"/>
      <c r="FO50" s="123"/>
      <c r="FP50" s="123"/>
      <c r="FQ50" s="123"/>
      <c r="FR50" s="123"/>
      <c r="FS50" s="123"/>
      <c r="FT50" s="123"/>
      <c r="FU50" s="123"/>
      <c r="FV50" s="122"/>
      <c r="FW50" s="123"/>
      <c r="FX50" s="123"/>
      <c r="FY50" s="123"/>
      <c r="FZ50" s="123"/>
      <c r="GA50" s="123"/>
      <c r="GB50" s="123"/>
      <c r="GC50" s="123"/>
      <c r="GD50" s="123"/>
      <c r="GE50" s="123"/>
      <c r="GF50" s="123"/>
      <c r="GG50" s="123"/>
      <c r="GH50" s="123"/>
      <c r="GI50" s="123"/>
      <c r="GJ50" s="123"/>
      <c r="GK50" s="123"/>
      <c r="GL50" s="123"/>
      <c r="GM50" s="123"/>
      <c r="GN50" s="123"/>
      <c r="GO50" s="123"/>
      <c r="GP50" s="123"/>
      <c r="GQ50" s="123"/>
      <c r="GR50" s="123"/>
      <c r="GS50" s="123"/>
      <c r="GT50" s="123"/>
      <c r="GU50" s="123"/>
      <c r="GV50" s="123"/>
      <c r="GW50" s="123"/>
      <c r="GX50" s="122"/>
      <c r="GY50" s="123"/>
      <c r="GZ50" s="123"/>
      <c r="HA50" s="123"/>
      <c r="HB50" s="123"/>
      <c r="HC50" s="123"/>
      <c r="HD50" s="123"/>
      <c r="HE50" s="123"/>
      <c r="HF50" s="123"/>
      <c r="HG50" s="123"/>
      <c r="HH50" s="123"/>
      <c r="HI50" s="123"/>
      <c r="HJ50" s="123"/>
      <c r="HK50" s="123"/>
      <c r="HL50" s="123"/>
      <c r="HM50" s="123"/>
      <c r="HN50" s="123"/>
      <c r="HO50" s="123"/>
      <c r="HP50" s="123"/>
      <c r="HQ50" s="123"/>
      <c r="HR50" s="123"/>
      <c r="HS50" s="123"/>
      <c r="HT50" s="123"/>
      <c r="HU50" s="123"/>
      <c r="HV50" s="123"/>
      <c r="HW50" s="123"/>
      <c r="HX50" s="123"/>
      <c r="HY50" s="123"/>
      <c r="HZ50" s="122"/>
    </row>
    <row r="51" spans="1:234" s="11" customFormat="1" x14ac:dyDescent="0.25">
      <c r="B51" s="1"/>
      <c r="C51" s="1"/>
      <c r="D51" s="1"/>
      <c r="E51" s="1"/>
      <c r="F51" s="1"/>
      <c r="G51" s="3"/>
      <c r="H51" s="3"/>
      <c r="I51" s="3"/>
      <c r="J51" s="85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2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2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3"/>
      <c r="CA51" s="123"/>
      <c r="CB51" s="123"/>
      <c r="CC51" s="123"/>
      <c r="CD51" s="123"/>
      <c r="CE51" s="123"/>
      <c r="CF51" s="123"/>
      <c r="CG51" s="123"/>
      <c r="CH51" s="123"/>
      <c r="CI51" s="123"/>
      <c r="CJ51" s="123"/>
      <c r="CK51" s="123"/>
      <c r="CL51" s="123"/>
      <c r="CM51" s="123"/>
      <c r="CN51" s="123"/>
      <c r="CO51" s="123"/>
      <c r="CP51" s="122"/>
      <c r="CQ51" s="123"/>
      <c r="CR51" s="123"/>
      <c r="CS51" s="123"/>
      <c r="CT51" s="123"/>
      <c r="CU51" s="123"/>
      <c r="CV51" s="123"/>
      <c r="CW51" s="123"/>
      <c r="CX51" s="123"/>
      <c r="CY51" s="123"/>
      <c r="CZ51" s="123"/>
      <c r="DA51" s="123"/>
      <c r="DB51" s="123"/>
      <c r="DC51" s="123"/>
      <c r="DD51" s="123"/>
      <c r="DE51" s="123"/>
      <c r="DF51" s="123"/>
      <c r="DG51" s="123"/>
      <c r="DH51" s="123"/>
      <c r="DI51" s="123"/>
      <c r="DJ51" s="123"/>
      <c r="DK51" s="123"/>
      <c r="DL51" s="123"/>
      <c r="DM51" s="123"/>
      <c r="DN51" s="123"/>
      <c r="DO51" s="123"/>
      <c r="DP51" s="123"/>
      <c r="DQ51" s="123"/>
      <c r="DR51" s="122"/>
      <c r="DS51" s="123"/>
      <c r="DT51" s="123"/>
      <c r="DU51" s="123"/>
      <c r="DV51" s="123"/>
      <c r="DW51" s="123"/>
      <c r="DX51" s="123"/>
      <c r="DY51" s="123"/>
      <c r="DZ51" s="123"/>
      <c r="EA51" s="123"/>
      <c r="EB51" s="123"/>
      <c r="EC51" s="123"/>
      <c r="ED51" s="123"/>
      <c r="EE51" s="123"/>
      <c r="EF51" s="123"/>
      <c r="EG51" s="123"/>
      <c r="EH51" s="123"/>
      <c r="EI51" s="123"/>
      <c r="EJ51" s="123"/>
      <c r="EK51" s="123"/>
      <c r="EL51" s="123"/>
      <c r="EM51" s="123"/>
      <c r="EN51" s="123"/>
      <c r="EO51" s="123"/>
      <c r="EP51" s="123"/>
      <c r="EQ51" s="123"/>
      <c r="ER51" s="123"/>
      <c r="ES51" s="123"/>
      <c r="ET51" s="122"/>
      <c r="EU51" s="123"/>
      <c r="EV51" s="123"/>
      <c r="EW51" s="123"/>
      <c r="EX51" s="123"/>
      <c r="EY51" s="123"/>
      <c r="EZ51" s="123"/>
      <c r="FA51" s="123"/>
      <c r="FB51" s="123"/>
      <c r="FC51" s="123"/>
      <c r="FD51" s="123"/>
      <c r="FE51" s="123"/>
      <c r="FF51" s="123"/>
      <c r="FG51" s="123"/>
      <c r="FH51" s="123"/>
      <c r="FI51" s="123"/>
      <c r="FJ51" s="123"/>
      <c r="FK51" s="123"/>
      <c r="FL51" s="123"/>
      <c r="FM51" s="123"/>
      <c r="FN51" s="123"/>
      <c r="FO51" s="123"/>
      <c r="FP51" s="123"/>
      <c r="FQ51" s="123"/>
      <c r="FR51" s="123"/>
      <c r="FS51" s="123"/>
      <c r="FT51" s="123"/>
      <c r="FU51" s="123"/>
      <c r="FV51" s="122"/>
      <c r="FW51" s="123"/>
      <c r="FX51" s="123"/>
      <c r="FY51" s="123"/>
      <c r="FZ51" s="123"/>
      <c r="GA51" s="123"/>
      <c r="GB51" s="123"/>
      <c r="GC51" s="123"/>
      <c r="GD51" s="123"/>
      <c r="GE51" s="123"/>
      <c r="GF51" s="123"/>
      <c r="GG51" s="123"/>
      <c r="GH51" s="123"/>
      <c r="GI51" s="123"/>
      <c r="GJ51" s="123"/>
      <c r="GK51" s="123"/>
      <c r="GL51" s="123"/>
      <c r="GM51" s="123"/>
      <c r="GN51" s="123"/>
      <c r="GO51" s="123"/>
      <c r="GP51" s="123"/>
      <c r="GQ51" s="123"/>
      <c r="GR51" s="123"/>
      <c r="GS51" s="123"/>
      <c r="GT51" s="123"/>
      <c r="GU51" s="123"/>
      <c r="GV51" s="123"/>
      <c r="GW51" s="123"/>
      <c r="GX51" s="122"/>
      <c r="GY51" s="123"/>
      <c r="GZ51" s="123"/>
      <c r="HA51" s="123"/>
      <c r="HB51" s="123"/>
      <c r="HC51" s="123"/>
      <c r="HD51" s="123"/>
      <c r="HE51" s="123"/>
      <c r="HF51" s="123"/>
      <c r="HG51" s="123"/>
      <c r="HH51" s="123"/>
      <c r="HI51" s="123"/>
      <c r="HJ51" s="123"/>
      <c r="HK51" s="123"/>
      <c r="HL51" s="123"/>
      <c r="HM51" s="123"/>
      <c r="HN51" s="123"/>
      <c r="HO51" s="123"/>
      <c r="HP51" s="123"/>
      <c r="HQ51" s="123"/>
      <c r="HR51" s="123"/>
      <c r="HS51" s="123"/>
      <c r="HT51" s="123"/>
      <c r="HU51" s="123"/>
      <c r="HV51" s="123"/>
      <c r="HW51" s="123"/>
      <c r="HX51" s="123"/>
      <c r="HY51" s="123"/>
      <c r="HZ51" s="122"/>
    </row>
    <row r="52" spans="1:234" s="11" customFormat="1" x14ac:dyDescent="0.25">
      <c r="B52" s="1"/>
      <c r="C52" s="1"/>
      <c r="D52" s="1"/>
      <c r="E52" s="1"/>
      <c r="F52" s="1"/>
      <c r="G52" s="3"/>
      <c r="H52" s="3"/>
      <c r="I52" s="3"/>
      <c r="J52" s="8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2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2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2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2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2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2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2"/>
    </row>
    <row r="53" spans="1:234" s="6" customFormat="1" x14ac:dyDescent="0.25">
      <c r="A53" s="8"/>
      <c r="J53" s="86"/>
    </row>
  </sheetData>
  <autoFilter ref="A2:HZ48" xr:uid="{00000000-0009-0000-0000-000001000000}"/>
  <sortState xmlns:xlrd2="http://schemas.microsoft.com/office/spreadsheetml/2017/richdata2" ref="A37:J41">
    <sortCondition ref="B5"/>
  </sortState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81"/>
  <sheetViews>
    <sheetView topLeftCell="A13" zoomScale="85" zoomScaleNormal="85" workbookViewId="0">
      <selection activeCell="D37" sqref="D37:HR37"/>
    </sheetView>
  </sheetViews>
  <sheetFormatPr defaultRowHeight="15" x14ac:dyDescent="0.25"/>
  <cols>
    <col min="1" max="1" width="9.140625" style="123"/>
    <col min="2" max="2" width="13.85546875" style="123" bestFit="1" customWidth="1"/>
    <col min="3" max="3" width="10.7109375" bestFit="1" customWidth="1"/>
    <col min="4" max="4" width="29.42578125" bestFit="1" customWidth="1"/>
    <col min="5" max="30" width="15" bestFit="1" customWidth="1"/>
    <col min="31" max="31" width="23.28515625" bestFit="1" customWidth="1"/>
    <col min="32" max="58" width="15" bestFit="1" customWidth="1"/>
    <col min="59" max="59" width="23.28515625" bestFit="1" customWidth="1"/>
    <col min="60" max="86" width="15" bestFit="1" customWidth="1"/>
    <col min="87" max="87" width="23.28515625" bestFit="1" customWidth="1"/>
    <col min="88" max="114" width="15" bestFit="1" customWidth="1"/>
    <col min="115" max="115" width="23.28515625" bestFit="1" customWidth="1"/>
    <col min="116" max="142" width="15" bestFit="1" customWidth="1"/>
    <col min="143" max="143" width="23.28515625" bestFit="1" customWidth="1"/>
    <col min="144" max="170" width="15" bestFit="1" customWidth="1"/>
    <col min="171" max="171" width="23.28515625" bestFit="1" customWidth="1"/>
    <col min="172" max="198" width="15" bestFit="1" customWidth="1"/>
    <col min="199" max="199" width="23.28515625" bestFit="1" customWidth="1"/>
    <col min="200" max="226" width="15" bestFit="1" customWidth="1"/>
  </cols>
  <sheetData>
    <row r="1" spans="1:227" x14ac:dyDescent="0.25">
      <c r="A1" s="123" t="s">
        <v>866</v>
      </c>
      <c r="B1" s="123" t="s">
        <v>800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0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t="s">
        <v>162</v>
      </c>
      <c r="BT1" t="s">
        <v>163</v>
      </c>
      <c r="BU1" t="s">
        <v>164</v>
      </c>
      <c r="BV1" t="s">
        <v>165</v>
      </c>
      <c r="BW1" t="s">
        <v>166</v>
      </c>
      <c r="BX1" t="s">
        <v>167</v>
      </c>
      <c r="BY1" t="s">
        <v>168</v>
      </c>
      <c r="BZ1" t="s">
        <v>169</v>
      </c>
      <c r="CA1" t="s">
        <v>170</v>
      </c>
      <c r="CB1" t="s">
        <v>171</v>
      </c>
      <c r="CC1" t="s">
        <v>172</v>
      </c>
      <c r="CD1" t="s">
        <v>173</v>
      </c>
      <c r="CE1" t="s">
        <v>174</v>
      </c>
      <c r="CF1" t="s">
        <v>175</v>
      </c>
      <c r="CG1" t="s">
        <v>176</v>
      </c>
      <c r="CH1" t="s">
        <v>177</v>
      </c>
      <c r="CI1" t="s">
        <v>2</v>
      </c>
      <c r="CJ1" t="s">
        <v>178</v>
      </c>
      <c r="CK1" t="s">
        <v>179</v>
      </c>
      <c r="CL1" t="s">
        <v>180</v>
      </c>
      <c r="CM1" t="s">
        <v>181</v>
      </c>
      <c r="CN1" t="s">
        <v>182</v>
      </c>
      <c r="CO1" t="s">
        <v>183</v>
      </c>
      <c r="CP1" t="s">
        <v>184</v>
      </c>
      <c r="CQ1" t="s">
        <v>185</v>
      </c>
      <c r="CR1" t="s">
        <v>186</v>
      </c>
      <c r="CS1" t="s">
        <v>187</v>
      </c>
      <c r="CT1" t="s">
        <v>188</v>
      </c>
      <c r="CU1" t="s">
        <v>189</v>
      </c>
      <c r="CV1" t="s">
        <v>190</v>
      </c>
      <c r="CW1" t="s">
        <v>191</v>
      </c>
      <c r="CX1" t="s">
        <v>192</v>
      </c>
      <c r="CY1" t="s">
        <v>193</v>
      </c>
      <c r="CZ1" t="s">
        <v>194</v>
      </c>
      <c r="DA1" t="s">
        <v>195</v>
      </c>
      <c r="DB1" t="s">
        <v>196</v>
      </c>
      <c r="DC1" t="s">
        <v>197</v>
      </c>
      <c r="DD1" t="s">
        <v>198</v>
      </c>
      <c r="DE1" t="s">
        <v>199</v>
      </c>
      <c r="DF1" t="s">
        <v>200</v>
      </c>
      <c r="DG1" t="s">
        <v>201</v>
      </c>
      <c r="DH1" t="s">
        <v>202</v>
      </c>
      <c r="DI1" t="s">
        <v>203</v>
      </c>
      <c r="DJ1" t="s">
        <v>204</v>
      </c>
      <c r="DK1" t="s">
        <v>3</v>
      </c>
      <c r="DL1" t="s">
        <v>205</v>
      </c>
      <c r="DM1" t="s">
        <v>206</v>
      </c>
      <c r="DN1" t="s">
        <v>207</v>
      </c>
      <c r="DO1" t="s">
        <v>208</v>
      </c>
      <c r="DP1" t="s">
        <v>209</v>
      </c>
      <c r="DQ1" t="s">
        <v>210</v>
      </c>
      <c r="DR1" t="s">
        <v>211</v>
      </c>
      <c r="DS1" t="s">
        <v>212</v>
      </c>
      <c r="DT1" t="s">
        <v>213</v>
      </c>
      <c r="DU1" t="s">
        <v>214</v>
      </c>
      <c r="DV1" t="s">
        <v>215</v>
      </c>
      <c r="DW1" t="s">
        <v>216</v>
      </c>
      <c r="DX1" t="s">
        <v>217</v>
      </c>
      <c r="DY1" t="s">
        <v>218</v>
      </c>
      <c r="DZ1" t="s">
        <v>219</v>
      </c>
      <c r="EA1" t="s">
        <v>220</v>
      </c>
      <c r="EB1" t="s">
        <v>221</v>
      </c>
      <c r="EC1" t="s">
        <v>222</v>
      </c>
      <c r="ED1" t="s">
        <v>223</v>
      </c>
      <c r="EE1" t="s">
        <v>224</v>
      </c>
      <c r="EF1" t="s">
        <v>225</v>
      </c>
      <c r="EG1" t="s">
        <v>226</v>
      </c>
      <c r="EH1" t="s">
        <v>227</v>
      </c>
      <c r="EI1" t="s">
        <v>228</v>
      </c>
      <c r="EJ1" t="s">
        <v>229</v>
      </c>
      <c r="EK1" t="s">
        <v>230</v>
      </c>
      <c r="EL1" t="s">
        <v>231</v>
      </c>
      <c r="EM1" t="s">
        <v>4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243</v>
      </c>
      <c r="EZ1" t="s">
        <v>244</v>
      </c>
      <c r="FA1" t="s">
        <v>245</v>
      </c>
      <c r="FB1" t="s">
        <v>246</v>
      </c>
      <c r="FC1" t="s">
        <v>247</v>
      </c>
      <c r="FD1" t="s">
        <v>248</v>
      </c>
      <c r="FE1" t="s">
        <v>249</v>
      </c>
      <c r="FF1" t="s">
        <v>250</v>
      </c>
      <c r="FG1" t="s">
        <v>251</v>
      </c>
      <c r="FH1" t="s">
        <v>252</v>
      </c>
      <c r="FI1" t="s">
        <v>253</v>
      </c>
      <c r="FJ1" t="s">
        <v>254</v>
      </c>
      <c r="FK1" t="s">
        <v>255</v>
      </c>
      <c r="FL1" t="s">
        <v>256</v>
      </c>
      <c r="FM1" t="s">
        <v>257</v>
      </c>
      <c r="FN1" t="s">
        <v>258</v>
      </c>
      <c r="FO1" t="s">
        <v>5</v>
      </c>
      <c r="FP1" t="s">
        <v>259</v>
      </c>
      <c r="FQ1" t="s">
        <v>260</v>
      </c>
      <c r="FR1" t="s">
        <v>261</v>
      </c>
      <c r="FS1" t="s">
        <v>262</v>
      </c>
      <c r="FT1" t="s">
        <v>263</v>
      </c>
      <c r="FU1" t="s">
        <v>264</v>
      </c>
      <c r="FV1" t="s">
        <v>265</v>
      </c>
      <c r="FW1" t="s">
        <v>266</v>
      </c>
      <c r="FX1" t="s">
        <v>267</v>
      </c>
      <c r="FY1" t="s">
        <v>268</v>
      </c>
      <c r="FZ1" t="s">
        <v>269</v>
      </c>
      <c r="GA1" t="s">
        <v>270</v>
      </c>
      <c r="GB1" t="s">
        <v>271</v>
      </c>
      <c r="GC1" t="s">
        <v>272</v>
      </c>
      <c r="GD1" t="s">
        <v>273</v>
      </c>
      <c r="GE1" t="s">
        <v>274</v>
      </c>
      <c r="GF1" t="s">
        <v>275</v>
      </c>
      <c r="GG1" t="s">
        <v>276</v>
      </c>
      <c r="GH1" t="s">
        <v>277</v>
      </c>
      <c r="GI1" t="s">
        <v>278</v>
      </c>
      <c r="GJ1" t="s">
        <v>279</v>
      </c>
      <c r="GK1" t="s">
        <v>280</v>
      </c>
      <c r="GL1" t="s">
        <v>281</v>
      </c>
      <c r="GM1" t="s">
        <v>282</v>
      </c>
      <c r="GN1" t="s">
        <v>283</v>
      </c>
      <c r="GO1" t="s">
        <v>284</v>
      </c>
      <c r="GP1" t="s">
        <v>285</v>
      </c>
      <c r="GQ1" t="s">
        <v>6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  <c r="HD1" t="s">
        <v>298</v>
      </c>
      <c r="HE1" t="s">
        <v>299</v>
      </c>
      <c r="HF1" t="s">
        <v>300</v>
      </c>
      <c r="HG1" t="s">
        <v>301</v>
      </c>
      <c r="HH1" t="s">
        <v>302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7</v>
      </c>
    </row>
    <row r="2" spans="1:227" x14ac:dyDescent="0.25">
      <c r="A2" s="123" t="s">
        <v>28</v>
      </c>
      <c r="B2" s="123">
        <v>7111</v>
      </c>
      <c r="C2" s="9" t="s">
        <v>892</v>
      </c>
      <c r="D2" s="134">
        <v>8.7789633197240113E-6</v>
      </c>
      <c r="E2" s="134">
        <v>1.0499195688727713E-5</v>
      </c>
      <c r="F2" s="134">
        <v>8.4312883441261391E-5</v>
      </c>
      <c r="G2" s="134">
        <v>9.4875567574373713E-7</v>
      </c>
      <c r="H2" s="134">
        <v>1.0004644388252799E-4</v>
      </c>
      <c r="I2" s="134">
        <v>7.8024103055407175E-6</v>
      </c>
      <c r="J2" s="134">
        <v>2.9970812144115975E-5</v>
      </c>
      <c r="K2" s="134">
        <v>1.0259118402669141E-4</v>
      </c>
      <c r="L2" s="134">
        <v>5.3382234275389552E-5</v>
      </c>
      <c r="M2" s="134">
        <v>1.6272990065385013E-4</v>
      </c>
      <c r="N2" s="134">
        <v>7.4782298133032926E-5</v>
      </c>
      <c r="O2" s="134">
        <v>1.5623051455090164E-5</v>
      </c>
      <c r="P2" s="134">
        <v>2.4922960578470014E-4</v>
      </c>
      <c r="Q2" s="134">
        <v>4.3833388051657361E-5</v>
      </c>
      <c r="R2" s="134">
        <v>3.5708288048259484E-5</v>
      </c>
      <c r="S2" s="134">
        <v>3.1746700460668899E-4</v>
      </c>
      <c r="T2" s="134">
        <v>5.0541123381918948E-4</v>
      </c>
      <c r="U2" s="134">
        <v>8.8459193834094854E-5</v>
      </c>
      <c r="V2" s="134">
        <v>1.4419442375426467E-3</v>
      </c>
      <c r="W2" s="134">
        <v>4.1476400528656478E-3</v>
      </c>
      <c r="X2" s="134">
        <v>2.5825535458930392E-4</v>
      </c>
      <c r="Y2" s="134">
        <v>3.0889895147799177E-4</v>
      </c>
      <c r="Z2" s="134">
        <v>4.3386120418562963E-4</v>
      </c>
      <c r="AA2" s="134">
        <v>7.7156183317886998E-5</v>
      </c>
      <c r="AB2" s="134">
        <v>4.9733573298832797E-5</v>
      </c>
      <c r="AC2" s="134">
        <v>1.4302028710809841E-4</v>
      </c>
      <c r="AD2" s="134">
        <v>1.1837408051488896E-4</v>
      </c>
      <c r="AE2" s="134"/>
      <c r="AF2" s="134">
        <v>3.421507453188478E-6</v>
      </c>
      <c r="AG2" s="134">
        <v>7.2973562824551576E-6</v>
      </c>
      <c r="AH2" s="134">
        <v>9.8656175899554591E-5</v>
      </c>
      <c r="AI2" s="134">
        <v>6.3034727881572862E-7</v>
      </c>
      <c r="AJ2" s="134">
        <v>6.6816208370446513E-5</v>
      </c>
      <c r="AK2" s="134">
        <v>6.9075835591954511E-6</v>
      </c>
      <c r="AL2" s="134">
        <v>6.6553967125151178E-6</v>
      </c>
      <c r="AM2" s="134">
        <v>7.1371605919808351E-5</v>
      </c>
      <c r="AN2" s="134">
        <v>6.0694825255019139E-5</v>
      </c>
      <c r="AO2" s="134">
        <v>1.49704518722959E-4</v>
      </c>
      <c r="AP2" s="134">
        <v>8.6525430129681197E-5</v>
      </c>
      <c r="AQ2" s="134">
        <v>5.4135047191507564E-6</v>
      </c>
      <c r="AR2" s="134">
        <v>1.83991919413464E-4</v>
      </c>
      <c r="AS2" s="134">
        <v>2.7670148377009587E-5</v>
      </c>
      <c r="AT2" s="134">
        <v>5.3477668480268654E-5</v>
      </c>
      <c r="AU2" s="134">
        <v>3.6593831796661084E-4</v>
      </c>
      <c r="AV2" s="134">
        <v>5.4652731678293744E-4</v>
      </c>
      <c r="AW2" s="134">
        <v>9.529867785571326E-5</v>
      </c>
      <c r="AX2" s="134">
        <v>1.5836654810295748E-3</v>
      </c>
      <c r="AY2" s="134">
        <v>3.843362843658449E-3</v>
      </c>
      <c r="AZ2" s="134">
        <v>3.0107068160693302E-4</v>
      </c>
      <c r="BA2" s="134">
        <v>2.1960839815377795E-4</v>
      </c>
      <c r="BB2" s="134">
        <v>3.9415141185779296E-4</v>
      </c>
      <c r="BC2" s="134">
        <v>6.2067568235784083E-5</v>
      </c>
      <c r="BD2" s="134">
        <v>3.476539007603046E-5</v>
      </c>
      <c r="BE2" s="134">
        <v>1.2815796646765355E-4</v>
      </c>
      <c r="BF2" s="134">
        <v>1.4146995028235164E-4</v>
      </c>
      <c r="BG2" s="134"/>
      <c r="BH2" s="134">
        <v>2.0043016179310695E-6</v>
      </c>
      <c r="BI2" s="134">
        <v>2.1249568446390507E-5</v>
      </c>
      <c r="BJ2" s="134">
        <v>1.1072027454596215E-4</v>
      </c>
      <c r="BK2" s="134">
        <v>9.350966251900222E-7</v>
      </c>
      <c r="BL2" s="134">
        <v>5.0669069937719812E-5</v>
      </c>
      <c r="BM2" s="134">
        <v>1.1704131180512249E-5</v>
      </c>
      <c r="BN2" s="134">
        <v>1.4803513792048415E-5</v>
      </c>
      <c r="BO2" s="134">
        <v>2.5127782549160707E-5</v>
      </c>
      <c r="BP2" s="134">
        <v>4.6503073458873097E-5</v>
      </c>
      <c r="BQ2" s="134">
        <v>1.1854229171552721E-4</v>
      </c>
      <c r="BR2" s="134">
        <v>9.0214081476538231E-5</v>
      </c>
      <c r="BS2" s="134">
        <v>7.5264526038606346E-6</v>
      </c>
      <c r="BT2" s="134">
        <v>2.3041768336684054E-3</v>
      </c>
      <c r="BU2" s="134">
        <v>1.9303487830403539E-5</v>
      </c>
      <c r="BV2" s="134">
        <v>4.4951685582885571E-5</v>
      </c>
      <c r="BW2" s="134">
        <v>3.2571259208565413E-4</v>
      </c>
      <c r="BX2" s="134">
        <v>6.872099527277406E-4</v>
      </c>
      <c r="BY2" s="134">
        <v>9.499532482399414E-5</v>
      </c>
      <c r="BZ2" s="134">
        <v>1.7067438862683982E-3</v>
      </c>
      <c r="CA2" s="134">
        <v>4.8068978731998328E-3</v>
      </c>
      <c r="CB2" s="134">
        <v>2.6668036958495855E-4</v>
      </c>
      <c r="CC2" s="134">
        <v>2.3194141538556443E-4</v>
      </c>
      <c r="CD2" s="134">
        <v>3.4054019717480384E-4</v>
      </c>
      <c r="CE2" s="134">
        <v>4.1677551832003725E-5</v>
      </c>
      <c r="CF2" s="134">
        <v>4.7825239274760023E-5</v>
      </c>
      <c r="CG2" s="134">
        <v>9.8735658444649643E-5</v>
      </c>
      <c r="CH2" s="134">
        <v>1.3750972203540777E-4</v>
      </c>
      <c r="CI2" s="134"/>
      <c r="CJ2" s="134">
        <v>4.8201590336911323E-6</v>
      </c>
      <c r="CK2" s="134">
        <v>2.3099154024605455E-5</v>
      </c>
      <c r="CL2" s="134">
        <v>9.3574697658453884E-5</v>
      </c>
      <c r="CM2" s="134">
        <v>0</v>
      </c>
      <c r="CN2" s="134">
        <v>4.669412184736172E-5</v>
      </c>
      <c r="CO2" s="134">
        <v>5.084450367572243E-6</v>
      </c>
      <c r="CP2" s="134">
        <v>1.4627878695347509E-5</v>
      </c>
      <c r="CQ2" s="134">
        <v>2.6292767259654145E-5</v>
      </c>
      <c r="CR2" s="134">
        <v>2.6830438992907986E-5</v>
      </c>
      <c r="CS2" s="134">
        <v>1.0792036313124851E-4</v>
      </c>
      <c r="CT2" s="134">
        <v>9.3760031190114209E-5</v>
      </c>
      <c r="CU2" s="134">
        <v>6.8330679932947151E-6</v>
      </c>
      <c r="CV2" s="134">
        <v>2.2897392949126783E-3</v>
      </c>
      <c r="CW2" s="134">
        <v>3.1508805590311057E-5</v>
      </c>
      <c r="CX2" s="134">
        <v>3.64798511501445E-5</v>
      </c>
      <c r="CY2" s="134">
        <v>3.6744998634800961E-4</v>
      </c>
      <c r="CZ2" s="134">
        <v>7.1471315823905105E-4</v>
      </c>
      <c r="DA2" s="134">
        <v>9.9444083540392274E-5</v>
      </c>
      <c r="DB2" s="134">
        <v>1.5701193727632602E-3</v>
      </c>
      <c r="DC2" s="134">
        <v>3.6317206317532181E-3</v>
      </c>
      <c r="DD2" s="134">
        <v>2.2184481018575734E-4</v>
      </c>
      <c r="DE2" s="134">
        <v>2.4868842304806398E-4</v>
      </c>
      <c r="DF2" s="134">
        <v>4.117037770127731E-4</v>
      </c>
      <c r="DG2" s="134">
        <v>3.6231361425422081E-5</v>
      </c>
      <c r="DH2" s="134">
        <v>4.2102520906100058E-5</v>
      </c>
      <c r="DI2" s="134">
        <v>9.4538937473648971E-5</v>
      </c>
      <c r="DJ2" s="134">
        <v>1.04382480815221E-4</v>
      </c>
      <c r="DK2" s="134"/>
      <c r="DL2" s="134">
        <v>5.4163474162398384E-6</v>
      </c>
      <c r="DM2" s="134">
        <v>1.6942358273979042E-5</v>
      </c>
      <c r="DN2" s="134">
        <v>2.8390725614052146E-4</v>
      </c>
      <c r="DO2" s="134">
        <v>6.4174956057180349E-7</v>
      </c>
      <c r="DP2" s="134">
        <v>7.9505113601761765E-5</v>
      </c>
      <c r="DQ2" s="134">
        <v>3.4654476270865687E-7</v>
      </c>
      <c r="DR2" s="134">
        <v>2.0551123677932123E-5</v>
      </c>
      <c r="DS2" s="134">
        <v>1.9281315214081156E-5</v>
      </c>
      <c r="DT2" s="134">
        <v>2.4138755388022348E-5</v>
      </c>
      <c r="DU2" s="134">
        <v>3.0213491924274E-4</v>
      </c>
      <c r="DV2" s="134">
        <v>1.3090926598688041E-4</v>
      </c>
      <c r="DW2" s="134">
        <v>1.0447569596185878E-5</v>
      </c>
      <c r="DX2" s="134">
        <v>2.6672773868725219E-3</v>
      </c>
      <c r="DY2" s="134">
        <v>1.9103858877257895E-5</v>
      </c>
      <c r="DZ2" s="134">
        <v>2.8227933254683734E-5</v>
      </c>
      <c r="EA2" s="134">
        <v>5.9524432929055943E-4</v>
      </c>
      <c r="EB2" s="134">
        <v>3.0920218502020077E-3</v>
      </c>
      <c r="EC2" s="134">
        <v>1.1580088324877728E-4</v>
      </c>
      <c r="ED2" s="134">
        <v>1.7148744618076385E-3</v>
      </c>
      <c r="EE2" s="134">
        <v>6.2246250673248594E-3</v>
      </c>
      <c r="EF2" s="134">
        <v>2.5604223226234147E-4</v>
      </c>
      <c r="EG2" s="134">
        <v>2.6629389207599556E-4</v>
      </c>
      <c r="EH2" s="134">
        <v>2.7793585197933971E-4</v>
      </c>
      <c r="EI2" s="134">
        <v>3.9537548677269496E-5</v>
      </c>
      <c r="EJ2" s="134">
        <v>2.9577155080830828E-5</v>
      </c>
      <c r="EK2" s="134">
        <v>9.3248312566307647E-5</v>
      </c>
      <c r="EL2" s="134">
        <v>2.5697490199868683E-4</v>
      </c>
      <c r="EM2" s="134"/>
      <c r="EN2" s="134">
        <v>7.1409140629350177E-6</v>
      </c>
      <c r="EO2" s="134">
        <v>4.2381108292955467E-5</v>
      </c>
      <c r="EP2" s="134">
        <v>1.1752246266658287E-4</v>
      </c>
      <c r="EQ2" s="134">
        <v>2.6823372912060467E-6</v>
      </c>
      <c r="ER2" s="134">
        <v>6.4331758266121744E-5</v>
      </c>
      <c r="ES2" s="134">
        <v>0</v>
      </c>
      <c r="ET2" s="134">
        <v>5.5872995770679512E-5</v>
      </c>
      <c r="EU2" s="134">
        <v>3.3284373036258908E-5</v>
      </c>
      <c r="EV2" s="134">
        <v>2.5719631129228376E-5</v>
      </c>
      <c r="EW2" s="134">
        <v>1.025398801227199E-4</v>
      </c>
      <c r="EX2" s="134">
        <v>4.0325056869201403E-5</v>
      </c>
      <c r="EY2" s="134">
        <v>8.5902878850529977E-6</v>
      </c>
      <c r="EZ2" s="134">
        <v>2.9118963640991278E-3</v>
      </c>
      <c r="FA2" s="134">
        <v>1.1526751975026441E-5</v>
      </c>
      <c r="FB2" s="134">
        <v>1.2872956623326787E-5</v>
      </c>
      <c r="FC2" s="134">
        <v>3.3525986363276634E-4</v>
      </c>
      <c r="FD2" s="134">
        <v>6.6720037390048692E-4</v>
      </c>
      <c r="FE2" s="134">
        <v>1.6860676326984437E-4</v>
      </c>
      <c r="FF2" s="134">
        <v>1.963110830623842E-3</v>
      </c>
      <c r="FG2" s="134">
        <v>2.8523114822789973E-3</v>
      </c>
      <c r="FH2" s="134">
        <v>2.7929256909423397E-4</v>
      </c>
      <c r="FI2" s="134">
        <v>2.9772349708438506E-4</v>
      </c>
      <c r="FJ2" s="134">
        <v>2.8361919188037122E-4</v>
      </c>
      <c r="FK2" s="134">
        <v>3.086062453405182E-5</v>
      </c>
      <c r="FL2" s="134">
        <v>2.2166761839709859E-5</v>
      </c>
      <c r="FM2" s="134">
        <v>7.3660570589399564E-5</v>
      </c>
      <c r="FN2" s="134">
        <v>1.0902939718620643E-4</v>
      </c>
      <c r="FO2" s="134"/>
      <c r="FP2" s="134">
        <v>7.4298548128251886E-6</v>
      </c>
      <c r="FQ2" s="134">
        <v>5.197351821488974E-5</v>
      </c>
      <c r="FR2" s="134">
        <v>1.3401774644576119E-4</v>
      </c>
      <c r="FS2" s="134">
        <v>2.2425078323824144E-6</v>
      </c>
      <c r="FT2" s="134">
        <v>4.7742617728275763E-5</v>
      </c>
      <c r="FU2" s="134">
        <v>4.4990461661961699E-6</v>
      </c>
      <c r="FV2" s="134">
        <v>7.3410419241108968E-5</v>
      </c>
      <c r="FW2" s="134">
        <v>2.7033013784481606E-5</v>
      </c>
      <c r="FX2" s="134">
        <v>2.7470053710157971E-5</v>
      </c>
      <c r="FY2" s="134">
        <v>2.3180413241175065E-4</v>
      </c>
      <c r="FZ2" s="134">
        <v>5.1619447297993141E-5</v>
      </c>
      <c r="GA2" s="134">
        <v>9.7981089291663581E-6</v>
      </c>
      <c r="GB2" s="134">
        <v>3.4141176074302172E-3</v>
      </c>
      <c r="GC2" s="134">
        <v>2.3503749575500599E-5</v>
      </c>
      <c r="GD2" s="134">
        <v>2.9305361917133528E-5</v>
      </c>
      <c r="GE2" s="134">
        <v>4.1447811020142765E-4</v>
      </c>
      <c r="GF2" s="134">
        <v>3.1109998651001466E-3</v>
      </c>
      <c r="GG2" s="134">
        <v>1.6694425660204222E-4</v>
      </c>
      <c r="GH2" s="134">
        <v>6.8524875296825357E-3</v>
      </c>
      <c r="GI2" s="134">
        <v>5.5829208526674582E-3</v>
      </c>
      <c r="GJ2" s="134">
        <v>2.5873640274772988E-4</v>
      </c>
      <c r="GK2" s="134">
        <v>2.3070243223271064E-4</v>
      </c>
      <c r="GL2" s="134">
        <v>2.6942677372362805E-4</v>
      </c>
      <c r="GM2" s="134">
        <v>3.1214835317601577E-5</v>
      </c>
      <c r="GN2" s="134">
        <v>2.9836324651267024E-5</v>
      </c>
      <c r="GO2" s="134">
        <v>7.0782165291121272E-5</v>
      </c>
      <c r="GP2" s="134">
        <v>2.1284877670399503E-4</v>
      </c>
      <c r="GQ2" s="134"/>
      <c r="GR2" s="134">
        <v>3.0703935608341304E-5</v>
      </c>
      <c r="GS2" s="134">
        <v>1.9552185730356732E-5</v>
      </c>
      <c r="GT2" s="134">
        <v>2.4555109435509873E-5</v>
      </c>
      <c r="GU2" s="134">
        <v>3.7821500049249963E-6</v>
      </c>
      <c r="GV2" s="134">
        <v>3.8348963807197307E-5</v>
      </c>
      <c r="GW2" s="134">
        <v>8.386591078578512E-6</v>
      </c>
      <c r="GX2" s="134">
        <v>1.6941105639768728E-4</v>
      </c>
      <c r="GY2" s="134">
        <v>1.7516852609676708E-5</v>
      </c>
      <c r="GZ2" s="134">
        <v>2.0719827636782661E-5</v>
      </c>
      <c r="HA2" s="134">
        <v>2.3097314139416242E-4</v>
      </c>
      <c r="HB2" s="134">
        <v>4.3339288651760507E-5</v>
      </c>
      <c r="HC2" s="134">
        <v>2.1418063011630555E-5</v>
      </c>
      <c r="HD2" s="134">
        <v>3.8730696591215614E-3</v>
      </c>
      <c r="HE2" s="134">
        <v>1.0841459270647417E-5</v>
      </c>
      <c r="HF2" s="134">
        <v>1.9567008604237779E-5</v>
      </c>
      <c r="HG2" s="134">
        <v>4.3388747912630654E-4</v>
      </c>
      <c r="HH2" s="134">
        <v>2.1138927337193574E-3</v>
      </c>
      <c r="HI2" s="134">
        <v>1.4905149562487535E-4</v>
      </c>
      <c r="HJ2" s="134">
        <v>5.2320730392154818E-3</v>
      </c>
      <c r="HK2" s="134">
        <v>4.8900203666418446E-3</v>
      </c>
      <c r="HL2" s="134">
        <v>2.934148760428049E-4</v>
      </c>
      <c r="HM2" s="134">
        <v>1.8659116312160095E-4</v>
      </c>
      <c r="HN2" s="134">
        <v>3.4047826911714693E-4</v>
      </c>
      <c r="HO2" s="134">
        <v>2.6362894558272644E-5</v>
      </c>
      <c r="HP2" s="134">
        <v>1.7451261683861954E-5</v>
      </c>
      <c r="HQ2" s="134">
        <v>6.5200407712966171E-5</v>
      </c>
      <c r="HR2" s="134">
        <v>2.4366385024465062E-4</v>
      </c>
    </row>
    <row r="3" spans="1:227" x14ac:dyDescent="0.25">
      <c r="A3" s="123" t="s">
        <v>28</v>
      </c>
      <c r="B3" s="123">
        <v>7420</v>
      </c>
      <c r="C3" s="9" t="s">
        <v>893</v>
      </c>
      <c r="D3" s="134">
        <v>3.603159421177128E-5</v>
      </c>
      <c r="E3" s="134">
        <v>5.8904195290809285E-6</v>
      </c>
      <c r="F3" s="134">
        <v>7.7255137332010277E-6</v>
      </c>
      <c r="G3" s="134">
        <v>1.6392573501154398E-5</v>
      </c>
      <c r="H3" s="134">
        <v>1.0461380407531029E-4</v>
      </c>
      <c r="I3" s="134">
        <v>5.5495478533939879E-6</v>
      </c>
      <c r="J3" s="134">
        <v>3.2658053586492351E-5</v>
      </c>
      <c r="K3" s="134">
        <v>3.3414757657698579E-5</v>
      </c>
      <c r="L3" s="134">
        <v>2.6474594853885656E-5</v>
      </c>
      <c r="M3" s="134">
        <v>1.2362952538561332E-4</v>
      </c>
      <c r="N3" s="134">
        <v>4.9331645210937161E-5</v>
      </c>
      <c r="O3" s="134">
        <v>3.2155036408311932E-5</v>
      </c>
      <c r="P3" s="134">
        <v>1.0733759366124726E-4</v>
      </c>
      <c r="Q3" s="134">
        <v>5.5994398470890215E-5</v>
      </c>
      <c r="R3" s="134">
        <v>5.1122692192362005E-5</v>
      </c>
      <c r="S3" s="134">
        <v>2.1752563428756969E-4</v>
      </c>
      <c r="T3" s="134">
        <v>7.4902719435834743E-4</v>
      </c>
      <c r="U3" s="134">
        <v>1.6416296903772016E-4</v>
      </c>
      <c r="V3" s="134">
        <v>8.2241374283314507E-4</v>
      </c>
      <c r="W3" s="134">
        <v>4.4858978953894423E-3</v>
      </c>
      <c r="X3" s="134">
        <v>7.4719272789669944E-4</v>
      </c>
      <c r="Y3" s="134">
        <v>6.8958842561402057E-4</v>
      </c>
      <c r="Z3" s="134">
        <v>8.2099624772488493E-4</v>
      </c>
      <c r="AA3" s="134">
        <v>6.1870594182710862E-5</v>
      </c>
      <c r="AB3" s="134">
        <v>9.9722724235955636E-5</v>
      </c>
      <c r="AC3" s="134">
        <v>1.7721761784080482E-4</v>
      </c>
      <c r="AD3" s="134">
        <v>2.3473155528021776E-4</v>
      </c>
      <c r="AE3" s="134"/>
      <c r="AF3" s="134">
        <v>3.3494273616939728E-5</v>
      </c>
      <c r="AG3" s="134">
        <v>7.3182839718978052E-6</v>
      </c>
      <c r="AH3" s="134">
        <v>9.6904669302632976E-6</v>
      </c>
      <c r="AI3" s="134">
        <v>9.0827370550758388E-6</v>
      </c>
      <c r="AJ3" s="134">
        <v>1.1428091506509096E-4</v>
      </c>
      <c r="AK3" s="134">
        <v>2.9941375905864077E-6</v>
      </c>
      <c r="AL3" s="134">
        <v>3.1992153654760303E-5</v>
      </c>
      <c r="AM3" s="134">
        <v>2.5137818062783313E-5</v>
      </c>
      <c r="AN3" s="134">
        <v>3.4929360260444676E-5</v>
      </c>
      <c r="AO3" s="134">
        <v>1.2536059469621215E-4</v>
      </c>
      <c r="AP3" s="134">
        <v>5.0130144943122279E-5</v>
      </c>
      <c r="AQ3" s="134">
        <v>3.2914434012350991E-5</v>
      </c>
      <c r="AR3" s="134">
        <v>2.0651997191483836E-4</v>
      </c>
      <c r="AS3" s="134">
        <v>5.9045927850430726E-5</v>
      </c>
      <c r="AT3" s="134">
        <v>4.2231306333925622E-5</v>
      </c>
      <c r="AU3" s="134">
        <v>2.0747356191740571E-4</v>
      </c>
      <c r="AV3" s="134">
        <v>8.1738614438140139E-4</v>
      </c>
      <c r="AW3" s="134">
        <v>1.7437866802755725E-4</v>
      </c>
      <c r="AX3" s="134">
        <v>8.1218783255361342E-4</v>
      </c>
      <c r="AY3" s="134">
        <v>4.4291626693771955E-3</v>
      </c>
      <c r="AZ3" s="134">
        <v>6.8926889483272435E-4</v>
      </c>
      <c r="BA3" s="134">
        <v>6.5057854636185243E-4</v>
      </c>
      <c r="BB3" s="134">
        <v>7.7632725602390883E-4</v>
      </c>
      <c r="BC3" s="134">
        <v>5.8542468919598731E-5</v>
      </c>
      <c r="BD3" s="134">
        <v>8.2046261459406812E-5</v>
      </c>
      <c r="BE3" s="134">
        <v>1.9473678397570563E-4</v>
      </c>
      <c r="BF3" s="134">
        <v>2.4662172706303107E-4</v>
      </c>
      <c r="BG3" s="134"/>
      <c r="BH3" s="134">
        <v>3.7459979618465057E-5</v>
      </c>
      <c r="BI3" s="134">
        <v>6.6903607660314365E-6</v>
      </c>
      <c r="BJ3" s="134">
        <v>1.1378028350835326E-5</v>
      </c>
      <c r="BK3" s="134">
        <v>1.30349473011888E-5</v>
      </c>
      <c r="BL3" s="134">
        <v>1.0379723247925164E-4</v>
      </c>
      <c r="BM3" s="134">
        <v>4.8072207018698028E-6</v>
      </c>
      <c r="BN3" s="134">
        <v>2.7531205616367656E-5</v>
      </c>
      <c r="BO3" s="134">
        <v>2.68626600027924E-5</v>
      </c>
      <c r="BP3" s="134">
        <v>3.0468501875088858E-5</v>
      </c>
      <c r="BQ3" s="134">
        <v>1.389886685663355E-4</v>
      </c>
      <c r="BR3" s="134">
        <v>4.5215605808985543E-5</v>
      </c>
      <c r="BS3" s="134">
        <v>2.4845574618085942E-5</v>
      </c>
      <c r="BT3" s="134">
        <v>8.4420051807836512E-5</v>
      </c>
      <c r="BU3" s="134">
        <v>6.1245528349701908E-5</v>
      </c>
      <c r="BV3" s="134">
        <v>4.8548793423550578E-5</v>
      </c>
      <c r="BW3" s="134">
        <v>1.8753415257628973E-4</v>
      </c>
      <c r="BX3" s="134">
        <v>8.2775054237784493E-4</v>
      </c>
      <c r="BY3" s="134">
        <v>1.6036563401289103E-4</v>
      </c>
      <c r="BZ3" s="134">
        <v>8.0405782908772008E-4</v>
      </c>
      <c r="CA3" s="134">
        <v>4.9787701576196634E-3</v>
      </c>
      <c r="CB3" s="134">
        <v>7.5456270201544314E-4</v>
      </c>
      <c r="CC3" s="134">
        <v>6.5056312379238883E-4</v>
      </c>
      <c r="CD3" s="134">
        <v>7.7069925729949889E-4</v>
      </c>
      <c r="CE3" s="134">
        <v>5.6965579638847649E-5</v>
      </c>
      <c r="CF3" s="134">
        <v>9.8058198125731508E-5</v>
      </c>
      <c r="CG3" s="134">
        <v>1.9678538693931161E-4</v>
      </c>
      <c r="CH3" s="134">
        <v>2.3167872902871546E-4</v>
      </c>
      <c r="CI3" s="134"/>
      <c r="CJ3" s="134">
        <v>4.9721941283015413E-5</v>
      </c>
      <c r="CK3" s="134">
        <v>7.6437181771972887E-6</v>
      </c>
      <c r="CL3" s="134">
        <v>1.496642503139036E-5</v>
      </c>
      <c r="CM3" s="134">
        <v>1.2558953156882947E-5</v>
      </c>
      <c r="CN3" s="134">
        <v>1.0235134850540471E-4</v>
      </c>
      <c r="CO3" s="134">
        <v>1.3529895467032372E-6</v>
      </c>
      <c r="CP3" s="134">
        <v>1.6696944915872192E-5</v>
      </c>
      <c r="CQ3" s="134">
        <v>1.8756520122179621E-5</v>
      </c>
      <c r="CR3" s="134">
        <v>4.1597185947587591E-5</v>
      </c>
      <c r="CS3" s="134">
        <v>9.5547708182966776E-5</v>
      </c>
      <c r="CT3" s="134">
        <v>4.6545174723806504E-5</v>
      </c>
      <c r="CU3" s="134">
        <v>3.1578181939847521E-5</v>
      </c>
      <c r="CV3" s="134">
        <v>8.7185240372944598E-5</v>
      </c>
      <c r="CW3" s="134">
        <v>3.7852244771430158E-5</v>
      </c>
      <c r="CX3" s="134">
        <v>4.559352595234483E-5</v>
      </c>
      <c r="CY3" s="134">
        <v>1.9878203754492477E-4</v>
      </c>
      <c r="CZ3" s="134">
        <v>8.0447598523466439E-4</v>
      </c>
      <c r="DA3" s="134">
        <v>1.593111452672522E-4</v>
      </c>
      <c r="DB3" s="134">
        <v>8.0226696549325896E-4</v>
      </c>
      <c r="DC3" s="134">
        <v>5.1597409554425327E-3</v>
      </c>
      <c r="DD3" s="134">
        <v>7.6744109816643917E-4</v>
      </c>
      <c r="DE3" s="134">
        <v>6.2639598504379672E-4</v>
      </c>
      <c r="DF3" s="134">
        <v>8.3619706496978054E-4</v>
      </c>
      <c r="DG3" s="134">
        <v>5.0386819738281956E-5</v>
      </c>
      <c r="DH3" s="134">
        <v>8.0522141421393624E-5</v>
      </c>
      <c r="DI3" s="134">
        <v>1.7075477613279634E-4</v>
      </c>
      <c r="DJ3" s="134">
        <v>3.0645432294888362E-4</v>
      </c>
      <c r="DK3" s="134"/>
      <c r="DL3" s="134">
        <v>4.8753808491574286E-5</v>
      </c>
      <c r="DM3" s="134">
        <v>7.5521843287552097E-6</v>
      </c>
      <c r="DN3" s="134">
        <v>2.510512955964631E-5</v>
      </c>
      <c r="DO3" s="134">
        <v>1.4333199602228461E-5</v>
      </c>
      <c r="DP3" s="134">
        <v>7.9464702254427783E-5</v>
      </c>
      <c r="DQ3" s="134">
        <v>1.6245953042496655E-6</v>
      </c>
      <c r="DR3" s="134">
        <v>2.1883571932225667E-5</v>
      </c>
      <c r="DS3" s="134">
        <v>2.0685897377313933E-5</v>
      </c>
      <c r="DT3" s="134">
        <v>1.6343656267264354E-5</v>
      </c>
      <c r="DU3" s="134">
        <v>1.1015613590560276E-4</v>
      </c>
      <c r="DV3" s="134">
        <v>5.957817945475364E-5</v>
      </c>
      <c r="DW3" s="134">
        <v>3.2251866582694479E-5</v>
      </c>
      <c r="DX3" s="134">
        <v>1.1118950369802564E-4</v>
      </c>
      <c r="DY3" s="134">
        <v>4.6207635651695119E-5</v>
      </c>
      <c r="DZ3" s="134">
        <v>4.2204125059704872E-5</v>
      </c>
      <c r="EA3" s="134">
        <v>2.8983587070598638E-4</v>
      </c>
      <c r="EB3" s="134">
        <v>7.789119524852805E-4</v>
      </c>
      <c r="EC3" s="134">
        <v>1.575377328367846E-4</v>
      </c>
      <c r="ED3" s="134">
        <v>8.8336906916821332E-4</v>
      </c>
      <c r="EE3" s="134">
        <v>6.2082673240255988E-3</v>
      </c>
      <c r="EF3" s="134">
        <v>8.8798056196890383E-4</v>
      </c>
      <c r="EG3" s="134">
        <v>6.8734404856001484E-4</v>
      </c>
      <c r="EH3" s="134">
        <v>8.1413506290845482E-4</v>
      </c>
      <c r="EI3" s="134">
        <v>4.7047704701470374E-5</v>
      </c>
      <c r="EJ3" s="134">
        <v>7.9572428097329575E-5</v>
      </c>
      <c r="EK3" s="134">
        <v>1.4831271502846943E-4</v>
      </c>
      <c r="EL3" s="134">
        <v>3.168526526649915E-4</v>
      </c>
      <c r="EM3" s="134"/>
      <c r="EN3" s="134">
        <v>4.8414071148306967E-5</v>
      </c>
      <c r="EO3" s="134">
        <v>1.1079412580342851E-5</v>
      </c>
      <c r="EP3" s="134">
        <v>2.8029304220775733E-5</v>
      </c>
      <c r="EQ3" s="134">
        <v>1.3917230714727053E-5</v>
      </c>
      <c r="ER3" s="134">
        <v>7.6184350330609033E-5</v>
      </c>
      <c r="ES3" s="134">
        <v>3.4139276588507745E-6</v>
      </c>
      <c r="ET3" s="134">
        <v>2.3045406547538588E-5</v>
      </c>
      <c r="EU3" s="134">
        <v>2.2348961049784208E-5</v>
      </c>
      <c r="EV3" s="134">
        <v>1.9071143226774524E-5</v>
      </c>
      <c r="EW3" s="134">
        <v>1.5164735067596153E-4</v>
      </c>
      <c r="EX3" s="134">
        <v>5.5639365043684727E-5</v>
      </c>
      <c r="EY3" s="134">
        <v>3.5782360484017559E-5</v>
      </c>
      <c r="EZ3" s="134">
        <v>9.4074627459676238E-5</v>
      </c>
      <c r="FA3" s="134">
        <v>3.4064662621486087E-5</v>
      </c>
      <c r="FB3" s="134">
        <v>4.3659036071847227E-5</v>
      </c>
      <c r="FC3" s="134">
        <v>2.9181349535266311E-4</v>
      </c>
      <c r="FD3" s="134">
        <v>8.770316256520921E-4</v>
      </c>
      <c r="FE3" s="134">
        <v>1.6854655318893227E-4</v>
      </c>
      <c r="FF3" s="134">
        <v>8.7738292128105655E-4</v>
      </c>
      <c r="FG3" s="134">
        <v>5.5702117770192773E-3</v>
      </c>
      <c r="FH3" s="134">
        <v>8.9170398889905356E-4</v>
      </c>
      <c r="FI3" s="134">
        <v>7.6120383912145961E-4</v>
      </c>
      <c r="FJ3" s="134">
        <v>8.4649198123529874E-4</v>
      </c>
      <c r="FK3" s="134">
        <v>3.503374873339267E-5</v>
      </c>
      <c r="FL3" s="134">
        <v>9.4814468299827821E-5</v>
      </c>
      <c r="FM3" s="134">
        <v>1.609916307218163E-4</v>
      </c>
      <c r="FN3" s="134">
        <v>1.8198982563756878E-4</v>
      </c>
      <c r="FO3" s="134"/>
      <c r="FP3" s="134">
        <v>5.3039502705363608E-5</v>
      </c>
      <c r="FQ3" s="134">
        <v>8.4274012233365904E-6</v>
      </c>
      <c r="FR3" s="134">
        <v>2.7773961414201759E-5</v>
      </c>
      <c r="FS3" s="134">
        <v>1.3870253458035336E-5</v>
      </c>
      <c r="FT3" s="134">
        <v>1.0535596196116479E-4</v>
      </c>
      <c r="FU3" s="134">
        <v>7.1926614943827319E-6</v>
      </c>
      <c r="FV3" s="134">
        <v>2.4688177816829269E-5</v>
      </c>
      <c r="FW3" s="134">
        <v>2.3313021867478313E-5</v>
      </c>
      <c r="FX3" s="134">
        <v>1.4347790934079893E-5</v>
      </c>
      <c r="FY3" s="134">
        <v>2.260780660725482E-4</v>
      </c>
      <c r="FZ3" s="134">
        <v>7.6121864612067284E-5</v>
      </c>
      <c r="GA3" s="134">
        <v>3.5912124869931606E-5</v>
      </c>
      <c r="GB3" s="134">
        <v>9.1401154807585521E-5</v>
      </c>
      <c r="GC3" s="134">
        <v>3.8768240094146535E-5</v>
      </c>
      <c r="GD3" s="134">
        <v>3.9392356461294894E-5</v>
      </c>
      <c r="GE3" s="134">
        <v>3.6491348266086502E-4</v>
      </c>
      <c r="GF3" s="134">
        <v>9.3323975718762487E-4</v>
      </c>
      <c r="GG3" s="134">
        <v>1.7754576464649207E-4</v>
      </c>
      <c r="GH3" s="134">
        <v>9.6618343941730865E-4</v>
      </c>
      <c r="GI3" s="134">
        <v>5.9809022254912478E-3</v>
      </c>
      <c r="GJ3" s="134">
        <v>8.5426454823636655E-4</v>
      </c>
      <c r="GK3" s="134">
        <v>7.2346765444895888E-4</v>
      </c>
      <c r="GL3" s="134">
        <v>9.3522593498725345E-4</v>
      </c>
      <c r="GM3" s="134">
        <v>9.7045707084325854E-5</v>
      </c>
      <c r="GN3" s="134">
        <v>9.6460281168615444E-5</v>
      </c>
      <c r="GO3" s="134">
        <v>1.6776564330206405E-4</v>
      </c>
      <c r="GP3" s="134">
        <v>2.1039909192973713E-4</v>
      </c>
      <c r="GQ3" s="134"/>
      <c r="GR3" s="134">
        <v>6.6421763615627063E-5</v>
      </c>
      <c r="GS3" s="134">
        <v>1.094562692950463E-5</v>
      </c>
      <c r="GT3" s="134">
        <v>2.3974611693770653E-4</v>
      </c>
      <c r="GU3" s="134">
        <v>3.0977687191141439E-5</v>
      </c>
      <c r="GV3" s="134">
        <v>9.1219569956299315E-5</v>
      </c>
      <c r="GW3" s="134">
        <v>5.7681589356980313E-6</v>
      </c>
      <c r="GX3" s="134">
        <v>2.7860493870137773E-5</v>
      </c>
      <c r="GY3" s="134">
        <v>2.4858157444609767E-5</v>
      </c>
      <c r="GZ3" s="134">
        <v>2.709122979877199E-5</v>
      </c>
      <c r="HA3" s="134">
        <v>1.3451315571727006E-4</v>
      </c>
      <c r="HB3" s="134">
        <v>7.7284706155961519E-5</v>
      </c>
      <c r="HC3" s="134">
        <v>2.5804376122689172E-5</v>
      </c>
      <c r="HD3" s="134">
        <v>9.2003132919354092E-5</v>
      </c>
      <c r="HE3" s="134">
        <v>3.4560747252950287E-5</v>
      </c>
      <c r="HF3" s="134">
        <v>2.9022383616549162E-5</v>
      </c>
      <c r="HG3" s="134">
        <v>4.0589784111304391E-4</v>
      </c>
      <c r="HH3" s="134">
        <v>1.1561597799569468E-3</v>
      </c>
      <c r="HI3" s="134">
        <v>1.6992051845648946E-4</v>
      </c>
      <c r="HJ3" s="134">
        <v>1.2021346990114304E-3</v>
      </c>
      <c r="HK3" s="134">
        <v>5.8220652916153356E-3</v>
      </c>
      <c r="HL3" s="134">
        <v>9.7248670856924381E-4</v>
      </c>
      <c r="HM3" s="134">
        <v>7.8407757178234607E-4</v>
      </c>
      <c r="HN3" s="134">
        <v>1.0159593797977981E-3</v>
      </c>
      <c r="HO3" s="134">
        <v>7.913797293258584E-5</v>
      </c>
      <c r="HP3" s="134">
        <v>1.0764134637048359E-4</v>
      </c>
      <c r="HQ3" s="134">
        <v>2.0183898655500322E-4</v>
      </c>
      <c r="HR3" s="134">
        <v>1.697776925562429E-4</v>
      </c>
    </row>
    <row r="4" spans="1:227" x14ac:dyDescent="0.25">
      <c r="A4" s="123" t="s">
        <v>28</v>
      </c>
      <c r="B4" s="123">
        <v>74102</v>
      </c>
      <c r="C4" s="138" t="s">
        <v>894</v>
      </c>
      <c r="D4" s="135">
        <v>5.1963844540156799E-6</v>
      </c>
      <c r="E4" s="134">
        <v>4.5099048421355814E-6</v>
      </c>
      <c r="F4" s="134">
        <v>1.266694077351444E-6</v>
      </c>
      <c r="G4" s="134">
        <v>8.3899471801110189E-7</v>
      </c>
      <c r="H4" s="134">
        <v>3.3439739552391708E-5</v>
      </c>
      <c r="I4" s="134">
        <v>1.6893301486755803E-6</v>
      </c>
      <c r="J4" s="134">
        <v>3.6876035629365729E-6</v>
      </c>
      <c r="K4" s="134">
        <v>2.0698950704371321E-5</v>
      </c>
      <c r="L4" s="134">
        <v>2.3247746741463563E-6</v>
      </c>
      <c r="M4" s="134">
        <v>5.6997824125031886E-5</v>
      </c>
      <c r="N4" s="134">
        <v>5.0455195211863729E-6</v>
      </c>
      <c r="O4" s="134">
        <v>3.1985170049411906E-6</v>
      </c>
      <c r="P4" s="134">
        <v>7.5782404645891407E-5</v>
      </c>
      <c r="Q4" s="134">
        <v>5.1687825802955614E-6</v>
      </c>
      <c r="R4" s="134">
        <v>7.9012853819862736E-7</v>
      </c>
      <c r="S4" s="134">
        <v>6.1924828124429652E-5</v>
      </c>
      <c r="T4" s="134">
        <v>9.6427061265542949E-5</v>
      </c>
      <c r="U4" s="134">
        <v>2.651819100415028E-5</v>
      </c>
      <c r="V4" s="134">
        <v>2.7507864211720473E-4</v>
      </c>
      <c r="W4" s="134">
        <v>1.9038600079793345E-3</v>
      </c>
      <c r="X4" s="134">
        <v>2.3923168688637112E-4</v>
      </c>
      <c r="Y4" s="134">
        <v>1.1659584023150585E-4</v>
      </c>
      <c r="Z4" s="134">
        <v>1.4932052097470989E-4</v>
      </c>
      <c r="AA4" s="134">
        <v>7.1559520949280134E-6</v>
      </c>
      <c r="AB4" s="134">
        <v>3.1182061902065485E-5</v>
      </c>
      <c r="AC4" s="134">
        <v>7.6308971563792473E-5</v>
      </c>
      <c r="AD4" s="134">
        <v>8.9586423834279799E-5</v>
      </c>
      <c r="AE4" s="134"/>
      <c r="AF4" s="134">
        <v>4.9353235930090797E-6</v>
      </c>
      <c r="AG4" s="134">
        <v>5.9149343951209947E-6</v>
      </c>
      <c r="AH4" s="134">
        <v>3.2256324290026138E-6</v>
      </c>
      <c r="AI4" s="134">
        <v>0</v>
      </c>
      <c r="AJ4" s="134">
        <v>2.3927339573858635E-5</v>
      </c>
      <c r="AK4" s="134">
        <v>2.7083362169649174E-7</v>
      </c>
      <c r="AL4" s="134">
        <v>3.1279126224003446E-6</v>
      </c>
      <c r="AM4" s="134">
        <v>1.9129486014139052E-5</v>
      </c>
      <c r="AN4" s="134">
        <v>1.8903068307486182E-6</v>
      </c>
      <c r="AO4" s="134">
        <v>6.4763680988406944E-5</v>
      </c>
      <c r="AP4" s="134">
        <v>1.1536673419070323E-5</v>
      </c>
      <c r="AQ4" s="134">
        <v>4.0663631053671634E-6</v>
      </c>
      <c r="AR4" s="134">
        <v>1.6208493474391793E-5</v>
      </c>
      <c r="AS4" s="134">
        <v>1.8541677190151152E-6</v>
      </c>
      <c r="AT4" s="134">
        <v>6.171930735614746E-7</v>
      </c>
      <c r="AU4" s="134">
        <v>8.0774913313746039E-5</v>
      </c>
      <c r="AV4" s="134">
        <v>1.0756642229653861E-4</v>
      </c>
      <c r="AW4" s="134">
        <v>2.5918677731451585E-5</v>
      </c>
      <c r="AX4" s="134">
        <v>3.1957838076191949E-4</v>
      </c>
      <c r="AY4" s="134">
        <v>1.483034001281529E-3</v>
      </c>
      <c r="AZ4" s="134">
        <v>2.4560013704955802E-4</v>
      </c>
      <c r="BA4" s="134">
        <v>1.7843269581988019E-4</v>
      </c>
      <c r="BB4" s="134">
        <v>7.6783396957180966E-5</v>
      </c>
      <c r="BC4" s="134">
        <v>5.302514864005428E-6</v>
      </c>
      <c r="BD4" s="134">
        <v>2.1029723411017428E-5</v>
      </c>
      <c r="BE4" s="134">
        <v>5.6562032015008745E-5</v>
      </c>
      <c r="BF4" s="134">
        <v>4.0592555203658357E-5</v>
      </c>
      <c r="BG4" s="134"/>
      <c r="BH4" s="134">
        <v>2.1976092694734406E-6</v>
      </c>
      <c r="BI4" s="134">
        <v>7.0387349356885838E-6</v>
      </c>
      <c r="BJ4" s="134">
        <v>2.8662342032154969E-6</v>
      </c>
      <c r="BK4" s="134">
        <v>0</v>
      </c>
      <c r="BL4" s="134">
        <v>1.7661273957514791E-5</v>
      </c>
      <c r="BM4" s="134">
        <v>6.6175933269603527E-7</v>
      </c>
      <c r="BN4" s="134">
        <v>2.8092558838767165E-6</v>
      </c>
      <c r="BO4" s="134">
        <v>1.732953498936649E-5</v>
      </c>
      <c r="BP4" s="134">
        <v>1.5797712754359793E-6</v>
      </c>
      <c r="BQ4" s="134">
        <v>1.1075197176568098E-5</v>
      </c>
      <c r="BR4" s="134">
        <v>4.0298346003315051E-6</v>
      </c>
      <c r="BS4" s="134">
        <v>4.2713909462614921E-6</v>
      </c>
      <c r="BT4" s="134">
        <v>2.296765646486043E-5</v>
      </c>
      <c r="BU4" s="134">
        <v>1.3678321982044436E-6</v>
      </c>
      <c r="BV4" s="134">
        <v>6.2662931245061813E-7</v>
      </c>
      <c r="BW4" s="134">
        <v>6.5849372145604913E-5</v>
      </c>
      <c r="BX4" s="134">
        <v>9.138783485491927E-5</v>
      </c>
      <c r="BY4" s="134">
        <v>1.8940523156851615E-5</v>
      </c>
      <c r="BZ4" s="134">
        <v>1.7087533128504101E-4</v>
      </c>
      <c r="CA4" s="134">
        <v>1.3454613995496883E-3</v>
      </c>
      <c r="CB4" s="134">
        <v>1.3510118722415281E-4</v>
      </c>
      <c r="CC4" s="134">
        <v>2.5191251902092804E-4</v>
      </c>
      <c r="CD4" s="134">
        <v>8.3688622929219752E-5</v>
      </c>
      <c r="CE4" s="134">
        <v>8.2218480936713385E-6</v>
      </c>
      <c r="CF4" s="134">
        <v>2.54100830204248E-5</v>
      </c>
      <c r="CG4" s="134">
        <v>5.7035033257647103E-5</v>
      </c>
      <c r="CH4" s="134">
        <v>2.3443595088358249E-5</v>
      </c>
      <c r="CI4" s="134"/>
      <c r="CJ4" s="134">
        <v>3.0146154201188449E-7</v>
      </c>
      <c r="CK4" s="134">
        <v>2.7901923751681326E-6</v>
      </c>
      <c r="CL4" s="134">
        <v>2.2839781538215351E-6</v>
      </c>
      <c r="CM4" s="134">
        <v>0</v>
      </c>
      <c r="CN4" s="134">
        <v>1.8308427686133706E-5</v>
      </c>
      <c r="CO4" s="134">
        <v>5.4765513465492349E-7</v>
      </c>
      <c r="CP4" s="134">
        <v>1.9694834244769316E-6</v>
      </c>
      <c r="CQ4" s="134">
        <v>1.3649103409462292E-5</v>
      </c>
      <c r="CR4" s="134">
        <v>1.751516680883654E-6</v>
      </c>
      <c r="CS4" s="134">
        <v>8.771485805867769E-6</v>
      </c>
      <c r="CT4" s="134">
        <v>8.0897656991192167E-6</v>
      </c>
      <c r="CU4" s="134">
        <v>6.229195305413307E-6</v>
      </c>
      <c r="CV4" s="134">
        <v>9.1040380815776891E-6</v>
      </c>
      <c r="CW4" s="134">
        <v>2.7633974684422745E-7</v>
      </c>
      <c r="CX4" s="134">
        <v>1.1406701826646991E-6</v>
      </c>
      <c r="CY4" s="134">
        <v>1.0032073872891834E-4</v>
      </c>
      <c r="CZ4" s="134">
        <v>1.3253872254810069E-4</v>
      </c>
      <c r="DA4" s="134">
        <v>2.2962752725563393E-5</v>
      </c>
      <c r="DB4" s="134">
        <v>1.4892094663847239E-4</v>
      </c>
      <c r="DC4" s="134">
        <v>1.143483788552873E-3</v>
      </c>
      <c r="DD4" s="134">
        <v>1.3700394578658557E-4</v>
      </c>
      <c r="DE4" s="134">
        <v>1.8044632758923849E-4</v>
      </c>
      <c r="DF4" s="134">
        <v>8.5138944547553559E-5</v>
      </c>
      <c r="DG4" s="134">
        <v>6.2660791250780588E-6</v>
      </c>
      <c r="DH4" s="134">
        <v>2.4185038596367089E-5</v>
      </c>
      <c r="DI4" s="134">
        <v>5.8259925027157234E-5</v>
      </c>
      <c r="DJ4" s="134">
        <v>6.4785381662986653E-5</v>
      </c>
      <c r="DK4" s="134"/>
      <c r="DL4" s="134">
        <v>3.7749974151282556E-7</v>
      </c>
      <c r="DM4" s="134">
        <v>2.8248305657397692E-6</v>
      </c>
      <c r="DN4" s="134">
        <v>1.7425583109763132E-5</v>
      </c>
      <c r="DO4" s="134">
        <v>0</v>
      </c>
      <c r="DP4" s="134">
        <v>1.5589134950578394E-5</v>
      </c>
      <c r="DQ4" s="134">
        <v>8.3112859756407105E-7</v>
      </c>
      <c r="DR4" s="134">
        <v>3.7435391033355205E-7</v>
      </c>
      <c r="DS4" s="134">
        <v>3.9032265273252761E-5</v>
      </c>
      <c r="DT4" s="134">
        <v>1.3457865784932232E-6</v>
      </c>
      <c r="DU4" s="134">
        <v>6.3688610556865922E-6</v>
      </c>
      <c r="DV4" s="134">
        <v>5.1618433821732186E-6</v>
      </c>
      <c r="DW4" s="134">
        <v>8.2640985079516068E-6</v>
      </c>
      <c r="DX4" s="134">
        <v>9.6241608683366262E-6</v>
      </c>
      <c r="DY4" s="134">
        <v>4.2531637543778349E-6</v>
      </c>
      <c r="DZ4" s="134">
        <v>8.5252024958313111E-7</v>
      </c>
      <c r="EA4" s="134">
        <v>7.8008729793048695E-5</v>
      </c>
      <c r="EB4" s="134">
        <v>1.0437368294838358E-4</v>
      </c>
      <c r="EC4" s="134">
        <v>2.298664505191234E-5</v>
      </c>
      <c r="ED4" s="134">
        <v>2.2024697064759375E-4</v>
      </c>
      <c r="EE4" s="134">
        <v>9.6699077970118636E-4</v>
      </c>
      <c r="EF4" s="134">
        <v>1.5660500647544589E-4</v>
      </c>
      <c r="EG4" s="134">
        <v>1.9299800118090124E-4</v>
      </c>
      <c r="EH4" s="134">
        <v>8.0631899996870494E-5</v>
      </c>
      <c r="EI4" s="134">
        <v>7.0725331571911537E-6</v>
      </c>
      <c r="EJ4" s="134">
        <v>1.8234980305543106E-5</v>
      </c>
      <c r="EK4" s="134">
        <v>3.5190821611955134E-5</v>
      </c>
      <c r="EL4" s="134">
        <v>5.3941642730952747E-5</v>
      </c>
      <c r="EM4" s="134"/>
      <c r="EN4" s="134">
        <v>0</v>
      </c>
      <c r="EO4" s="134">
        <v>2.3061524817579572E-6</v>
      </c>
      <c r="EP4" s="134">
        <v>1.8680508610194126E-6</v>
      </c>
      <c r="EQ4" s="134">
        <v>0</v>
      </c>
      <c r="ER4" s="134">
        <v>1.0826548608999698E-5</v>
      </c>
      <c r="ES4" s="134">
        <v>1.6443543764287566E-6</v>
      </c>
      <c r="ET4" s="134">
        <v>1.8683723080008015E-7</v>
      </c>
      <c r="EU4" s="134">
        <v>3.4428310998686096E-5</v>
      </c>
      <c r="EV4" s="134">
        <v>0</v>
      </c>
      <c r="EW4" s="134">
        <v>6.8169261203579347E-6</v>
      </c>
      <c r="EX4" s="134">
        <v>5.0080521177913797E-6</v>
      </c>
      <c r="EY4" s="134">
        <v>4.9969621969559921E-6</v>
      </c>
      <c r="EZ4" s="134">
        <v>1.1007263040166801E-5</v>
      </c>
      <c r="FA4" s="134">
        <v>3.6354122820742809E-7</v>
      </c>
      <c r="FB4" s="134">
        <v>2.5616262964426571E-6</v>
      </c>
      <c r="FC4" s="134">
        <v>6.3565344475558096E-5</v>
      </c>
      <c r="FD4" s="134">
        <v>1.2154676456734735E-4</v>
      </c>
      <c r="FE4" s="134">
        <v>2.5124655728397469E-5</v>
      </c>
      <c r="FF4" s="134">
        <v>3.1945100927843143E-4</v>
      </c>
      <c r="FG4" s="134">
        <v>1.2966355263093136E-3</v>
      </c>
      <c r="FH4" s="134">
        <v>7.7421132895969623E-5</v>
      </c>
      <c r="FI4" s="134">
        <v>4.5284111282931379E-5</v>
      </c>
      <c r="FJ4" s="134">
        <v>1.0125247731139128E-4</v>
      </c>
      <c r="FK4" s="134">
        <v>2.6251503426346915E-6</v>
      </c>
      <c r="FL4" s="134">
        <v>1.6680901745558316E-5</v>
      </c>
      <c r="FM4" s="134">
        <v>2.203157042381226E-5</v>
      </c>
      <c r="FN4" s="134">
        <v>3.2949670194321832E-5</v>
      </c>
      <c r="FO4" s="134"/>
      <c r="FP4" s="134">
        <v>1.0657250096039144E-6</v>
      </c>
      <c r="FQ4" s="134">
        <v>0</v>
      </c>
      <c r="FR4" s="134">
        <v>8.5060239275236667E-6</v>
      </c>
      <c r="FS4" s="134">
        <v>0</v>
      </c>
      <c r="FT4" s="134">
        <v>1.4248029806006601E-5</v>
      </c>
      <c r="FU4" s="134">
        <v>8.1666970844647792E-7</v>
      </c>
      <c r="FV4" s="134">
        <v>2.3001125859447085E-7</v>
      </c>
      <c r="FW4" s="134">
        <v>2.5599493173301181E-5</v>
      </c>
      <c r="FX4" s="134">
        <v>0</v>
      </c>
      <c r="FY4" s="134">
        <v>7.6491254167571382E-6</v>
      </c>
      <c r="FZ4" s="134">
        <v>5.5746499832796908E-6</v>
      </c>
      <c r="GA4" s="134">
        <v>6.3603580634043974E-6</v>
      </c>
      <c r="GB4" s="134">
        <v>5.8764169701302954E-6</v>
      </c>
      <c r="GC4" s="134">
        <v>1.5985967815796641E-6</v>
      </c>
      <c r="GD4" s="134">
        <v>9.9900135682871282E-7</v>
      </c>
      <c r="GE4" s="134">
        <v>9.8068654818758905E-5</v>
      </c>
      <c r="GF4" s="134">
        <v>1.0728679619769889E-4</v>
      </c>
      <c r="GG4" s="134">
        <v>2.0649219038038157E-5</v>
      </c>
      <c r="GH4" s="134">
        <v>1.6537177471679762E-4</v>
      </c>
      <c r="GI4" s="134">
        <v>1.1370085660770029E-3</v>
      </c>
      <c r="GJ4" s="134">
        <v>4.618972664885088E-5</v>
      </c>
      <c r="GK4" s="134">
        <v>2.7497577216927462E-5</v>
      </c>
      <c r="GL4" s="134">
        <v>1.1734847282249768E-4</v>
      </c>
      <c r="GM4" s="134">
        <v>3.1896593507002217E-6</v>
      </c>
      <c r="GN4" s="134">
        <v>1.8915599531329303E-5</v>
      </c>
      <c r="GO4" s="134">
        <v>1.6933110066941925E-5</v>
      </c>
      <c r="GP4" s="134">
        <v>5.2737476237646493E-5</v>
      </c>
      <c r="GQ4" s="134"/>
      <c r="GR4" s="134">
        <v>4.0008951020964757E-6</v>
      </c>
      <c r="GS4" s="134">
        <v>0</v>
      </c>
      <c r="GT4" s="134">
        <v>0</v>
      </c>
      <c r="GU4" s="134">
        <v>0</v>
      </c>
      <c r="GV4" s="134">
        <v>2.206792900855391E-5</v>
      </c>
      <c r="GW4" s="134">
        <v>0</v>
      </c>
      <c r="GX4" s="134">
        <v>1.347798626506598E-6</v>
      </c>
      <c r="GY4" s="134">
        <v>4.2256683232317602E-5</v>
      </c>
      <c r="GZ4" s="134">
        <v>3.4513588856096364E-5</v>
      </c>
      <c r="HA4" s="134">
        <v>7.2324096923448013E-6</v>
      </c>
      <c r="HB4" s="134">
        <v>2.0097627899355405E-6</v>
      </c>
      <c r="HC4" s="134">
        <v>5.0099683545636374E-6</v>
      </c>
      <c r="HD4" s="134">
        <v>6.9937998482466265E-6</v>
      </c>
      <c r="HE4" s="134">
        <v>0</v>
      </c>
      <c r="HF4" s="134">
        <v>4.2850098881592057E-6</v>
      </c>
      <c r="HG4" s="134">
        <v>6.3643365532953881E-5</v>
      </c>
      <c r="HH4" s="134">
        <v>8.5901930905335648E-5</v>
      </c>
      <c r="HI4" s="134">
        <v>1.7245057227043601E-5</v>
      </c>
      <c r="HJ4" s="134">
        <v>2.0391347861115107E-4</v>
      </c>
      <c r="HK4" s="134">
        <v>5.5231837559872258E-4</v>
      </c>
      <c r="HL4" s="134">
        <v>3.742284275702238E-5</v>
      </c>
      <c r="HM4" s="134">
        <v>5.9799339053718188E-5</v>
      </c>
      <c r="HN4" s="134">
        <v>8.6479720241370244E-5</v>
      </c>
      <c r="HO4" s="134">
        <v>2.4252224443090164E-6</v>
      </c>
      <c r="HP4" s="134">
        <v>1.6802408719166543E-5</v>
      </c>
      <c r="HQ4" s="134">
        <v>1.3464723693698438E-5</v>
      </c>
      <c r="HR4" s="134">
        <v>3.3423752482461251E-5</v>
      </c>
    </row>
    <row r="5" spans="1:227" x14ac:dyDescent="0.25">
      <c r="A5" s="123" t="s">
        <v>28</v>
      </c>
      <c r="B5" s="123">
        <v>7311</v>
      </c>
      <c r="C5" s="138" t="s">
        <v>895</v>
      </c>
      <c r="D5" s="135">
        <v>5.0504023802310867E-5</v>
      </c>
      <c r="E5" s="134">
        <v>1.3906390076152503E-5</v>
      </c>
      <c r="F5" s="134">
        <v>2.0320356593231447E-4</v>
      </c>
      <c r="G5" s="134">
        <v>1.5632599154837237E-5</v>
      </c>
      <c r="H5" s="134">
        <v>3.2628547811227069E-4</v>
      </c>
      <c r="I5" s="134">
        <v>2.5005166273303393E-5</v>
      </c>
      <c r="J5" s="134">
        <v>2.5572622906906288E-5</v>
      </c>
      <c r="K5" s="134">
        <v>1.6535592029079795E-4</v>
      </c>
      <c r="L5" s="134">
        <v>7.5174212413002425E-5</v>
      </c>
      <c r="M5" s="134">
        <v>3.3502341639455745E-4</v>
      </c>
      <c r="N5" s="134">
        <v>1.526664221369086E-4</v>
      </c>
      <c r="O5" s="134">
        <v>9.6540269168418952E-5</v>
      </c>
      <c r="P5" s="134">
        <v>8.1560417677433426E-4</v>
      </c>
      <c r="Q5" s="134">
        <v>8.1957650101346902E-5</v>
      </c>
      <c r="R5" s="134">
        <v>1.360302507293787E-4</v>
      </c>
      <c r="S5" s="134">
        <v>1.0762216548349077E-3</v>
      </c>
      <c r="T5" s="134">
        <v>1.3606765891771037E-3</v>
      </c>
      <c r="U5" s="134">
        <v>4.629670060093793E-4</v>
      </c>
      <c r="V5" s="134">
        <v>4.4605128359163672E-3</v>
      </c>
      <c r="W5" s="134">
        <v>3.4323536904095946E-2</v>
      </c>
      <c r="X5" s="134">
        <v>1.1500300161738466E-3</v>
      </c>
      <c r="Y5" s="134">
        <v>1.0112922558143042E-3</v>
      </c>
      <c r="Z5" s="134">
        <v>1.4557563083738856E-3</v>
      </c>
      <c r="AA5" s="134">
        <v>2.1191934904047776E-4</v>
      </c>
      <c r="AB5" s="134">
        <v>1.842150029411802E-4</v>
      </c>
      <c r="AC5" s="134">
        <v>2.9176800248197776E-4</v>
      </c>
      <c r="AD5" s="134">
        <v>1.8151136313654091E-3</v>
      </c>
      <c r="AE5" s="134"/>
      <c r="AF5" s="134">
        <v>3.8330511251451554E-5</v>
      </c>
      <c r="AG5" s="134">
        <v>1.4028071106139309E-5</v>
      </c>
      <c r="AH5" s="134">
        <v>2.7158162581149444E-4</v>
      </c>
      <c r="AI5" s="134">
        <v>1.1269239198732705E-5</v>
      </c>
      <c r="AJ5" s="134">
        <v>3.2104482099091044E-4</v>
      </c>
      <c r="AK5" s="134">
        <v>4.7608532130475503E-5</v>
      </c>
      <c r="AL5" s="134">
        <v>2.6016353597493011E-5</v>
      </c>
      <c r="AM5" s="134">
        <v>2.0855915734562257E-4</v>
      </c>
      <c r="AN5" s="134">
        <v>9.2862880953020445E-5</v>
      </c>
      <c r="AO5" s="134">
        <v>3.5739098862269133E-4</v>
      </c>
      <c r="AP5" s="134">
        <v>1.7098890563029353E-4</v>
      </c>
      <c r="AQ5" s="134">
        <v>1.0179380737448161E-4</v>
      </c>
      <c r="AR5" s="134">
        <v>8.1923346536257079E-4</v>
      </c>
      <c r="AS5" s="134">
        <v>7.4213249800824302E-5</v>
      </c>
      <c r="AT5" s="134">
        <v>1.2669676714885731E-4</v>
      </c>
      <c r="AU5" s="134">
        <v>8.7880590495843704E-4</v>
      </c>
      <c r="AV5" s="134">
        <v>1.3893610361941475E-3</v>
      </c>
      <c r="AW5" s="134">
        <v>4.2653662179387272E-4</v>
      </c>
      <c r="AX5" s="134">
        <v>4.4844212846284386E-3</v>
      </c>
      <c r="AY5" s="134">
        <v>3.3997306288407102E-2</v>
      </c>
      <c r="AZ5" s="134">
        <v>1.2312321617709758E-3</v>
      </c>
      <c r="BA5" s="134">
        <v>9.5901351371042011E-4</v>
      </c>
      <c r="BB5" s="134">
        <v>1.3936249520540935E-3</v>
      </c>
      <c r="BC5" s="134">
        <v>1.8499112370988749E-4</v>
      </c>
      <c r="BD5" s="134">
        <v>1.7756137452589463E-4</v>
      </c>
      <c r="BE5" s="134">
        <v>3.5509206256386728E-4</v>
      </c>
      <c r="BF5" s="134">
        <v>1.7115342347384594E-3</v>
      </c>
      <c r="BG5" s="134"/>
      <c r="BH5" s="134">
        <v>4.5292140955952971E-5</v>
      </c>
      <c r="BI5" s="134">
        <v>2.0592290703079693E-5</v>
      </c>
      <c r="BJ5" s="134">
        <v>3.2574231952123809E-4</v>
      </c>
      <c r="BK5" s="134">
        <v>2.4082673260217305E-5</v>
      </c>
      <c r="BL5" s="134">
        <v>3.3573279579923114E-4</v>
      </c>
      <c r="BM5" s="134">
        <v>4.4029266964247686E-5</v>
      </c>
      <c r="BN5" s="134">
        <v>5.476999744028958E-5</v>
      </c>
      <c r="BO5" s="134">
        <v>2.4048244782775749E-4</v>
      </c>
      <c r="BP5" s="134">
        <v>9.2111111383130556E-5</v>
      </c>
      <c r="BQ5" s="134">
        <v>4.0351155166585141E-4</v>
      </c>
      <c r="BR5" s="134">
        <v>1.9307790949413964E-4</v>
      </c>
      <c r="BS5" s="134">
        <v>9.6380224077945308E-5</v>
      </c>
      <c r="BT5" s="134">
        <v>9.0584833187060565E-4</v>
      </c>
      <c r="BU5" s="134">
        <v>9.2398250384537287E-5</v>
      </c>
      <c r="BV5" s="134">
        <v>1.3599921048505656E-4</v>
      </c>
      <c r="BW5" s="134">
        <v>9.6199961068394564E-4</v>
      </c>
      <c r="BX5" s="134">
        <v>1.485075066958408E-3</v>
      </c>
      <c r="BY5" s="134">
        <v>3.9966749811463361E-4</v>
      </c>
      <c r="BZ5" s="134">
        <v>4.6686339706181563E-3</v>
      </c>
      <c r="CA5" s="134">
        <v>3.5226962210209593E-2</v>
      </c>
      <c r="CB5" s="134">
        <v>1.2247168451149178E-3</v>
      </c>
      <c r="CC5" s="134">
        <v>8.9183239682144816E-4</v>
      </c>
      <c r="CD5" s="134">
        <v>1.4832823430702712E-3</v>
      </c>
      <c r="CE5" s="134">
        <v>1.8420051548078374E-4</v>
      </c>
      <c r="CF5" s="134">
        <v>2.0935516553288147E-4</v>
      </c>
      <c r="CG5" s="134">
        <v>3.7020273565516361E-4</v>
      </c>
      <c r="CH5" s="134">
        <v>1.9155251748060116E-3</v>
      </c>
      <c r="CI5" s="134"/>
      <c r="CJ5" s="134">
        <v>4.8162063704386348E-5</v>
      </c>
      <c r="CK5" s="134">
        <v>2.0526697272514121E-5</v>
      </c>
      <c r="CL5" s="134">
        <v>3.9167598854359694E-4</v>
      </c>
      <c r="CM5" s="134">
        <v>2.2912710109588668E-5</v>
      </c>
      <c r="CN5" s="134">
        <v>3.3476742517079975E-4</v>
      </c>
      <c r="CO5" s="134">
        <v>4.3206457999875099E-5</v>
      </c>
      <c r="CP5" s="134">
        <v>8.1305639969083012E-5</v>
      </c>
      <c r="CQ5" s="134">
        <v>2.680180215616017E-4</v>
      </c>
      <c r="CR5" s="134">
        <v>7.0592450419838665E-5</v>
      </c>
      <c r="CS5" s="134">
        <v>4.3343094438918876E-4</v>
      </c>
      <c r="CT5" s="134">
        <v>1.8638425577712083E-4</v>
      </c>
      <c r="CU5" s="134">
        <v>8.7293098288320441E-5</v>
      </c>
      <c r="CV5" s="134">
        <v>8.2919898195273783E-4</v>
      </c>
      <c r="CW5" s="134">
        <v>7.6086451365308359E-5</v>
      </c>
      <c r="CX5" s="134">
        <v>1.0101890858714278E-4</v>
      </c>
      <c r="CY5" s="134">
        <v>9.5313150503408993E-4</v>
      </c>
      <c r="CZ5" s="134">
        <v>1.6150321081153094E-3</v>
      </c>
      <c r="DA5" s="134">
        <v>3.8614286793867451E-4</v>
      </c>
      <c r="DB5" s="134">
        <v>4.6978733045747768E-3</v>
      </c>
      <c r="DC5" s="134">
        <v>3.5018769557957116E-2</v>
      </c>
      <c r="DD5" s="134">
        <v>1.2230292448217048E-3</v>
      </c>
      <c r="DE5" s="134">
        <v>8.4278667262174616E-4</v>
      </c>
      <c r="DF5" s="134">
        <v>1.6724398817529104E-3</v>
      </c>
      <c r="DG5" s="134">
        <v>2.004364434144059E-4</v>
      </c>
      <c r="DH5" s="134">
        <v>2.0264510140196199E-4</v>
      </c>
      <c r="DI5" s="134">
        <v>4.9277264406243266E-4</v>
      </c>
      <c r="DJ5" s="134">
        <v>1.7322056875721536E-3</v>
      </c>
      <c r="DK5" s="134"/>
      <c r="DL5" s="134">
        <v>3.3597244203134152E-5</v>
      </c>
      <c r="DM5" s="134">
        <v>3.6777975233511003E-5</v>
      </c>
      <c r="DN5" s="134">
        <v>4.1620870342411572E-4</v>
      </c>
      <c r="DO5" s="134">
        <v>2.4014935472806891E-5</v>
      </c>
      <c r="DP5" s="134">
        <v>3.8394399555855766E-4</v>
      </c>
      <c r="DQ5" s="134">
        <v>4.4504004484895541E-5</v>
      </c>
      <c r="DR5" s="134">
        <v>7.6064926999042329E-5</v>
      </c>
      <c r="DS5" s="134">
        <v>1.8900297174976992E-4</v>
      </c>
      <c r="DT5" s="134">
        <v>8.8054085997979253E-5</v>
      </c>
      <c r="DU5" s="134">
        <v>4.9210120741621322E-4</v>
      </c>
      <c r="DV5" s="134">
        <v>2.2919677856100753E-4</v>
      </c>
      <c r="DW5" s="134">
        <v>1.1253227657024408E-4</v>
      </c>
      <c r="DX5" s="134">
        <v>9.4916236032556531E-4</v>
      </c>
      <c r="DY5" s="134">
        <v>4.9594525582573224E-5</v>
      </c>
      <c r="DZ5" s="134">
        <v>9.8442413301395173E-5</v>
      </c>
      <c r="EA5" s="134">
        <v>1.2197860234368302E-3</v>
      </c>
      <c r="EB5" s="134">
        <v>1.6598727746358565E-3</v>
      </c>
      <c r="EC5" s="134">
        <v>5.2051808558320489E-4</v>
      </c>
      <c r="ED5" s="134">
        <v>4.4520814233803482E-3</v>
      </c>
      <c r="EE5" s="134">
        <v>3.6958731301865728E-2</v>
      </c>
      <c r="EF5" s="134">
        <v>1.3652144642735899E-3</v>
      </c>
      <c r="EG5" s="134">
        <v>9.4217687231711099E-4</v>
      </c>
      <c r="EH5" s="134">
        <v>1.8078298031161666E-3</v>
      </c>
      <c r="EI5" s="134">
        <v>2.3905366172832982E-4</v>
      </c>
      <c r="EJ5" s="134">
        <v>2.2666337779572122E-4</v>
      </c>
      <c r="EK5" s="134">
        <v>4.0910644216228173E-4</v>
      </c>
      <c r="EL5" s="134">
        <v>1.8137828607899141E-3</v>
      </c>
      <c r="EM5" s="134"/>
      <c r="EN5" s="134">
        <v>3.8574900515117262E-5</v>
      </c>
      <c r="EO5" s="134">
        <v>3.1069519150535241E-5</v>
      </c>
      <c r="EP5" s="134">
        <v>3.1120727185260052E-4</v>
      </c>
      <c r="EQ5" s="134">
        <v>2.3216753095265341E-5</v>
      </c>
      <c r="ER5" s="134">
        <v>4.2687546761083862E-4</v>
      </c>
      <c r="ES5" s="134">
        <v>7.0808524599365498E-5</v>
      </c>
      <c r="ET5" s="134">
        <v>1.0340895795612969E-4</v>
      </c>
      <c r="EU5" s="134">
        <v>1.0995637374364166E-4</v>
      </c>
      <c r="EV5" s="134">
        <v>9.5748639146829475E-5</v>
      </c>
      <c r="EW5" s="134">
        <v>5.0410835503208128E-4</v>
      </c>
      <c r="EX5" s="134">
        <v>2.2535264066318291E-4</v>
      </c>
      <c r="EY5" s="134">
        <v>9.9228953260692719E-5</v>
      </c>
      <c r="EZ5" s="134">
        <v>1.0185229431603664E-3</v>
      </c>
      <c r="FA5" s="134">
        <v>4.2721214505566873E-5</v>
      </c>
      <c r="FB5" s="134">
        <v>1.1427683546264437E-4</v>
      </c>
      <c r="FC5" s="134">
        <v>1.1843860110331778E-3</v>
      </c>
      <c r="FD5" s="134">
        <v>1.7624080531915293E-3</v>
      </c>
      <c r="FE5" s="134">
        <v>4.5513988733752688E-4</v>
      </c>
      <c r="FF5" s="134">
        <v>4.5219233715346318E-3</v>
      </c>
      <c r="FG5" s="134">
        <v>3.7167714856570333E-2</v>
      </c>
      <c r="FH5" s="134">
        <v>1.5781986284985105E-3</v>
      </c>
      <c r="FI5" s="134">
        <v>9.2687488834420956E-4</v>
      </c>
      <c r="FJ5" s="134">
        <v>2.1793087913853002E-3</v>
      </c>
      <c r="FK5" s="134">
        <v>2.3093641197695621E-4</v>
      </c>
      <c r="FL5" s="134">
        <v>2.5949428983653924E-4</v>
      </c>
      <c r="FM5" s="134">
        <v>4.0546987691451528E-4</v>
      </c>
      <c r="FN5" s="134">
        <v>1.9428744727058623E-3</v>
      </c>
      <c r="FO5" s="134"/>
      <c r="FP5" s="134">
        <v>5.1435151008731322E-5</v>
      </c>
      <c r="FQ5" s="134">
        <v>2.1068021165298195E-5</v>
      </c>
      <c r="FR5" s="134">
        <v>3.0572458910811516E-4</v>
      </c>
      <c r="FS5" s="134">
        <v>1.6168160456569393E-5</v>
      </c>
      <c r="FT5" s="134">
        <v>5.1438704043241701E-4</v>
      </c>
      <c r="FU5" s="134">
        <v>8.5209811463530231E-5</v>
      </c>
      <c r="FV5" s="134">
        <v>8.3576258901633219E-5</v>
      </c>
      <c r="FW5" s="134">
        <v>1.0610089447570764E-4</v>
      </c>
      <c r="FX5" s="134">
        <v>9.5609536061385465E-5</v>
      </c>
      <c r="FY5" s="134">
        <v>4.8665732050687493E-4</v>
      </c>
      <c r="FZ5" s="134">
        <v>2.4174280583609873E-4</v>
      </c>
      <c r="GA5" s="134">
        <v>1.2956431330997262E-4</v>
      </c>
      <c r="GB5" s="134">
        <v>9.7864997549574847E-4</v>
      </c>
      <c r="GC5" s="134">
        <v>5.0811748213982835E-5</v>
      </c>
      <c r="GD5" s="134">
        <v>1.3315538956951357E-4</v>
      </c>
      <c r="GE5" s="134">
        <v>1.371663188538306E-3</v>
      </c>
      <c r="GF5" s="134">
        <v>1.9886725136105099E-3</v>
      </c>
      <c r="GG5" s="134">
        <v>5.191838501663092E-4</v>
      </c>
      <c r="GH5" s="134">
        <v>5.5175436183350695E-3</v>
      </c>
      <c r="GI5" s="134">
        <v>4.5455862550386174E-2</v>
      </c>
      <c r="GJ5" s="134">
        <v>2.2549563160060297E-3</v>
      </c>
      <c r="GK5" s="134">
        <v>9.9997279761006633E-4</v>
      </c>
      <c r="GL5" s="134">
        <v>2.8164075614271391E-3</v>
      </c>
      <c r="GM5" s="134">
        <v>2.1351725503305054E-4</v>
      </c>
      <c r="GN5" s="134">
        <v>2.2430459771765799E-4</v>
      </c>
      <c r="GO5" s="134">
        <v>4.0503550860111238E-4</v>
      </c>
      <c r="GP5" s="134">
        <v>1.8568084954702722E-3</v>
      </c>
      <c r="GQ5" s="134"/>
      <c r="GR5" s="134">
        <v>5.4520311667945277E-5</v>
      </c>
      <c r="GS5" s="134">
        <v>1.4978927418881E-5</v>
      </c>
      <c r="GT5" s="134">
        <v>2.8549841342680806E-4</v>
      </c>
      <c r="GU5" s="134">
        <v>5.6187553123993997E-5</v>
      </c>
      <c r="GV5" s="134">
        <v>6.0668245906650572E-4</v>
      </c>
      <c r="GW5" s="134">
        <v>9.0967383151523419E-5</v>
      </c>
      <c r="GX5" s="134">
        <v>9.3938280645802002E-5</v>
      </c>
      <c r="GY5" s="134">
        <v>1.3484037677128144E-4</v>
      </c>
      <c r="GZ5" s="134">
        <v>8.2613756374556226E-5</v>
      </c>
      <c r="HA5" s="134">
        <v>4.2843625954970012E-4</v>
      </c>
      <c r="HB5" s="134">
        <v>2.5713048356233199E-4</v>
      </c>
      <c r="HC5" s="134">
        <v>1.4788188587423659E-4</v>
      </c>
      <c r="HD5" s="134">
        <v>9.285844185232049E-4</v>
      </c>
      <c r="HE5" s="134">
        <v>4.4927315645119937E-5</v>
      </c>
      <c r="HF5" s="134">
        <v>1.0110717205298505E-4</v>
      </c>
      <c r="HG5" s="134">
        <v>1.2393414980905598E-3</v>
      </c>
      <c r="HH5" s="134">
        <v>1.8181677832289514E-3</v>
      </c>
      <c r="HI5" s="134">
        <v>4.1533347946295907E-4</v>
      </c>
      <c r="HJ5" s="134">
        <v>6.1846232618741242E-3</v>
      </c>
      <c r="HK5" s="134">
        <v>4.3350642146422702E-2</v>
      </c>
      <c r="HL5" s="134">
        <v>7.9483182295094195E-3</v>
      </c>
      <c r="HM5" s="134">
        <v>1.0100819531099691E-3</v>
      </c>
      <c r="HN5" s="134">
        <v>2.0072326895454319E-3</v>
      </c>
      <c r="HO5" s="134">
        <v>2.373656891484234E-4</v>
      </c>
      <c r="HP5" s="134">
        <v>2.3462311980331865E-4</v>
      </c>
      <c r="HQ5" s="134">
        <v>4.492084504730807E-4</v>
      </c>
      <c r="HR5" s="134">
        <v>2.1303112265118438E-3</v>
      </c>
    </row>
    <row r="6" spans="1:227" x14ac:dyDescent="0.25">
      <c r="A6" s="123" t="s">
        <v>28</v>
      </c>
      <c r="B6" s="123">
        <v>7312</v>
      </c>
      <c r="C6" s="138" t="s">
        <v>896</v>
      </c>
      <c r="D6" s="135">
        <v>1.4305953792729629E-5</v>
      </c>
      <c r="E6" s="134">
        <v>6.7660864355734029E-7</v>
      </c>
      <c r="F6" s="134">
        <v>3.3559815033004318E-5</v>
      </c>
      <c r="G6" s="134">
        <v>1.6961616406134582E-5</v>
      </c>
      <c r="H6" s="134">
        <v>1.9264938827343317E-5</v>
      </c>
      <c r="I6" s="134">
        <v>1.2349348194101577E-6</v>
      </c>
      <c r="J6" s="134">
        <v>4.8851068886096533E-6</v>
      </c>
      <c r="K6" s="134">
        <v>2.25900605863043E-5</v>
      </c>
      <c r="L6" s="134">
        <v>1.6702667001433371E-5</v>
      </c>
      <c r="M6" s="134">
        <v>1.3037110355254344E-4</v>
      </c>
      <c r="N6" s="134">
        <v>3.1181610829637798E-5</v>
      </c>
      <c r="O6" s="134">
        <v>1.3773571799420504E-5</v>
      </c>
      <c r="P6" s="134">
        <v>5.7437905422553344E-5</v>
      </c>
      <c r="Q6" s="134">
        <v>8.432968213031293E-6</v>
      </c>
      <c r="R6" s="134">
        <v>6.4740828191669019E-5</v>
      </c>
      <c r="S6" s="134">
        <v>2.1045355535188889E-4</v>
      </c>
      <c r="T6" s="134">
        <v>2.3906369623699671E-4</v>
      </c>
      <c r="U6" s="134">
        <v>9.2022688577125813E-5</v>
      </c>
      <c r="V6" s="134">
        <v>4.9873248628267731E-4</v>
      </c>
      <c r="W6" s="134">
        <v>2.2238198944366039E-3</v>
      </c>
      <c r="X6" s="134">
        <v>5.9542351513370022E-4</v>
      </c>
      <c r="Y6" s="134">
        <v>2.6028085022466698E-4</v>
      </c>
      <c r="Z6" s="134">
        <v>3.061110005979366E-4</v>
      </c>
      <c r="AA6" s="134">
        <v>6.3242696368855363E-5</v>
      </c>
      <c r="AB6" s="134">
        <v>7.9017120213256307E-5</v>
      </c>
      <c r="AC6" s="134">
        <v>1.7425397424967307E-4</v>
      </c>
      <c r="AD6" s="134">
        <v>2.5125672152187528E-4</v>
      </c>
      <c r="AE6" s="134"/>
      <c r="AF6" s="134">
        <v>1.586309672021021E-5</v>
      </c>
      <c r="AG6" s="134">
        <v>0</v>
      </c>
      <c r="AH6" s="134">
        <v>1.8769105529646778E-5</v>
      </c>
      <c r="AI6" s="134">
        <v>9.0184200618162083E-6</v>
      </c>
      <c r="AJ6" s="134">
        <v>2.4278121043705905E-5</v>
      </c>
      <c r="AK6" s="134">
        <v>7.6008377388122294E-7</v>
      </c>
      <c r="AL6" s="134">
        <v>5.9817879569598128E-6</v>
      </c>
      <c r="AM6" s="134">
        <v>1.4363549277979835E-5</v>
      </c>
      <c r="AN6" s="134">
        <v>1.5322975385541365E-5</v>
      </c>
      <c r="AO6" s="134">
        <v>1.2760754306941722E-4</v>
      </c>
      <c r="AP6" s="134">
        <v>3.2028963858654761E-5</v>
      </c>
      <c r="AQ6" s="134">
        <v>1.3222401000533465E-5</v>
      </c>
      <c r="AR6" s="134">
        <v>7.4517881700888181E-5</v>
      </c>
      <c r="AS6" s="134">
        <v>8.2254008423473262E-6</v>
      </c>
      <c r="AT6" s="134">
        <v>4.0798764248189572E-5</v>
      </c>
      <c r="AU6" s="134">
        <v>2.1589471395145617E-4</v>
      </c>
      <c r="AV6" s="134">
        <v>2.4887502684417615E-4</v>
      </c>
      <c r="AW6" s="134">
        <v>8.717936150439036E-5</v>
      </c>
      <c r="AX6" s="134">
        <v>5.108607018658529E-4</v>
      </c>
      <c r="AY6" s="134">
        <v>2.3359783272664629E-3</v>
      </c>
      <c r="AZ6" s="134">
        <v>4.6016032831659043E-4</v>
      </c>
      <c r="BA6" s="134">
        <v>2.3513445481504201E-4</v>
      </c>
      <c r="BB6" s="134">
        <v>3.105691163145588E-4</v>
      </c>
      <c r="BC6" s="134">
        <v>8.5356719138509796E-5</v>
      </c>
      <c r="BD6" s="134">
        <v>6.1150692566840922E-5</v>
      </c>
      <c r="BE6" s="134">
        <v>1.6516599075302175E-4</v>
      </c>
      <c r="BF6" s="134">
        <v>2.0390993472095938E-4</v>
      </c>
      <c r="BG6" s="134"/>
      <c r="BH6" s="134">
        <v>1.3965297936437476E-5</v>
      </c>
      <c r="BI6" s="134">
        <v>1.3810301925134631E-6</v>
      </c>
      <c r="BJ6" s="134">
        <v>1.5781121619610132E-5</v>
      </c>
      <c r="BK6" s="134">
        <v>0</v>
      </c>
      <c r="BL6" s="134">
        <v>2.6216306409029342E-5</v>
      </c>
      <c r="BM6" s="134">
        <v>1.6203347270611272E-6</v>
      </c>
      <c r="BN6" s="134">
        <v>4.5110700482601853E-6</v>
      </c>
      <c r="BO6" s="134">
        <v>1.6190739770871449E-5</v>
      </c>
      <c r="BP6" s="134">
        <v>1.3946225843158695E-5</v>
      </c>
      <c r="BQ6" s="134">
        <v>1.4320601603940198E-4</v>
      </c>
      <c r="BR6" s="134">
        <v>3.8244301827864793E-5</v>
      </c>
      <c r="BS6" s="134">
        <v>8.4217745724109491E-6</v>
      </c>
      <c r="BT6" s="134">
        <v>6.6973052465781418E-5</v>
      </c>
      <c r="BU6" s="134">
        <v>2.2482111287904228E-6</v>
      </c>
      <c r="BV6" s="134">
        <v>5.1848781141910415E-5</v>
      </c>
      <c r="BW6" s="134">
        <v>1.9620204881086779E-4</v>
      </c>
      <c r="BX6" s="134">
        <v>2.6932020200064671E-4</v>
      </c>
      <c r="BY6" s="134">
        <v>8.6000378324430489E-5</v>
      </c>
      <c r="BZ6" s="134">
        <v>4.1808992838637148E-4</v>
      </c>
      <c r="CA6" s="134">
        <v>1.9173354020107466E-3</v>
      </c>
      <c r="CB6" s="134">
        <v>3.7608284092415347E-4</v>
      </c>
      <c r="CC6" s="134">
        <v>2.4381761844647501E-4</v>
      </c>
      <c r="CD6" s="134">
        <v>2.8758912571751484E-4</v>
      </c>
      <c r="CE6" s="134">
        <v>6.3436131004500265E-5</v>
      </c>
      <c r="CF6" s="134">
        <v>4.4107115300628369E-5</v>
      </c>
      <c r="CG6" s="134">
        <v>1.3673411182425492E-4</v>
      </c>
      <c r="CH6" s="134">
        <v>1.9922962904534523E-4</v>
      </c>
      <c r="CI6" s="134"/>
      <c r="CJ6" s="134">
        <v>1.1585046474899114E-5</v>
      </c>
      <c r="CK6" s="134">
        <v>8.9936026700212213E-7</v>
      </c>
      <c r="CL6" s="134">
        <v>1.4223674035460949E-5</v>
      </c>
      <c r="CM6" s="134">
        <v>0</v>
      </c>
      <c r="CN6" s="134">
        <v>2.1592172897885722E-5</v>
      </c>
      <c r="CO6" s="134">
        <v>8.0322920561353058E-7</v>
      </c>
      <c r="CP6" s="134">
        <v>2.7336733603998276E-6</v>
      </c>
      <c r="CQ6" s="134">
        <v>1.4080921946600203E-5</v>
      </c>
      <c r="CR6" s="134">
        <v>1.1857366734517671E-5</v>
      </c>
      <c r="CS6" s="134">
        <v>1.637004956599712E-4</v>
      </c>
      <c r="CT6" s="134">
        <v>3.4021753834010898E-5</v>
      </c>
      <c r="CU6" s="134">
        <v>8.6218905400028032E-6</v>
      </c>
      <c r="CV6" s="134">
        <v>5.1449119968740002E-5</v>
      </c>
      <c r="CW6" s="134">
        <v>3.4559852637788926E-6</v>
      </c>
      <c r="CX6" s="134">
        <v>5.1124219791838694E-5</v>
      </c>
      <c r="CY6" s="134">
        <v>2.9888126735712328E-4</v>
      </c>
      <c r="CZ6" s="134">
        <v>3.2754596417549389E-4</v>
      </c>
      <c r="DA6" s="134">
        <v>7.0141880974783648E-5</v>
      </c>
      <c r="DB6" s="134">
        <v>5.2876255489006554E-4</v>
      </c>
      <c r="DC6" s="134">
        <v>2.0119694496836694E-3</v>
      </c>
      <c r="DD6" s="134">
        <v>3.5487824117305184E-4</v>
      </c>
      <c r="DE6" s="134">
        <v>2.431271509594908E-4</v>
      </c>
      <c r="DF6" s="134">
        <v>2.9087145428329409E-4</v>
      </c>
      <c r="DG6" s="134">
        <v>5.8561969394811985E-5</v>
      </c>
      <c r="DH6" s="134">
        <v>2.5050755755280235E-5</v>
      </c>
      <c r="DI6" s="134">
        <v>1.0860109343926406E-4</v>
      </c>
      <c r="DJ6" s="134">
        <v>1.9308936841890473E-4</v>
      </c>
      <c r="DK6" s="134"/>
      <c r="DL6" s="134">
        <v>7.0359911822132774E-6</v>
      </c>
      <c r="DM6" s="134">
        <v>0</v>
      </c>
      <c r="DN6" s="134">
        <v>2.4327945675143417E-5</v>
      </c>
      <c r="DO6" s="134">
        <v>1.1324992245384767E-6</v>
      </c>
      <c r="DP6" s="134">
        <v>1.6603243964514389E-5</v>
      </c>
      <c r="DQ6" s="134">
        <v>9.1984103681958501E-7</v>
      </c>
      <c r="DR6" s="134">
        <v>4.0327353636452002E-6</v>
      </c>
      <c r="DS6" s="134">
        <v>2.0227153399764684E-5</v>
      </c>
      <c r="DT6" s="134">
        <v>1.4398060349481465E-5</v>
      </c>
      <c r="DU6" s="134">
        <v>1.0972527028397041E-4</v>
      </c>
      <c r="DV6" s="134">
        <v>1.4973810371913369E-5</v>
      </c>
      <c r="DW6" s="134">
        <v>8.1643567845808055E-6</v>
      </c>
      <c r="DX6" s="134">
        <v>4.8107484892469586E-5</v>
      </c>
      <c r="DY6" s="134">
        <v>2.8681234944292589E-6</v>
      </c>
      <c r="DZ6" s="134">
        <v>4.3690083583883599E-5</v>
      </c>
      <c r="EA6" s="134">
        <v>1.8515897996521782E-4</v>
      </c>
      <c r="EB6" s="134">
        <v>3.1045177963124991E-4</v>
      </c>
      <c r="EC6" s="134">
        <v>8.0673928301426226E-5</v>
      </c>
      <c r="ED6" s="134">
        <v>6.7166145725673762E-4</v>
      </c>
      <c r="EE6" s="134">
        <v>2.7297105024975013E-3</v>
      </c>
      <c r="EF6" s="134">
        <v>3.1896622967610036E-4</v>
      </c>
      <c r="EG6" s="134">
        <v>2.4197148306372523E-4</v>
      </c>
      <c r="EH6" s="134">
        <v>3.3815292457995544E-4</v>
      </c>
      <c r="EI6" s="134">
        <v>3.2033029982539559E-5</v>
      </c>
      <c r="EJ6" s="134">
        <v>1.7561665474917905E-5</v>
      </c>
      <c r="EK6" s="134">
        <v>1.3989550262536146E-4</v>
      </c>
      <c r="EL6" s="134">
        <v>1.6317499310175435E-4</v>
      </c>
      <c r="EM6" s="134"/>
      <c r="EN6" s="134">
        <v>3.5492415307399239E-6</v>
      </c>
      <c r="EO6" s="134">
        <v>2.9913243746846095E-6</v>
      </c>
      <c r="EP6" s="134">
        <v>2.0263765099781811E-5</v>
      </c>
      <c r="EQ6" s="134">
        <v>0</v>
      </c>
      <c r="ER6" s="134">
        <v>1.7534733807874675E-5</v>
      </c>
      <c r="ES6" s="134">
        <v>6.761866844658163E-7</v>
      </c>
      <c r="ET6" s="134">
        <v>5.7240523068702217E-6</v>
      </c>
      <c r="EU6" s="134">
        <v>3.8891533444634484E-5</v>
      </c>
      <c r="EV6" s="134">
        <v>3.2609342030228479E-5</v>
      </c>
      <c r="EW6" s="134">
        <v>1.1387207248590721E-4</v>
      </c>
      <c r="EX6" s="134">
        <v>7.0055389630510914E-6</v>
      </c>
      <c r="EY6" s="134">
        <v>5.4748314013120592E-6</v>
      </c>
      <c r="EZ6" s="134">
        <v>5.805709024175747E-5</v>
      </c>
      <c r="FA6" s="134">
        <v>3.7612740820303209E-6</v>
      </c>
      <c r="FB6" s="134">
        <v>5.0090654411302223E-5</v>
      </c>
      <c r="FC6" s="134">
        <v>1.491010160716015E-4</v>
      </c>
      <c r="FD6" s="134">
        <v>3.6680908117402589E-4</v>
      </c>
      <c r="FE6" s="134">
        <v>5.5068283868413356E-5</v>
      </c>
      <c r="FF6" s="134">
        <v>7.1715016565277985E-4</v>
      </c>
      <c r="FG6" s="134">
        <v>2.9709035597739186E-3</v>
      </c>
      <c r="FH6" s="134">
        <v>2.6613948673419969E-4</v>
      </c>
      <c r="FI6" s="134">
        <v>1.9863962356099466E-4</v>
      </c>
      <c r="FJ6" s="134">
        <v>3.3715121174638827E-4</v>
      </c>
      <c r="FK6" s="134">
        <v>3.7160518492905975E-5</v>
      </c>
      <c r="FL6" s="134">
        <v>2.578973718502983E-5</v>
      </c>
      <c r="FM6" s="134">
        <v>1.3024187478212441E-4</v>
      </c>
      <c r="FN6" s="134">
        <v>1.5096165069154383E-4</v>
      </c>
      <c r="FO6" s="134"/>
      <c r="FP6" s="134">
        <v>2.9006254609219584E-6</v>
      </c>
      <c r="FQ6" s="134">
        <v>9.5451892164524519E-7</v>
      </c>
      <c r="FR6" s="134">
        <v>2.4938391514738402E-5</v>
      </c>
      <c r="FS6" s="134">
        <v>7.691754417141295E-7</v>
      </c>
      <c r="FT6" s="134">
        <v>1.9094066768158497E-5</v>
      </c>
      <c r="FU6" s="134">
        <v>1.1321150441153605E-6</v>
      </c>
      <c r="FV6" s="134">
        <v>1.5689381179213375E-5</v>
      </c>
      <c r="FW6" s="134">
        <v>4.6556845746726477E-5</v>
      </c>
      <c r="FX6" s="134">
        <v>4.2809710277089414E-6</v>
      </c>
      <c r="FY6" s="134">
        <v>6.1540420420012792E-5</v>
      </c>
      <c r="FZ6" s="134">
        <v>1.1656390460479009E-5</v>
      </c>
      <c r="GA6" s="134">
        <v>3.0991283279279234E-6</v>
      </c>
      <c r="GB6" s="134">
        <v>6.6821718010424801E-5</v>
      </c>
      <c r="GC6" s="134">
        <v>3.1548240436481783E-6</v>
      </c>
      <c r="GD6" s="134">
        <v>3.1215419149561507E-5</v>
      </c>
      <c r="GE6" s="134">
        <v>1.3354657551824966E-4</v>
      </c>
      <c r="GF6" s="134">
        <v>3.3800265656550927E-4</v>
      </c>
      <c r="GG6" s="134">
        <v>5.2638234071312375E-5</v>
      </c>
      <c r="GH6" s="134">
        <v>1.043948095963691E-3</v>
      </c>
      <c r="GI6" s="134">
        <v>3.6789583069566732E-3</v>
      </c>
      <c r="GJ6" s="134">
        <v>2.3752744640029468E-4</v>
      </c>
      <c r="GK6" s="134">
        <v>2.2141261853007293E-4</v>
      </c>
      <c r="GL6" s="134">
        <v>3.9801903461877806E-4</v>
      </c>
      <c r="GM6" s="134">
        <v>3.4107898764542632E-5</v>
      </c>
      <c r="GN6" s="134">
        <v>2.2526433405829293E-5</v>
      </c>
      <c r="GO6" s="134">
        <v>1.2834341873897966E-4</v>
      </c>
      <c r="GP6" s="134">
        <v>1.4085368661148807E-4</v>
      </c>
      <c r="GQ6" s="134"/>
      <c r="GR6" s="134">
        <v>0</v>
      </c>
      <c r="GS6" s="134">
        <v>5.3096861657624938E-7</v>
      </c>
      <c r="GT6" s="134">
        <v>2.8409126508458842E-5</v>
      </c>
      <c r="GU6" s="134">
        <v>4.657619443651311E-7</v>
      </c>
      <c r="GV6" s="134">
        <v>2.3302605702820268E-5</v>
      </c>
      <c r="GW6" s="134">
        <v>0</v>
      </c>
      <c r="GX6" s="134">
        <v>2.7759528324645342E-6</v>
      </c>
      <c r="GY6" s="134">
        <v>2.4396028443417789E-5</v>
      </c>
      <c r="GZ6" s="134">
        <v>3.0856728814189935E-6</v>
      </c>
      <c r="HA6" s="134">
        <v>2.2622639840242663E-5</v>
      </c>
      <c r="HB6" s="134">
        <v>4.7147567901755699E-6</v>
      </c>
      <c r="HC6" s="134">
        <v>1.3972858330953934E-6</v>
      </c>
      <c r="HD6" s="134">
        <v>6.4195316725114578E-5</v>
      </c>
      <c r="HE6" s="134">
        <v>5.0568007180719612E-6</v>
      </c>
      <c r="HF6" s="134">
        <v>4.2554456487412933E-5</v>
      </c>
      <c r="HG6" s="134">
        <v>9.3112589514873453E-5</v>
      </c>
      <c r="HH6" s="134">
        <v>3.4934844917854644E-4</v>
      </c>
      <c r="HI6" s="134">
        <v>5.2789214249324796E-5</v>
      </c>
      <c r="HJ6" s="134">
        <v>9.9040550209284297E-4</v>
      </c>
      <c r="HK6" s="134">
        <v>3.1980454026881797E-3</v>
      </c>
      <c r="HL6" s="134">
        <v>2.2161322429233265E-4</v>
      </c>
      <c r="HM6" s="134">
        <v>1.6905269915769159E-4</v>
      </c>
      <c r="HN6" s="134">
        <v>4.9102077352236909E-4</v>
      </c>
      <c r="HO6" s="134">
        <v>5.875107193363851E-5</v>
      </c>
      <c r="HP6" s="134">
        <v>1.8129329566516857E-5</v>
      </c>
      <c r="HQ6" s="134">
        <v>1.165717028750602E-4</v>
      </c>
      <c r="HR6" s="134">
        <v>1.3871477092928136E-4</v>
      </c>
    </row>
    <row r="7" spans="1:227" x14ac:dyDescent="0.25">
      <c r="A7" s="123" t="s">
        <v>28</v>
      </c>
      <c r="B7" s="123">
        <v>7319</v>
      </c>
      <c r="C7" s="138" t="s">
        <v>897</v>
      </c>
      <c r="D7" s="135">
        <v>6.0947545876487287E-5</v>
      </c>
      <c r="E7" s="134">
        <v>3.0428744633010049E-6</v>
      </c>
      <c r="F7" s="134">
        <v>1.205983600107798E-4</v>
      </c>
      <c r="G7" s="134">
        <v>7.6958857924862067E-6</v>
      </c>
      <c r="H7" s="134">
        <v>1.9118635740345637E-4</v>
      </c>
      <c r="I7" s="134">
        <v>9.1377538476562252E-6</v>
      </c>
      <c r="J7" s="134">
        <v>1.4567575801572139E-5</v>
      </c>
      <c r="K7" s="134">
        <v>5.4023204438118223E-5</v>
      </c>
      <c r="L7" s="134">
        <v>7.4118421008782941E-5</v>
      </c>
      <c r="M7" s="134">
        <v>4.4355353654901704E-4</v>
      </c>
      <c r="N7" s="134">
        <v>2.3978890793478481E-4</v>
      </c>
      <c r="O7" s="134">
        <v>1.8398764364226114E-4</v>
      </c>
      <c r="P7" s="134">
        <v>7.8409338832173699E-4</v>
      </c>
      <c r="Q7" s="134">
        <v>7.8988804141524185E-5</v>
      </c>
      <c r="R7" s="134">
        <v>9.0098530121879002E-5</v>
      </c>
      <c r="S7" s="134">
        <v>7.2365520470893711E-4</v>
      </c>
      <c r="T7" s="134">
        <v>1.7303681506700426E-3</v>
      </c>
      <c r="U7" s="134">
        <v>1.6492276671400928E-4</v>
      </c>
      <c r="V7" s="134">
        <v>2.3692242684843776E-3</v>
      </c>
      <c r="W7" s="134">
        <v>2.1467427747181918E-2</v>
      </c>
      <c r="X7" s="134">
        <v>1.4248763146418218E-3</v>
      </c>
      <c r="Y7" s="134">
        <v>7.8682428605739033E-4</v>
      </c>
      <c r="Z7" s="134">
        <v>1.6844853714210969E-3</v>
      </c>
      <c r="AA7" s="134">
        <v>3.3913493030843277E-4</v>
      </c>
      <c r="AB7" s="134">
        <v>1.5151060918048079E-4</v>
      </c>
      <c r="AC7" s="134">
        <v>4.5885522145204169E-4</v>
      </c>
      <c r="AD7" s="134">
        <v>4.0712976869062818E-4</v>
      </c>
      <c r="AE7" s="134"/>
      <c r="AF7" s="134">
        <v>2.5279230762513508E-5</v>
      </c>
      <c r="AG7" s="134">
        <v>4.2436992086360711E-6</v>
      </c>
      <c r="AH7" s="134">
        <v>9.5923880094637585E-5</v>
      </c>
      <c r="AI7" s="134">
        <v>4.5925073479637376E-7</v>
      </c>
      <c r="AJ7" s="134">
        <v>1.133634681688866E-4</v>
      </c>
      <c r="AK7" s="134">
        <v>4.4435248884550434E-6</v>
      </c>
      <c r="AL7" s="134">
        <v>1.9534210510939409E-5</v>
      </c>
      <c r="AM7" s="134">
        <v>4.7708329127097204E-5</v>
      </c>
      <c r="AN7" s="134">
        <v>2.8749109180428207E-4</v>
      </c>
      <c r="AO7" s="134">
        <v>3.3756441761118836E-4</v>
      </c>
      <c r="AP7" s="134">
        <v>1.6524566696862213E-4</v>
      </c>
      <c r="AQ7" s="134">
        <v>1.6871840511794819E-4</v>
      </c>
      <c r="AR7" s="134">
        <v>7.1475287661215453E-4</v>
      </c>
      <c r="AS7" s="134">
        <v>5.8514870254519742E-5</v>
      </c>
      <c r="AT7" s="134">
        <v>1.0521327358901135E-4</v>
      </c>
      <c r="AU7" s="134">
        <v>4.584281915165899E-4</v>
      </c>
      <c r="AV7" s="134">
        <v>1.5835914811351509E-3</v>
      </c>
      <c r="AW7" s="134">
        <v>1.3676320147794721E-4</v>
      </c>
      <c r="AX7" s="134">
        <v>2.4799522462301115E-3</v>
      </c>
      <c r="AY7" s="134">
        <v>2.0173433482895155E-2</v>
      </c>
      <c r="AZ7" s="134">
        <v>1.2542122707394252E-3</v>
      </c>
      <c r="BA7" s="134">
        <v>6.7794975114378396E-4</v>
      </c>
      <c r="BB7" s="134">
        <v>1.600517471993449E-3</v>
      </c>
      <c r="BC7" s="134">
        <v>2.515545380550213E-4</v>
      </c>
      <c r="BD7" s="134">
        <v>1.3134628137904716E-4</v>
      </c>
      <c r="BE7" s="134">
        <v>3.5422612598553089E-4</v>
      </c>
      <c r="BF7" s="134">
        <v>3.2837403018339618E-4</v>
      </c>
      <c r="BG7" s="134"/>
      <c r="BH7" s="134">
        <v>1.5132454521002323E-5</v>
      </c>
      <c r="BI7" s="134">
        <v>3.5329642663226514E-6</v>
      </c>
      <c r="BJ7" s="134">
        <v>6.8956783720626396E-5</v>
      </c>
      <c r="BK7" s="134">
        <v>0</v>
      </c>
      <c r="BL7" s="134">
        <v>9.9189678262239127E-5</v>
      </c>
      <c r="BM7" s="134">
        <v>9.790391158925457E-6</v>
      </c>
      <c r="BN7" s="134">
        <v>8.0478637159356218E-6</v>
      </c>
      <c r="BO7" s="134">
        <v>5.3367273182335334E-5</v>
      </c>
      <c r="BP7" s="134">
        <v>1.7760786834607778E-4</v>
      </c>
      <c r="BQ7" s="134">
        <v>2.5785811630708839E-4</v>
      </c>
      <c r="BR7" s="134">
        <v>1.5358810479095461E-4</v>
      </c>
      <c r="BS7" s="134">
        <v>1.178939286775632E-4</v>
      </c>
      <c r="BT7" s="134">
        <v>5.4622252173506906E-4</v>
      </c>
      <c r="BU7" s="134">
        <v>7.2007071556004425E-5</v>
      </c>
      <c r="BV7" s="134">
        <v>7.3909252866709383E-5</v>
      </c>
      <c r="BW7" s="134">
        <v>5.4585695712274613E-4</v>
      </c>
      <c r="BX7" s="134">
        <v>1.3334472587198686E-3</v>
      </c>
      <c r="BY7" s="134">
        <v>1.2054892887168061E-4</v>
      </c>
      <c r="BZ7" s="134">
        <v>2.1458989637149002E-3</v>
      </c>
      <c r="CA7" s="134">
        <v>1.9735004715163484E-2</v>
      </c>
      <c r="CB7" s="134">
        <v>1.7946992114407862E-3</v>
      </c>
      <c r="CC7" s="134">
        <v>6.0407694112222837E-4</v>
      </c>
      <c r="CD7" s="134">
        <v>1.4231469224789421E-3</v>
      </c>
      <c r="CE7" s="134">
        <v>1.8876509579445223E-4</v>
      </c>
      <c r="CF7" s="134">
        <v>1.0330243328291142E-4</v>
      </c>
      <c r="CG7" s="134">
        <v>3.4377546845095185E-4</v>
      </c>
      <c r="CH7" s="134">
        <v>2.2281510587754161E-4</v>
      </c>
      <c r="CI7" s="134"/>
      <c r="CJ7" s="134">
        <v>1.3129911268733681E-5</v>
      </c>
      <c r="CK7" s="134">
        <v>2.4607451533389205E-6</v>
      </c>
      <c r="CL7" s="134">
        <v>6.7319889431296352E-5</v>
      </c>
      <c r="CM7" s="134">
        <v>0</v>
      </c>
      <c r="CN7" s="134">
        <v>9.359230803686489E-5</v>
      </c>
      <c r="CO7" s="134">
        <v>1.683869213292668E-5</v>
      </c>
      <c r="CP7" s="134">
        <v>7.5658406121808187E-6</v>
      </c>
      <c r="CQ7" s="134">
        <v>7.437910884904443E-5</v>
      </c>
      <c r="CR7" s="134">
        <v>4.9823895576526391E-5</v>
      </c>
      <c r="CS7" s="134">
        <v>2.7045730265314987E-4</v>
      </c>
      <c r="CT7" s="134">
        <v>1.3925472800027479E-4</v>
      </c>
      <c r="CU7" s="134">
        <v>9.0137322620523064E-5</v>
      </c>
      <c r="CV7" s="134">
        <v>5.2932689592111604E-4</v>
      </c>
      <c r="CW7" s="134">
        <v>5.5940268899842405E-5</v>
      </c>
      <c r="CX7" s="134">
        <v>6.7827615984718338E-5</v>
      </c>
      <c r="CY7" s="134">
        <v>3.9159422212467417E-4</v>
      </c>
      <c r="CZ7" s="134">
        <v>1.156016157826079E-3</v>
      </c>
      <c r="DA7" s="134">
        <v>9.4219488726294528E-5</v>
      </c>
      <c r="DB7" s="134">
        <v>2.226012309553113E-3</v>
      </c>
      <c r="DC7" s="134">
        <v>1.5973407204547662E-2</v>
      </c>
      <c r="DD7" s="134">
        <v>1.7422814366908166E-3</v>
      </c>
      <c r="DE7" s="134">
        <v>5.0227340553326682E-4</v>
      </c>
      <c r="DF7" s="134">
        <v>1.3955983622207424E-3</v>
      </c>
      <c r="DG7" s="134">
        <v>1.4607095936644877E-4</v>
      </c>
      <c r="DH7" s="134">
        <v>7.5064044545576549E-5</v>
      </c>
      <c r="DI7" s="134">
        <v>3.3084319476690241E-4</v>
      </c>
      <c r="DJ7" s="134">
        <v>3.2611324357772566E-3</v>
      </c>
      <c r="DK7" s="134"/>
      <c r="DL7" s="134">
        <v>1.7154588628659187E-5</v>
      </c>
      <c r="DM7" s="134">
        <v>8.6833937625111901E-6</v>
      </c>
      <c r="DN7" s="134">
        <v>3.3844921783540519E-5</v>
      </c>
      <c r="DO7" s="134">
        <v>8.1162444425257499E-7</v>
      </c>
      <c r="DP7" s="134">
        <v>1.2622400973670526E-4</v>
      </c>
      <c r="DQ7" s="134">
        <v>2.6166709166092329E-6</v>
      </c>
      <c r="DR7" s="134">
        <v>9.4613389381597834E-6</v>
      </c>
      <c r="DS7" s="134">
        <v>1.1456014855668914E-4</v>
      </c>
      <c r="DT7" s="134">
        <v>2.0755061621621878E-5</v>
      </c>
      <c r="DU7" s="134">
        <v>2.4556693531014022E-4</v>
      </c>
      <c r="DV7" s="134">
        <v>1.3013305731004532E-4</v>
      </c>
      <c r="DW7" s="134">
        <v>5.7163294733304055E-5</v>
      </c>
      <c r="DX7" s="134">
        <v>4.3465721645846348E-4</v>
      </c>
      <c r="DY7" s="134">
        <v>5.8850422869743264E-5</v>
      </c>
      <c r="DZ7" s="134">
        <v>3.7471794591761692E-5</v>
      </c>
      <c r="EA7" s="134">
        <v>2.7865827323467657E-4</v>
      </c>
      <c r="EB7" s="134">
        <v>1.0106295736535419E-3</v>
      </c>
      <c r="EC7" s="134">
        <v>4.5221845410034817E-5</v>
      </c>
      <c r="ED7" s="134">
        <v>2.0857996804055888E-3</v>
      </c>
      <c r="EE7" s="134">
        <v>1.544024033228183E-2</v>
      </c>
      <c r="EF7" s="134">
        <v>1.592398993045836E-3</v>
      </c>
      <c r="EG7" s="134">
        <v>5.7180111088460188E-4</v>
      </c>
      <c r="EH7" s="134">
        <v>1.4704063842033589E-3</v>
      </c>
      <c r="EI7" s="134">
        <v>1.5223992663103547E-4</v>
      </c>
      <c r="EJ7" s="134">
        <v>6.1751716008124019E-5</v>
      </c>
      <c r="EK7" s="134">
        <v>2.7047674021184794E-4</v>
      </c>
      <c r="EL7" s="134">
        <v>3.2347642671278301E-4</v>
      </c>
      <c r="EM7" s="134"/>
      <c r="EN7" s="134">
        <v>9.3522014178789775E-6</v>
      </c>
      <c r="EO7" s="134">
        <v>4.6375921259983075E-6</v>
      </c>
      <c r="EP7" s="134">
        <v>2.4705075576549462E-5</v>
      </c>
      <c r="EQ7" s="134">
        <v>1.4585067431194404E-5</v>
      </c>
      <c r="ER7" s="134">
        <v>1.3254971868726479E-4</v>
      </c>
      <c r="ES7" s="134">
        <v>9.5592209269700575E-7</v>
      </c>
      <c r="ET7" s="134">
        <v>6.8416469238758938E-6</v>
      </c>
      <c r="EU7" s="134">
        <v>8.7266877885264701E-5</v>
      </c>
      <c r="EV7" s="134">
        <v>1.3203832715493253E-5</v>
      </c>
      <c r="EW7" s="134">
        <v>1.8198279207149194E-4</v>
      </c>
      <c r="EX7" s="134">
        <v>1.5350252835075626E-4</v>
      </c>
      <c r="EY7" s="134">
        <v>1.1079977408607845E-4</v>
      </c>
      <c r="EZ7" s="134">
        <v>4.5783453910949382E-4</v>
      </c>
      <c r="FA7" s="134">
        <v>5.0540289855846729E-5</v>
      </c>
      <c r="FB7" s="134">
        <v>6.6349871292638002E-6</v>
      </c>
      <c r="FC7" s="134">
        <v>2.9452331636072374E-4</v>
      </c>
      <c r="FD7" s="134">
        <v>1.1501341667734056E-3</v>
      </c>
      <c r="FE7" s="134">
        <v>3.8819827807435415E-5</v>
      </c>
      <c r="FF7" s="134">
        <v>2.4704616749250128E-3</v>
      </c>
      <c r="FG7" s="134">
        <v>1.5623514951661595E-2</v>
      </c>
      <c r="FH7" s="134">
        <v>1.1537181628455697E-3</v>
      </c>
      <c r="FI7" s="134">
        <v>4.3487603804923098E-4</v>
      </c>
      <c r="FJ7" s="134">
        <v>1.3304479831604402E-3</v>
      </c>
      <c r="FK7" s="134">
        <v>7.3807931069563862E-5</v>
      </c>
      <c r="FL7" s="134">
        <v>6.5372603589722105E-5</v>
      </c>
      <c r="FM7" s="134">
        <v>2.456648677220498E-4</v>
      </c>
      <c r="FN7" s="134">
        <v>3.0992922161771584E-4</v>
      </c>
      <c r="FO7" s="134"/>
      <c r="FP7" s="134">
        <v>1.8632876587041083E-5</v>
      </c>
      <c r="FQ7" s="134">
        <v>0</v>
      </c>
      <c r="FR7" s="134">
        <v>2.6541909165708588E-5</v>
      </c>
      <c r="FS7" s="134">
        <v>3.4683436605596871E-5</v>
      </c>
      <c r="FT7" s="134">
        <v>1.291362996117705E-4</v>
      </c>
      <c r="FU7" s="134">
        <v>6.9940288869402678E-6</v>
      </c>
      <c r="FV7" s="134">
        <v>3.5246584235023557E-6</v>
      </c>
      <c r="FW7" s="134">
        <v>2.0341054920980153E-4</v>
      </c>
      <c r="FX7" s="134">
        <v>1.6030913609682069E-5</v>
      </c>
      <c r="FY7" s="134">
        <v>1.6265879099494867E-4</v>
      </c>
      <c r="FZ7" s="134">
        <v>1.409332360330745E-4</v>
      </c>
      <c r="GA7" s="134">
        <v>4.0282839210623477E-5</v>
      </c>
      <c r="GB7" s="134">
        <v>4.6893490669629764E-4</v>
      </c>
      <c r="GC7" s="134">
        <v>4.8907047408126352E-5</v>
      </c>
      <c r="GD7" s="134">
        <v>2.3316061500550297E-5</v>
      </c>
      <c r="GE7" s="134">
        <v>4.3762441560871184E-4</v>
      </c>
      <c r="GF7" s="134">
        <v>9.1064546026661493E-4</v>
      </c>
      <c r="GG7" s="134">
        <v>4.6405308917535914E-5</v>
      </c>
      <c r="GH7" s="134">
        <v>2.3382108371608626E-3</v>
      </c>
      <c r="GI7" s="134">
        <v>1.7151093071185838E-2</v>
      </c>
      <c r="GJ7" s="134">
        <v>9.0576981468353478E-4</v>
      </c>
      <c r="GK7" s="134">
        <v>4.6330121554747809E-4</v>
      </c>
      <c r="GL7" s="134">
        <v>1.3300340050223082E-3</v>
      </c>
      <c r="GM7" s="134">
        <v>9.1233891584124033E-5</v>
      </c>
      <c r="GN7" s="134">
        <v>1.1913578633533879E-4</v>
      </c>
      <c r="GO7" s="134">
        <v>1.5660033892600153E-4</v>
      </c>
      <c r="GP7" s="134">
        <v>3.0451653884031201E-4</v>
      </c>
      <c r="GQ7" s="134"/>
      <c r="GR7" s="134">
        <v>2.239358976005471E-5</v>
      </c>
      <c r="GS7" s="134">
        <v>0</v>
      </c>
      <c r="GT7" s="134">
        <v>3.2317253475281619E-5</v>
      </c>
      <c r="GU7" s="134">
        <v>5.0440039086480959E-6</v>
      </c>
      <c r="GV7" s="134">
        <v>1.0191366214774932E-4</v>
      </c>
      <c r="GW7" s="134">
        <v>4.4014503742504887E-6</v>
      </c>
      <c r="GX7" s="134">
        <v>6.7857672757957767E-6</v>
      </c>
      <c r="GY7" s="134">
        <v>8.8524927515270786E-5</v>
      </c>
      <c r="GZ7" s="134">
        <v>1.5634487355572124E-5</v>
      </c>
      <c r="HA7" s="134">
        <v>1.2275348170545547E-4</v>
      </c>
      <c r="HB7" s="134">
        <v>1.1013893657690263E-4</v>
      </c>
      <c r="HC7" s="134">
        <v>3.5076834775402443E-5</v>
      </c>
      <c r="HD7" s="134">
        <v>4.3182275642694295E-4</v>
      </c>
      <c r="HE7" s="134">
        <v>3.571539440112855E-5</v>
      </c>
      <c r="HF7" s="134">
        <v>3.2827926515136235E-5</v>
      </c>
      <c r="HG7" s="134">
        <v>4.4436482899694253E-4</v>
      </c>
      <c r="HH7" s="134">
        <v>9.7837216965061553E-4</v>
      </c>
      <c r="HI7" s="134">
        <v>4.05227912420357E-5</v>
      </c>
      <c r="HJ7" s="134">
        <v>2.9410670951971318E-3</v>
      </c>
      <c r="HK7" s="134">
        <v>1.6275068981983373E-2</v>
      </c>
      <c r="HL7" s="134">
        <v>4.9745544944451996E-4</v>
      </c>
      <c r="HM7" s="134">
        <v>3.5931538217838028E-4</v>
      </c>
      <c r="HN7" s="134">
        <v>3.3757680508471859E-4</v>
      </c>
      <c r="HO7" s="134">
        <v>8.3883120689628128E-5</v>
      </c>
      <c r="HP7" s="134">
        <v>9.3542732314552931E-5</v>
      </c>
      <c r="HQ7" s="134">
        <v>1.0280131126132693E-4</v>
      </c>
      <c r="HR7" s="134">
        <v>7.2645427253264789E-4</v>
      </c>
    </row>
    <row r="8" spans="1:227" x14ac:dyDescent="0.25">
      <c r="A8" s="123" t="s">
        <v>28</v>
      </c>
      <c r="B8" s="123">
        <v>9001</v>
      </c>
      <c r="C8" s="138" t="s">
        <v>898</v>
      </c>
      <c r="D8" s="135">
        <v>2.010812317134847E-4</v>
      </c>
      <c r="E8" s="134">
        <v>2.4233613039156399E-5</v>
      </c>
      <c r="F8" s="134">
        <v>8.1095006383401431E-4</v>
      </c>
      <c r="G8" s="134">
        <v>8.5675047163368611E-6</v>
      </c>
      <c r="H8" s="134">
        <v>7.8396073310905458E-4</v>
      </c>
      <c r="I8" s="134">
        <v>5.8006511853184945E-5</v>
      </c>
      <c r="J8" s="134">
        <v>7.4889483504145488E-5</v>
      </c>
      <c r="K8" s="134">
        <v>3.1467226179913359E-4</v>
      </c>
      <c r="L8" s="134">
        <v>2.3645900370205817E-4</v>
      </c>
      <c r="M8" s="134">
        <v>1.3725787895945501E-3</v>
      </c>
      <c r="N8" s="134">
        <v>1.2631562424039991E-3</v>
      </c>
      <c r="O8" s="134">
        <v>1.2463393364083105E-3</v>
      </c>
      <c r="P8" s="134">
        <v>2.4770862179804834E-3</v>
      </c>
      <c r="Q8" s="134">
        <v>1.778138493747206E-4</v>
      </c>
      <c r="R8" s="134">
        <v>3.1544500279940131E-4</v>
      </c>
      <c r="S8" s="134">
        <v>7.1926476335322405E-3</v>
      </c>
      <c r="T8" s="134">
        <v>6.6162996156057833E-3</v>
      </c>
      <c r="U8" s="134">
        <v>5.8545205726291856E-4</v>
      </c>
      <c r="V8" s="134">
        <v>1.6647185833105899E-2</v>
      </c>
      <c r="W8" s="134">
        <v>2.0338457343137467E-2</v>
      </c>
      <c r="X8" s="134">
        <v>6.2990975848767391E-3</v>
      </c>
      <c r="Y8" s="134">
        <v>1.9504911654233902E-3</v>
      </c>
      <c r="Z8" s="134">
        <v>3.1158473574130459E-3</v>
      </c>
      <c r="AA8" s="134">
        <v>6.8990204562484347E-4</v>
      </c>
      <c r="AB8" s="134">
        <v>4.4211551038168638E-4</v>
      </c>
      <c r="AC8" s="134">
        <v>2.3362939599527685E-3</v>
      </c>
      <c r="AD8" s="134">
        <v>9.9145768702426826E-4</v>
      </c>
      <c r="AE8" s="134"/>
      <c r="AF8" s="134">
        <v>1.6664243983238776E-4</v>
      </c>
      <c r="AG8" s="134">
        <v>1.608066270467915E-5</v>
      </c>
      <c r="AH8" s="134">
        <v>7.8989902389054139E-4</v>
      </c>
      <c r="AI8" s="134">
        <v>5.727269426071925E-6</v>
      </c>
      <c r="AJ8" s="134">
        <v>7.4109007078173032E-4</v>
      </c>
      <c r="AK8" s="134">
        <v>6.9768225018236723E-5</v>
      </c>
      <c r="AL8" s="134">
        <v>4.8665571305544731E-5</v>
      </c>
      <c r="AM8" s="134">
        <v>2.2563411519145959E-4</v>
      </c>
      <c r="AN8" s="134">
        <v>1.8933453752032514E-4</v>
      </c>
      <c r="AO8" s="134">
        <v>1.3166385538721658E-3</v>
      </c>
      <c r="AP8" s="134">
        <v>1.1873968639600537E-3</v>
      </c>
      <c r="AQ8" s="134">
        <v>1.1584610555973329E-3</v>
      </c>
      <c r="AR8" s="134">
        <v>2.2733695750078975E-3</v>
      </c>
      <c r="AS8" s="134">
        <v>1.9334063844192925E-4</v>
      </c>
      <c r="AT8" s="134">
        <v>5.7649336250508029E-4</v>
      </c>
      <c r="AU8" s="134">
        <v>7.8446996994231636E-3</v>
      </c>
      <c r="AV8" s="134">
        <v>8.1257777573363367E-3</v>
      </c>
      <c r="AW8" s="134">
        <v>4.5791362351232636E-4</v>
      </c>
      <c r="AX8" s="134">
        <v>1.7315075542298962E-2</v>
      </c>
      <c r="AY8" s="134">
        <v>2.5534077587265076E-2</v>
      </c>
      <c r="AZ8" s="134">
        <v>8.0287680567210622E-3</v>
      </c>
      <c r="BA8" s="134">
        <v>2.1451948324420485E-3</v>
      </c>
      <c r="BB8" s="134">
        <v>3.124600798800599E-3</v>
      </c>
      <c r="BC8" s="134">
        <v>1.6610752300476013E-3</v>
      </c>
      <c r="BD8" s="134">
        <v>3.2182073756625878E-4</v>
      </c>
      <c r="BE8" s="134">
        <v>2.1592358723227065E-3</v>
      </c>
      <c r="BF8" s="134">
        <v>9.7452559655885457E-4</v>
      </c>
      <c r="BG8" s="134"/>
      <c r="BH8" s="134">
        <v>2.2489750921911666E-4</v>
      </c>
      <c r="BI8" s="134">
        <v>2.0810344319430334E-5</v>
      </c>
      <c r="BJ8" s="134">
        <v>8.6045001675563173E-4</v>
      </c>
      <c r="BK8" s="134">
        <v>1.1552230986482617E-5</v>
      </c>
      <c r="BL8" s="134">
        <v>7.6314981825748843E-4</v>
      </c>
      <c r="BM8" s="134">
        <v>8.2209302175334558E-5</v>
      </c>
      <c r="BN8" s="134">
        <v>5.0908051681821157E-5</v>
      </c>
      <c r="BO8" s="134">
        <v>3.1584533019160115E-4</v>
      </c>
      <c r="BP8" s="134">
        <v>1.9940498245506896E-4</v>
      </c>
      <c r="BQ8" s="134">
        <v>1.2557640306763383E-3</v>
      </c>
      <c r="BR8" s="134">
        <v>9.6869409501659451E-4</v>
      </c>
      <c r="BS8" s="134">
        <v>1.0925275359531632E-3</v>
      </c>
      <c r="BT8" s="134">
        <v>2.1686878440299682E-3</v>
      </c>
      <c r="BU8" s="134">
        <v>1.9985932998631284E-4</v>
      </c>
      <c r="BV8" s="134">
        <v>6.3785483831323565E-4</v>
      </c>
      <c r="BW8" s="134">
        <v>8.1766498203971021E-3</v>
      </c>
      <c r="BX8" s="134">
        <v>1.1316743097647901E-2</v>
      </c>
      <c r="BY8" s="134">
        <v>4.4855703514749931E-4</v>
      </c>
      <c r="BZ8" s="134">
        <v>1.6936716219469013E-2</v>
      </c>
      <c r="CA8" s="134">
        <v>2.3102901632219414E-2</v>
      </c>
      <c r="CB8" s="134">
        <v>8.5033173295750303E-3</v>
      </c>
      <c r="CC8" s="134">
        <v>2.2720496938128105E-3</v>
      </c>
      <c r="CD8" s="134">
        <v>2.9814663292101256E-3</v>
      </c>
      <c r="CE8" s="134">
        <v>1.6210051597964706E-3</v>
      </c>
      <c r="CF8" s="134">
        <v>2.4439940226165429E-4</v>
      </c>
      <c r="CG8" s="134">
        <v>1.7778642712397792E-3</v>
      </c>
      <c r="CH8" s="134">
        <v>1.3469328732051023E-3</v>
      </c>
      <c r="CI8" s="134"/>
      <c r="CJ8" s="134">
        <v>1.4486449680242781E-4</v>
      </c>
      <c r="CK8" s="134">
        <v>2.9371872186559477E-5</v>
      </c>
      <c r="CL8" s="134">
        <v>9.0133585759709573E-4</v>
      </c>
      <c r="CM8" s="134">
        <v>2.0648210483289533E-5</v>
      </c>
      <c r="CN8" s="134">
        <v>8.8366092248713245E-4</v>
      </c>
      <c r="CO8" s="134">
        <v>6.2272576661207598E-5</v>
      </c>
      <c r="CP8" s="134">
        <v>8.5197790517235335E-5</v>
      </c>
      <c r="CQ8" s="134">
        <v>1.5424557343041533E-4</v>
      </c>
      <c r="CR8" s="134">
        <v>9.8092064423779119E-5</v>
      </c>
      <c r="CS8" s="134">
        <v>1.1341221819295914E-3</v>
      </c>
      <c r="CT8" s="134">
        <v>1.2016995294221356E-3</v>
      </c>
      <c r="CU8" s="134">
        <v>1.07440800335913E-3</v>
      </c>
      <c r="CV8" s="134">
        <v>2.0541377633106228E-3</v>
      </c>
      <c r="CW8" s="134">
        <v>1.938484144186133E-4</v>
      </c>
      <c r="CX8" s="134">
        <v>5.9690396338187696E-4</v>
      </c>
      <c r="CY8" s="134">
        <v>5.2723019864927539E-3</v>
      </c>
      <c r="CZ8" s="134">
        <v>8.1414040566549079E-3</v>
      </c>
      <c r="DA8" s="134">
        <v>4.1512708810499915E-4</v>
      </c>
      <c r="DB8" s="134">
        <v>2.0141906436668931E-2</v>
      </c>
      <c r="DC8" s="134">
        <v>2.4678451570963118E-2</v>
      </c>
      <c r="DD8" s="134">
        <v>9.0778031426309823E-3</v>
      </c>
      <c r="DE8" s="134">
        <v>2.4549238959578447E-3</v>
      </c>
      <c r="DF8" s="134">
        <v>4.9251251816292158E-3</v>
      </c>
      <c r="DG8" s="134">
        <v>1.4489902500148446E-3</v>
      </c>
      <c r="DH8" s="134">
        <v>1.958136748461327E-4</v>
      </c>
      <c r="DI8" s="134">
        <v>1.5659555081705327E-3</v>
      </c>
      <c r="DJ8" s="134">
        <v>1.4744768400587541E-3</v>
      </c>
      <c r="DK8" s="134"/>
      <c r="DL8" s="134">
        <v>1.2089007617853079E-4</v>
      </c>
      <c r="DM8" s="134">
        <v>3.1333676708990303E-5</v>
      </c>
      <c r="DN8" s="134">
        <v>7.9470076038967469E-4</v>
      </c>
      <c r="DO8" s="134">
        <v>5.3286306073769063E-5</v>
      </c>
      <c r="DP8" s="134">
        <v>5.7767741631503092E-4</v>
      </c>
      <c r="DQ8" s="134">
        <v>5.5040925399446642E-5</v>
      </c>
      <c r="DR8" s="134">
        <v>1.093930591139608E-4</v>
      </c>
      <c r="DS8" s="134">
        <v>1.6112599535646847E-4</v>
      </c>
      <c r="DT8" s="134">
        <v>8.9305596915823451E-5</v>
      </c>
      <c r="DU8" s="134">
        <v>1.1142295379729485E-3</v>
      </c>
      <c r="DV8" s="134">
        <v>1.2658999691680479E-3</v>
      </c>
      <c r="DW8" s="134">
        <v>1.3017050709678787E-3</v>
      </c>
      <c r="DX8" s="134">
        <v>2.0551521813789646E-3</v>
      </c>
      <c r="DY8" s="134">
        <v>1.5893775555718865E-4</v>
      </c>
      <c r="DZ8" s="134">
        <v>6.3040341084416357E-4</v>
      </c>
      <c r="EA8" s="134">
        <v>5.9428609148570654E-3</v>
      </c>
      <c r="EB8" s="134">
        <v>7.2909815168298881E-3</v>
      </c>
      <c r="EC8" s="134">
        <v>6.1683207192857702E-4</v>
      </c>
      <c r="ED8" s="134">
        <v>2.0917912141517721E-2</v>
      </c>
      <c r="EE8" s="134">
        <v>2.3378735498034233E-2</v>
      </c>
      <c r="EF8" s="134">
        <v>8.1668290107686885E-3</v>
      </c>
      <c r="EG8" s="134">
        <v>2.5734575435227233E-3</v>
      </c>
      <c r="EH8" s="134">
        <v>4.9442905472460615E-3</v>
      </c>
      <c r="EI8" s="134">
        <v>1.50244056160569E-3</v>
      </c>
      <c r="EJ8" s="134">
        <v>1.5083755702121723E-4</v>
      </c>
      <c r="EK8" s="134">
        <v>1.2887341104282318E-3</v>
      </c>
      <c r="EL8" s="134">
        <v>1.5966781649443173E-3</v>
      </c>
      <c r="EM8" s="134"/>
      <c r="EN8" s="134">
        <v>7.6387964428905564E-5</v>
      </c>
      <c r="EO8" s="134">
        <v>2.9905122968458793E-5</v>
      </c>
      <c r="EP8" s="134">
        <v>6.9877288099255545E-4</v>
      </c>
      <c r="EQ8" s="134">
        <v>6.0268365535436283E-5</v>
      </c>
      <c r="ER8" s="134">
        <v>5.393502458207152E-4</v>
      </c>
      <c r="ES8" s="134">
        <v>1.9394612368219271E-5</v>
      </c>
      <c r="ET8" s="134">
        <v>1.2518109604348413E-4</v>
      </c>
      <c r="EU8" s="134">
        <v>2.7570494458374292E-4</v>
      </c>
      <c r="EV8" s="134">
        <v>7.5879819999799571E-5</v>
      </c>
      <c r="EW8" s="134">
        <v>8.5747971331938345E-4</v>
      </c>
      <c r="EX8" s="134">
        <v>1.3333214386258721E-3</v>
      </c>
      <c r="EY8" s="134">
        <v>1.3536002723736667E-3</v>
      </c>
      <c r="EZ8" s="134">
        <v>1.537909707063087E-3</v>
      </c>
      <c r="FA8" s="134">
        <v>1.5503908300700195E-4</v>
      </c>
      <c r="FB8" s="134">
        <v>5.8608354846370744E-4</v>
      </c>
      <c r="FC8" s="134">
        <v>5.687750389362191E-3</v>
      </c>
      <c r="FD8" s="134">
        <v>6.2880079608017047E-3</v>
      </c>
      <c r="FE8" s="134">
        <v>6.3125134834823588E-4</v>
      </c>
      <c r="FF8" s="134">
        <v>1.7955400111169102E-2</v>
      </c>
      <c r="FG8" s="134">
        <v>2.6936906579704569E-2</v>
      </c>
      <c r="FH8" s="134">
        <v>8.2633042611192052E-3</v>
      </c>
      <c r="FI8" s="134">
        <v>2.1211723654417174E-3</v>
      </c>
      <c r="FJ8" s="134">
        <v>4.333317268557956E-3</v>
      </c>
      <c r="FK8" s="134">
        <v>1.6686521294826096E-3</v>
      </c>
      <c r="FL8" s="134">
        <v>2.1841635454320415E-4</v>
      </c>
      <c r="FM8" s="134">
        <v>1.2172068736892455E-3</v>
      </c>
      <c r="FN8" s="134">
        <v>1.4843026364111296E-3</v>
      </c>
      <c r="FO8" s="134"/>
      <c r="FP8" s="134">
        <v>3.4781452773175897E-5</v>
      </c>
      <c r="FQ8" s="134">
        <v>1.4246034088973036E-4</v>
      </c>
      <c r="FR8" s="134">
        <v>9.4603088341880268E-4</v>
      </c>
      <c r="FS8" s="134">
        <v>8.4125390278562653E-5</v>
      </c>
      <c r="FT8" s="134">
        <v>6.3928549391793147E-4</v>
      </c>
      <c r="FU8" s="134">
        <v>4.7411415330011732E-6</v>
      </c>
      <c r="FV8" s="134">
        <v>1.155787261282222E-4</v>
      </c>
      <c r="FW8" s="134">
        <v>1.9224709553321585E-4</v>
      </c>
      <c r="FX8" s="134">
        <v>9.5033359268443184E-5</v>
      </c>
      <c r="FY8" s="134">
        <v>6.6963351346525154E-4</v>
      </c>
      <c r="FZ8" s="134">
        <v>1.2535681257718533E-3</v>
      </c>
      <c r="GA8" s="134">
        <v>1.2095780058694161E-3</v>
      </c>
      <c r="GB8" s="134">
        <v>1.1432654406011167E-3</v>
      </c>
      <c r="GC8" s="134">
        <v>8.0104134906193547E-5</v>
      </c>
      <c r="GD8" s="134">
        <v>7.4748607203572776E-4</v>
      </c>
      <c r="GE8" s="134">
        <v>4.7826564481580364E-3</v>
      </c>
      <c r="GF8" s="134">
        <v>1.0800399833148438E-2</v>
      </c>
      <c r="GG8" s="134">
        <v>5.8286355280719421E-4</v>
      </c>
      <c r="GH8" s="134">
        <v>1.7413641721294015E-2</v>
      </c>
      <c r="GI8" s="134">
        <v>3.0365492380390158E-2</v>
      </c>
      <c r="GJ8" s="134">
        <v>8.361779928117808E-3</v>
      </c>
      <c r="GK8" s="134">
        <v>2.1986083572591362E-3</v>
      </c>
      <c r="GL8" s="134">
        <v>4.3622047271639607E-3</v>
      </c>
      <c r="GM8" s="134">
        <v>1.8760209229209724E-3</v>
      </c>
      <c r="GN8" s="134">
        <v>1.8940811094544214E-4</v>
      </c>
      <c r="GO8" s="134">
        <v>1.1885451510005086E-3</v>
      </c>
      <c r="GP8" s="134">
        <v>9.0806086223465296E-4</v>
      </c>
      <c r="GQ8" s="134"/>
      <c r="GR8" s="134">
        <v>1.0182848909009612E-4</v>
      </c>
      <c r="GS8" s="134">
        <v>2.0471005886339038E-4</v>
      </c>
      <c r="GT8" s="134">
        <v>7.8493186290375073E-4</v>
      </c>
      <c r="GU8" s="134">
        <v>6.9473799460925619E-5</v>
      </c>
      <c r="GV8" s="134">
        <v>7.0786826300762442E-4</v>
      </c>
      <c r="GW8" s="134">
        <v>1.1619762738347966E-5</v>
      </c>
      <c r="GX8" s="134">
        <v>1.0752731600556467E-4</v>
      </c>
      <c r="GY8" s="134">
        <v>1.4367804877981003E-4</v>
      </c>
      <c r="GZ8" s="134">
        <v>6.2748369682327085E-5</v>
      </c>
      <c r="HA8" s="134">
        <v>6.3443485477971122E-4</v>
      </c>
      <c r="HB8" s="134">
        <v>1.3708189679867957E-3</v>
      </c>
      <c r="HC8" s="134">
        <v>2.589059656903856E-4</v>
      </c>
      <c r="HD8" s="134">
        <v>1.0586917586279988E-3</v>
      </c>
      <c r="HE8" s="134">
        <v>1.0475927263499302E-4</v>
      </c>
      <c r="HF8" s="134">
        <v>6.95420512804205E-4</v>
      </c>
      <c r="HG8" s="134">
        <v>4.4784509205274478E-3</v>
      </c>
      <c r="HH8" s="134">
        <v>6.3501144264580013E-3</v>
      </c>
      <c r="HI8" s="134">
        <v>5.4376686206793537E-4</v>
      </c>
      <c r="HJ8" s="134">
        <v>1.849298675555601E-2</v>
      </c>
      <c r="HK8" s="134">
        <v>2.2763798929041616E-2</v>
      </c>
      <c r="HL8" s="134">
        <v>8.4593611889824411E-3</v>
      </c>
      <c r="HM8" s="134">
        <v>1.8281898462884532E-3</v>
      </c>
      <c r="HN8" s="134">
        <v>3.7272020194753725E-3</v>
      </c>
      <c r="HO8" s="134">
        <v>2.2670404101843827E-3</v>
      </c>
      <c r="HP8" s="134">
        <v>3.2427322670685937E-4</v>
      </c>
      <c r="HQ8" s="134">
        <v>1.4737733676390191E-3</v>
      </c>
      <c r="HR8" s="134">
        <v>5.5357222742783926E-4</v>
      </c>
    </row>
    <row r="9" spans="1:227" x14ac:dyDescent="0.25">
      <c r="A9" s="123" t="s">
        <v>28</v>
      </c>
      <c r="B9" s="123">
        <v>9003</v>
      </c>
      <c r="C9" s="138" t="s">
        <v>899</v>
      </c>
      <c r="D9" s="135">
        <v>0</v>
      </c>
      <c r="E9" s="134">
        <v>0</v>
      </c>
      <c r="F9" s="134">
        <v>4.6111031602007581E-3</v>
      </c>
      <c r="G9" s="134">
        <v>0</v>
      </c>
      <c r="H9" s="134">
        <v>7.156695013056461E-5</v>
      </c>
      <c r="I9" s="134">
        <v>0</v>
      </c>
      <c r="J9" s="134">
        <v>6.3264246677773407E-6</v>
      </c>
      <c r="K9" s="134">
        <v>2.2561034863008879E-5</v>
      </c>
      <c r="L9" s="134">
        <v>3.8265595223913637E-4</v>
      </c>
      <c r="M9" s="134">
        <v>3.8609883704926824E-5</v>
      </c>
      <c r="N9" s="134">
        <v>1.9169817563956425E-4</v>
      </c>
      <c r="O9" s="134">
        <v>1.0642849197403876E-4</v>
      </c>
      <c r="P9" s="134">
        <v>9.8208411573965534E-5</v>
      </c>
      <c r="Q9" s="134">
        <v>1.6630488903839236E-5</v>
      </c>
      <c r="R9" s="134">
        <v>0</v>
      </c>
      <c r="S9" s="134">
        <v>1.1301119330463249E-4</v>
      </c>
      <c r="T9" s="134">
        <v>3.2452459948249576E-3</v>
      </c>
      <c r="U9" s="134">
        <v>3.6112456735852407E-6</v>
      </c>
      <c r="V9" s="134">
        <v>1.4450421342737769E-3</v>
      </c>
      <c r="W9" s="134">
        <v>4.9296381902321782E-3</v>
      </c>
      <c r="X9" s="134">
        <v>1.4230823179511965E-4</v>
      </c>
      <c r="Y9" s="134">
        <v>2.4227102492485324E-5</v>
      </c>
      <c r="Z9" s="134">
        <v>1.119400678612333E-4</v>
      </c>
      <c r="AA9" s="134">
        <v>4.0666441277568792E-4</v>
      </c>
      <c r="AB9" s="134">
        <v>6.9908704524812671E-5</v>
      </c>
      <c r="AC9" s="134">
        <v>3.2700672666689279E-5</v>
      </c>
      <c r="AD9" s="134">
        <v>1.4010139066467371E-4</v>
      </c>
      <c r="AE9" s="134"/>
      <c r="AF9" s="134">
        <v>0</v>
      </c>
      <c r="AG9" s="134">
        <v>0</v>
      </c>
      <c r="AH9" s="134">
        <v>4.6990301250289714E-3</v>
      </c>
      <c r="AI9" s="134">
        <v>0</v>
      </c>
      <c r="AJ9" s="134">
        <v>3.9473130484743663E-5</v>
      </c>
      <c r="AK9" s="134">
        <v>0</v>
      </c>
      <c r="AL9" s="134">
        <v>3.6172227954138468E-6</v>
      </c>
      <c r="AM9" s="134">
        <v>4.2609390691660269E-5</v>
      </c>
      <c r="AN9" s="134">
        <v>0</v>
      </c>
      <c r="AO9" s="134">
        <v>3.611620901704135E-5</v>
      </c>
      <c r="AP9" s="134">
        <v>1.6956369402357116E-4</v>
      </c>
      <c r="AQ9" s="134">
        <v>1.6266298791939897E-5</v>
      </c>
      <c r="AR9" s="134">
        <v>8.0662947958994052E-5</v>
      </c>
      <c r="AS9" s="134">
        <v>0</v>
      </c>
      <c r="AT9" s="134">
        <v>0</v>
      </c>
      <c r="AU9" s="134">
        <v>1.0473223120192584E-4</v>
      </c>
      <c r="AV9" s="134">
        <v>2.7382501936996511E-4</v>
      </c>
      <c r="AW9" s="134">
        <v>1.1322707620175486E-5</v>
      </c>
      <c r="AX9" s="134">
        <v>1.5883616626952766E-3</v>
      </c>
      <c r="AY9" s="134">
        <v>2.181203325045779E-3</v>
      </c>
      <c r="AZ9" s="134">
        <v>1.9411444669304329E-4</v>
      </c>
      <c r="BA9" s="134">
        <v>2.0506959005880878E-5</v>
      </c>
      <c r="BB9" s="134">
        <v>1.1037419178949056E-4</v>
      </c>
      <c r="BC9" s="134">
        <v>1.3155407160834891E-5</v>
      </c>
      <c r="BD9" s="134">
        <v>1.7763444899387465E-5</v>
      </c>
      <c r="BE9" s="134">
        <v>5.2542268482439541E-5</v>
      </c>
      <c r="BF9" s="134">
        <v>2.1392351644541885E-4</v>
      </c>
      <c r="BG9" s="134"/>
      <c r="BH9" s="134">
        <v>0</v>
      </c>
      <c r="BI9" s="134">
        <v>0</v>
      </c>
      <c r="BJ9" s="134">
        <v>5.3752279134886578E-3</v>
      </c>
      <c r="BK9" s="134">
        <v>0</v>
      </c>
      <c r="BL9" s="134">
        <v>5.0901304097361759E-5</v>
      </c>
      <c r="BM9" s="134">
        <v>0</v>
      </c>
      <c r="BN9" s="134">
        <v>3.7981878157494093E-6</v>
      </c>
      <c r="BO9" s="134">
        <v>3.0899051714588371E-5</v>
      </c>
      <c r="BP9" s="134">
        <v>0</v>
      </c>
      <c r="BQ9" s="134">
        <v>4.2802889862532932E-5</v>
      </c>
      <c r="BR9" s="134">
        <v>9.803812776923333E-5</v>
      </c>
      <c r="BS9" s="134">
        <v>5.3540495052293686E-5</v>
      </c>
      <c r="BT9" s="134">
        <v>1.8975611986437276E-5</v>
      </c>
      <c r="BU9" s="134">
        <v>0</v>
      </c>
      <c r="BV9" s="134">
        <v>0</v>
      </c>
      <c r="BW9" s="134">
        <v>9.1832120921935657E-5</v>
      </c>
      <c r="BX9" s="134">
        <v>3.694161435759239E-4</v>
      </c>
      <c r="BY9" s="134">
        <v>0</v>
      </c>
      <c r="BZ9" s="134">
        <v>1.0572672853028677E-3</v>
      </c>
      <c r="CA9" s="134">
        <v>2.0093545979285822E-3</v>
      </c>
      <c r="CB9" s="134">
        <v>1.3190544494258381E-4</v>
      </c>
      <c r="CC9" s="134">
        <v>1.3309228703886959E-5</v>
      </c>
      <c r="CD9" s="134">
        <v>2.8242335359289782E-5</v>
      </c>
      <c r="CE9" s="134">
        <v>1.5571348762316709E-5</v>
      </c>
      <c r="CF9" s="134">
        <v>5.7442644520070503E-5</v>
      </c>
      <c r="CG9" s="134">
        <v>3.5120871812833435E-5</v>
      </c>
      <c r="CH9" s="134">
        <v>7.2050737435129877E-5</v>
      </c>
      <c r="CI9" s="134"/>
      <c r="CJ9" s="134">
        <v>1.3025593805219232E-5</v>
      </c>
      <c r="CK9" s="134">
        <v>2.0867951501638827E-6</v>
      </c>
      <c r="CL9" s="134">
        <v>1.4890485271311352E-4</v>
      </c>
      <c r="CM9" s="134">
        <v>0</v>
      </c>
      <c r="CN9" s="134">
        <v>2.2050681474635776E-5</v>
      </c>
      <c r="CO9" s="134">
        <v>0</v>
      </c>
      <c r="CP9" s="134">
        <v>5.7966531949033473E-6</v>
      </c>
      <c r="CQ9" s="134">
        <v>8.7747502491656166E-6</v>
      </c>
      <c r="CR9" s="134">
        <v>0</v>
      </c>
      <c r="CS9" s="134">
        <v>3.8644354632688985E-6</v>
      </c>
      <c r="CT9" s="134">
        <v>3.9438372033016675E-5</v>
      </c>
      <c r="CU9" s="134">
        <v>6.1235348001449915E-5</v>
      </c>
      <c r="CV9" s="134">
        <v>2.0811225843475626E-5</v>
      </c>
      <c r="CW9" s="134">
        <v>0</v>
      </c>
      <c r="CX9" s="134">
        <v>0</v>
      </c>
      <c r="CY9" s="134">
        <v>1.4930221594865284E-4</v>
      </c>
      <c r="CZ9" s="134">
        <v>7.8759109232402375E-5</v>
      </c>
      <c r="DA9" s="134">
        <v>0</v>
      </c>
      <c r="DB9" s="134">
        <v>8.4915357010532824E-4</v>
      </c>
      <c r="DC9" s="134">
        <v>1.345011338599599E-3</v>
      </c>
      <c r="DD9" s="134">
        <v>1.435638838210926E-4</v>
      </c>
      <c r="DE9" s="134">
        <v>5.3253338825285294E-6</v>
      </c>
      <c r="DF9" s="134">
        <v>1.1764851870839581E-4</v>
      </c>
      <c r="DG9" s="134">
        <v>1.5794550448498114E-5</v>
      </c>
      <c r="DH9" s="134">
        <v>1.1621279229997071E-5</v>
      </c>
      <c r="DI9" s="134">
        <v>4.1965890093670308E-5</v>
      </c>
      <c r="DJ9" s="134">
        <v>8.766166948012478E-5</v>
      </c>
      <c r="DK9" s="134"/>
      <c r="DL9" s="134">
        <v>0</v>
      </c>
      <c r="DM9" s="134">
        <v>0</v>
      </c>
      <c r="DN9" s="134">
        <v>4.9274297339637115E-6</v>
      </c>
      <c r="DO9" s="134">
        <v>0</v>
      </c>
      <c r="DP9" s="134">
        <v>0</v>
      </c>
      <c r="DQ9" s="134">
        <v>0</v>
      </c>
      <c r="DR9" s="134">
        <v>7.0730647198623707E-6</v>
      </c>
      <c r="DS9" s="134">
        <v>2.121919415958711E-6</v>
      </c>
      <c r="DT9" s="134">
        <v>0</v>
      </c>
      <c r="DU9" s="134">
        <v>0</v>
      </c>
      <c r="DV9" s="134">
        <v>8.9869528205310118E-6</v>
      </c>
      <c r="DW9" s="134">
        <v>5.8481763354344394E-5</v>
      </c>
      <c r="DX9" s="134">
        <v>1.2368293819260464E-5</v>
      </c>
      <c r="DY9" s="134">
        <v>0</v>
      </c>
      <c r="DZ9" s="134">
        <v>0</v>
      </c>
      <c r="EA9" s="134">
        <v>4.7207423009674615E-5</v>
      </c>
      <c r="EB9" s="134">
        <v>3.8542353298726467E-3</v>
      </c>
      <c r="EC9" s="134">
        <v>0</v>
      </c>
      <c r="ED9" s="134">
        <v>8.4703370055174418E-4</v>
      </c>
      <c r="EE9" s="134">
        <v>9.1974684457881914E-4</v>
      </c>
      <c r="EF9" s="134">
        <v>1.3605393641891885E-4</v>
      </c>
      <c r="EG9" s="134">
        <v>0</v>
      </c>
      <c r="EH9" s="134">
        <v>1.7426616856796741E-5</v>
      </c>
      <c r="EI9" s="134">
        <v>3.2859836044219604E-5</v>
      </c>
      <c r="EJ9" s="134">
        <v>2.3120267531233592E-5</v>
      </c>
      <c r="EK9" s="134">
        <v>5.6967836260448285E-5</v>
      </c>
      <c r="EL9" s="134">
        <v>1.4864199451965291E-4</v>
      </c>
      <c r="EM9" s="134"/>
      <c r="EN9" s="134">
        <v>0</v>
      </c>
      <c r="EO9" s="134">
        <v>0</v>
      </c>
      <c r="EP9" s="134">
        <v>0</v>
      </c>
      <c r="EQ9" s="134">
        <v>2.2388398667453552E-6</v>
      </c>
      <c r="ER9" s="134">
        <v>0</v>
      </c>
      <c r="ES9" s="134">
        <v>0</v>
      </c>
      <c r="ET9" s="134">
        <v>6.6442989593733122E-6</v>
      </c>
      <c r="EU9" s="134">
        <v>0</v>
      </c>
      <c r="EV9" s="134">
        <v>0</v>
      </c>
      <c r="EW9" s="134">
        <v>1.3433039200472133E-5</v>
      </c>
      <c r="EX9" s="134">
        <v>3.1969670355245502E-6</v>
      </c>
      <c r="EY9" s="134">
        <v>2.6817931307035758E-6</v>
      </c>
      <c r="EZ9" s="134">
        <v>1.028527849492082E-5</v>
      </c>
      <c r="FA9" s="134">
        <v>0</v>
      </c>
      <c r="FB9" s="134">
        <v>0</v>
      </c>
      <c r="FC9" s="134">
        <v>2.909384443606914E-6</v>
      </c>
      <c r="FD9" s="134">
        <v>3.4870517356162473E-3</v>
      </c>
      <c r="FE9" s="134">
        <v>0</v>
      </c>
      <c r="FF9" s="134">
        <v>5.8421857078118085E-4</v>
      </c>
      <c r="FG9" s="134">
        <v>9.3377152800175323E-4</v>
      </c>
      <c r="FH9" s="134">
        <v>8.0945924626788933E-4</v>
      </c>
      <c r="FI9" s="134">
        <v>1.3701699984485185E-5</v>
      </c>
      <c r="FJ9" s="134">
        <v>3.1160895471772789E-5</v>
      </c>
      <c r="FK9" s="134">
        <v>1.5724840870516839E-5</v>
      </c>
      <c r="FL9" s="134">
        <v>7.7200061461864602E-5</v>
      </c>
      <c r="FM9" s="134">
        <v>5.56712810090626E-5</v>
      </c>
      <c r="FN9" s="134">
        <v>6.5671673149317946E-5</v>
      </c>
      <c r="FO9" s="134"/>
      <c r="FP9" s="134">
        <v>0</v>
      </c>
      <c r="FQ9" s="134">
        <v>0</v>
      </c>
      <c r="FR9" s="134">
        <v>4.3848707819664027E-6</v>
      </c>
      <c r="FS9" s="134">
        <v>2.3642127038659186E-6</v>
      </c>
      <c r="FT9" s="134">
        <v>0</v>
      </c>
      <c r="FU9" s="134">
        <v>0</v>
      </c>
      <c r="FV9" s="134">
        <v>0</v>
      </c>
      <c r="FW9" s="134">
        <v>0</v>
      </c>
      <c r="FX9" s="134">
        <v>0</v>
      </c>
      <c r="FY9" s="134">
        <v>0</v>
      </c>
      <c r="FZ9" s="134">
        <v>3.4311613868887101E-6</v>
      </c>
      <c r="GA9" s="134">
        <v>2.4264778689706584E-5</v>
      </c>
      <c r="GB9" s="134">
        <v>0</v>
      </c>
      <c r="GC9" s="134">
        <v>0</v>
      </c>
      <c r="GD9" s="134">
        <v>0</v>
      </c>
      <c r="GE9" s="134">
        <v>7.0446237765366866E-5</v>
      </c>
      <c r="GF9" s="134">
        <v>6.3117200307719114E-5</v>
      </c>
      <c r="GG9" s="134">
        <v>0</v>
      </c>
      <c r="GH9" s="134">
        <v>3.279523237397884E-4</v>
      </c>
      <c r="GI9" s="134">
        <v>1.5888465271814928E-3</v>
      </c>
      <c r="GJ9" s="134">
        <v>8.7946174839875855E-4</v>
      </c>
      <c r="GK9" s="134">
        <v>0</v>
      </c>
      <c r="GL9" s="134">
        <v>1.1035914038204183E-4</v>
      </c>
      <c r="GM9" s="134">
        <v>1.1140805628395543E-5</v>
      </c>
      <c r="GN9" s="134">
        <v>4.4942184970916897E-5</v>
      </c>
      <c r="GO9" s="134">
        <v>4.106869974389629E-5</v>
      </c>
      <c r="GP9" s="134">
        <v>3.5636392953884595E-6</v>
      </c>
      <c r="GQ9" s="134"/>
      <c r="GR9" s="134">
        <v>0</v>
      </c>
      <c r="GS9" s="134">
        <v>0</v>
      </c>
      <c r="GT9" s="134">
        <v>0</v>
      </c>
      <c r="GU9" s="134">
        <v>3.1300973986314664E-6</v>
      </c>
      <c r="GV9" s="134">
        <v>0</v>
      </c>
      <c r="GW9" s="134">
        <v>0</v>
      </c>
      <c r="GX9" s="134">
        <v>0</v>
      </c>
      <c r="GY9" s="134">
        <v>4.8256938148330349E-6</v>
      </c>
      <c r="GZ9" s="134">
        <v>0</v>
      </c>
      <c r="HA9" s="134">
        <v>0</v>
      </c>
      <c r="HB9" s="134">
        <v>2.7572046082856613E-5</v>
      </c>
      <c r="HC9" s="134">
        <v>0</v>
      </c>
      <c r="HD9" s="134">
        <v>0</v>
      </c>
      <c r="HE9" s="134">
        <v>0</v>
      </c>
      <c r="HF9" s="134">
        <v>0</v>
      </c>
      <c r="HG9" s="134">
        <v>1.0332381921298186E-4</v>
      </c>
      <c r="HH9" s="134">
        <v>4.342308256135274E-3</v>
      </c>
      <c r="HI9" s="134">
        <v>0</v>
      </c>
      <c r="HJ9" s="134">
        <v>2.7188289131821524E-4</v>
      </c>
      <c r="HK9" s="134">
        <v>2.3257207834768575E-3</v>
      </c>
      <c r="HL9" s="134">
        <v>9.2553689716306175E-4</v>
      </c>
      <c r="HM9" s="134">
        <v>1.2191226479578196E-6</v>
      </c>
      <c r="HN9" s="134">
        <v>8.6101108475761598E-5</v>
      </c>
      <c r="HO9" s="134">
        <v>2.4443409091551931E-5</v>
      </c>
      <c r="HP9" s="134">
        <v>1.3740464682054737E-5</v>
      </c>
      <c r="HQ9" s="134">
        <v>4.2524623457631605E-4</v>
      </c>
      <c r="HR9" s="134">
        <v>1.0233899669894813E-5</v>
      </c>
    </row>
    <row r="10" spans="1:227" x14ac:dyDescent="0.25">
      <c r="A10" s="123" t="s">
        <v>28</v>
      </c>
      <c r="B10" s="123">
        <v>9002</v>
      </c>
      <c r="C10" s="138" t="s">
        <v>900</v>
      </c>
      <c r="D10" s="135">
        <v>0</v>
      </c>
      <c r="E10" s="134">
        <v>0</v>
      </c>
      <c r="F10" s="134">
        <v>3.2756504117306042E-5</v>
      </c>
      <c r="G10" s="134">
        <v>0</v>
      </c>
      <c r="H10" s="134">
        <v>1.1363807932402117E-5</v>
      </c>
      <c r="I10" s="134">
        <v>0</v>
      </c>
      <c r="J10" s="134">
        <v>0</v>
      </c>
      <c r="K10" s="134">
        <v>0</v>
      </c>
      <c r="L10" s="134">
        <v>0</v>
      </c>
      <c r="M10" s="134">
        <v>2.4836096218139739E-5</v>
      </c>
      <c r="N10" s="134">
        <v>0</v>
      </c>
      <c r="O10" s="134">
        <v>1.6955524433694644E-6</v>
      </c>
      <c r="P10" s="134">
        <v>3.6420911448993977E-5</v>
      </c>
      <c r="Q10" s="134">
        <v>0</v>
      </c>
      <c r="R10" s="134">
        <v>0</v>
      </c>
      <c r="S10" s="134">
        <v>1.7272733255999824E-4</v>
      </c>
      <c r="T10" s="134">
        <v>3.1675158520781118E-4</v>
      </c>
      <c r="U10" s="134">
        <v>4.3781318657201816E-6</v>
      </c>
      <c r="V10" s="134">
        <v>2.7462790325632618E-4</v>
      </c>
      <c r="W10" s="134">
        <v>5.9779790387776578E-4</v>
      </c>
      <c r="X10" s="134">
        <v>8.8918845076776289E-5</v>
      </c>
      <c r="Y10" s="134">
        <v>2.0182132630347051E-5</v>
      </c>
      <c r="Z10" s="134">
        <v>5.3007582968556894E-5</v>
      </c>
      <c r="AA10" s="134">
        <v>2.1637216392936565E-5</v>
      </c>
      <c r="AB10" s="134">
        <v>0</v>
      </c>
      <c r="AC10" s="134">
        <v>4.5358018494906908E-5</v>
      </c>
      <c r="AD10" s="134">
        <v>5.335710798998536E-4</v>
      </c>
      <c r="AE10" s="134"/>
      <c r="AF10" s="134">
        <v>0</v>
      </c>
      <c r="AG10" s="134">
        <v>0</v>
      </c>
      <c r="AH10" s="134">
        <v>3.1783917827426038E-5</v>
      </c>
      <c r="AI10" s="134">
        <v>0</v>
      </c>
      <c r="AJ10" s="134">
        <v>2.3469907291683422E-5</v>
      </c>
      <c r="AK10" s="134">
        <v>0</v>
      </c>
      <c r="AL10" s="134">
        <v>0</v>
      </c>
      <c r="AM10" s="134">
        <v>0</v>
      </c>
      <c r="AN10" s="134">
        <v>0</v>
      </c>
      <c r="AO10" s="134">
        <v>3.0573001812859955E-5</v>
      </c>
      <c r="AP10" s="134">
        <v>0</v>
      </c>
      <c r="AQ10" s="134">
        <v>3.6172227954138468E-6</v>
      </c>
      <c r="AR10" s="134">
        <v>4.6302052322358236E-5</v>
      </c>
      <c r="AS10" s="134">
        <v>0</v>
      </c>
      <c r="AT10" s="134">
        <v>2.1450184528181714E-6</v>
      </c>
      <c r="AU10" s="134">
        <v>8.845969029985512E-5</v>
      </c>
      <c r="AV10" s="134">
        <v>2.5667266104727345E-4</v>
      </c>
      <c r="AW10" s="134">
        <v>5.9700181534927645E-6</v>
      </c>
      <c r="AX10" s="134">
        <v>1.2909649416221084E-4</v>
      </c>
      <c r="AY10" s="134">
        <v>3.2623665435869281E-3</v>
      </c>
      <c r="AZ10" s="134">
        <v>5.0487387166986635E-5</v>
      </c>
      <c r="BA10" s="134">
        <v>1.3477702778933184E-5</v>
      </c>
      <c r="BB10" s="134">
        <v>9.7520753375320775E-5</v>
      </c>
      <c r="BC10" s="134">
        <v>0</v>
      </c>
      <c r="BD10" s="134">
        <v>3.6503006439864651E-6</v>
      </c>
      <c r="BE10" s="134">
        <v>3.5953460666932592E-5</v>
      </c>
      <c r="BF10" s="134">
        <v>3.6454419348412815E-4</v>
      </c>
      <c r="BG10" s="134"/>
      <c r="BH10" s="134">
        <v>0</v>
      </c>
      <c r="BI10" s="134">
        <v>8.2040856820160067E-6</v>
      </c>
      <c r="BJ10" s="134">
        <v>4.041314580836541E-5</v>
      </c>
      <c r="BK10" s="134">
        <v>0</v>
      </c>
      <c r="BL10" s="134">
        <v>0</v>
      </c>
      <c r="BM10" s="134">
        <v>0</v>
      </c>
      <c r="BN10" s="134">
        <v>0</v>
      </c>
      <c r="BO10" s="134">
        <v>0</v>
      </c>
      <c r="BP10" s="134">
        <v>6.4789023673796187E-6</v>
      </c>
      <c r="BQ10" s="134">
        <v>6.633089252182952E-6</v>
      </c>
      <c r="BR10" s="134">
        <v>0</v>
      </c>
      <c r="BS10" s="134">
        <v>3.7981878157494093E-6</v>
      </c>
      <c r="BT10" s="134">
        <v>9.0621433289636414E-5</v>
      </c>
      <c r="BU10" s="134">
        <v>1.5943839850356442E-5</v>
      </c>
      <c r="BV10" s="134">
        <v>0</v>
      </c>
      <c r="BW10" s="134">
        <v>1.2171701985125065E-4</v>
      </c>
      <c r="BX10" s="134">
        <v>2.8731471115582368E-4</v>
      </c>
      <c r="BY10" s="134">
        <v>2.2837978184731174E-6</v>
      </c>
      <c r="BZ10" s="134">
        <v>1.3072919746992355E-4</v>
      </c>
      <c r="CA10" s="134">
        <v>2.8238901113581826E-3</v>
      </c>
      <c r="CB10" s="134">
        <v>3.7677534619329965E-5</v>
      </c>
      <c r="CC10" s="134">
        <v>1.1729805426486277E-5</v>
      </c>
      <c r="CD10" s="134">
        <v>6.0871974562483137E-5</v>
      </c>
      <c r="CE10" s="134">
        <v>1.2306708632099623E-5</v>
      </c>
      <c r="CF10" s="134">
        <v>1.7061539051691329E-4</v>
      </c>
      <c r="CG10" s="134">
        <v>1.7492792135471876E-5</v>
      </c>
      <c r="CH10" s="134">
        <v>4.3829130288928271E-4</v>
      </c>
      <c r="CI10" s="134"/>
      <c r="CJ10" s="134">
        <v>0</v>
      </c>
      <c r="CK10" s="134">
        <v>0</v>
      </c>
      <c r="CL10" s="134">
        <v>4.3027900775357997E-5</v>
      </c>
      <c r="CM10" s="134">
        <v>0</v>
      </c>
      <c r="CN10" s="134">
        <v>9.1824659173086653E-6</v>
      </c>
      <c r="CO10" s="134">
        <v>0</v>
      </c>
      <c r="CP10" s="134">
        <v>0</v>
      </c>
      <c r="CQ10" s="134">
        <v>0</v>
      </c>
      <c r="CR10" s="134">
        <v>0</v>
      </c>
      <c r="CS10" s="134">
        <v>1.5120933257653075E-5</v>
      </c>
      <c r="CT10" s="134">
        <v>0</v>
      </c>
      <c r="CU10" s="134">
        <v>4.6444132631947315E-6</v>
      </c>
      <c r="CV10" s="134">
        <v>4.7291649418648664E-5</v>
      </c>
      <c r="CW10" s="134">
        <v>3.5269177971191743E-5</v>
      </c>
      <c r="CX10" s="134">
        <v>0</v>
      </c>
      <c r="CY10" s="134">
        <v>3.842510996383746E-5</v>
      </c>
      <c r="CZ10" s="134">
        <v>2.4870272858531941E-4</v>
      </c>
      <c r="DA10" s="134">
        <v>9.6321585725017382E-6</v>
      </c>
      <c r="DB10" s="134">
        <v>1.7886805443261594E-4</v>
      </c>
      <c r="DC10" s="134">
        <v>2.9528808328863677E-3</v>
      </c>
      <c r="DD10" s="134">
        <v>3.1754668911799338E-5</v>
      </c>
      <c r="DE10" s="134">
        <v>5.5591145012895716E-6</v>
      </c>
      <c r="DF10" s="134">
        <v>6.082203067456017E-5</v>
      </c>
      <c r="DG10" s="134">
        <v>1.2782985255910297E-5</v>
      </c>
      <c r="DH10" s="134">
        <v>1.5897780510319251E-4</v>
      </c>
      <c r="DI10" s="134">
        <v>1.5883184289398775E-5</v>
      </c>
      <c r="DJ10" s="134">
        <v>6.9412213358779732E-4</v>
      </c>
      <c r="DK10" s="134"/>
      <c r="DL10" s="134">
        <v>0</v>
      </c>
      <c r="DM10" s="134">
        <v>0</v>
      </c>
      <c r="DN10" s="134">
        <v>4.6997394593756098E-5</v>
      </c>
      <c r="DO10" s="134">
        <v>0</v>
      </c>
      <c r="DP10" s="134">
        <v>0</v>
      </c>
      <c r="DQ10" s="134">
        <v>0</v>
      </c>
      <c r="DR10" s="134">
        <v>0</v>
      </c>
      <c r="DS10" s="134">
        <v>0</v>
      </c>
      <c r="DT10" s="134">
        <v>0</v>
      </c>
      <c r="DU10" s="134">
        <v>9.5486373718142008E-6</v>
      </c>
      <c r="DV10" s="134">
        <v>2.1718469316283276E-6</v>
      </c>
      <c r="DW10" s="134">
        <v>0</v>
      </c>
      <c r="DX10" s="134">
        <v>1.0972574279338806E-4</v>
      </c>
      <c r="DY10" s="134">
        <v>2.121919415958711E-6</v>
      </c>
      <c r="DZ10" s="134">
        <v>0</v>
      </c>
      <c r="EA10" s="134">
        <v>4.4416350064938052E-5</v>
      </c>
      <c r="EB10" s="134">
        <v>2.1586506731742963E-4</v>
      </c>
      <c r="EC10" s="134">
        <v>9.1159322360108546E-6</v>
      </c>
      <c r="ED10" s="134">
        <v>2.043137540795781E-4</v>
      </c>
      <c r="EE10" s="134">
        <v>4.2814830553632522E-3</v>
      </c>
      <c r="EF10" s="134">
        <v>2.4640643595903074E-5</v>
      </c>
      <c r="EG10" s="134">
        <v>5.6505049796459825E-5</v>
      </c>
      <c r="EH10" s="134">
        <v>2.9996867476940973E-5</v>
      </c>
      <c r="EI10" s="134">
        <v>2.121919415958711E-6</v>
      </c>
      <c r="EJ10" s="134">
        <v>1.7245483990573052E-4</v>
      </c>
      <c r="EK10" s="134">
        <v>1.1670556787772911E-5</v>
      </c>
      <c r="EL10" s="134">
        <v>3.7468828083244663E-4</v>
      </c>
      <c r="EM10" s="134"/>
      <c r="EN10" s="134">
        <v>1.1218272880681027E-5</v>
      </c>
      <c r="EO10" s="134">
        <v>0</v>
      </c>
      <c r="EP10" s="134">
        <v>4.0169120447863436E-5</v>
      </c>
      <c r="EQ10" s="134">
        <v>0</v>
      </c>
      <c r="ER10" s="134">
        <v>0</v>
      </c>
      <c r="ES10" s="134">
        <v>0</v>
      </c>
      <c r="ET10" s="134">
        <v>0</v>
      </c>
      <c r="EU10" s="134">
        <v>0</v>
      </c>
      <c r="EV10" s="134">
        <v>0</v>
      </c>
      <c r="EW10" s="134">
        <v>7.8359395336087431E-6</v>
      </c>
      <c r="EX10" s="134">
        <v>6.5335606433837568E-6</v>
      </c>
      <c r="EY10" s="134">
        <v>0</v>
      </c>
      <c r="EZ10" s="134">
        <v>1.6568994238596403E-4</v>
      </c>
      <c r="FA10" s="134">
        <v>2.2388398667453552E-6</v>
      </c>
      <c r="FB10" s="134">
        <v>0</v>
      </c>
      <c r="FC10" s="134">
        <v>6.6203746684102247E-5</v>
      </c>
      <c r="FD10" s="134">
        <v>1.6206730689318673E-4</v>
      </c>
      <c r="FE10" s="134">
        <v>2.454677511086369E-4</v>
      </c>
      <c r="FF10" s="134">
        <v>1.0042203076615991E-4</v>
      </c>
      <c r="FG10" s="134">
        <v>2.8579713878795119E-3</v>
      </c>
      <c r="FH10" s="134">
        <v>2.1152607208104361E-5</v>
      </c>
      <c r="FI10" s="134">
        <v>5.109908853022084E-5</v>
      </c>
      <c r="FJ10" s="134">
        <v>3.0220245698077381E-5</v>
      </c>
      <c r="FK10" s="134">
        <v>0</v>
      </c>
      <c r="FL10" s="134">
        <v>2.2808915385649688E-5</v>
      </c>
      <c r="FM10" s="134">
        <v>1.6025808354537831E-5</v>
      </c>
      <c r="FN10" s="134">
        <v>4.399629923967723E-4</v>
      </c>
      <c r="FO10" s="134"/>
      <c r="FP10" s="134">
        <v>0</v>
      </c>
      <c r="FQ10" s="134">
        <v>0</v>
      </c>
      <c r="FR10" s="134">
        <v>0</v>
      </c>
      <c r="FS10" s="134">
        <v>0</v>
      </c>
      <c r="FT10" s="134">
        <v>0</v>
      </c>
      <c r="FU10" s="134">
        <v>0</v>
      </c>
      <c r="FV10" s="134">
        <v>0</v>
      </c>
      <c r="FW10" s="134">
        <v>0</v>
      </c>
      <c r="FX10" s="134">
        <v>4.5493034362901426E-6</v>
      </c>
      <c r="FY10" s="134">
        <v>0</v>
      </c>
      <c r="FZ10" s="134">
        <v>2.2746517181450713E-6</v>
      </c>
      <c r="GA10" s="134">
        <v>0</v>
      </c>
      <c r="GB10" s="134">
        <v>5.5304182737551258E-5</v>
      </c>
      <c r="GC10" s="134">
        <v>8.6393464690589581E-6</v>
      </c>
      <c r="GD10" s="134">
        <v>0</v>
      </c>
      <c r="GE10" s="134">
        <v>8.2180700086766583E-5</v>
      </c>
      <c r="GF10" s="134">
        <v>2.0548847350971929E-4</v>
      </c>
      <c r="GG10" s="134">
        <v>3.9157224948266385E-5</v>
      </c>
      <c r="GH10" s="134">
        <v>2.0149215708991765E-4</v>
      </c>
      <c r="GI10" s="134">
        <v>2.5469812982849239E-3</v>
      </c>
      <c r="GJ10" s="134">
        <v>2.297836722404615E-5</v>
      </c>
      <c r="GK10" s="134">
        <v>7.5258085339739863E-5</v>
      </c>
      <c r="GL10" s="134">
        <v>1.1947347797855514E-5</v>
      </c>
      <c r="GM10" s="134">
        <v>0</v>
      </c>
      <c r="GN10" s="134">
        <v>0</v>
      </c>
      <c r="GO10" s="134">
        <v>1.9167914514516359E-5</v>
      </c>
      <c r="GP10" s="134">
        <v>4.3794445043735669E-4</v>
      </c>
      <c r="GQ10" s="134"/>
      <c r="GR10" s="134">
        <v>0</v>
      </c>
      <c r="GS10" s="134">
        <v>0</v>
      </c>
      <c r="GT10" s="134">
        <v>3.1017781954551807E-5</v>
      </c>
      <c r="GU10" s="134">
        <v>0</v>
      </c>
      <c r="GV10" s="134">
        <v>0</v>
      </c>
      <c r="GW10" s="134">
        <v>0</v>
      </c>
      <c r="GX10" s="134">
        <v>0</v>
      </c>
      <c r="GY10" s="134">
        <v>0</v>
      </c>
      <c r="GZ10" s="134">
        <v>2.9284913403247765E-5</v>
      </c>
      <c r="HA10" s="134">
        <v>0</v>
      </c>
      <c r="HB10" s="134">
        <v>2.4128469074165175E-6</v>
      </c>
      <c r="HC10" s="134">
        <v>0</v>
      </c>
      <c r="HD10" s="134">
        <v>1.8959731925068888E-4</v>
      </c>
      <c r="HE10" s="134">
        <v>1.1727642393493476E-5</v>
      </c>
      <c r="HF10" s="134">
        <v>0</v>
      </c>
      <c r="HG10" s="134">
        <v>9.6513876296660698E-6</v>
      </c>
      <c r="HH10" s="134">
        <v>5.450329082386313E-5</v>
      </c>
      <c r="HI10" s="134">
        <v>2.5508427017294124E-5</v>
      </c>
      <c r="HJ10" s="134">
        <v>2.8174426012478196E-4</v>
      </c>
      <c r="HK10" s="134">
        <v>2.2885621156550303E-3</v>
      </c>
      <c r="HL10" s="134">
        <v>3.2399962256672089E-5</v>
      </c>
      <c r="HM10" s="134">
        <v>6.1003119416610788E-5</v>
      </c>
      <c r="HN10" s="134">
        <v>1.7368814967066109E-5</v>
      </c>
      <c r="HO10" s="134">
        <v>0</v>
      </c>
      <c r="HP10" s="134">
        <v>2.4128469074165175E-6</v>
      </c>
      <c r="HQ10" s="134">
        <v>7.2385407222495532E-6</v>
      </c>
      <c r="HR10" s="134">
        <v>5.9178245202952481E-6</v>
      </c>
    </row>
    <row r="11" spans="1:227" x14ac:dyDescent="0.25">
      <c r="A11" s="123" t="s">
        <v>28</v>
      </c>
      <c r="B11" s="123">
        <v>93212</v>
      </c>
      <c r="C11" s="138" t="s">
        <v>901</v>
      </c>
      <c r="D11" s="135">
        <v>1.6573650426215185E-5</v>
      </c>
      <c r="E11" s="134">
        <v>5.49358991651655E-6</v>
      </c>
      <c r="F11" s="134">
        <v>1.764319741333787E-4</v>
      </c>
      <c r="G11" s="134">
        <v>7.3909857002692756E-5</v>
      </c>
      <c r="H11" s="134">
        <v>3.2037180044750115E-4</v>
      </c>
      <c r="I11" s="134">
        <v>6.5214670629984097E-5</v>
      </c>
      <c r="J11" s="134">
        <v>6.501858139508087E-6</v>
      </c>
      <c r="K11" s="134">
        <v>3.5296504909405148E-4</v>
      </c>
      <c r="L11" s="134">
        <v>9.775438291071438E-5</v>
      </c>
      <c r="M11" s="134">
        <v>7.3945873674763109E-3</v>
      </c>
      <c r="N11" s="134">
        <v>4.7432533935141589E-4</v>
      </c>
      <c r="O11" s="134">
        <v>3.1505287116805129E-4</v>
      </c>
      <c r="P11" s="134">
        <v>1.9887348191681992E-3</v>
      </c>
      <c r="Q11" s="134">
        <v>9.9715884159979132E-4</v>
      </c>
      <c r="R11" s="134">
        <v>4.7863302616531488E-4</v>
      </c>
      <c r="S11" s="134">
        <v>6.855805414636405E-4</v>
      </c>
      <c r="T11" s="134">
        <v>1.0182887505752313E-3</v>
      </c>
      <c r="U11" s="134">
        <v>5.1175917945068053E-4</v>
      </c>
      <c r="V11" s="134">
        <v>3.2906790719607211E-3</v>
      </c>
      <c r="W11" s="134">
        <v>1.0729842606849935E-2</v>
      </c>
      <c r="X11" s="134">
        <v>1.0993153376704532E-3</v>
      </c>
      <c r="Y11" s="134">
        <v>4.509608140356388E-3</v>
      </c>
      <c r="Z11" s="134">
        <v>3.3306049760246834E-3</v>
      </c>
      <c r="AA11" s="134">
        <v>2.4707648752860271E-4</v>
      </c>
      <c r="AB11" s="134">
        <v>6.9773294521681726E-5</v>
      </c>
      <c r="AC11" s="134">
        <v>1.9427351136987873E-3</v>
      </c>
      <c r="AD11" s="134">
        <v>6.6306772680058774E-4</v>
      </c>
      <c r="AE11" s="134"/>
      <c r="AF11" s="134">
        <v>2.2364893743915703E-5</v>
      </c>
      <c r="AG11" s="134">
        <v>0</v>
      </c>
      <c r="AH11" s="134">
        <v>1.907768650964643E-4</v>
      </c>
      <c r="AI11" s="134">
        <v>4.3075254842825353E-5</v>
      </c>
      <c r="AJ11" s="134">
        <v>3.1172300404630482E-4</v>
      </c>
      <c r="AK11" s="134">
        <v>5.9615059426221435E-5</v>
      </c>
      <c r="AL11" s="134">
        <v>5.6018937097117097E-6</v>
      </c>
      <c r="AM11" s="134">
        <v>4.5530058017791819E-4</v>
      </c>
      <c r="AN11" s="134">
        <v>9.5613948783576411E-5</v>
      </c>
      <c r="AO11" s="134">
        <v>6.8862444687547777E-3</v>
      </c>
      <c r="AP11" s="134">
        <v>5.3758063479673152E-4</v>
      </c>
      <c r="AQ11" s="134">
        <v>2.5077744151264002E-4</v>
      </c>
      <c r="AR11" s="134">
        <v>1.8588499007390737E-3</v>
      </c>
      <c r="AS11" s="134">
        <v>6.6908677020042009E-4</v>
      </c>
      <c r="AT11" s="134">
        <v>4.9483557157457456E-4</v>
      </c>
      <c r="AU11" s="134">
        <v>6.7304570851209442E-4</v>
      </c>
      <c r="AV11" s="134">
        <v>1.1585770948242169E-3</v>
      </c>
      <c r="AW11" s="134">
        <v>3.0146486963644672E-4</v>
      </c>
      <c r="AX11" s="134">
        <v>3.7704670793579785E-3</v>
      </c>
      <c r="AY11" s="134">
        <v>1.0433842447629573E-2</v>
      </c>
      <c r="AZ11" s="134">
        <v>1.1693917106849214E-3</v>
      </c>
      <c r="BA11" s="134">
        <v>6.2187848352717899E-3</v>
      </c>
      <c r="BB11" s="134">
        <v>3.2480559192404937E-3</v>
      </c>
      <c r="BC11" s="134">
        <v>1.8408681687149579E-4</v>
      </c>
      <c r="BD11" s="134">
        <v>1.3475904837809878E-4</v>
      </c>
      <c r="BE11" s="134">
        <v>1.0177228393060561E-3</v>
      </c>
      <c r="BF11" s="134">
        <v>7.6081177766796401E-4</v>
      </c>
      <c r="BG11" s="134"/>
      <c r="BH11" s="134">
        <v>1.8032415700227814E-5</v>
      </c>
      <c r="BI11" s="134">
        <v>0</v>
      </c>
      <c r="BJ11" s="134">
        <v>1.709054145206518E-4</v>
      </c>
      <c r="BK11" s="134">
        <v>3.9465766630428555E-5</v>
      </c>
      <c r="BL11" s="134">
        <v>3.0656361557907007E-4</v>
      </c>
      <c r="BM11" s="134">
        <v>1.7062106947941284E-5</v>
      </c>
      <c r="BN11" s="134">
        <v>5.6972817236241146E-6</v>
      </c>
      <c r="BO11" s="134">
        <v>3.1483068889343215E-4</v>
      </c>
      <c r="BP11" s="134">
        <v>1.397431764799022E-4</v>
      </c>
      <c r="BQ11" s="134">
        <v>6.7485145006404741E-3</v>
      </c>
      <c r="BR11" s="134">
        <v>6.4095671205078046E-4</v>
      </c>
      <c r="BS11" s="134">
        <v>2.6697202634421579E-4</v>
      </c>
      <c r="BT11" s="134">
        <v>1.9042759306146391E-3</v>
      </c>
      <c r="BU11" s="134">
        <v>5.7043288275609441E-4</v>
      </c>
      <c r="BV11" s="134">
        <v>5.1404716643229634E-4</v>
      </c>
      <c r="BW11" s="134">
        <v>7.4701841998466262E-4</v>
      </c>
      <c r="BX11" s="134">
        <v>1.21193407296864E-3</v>
      </c>
      <c r="BY11" s="134">
        <v>3.4981096058655451E-4</v>
      </c>
      <c r="BZ11" s="134">
        <v>3.1067190833202387E-3</v>
      </c>
      <c r="CA11" s="134">
        <v>1.2288267941741319E-2</v>
      </c>
      <c r="CB11" s="134">
        <v>1.1539055488183827E-3</v>
      </c>
      <c r="CC11" s="134">
        <v>6.0387049176774477E-3</v>
      </c>
      <c r="CD11" s="134">
        <v>2.1474699578218018E-3</v>
      </c>
      <c r="CE11" s="134">
        <v>1.3107198086709237E-4</v>
      </c>
      <c r="CF11" s="134">
        <v>8.0455357663559673E-5</v>
      </c>
      <c r="CG11" s="134">
        <v>1.1972122176114946E-3</v>
      </c>
      <c r="CH11" s="134">
        <v>6.7161376668645656E-4</v>
      </c>
      <c r="CI11" s="134"/>
      <c r="CJ11" s="134">
        <v>2.1423437509343622E-5</v>
      </c>
      <c r="CK11" s="134">
        <v>3.2036169990478032E-6</v>
      </c>
      <c r="CL11" s="134">
        <v>1.180557025734938E-4</v>
      </c>
      <c r="CM11" s="134">
        <v>8.5594621949714733E-5</v>
      </c>
      <c r="CN11" s="134">
        <v>1.5372263376910142E-4</v>
      </c>
      <c r="CO11" s="134">
        <v>1.287186727156325E-5</v>
      </c>
      <c r="CP11" s="134">
        <v>0</v>
      </c>
      <c r="CQ11" s="134">
        <v>2.1048410001724488E-4</v>
      </c>
      <c r="CR11" s="134">
        <v>1.2988434953765959E-4</v>
      </c>
      <c r="CS11" s="134">
        <v>5.9149620357265582E-3</v>
      </c>
      <c r="CT11" s="134">
        <v>2.6476388962725066E-4</v>
      </c>
      <c r="CU11" s="134">
        <v>2.6556641587628633E-4</v>
      </c>
      <c r="CV11" s="134">
        <v>1.5637245943950491E-3</v>
      </c>
      <c r="CW11" s="134">
        <v>2.4661249444210461E-4</v>
      </c>
      <c r="CX11" s="134">
        <v>3.8991568841033943E-4</v>
      </c>
      <c r="CY11" s="134">
        <v>5.5014954139965134E-4</v>
      </c>
      <c r="CZ11" s="134">
        <v>9.2302395575540172E-4</v>
      </c>
      <c r="DA11" s="134">
        <v>3.3495249643342314E-4</v>
      </c>
      <c r="DB11" s="134">
        <v>3.5497467546238438E-3</v>
      </c>
      <c r="DC11" s="134">
        <v>1.3390634548001105E-2</v>
      </c>
      <c r="DD11" s="134">
        <v>2.443334843992462E-3</v>
      </c>
      <c r="DE11" s="134">
        <v>6.0852570350781272E-3</v>
      </c>
      <c r="DF11" s="134">
        <v>1.7536409280030705E-3</v>
      </c>
      <c r="DG11" s="134">
        <v>8.2445887024957596E-5</v>
      </c>
      <c r="DH11" s="134">
        <v>2.8059453177572949E-5</v>
      </c>
      <c r="DI11" s="134">
        <v>6.6225982773966219E-4</v>
      </c>
      <c r="DJ11" s="134">
        <v>5.3653779427774656E-4</v>
      </c>
      <c r="DK11" s="134"/>
      <c r="DL11" s="134">
        <v>2.0969556581239026E-5</v>
      </c>
      <c r="DM11" s="134">
        <v>9.1666918769385112E-6</v>
      </c>
      <c r="DN11" s="134">
        <v>2.2275672873035284E-4</v>
      </c>
      <c r="DO11" s="134">
        <v>3.2500274718884181E-5</v>
      </c>
      <c r="DP11" s="134">
        <v>1.7233771827522679E-4</v>
      </c>
      <c r="DQ11" s="134">
        <v>1.3149076951803908E-5</v>
      </c>
      <c r="DR11" s="134">
        <v>9.1532114477145388E-6</v>
      </c>
      <c r="DS11" s="134">
        <v>3.4821820984986553E-4</v>
      </c>
      <c r="DT11" s="134">
        <v>1.5128790321256217E-4</v>
      </c>
      <c r="DU11" s="134">
        <v>5.5227531153512364E-3</v>
      </c>
      <c r="DV11" s="134">
        <v>2.7704720196302458E-4</v>
      </c>
      <c r="DW11" s="134">
        <v>2.7556439635391627E-4</v>
      </c>
      <c r="DX11" s="134">
        <v>1.7526666189384829E-3</v>
      </c>
      <c r="DY11" s="134">
        <v>2.9318119543912761E-4</v>
      </c>
      <c r="DZ11" s="134">
        <v>4.3636806799045893E-4</v>
      </c>
      <c r="EA11" s="134">
        <v>6.2150969765917058E-4</v>
      </c>
      <c r="EB11" s="134">
        <v>1.0216894285607462E-3</v>
      </c>
      <c r="EC11" s="134">
        <v>3.5757470949888574E-4</v>
      </c>
      <c r="ED11" s="134">
        <v>3.8220387392676543E-3</v>
      </c>
      <c r="EE11" s="134">
        <v>1.3135036502270813E-2</v>
      </c>
      <c r="EF11" s="134">
        <v>2.4721146722164974E-3</v>
      </c>
      <c r="EG11" s="134">
        <v>5.5501859968671808E-3</v>
      </c>
      <c r="EH11" s="134">
        <v>1.5037765803187584E-3</v>
      </c>
      <c r="EI11" s="134">
        <v>3.5391161088674586E-5</v>
      </c>
      <c r="EJ11" s="134">
        <v>3.3689797779702734E-5</v>
      </c>
      <c r="EK11" s="134">
        <v>8.4655227448191656E-4</v>
      </c>
      <c r="EL11" s="134">
        <v>5.5157809874253861E-4</v>
      </c>
      <c r="EM11" s="134"/>
      <c r="EN11" s="134">
        <v>4.6572828378981696E-5</v>
      </c>
      <c r="EO11" s="134">
        <v>4.835894112171749E-6</v>
      </c>
      <c r="EP11" s="134">
        <v>1.3792548735976803E-4</v>
      </c>
      <c r="EQ11" s="134">
        <v>5.2882360594403464E-5</v>
      </c>
      <c r="ER11" s="134">
        <v>1.6444066974031341E-4</v>
      </c>
      <c r="ES11" s="134">
        <v>1.0140259448067881E-5</v>
      </c>
      <c r="ET11" s="134">
        <v>0</v>
      </c>
      <c r="EU11" s="134">
        <v>1.9374689100763588E-4</v>
      </c>
      <c r="EV11" s="134">
        <v>1.4346875857564992E-4</v>
      </c>
      <c r="EW11" s="134">
        <v>4.6316499991600098E-3</v>
      </c>
      <c r="EX11" s="134">
        <v>2.2255897865017013E-4</v>
      </c>
      <c r="EY11" s="134">
        <v>2.6261928666579366E-4</v>
      </c>
      <c r="EZ11" s="134">
        <v>1.8089146286336193E-3</v>
      </c>
      <c r="FA11" s="134">
        <v>1.9145147830554375E-4</v>
      </c>
      <c r="FB11" s="134">
        <v>3.8101265355717514E-4</v>
      </c>
      <c r="FC11" s="134">
        <v>4.2236975540010469E-4</v>
      </c>
      <c r="FD11" s="134">
        <v>1.1289118922012645E-3</v>
      </c>
      <c r="FE11" s="134">
        <v>2.4022559181802988E-4</v>
      </c>
      <c r="FF11" s="134">
        <v>4.1254170578247026E-3</v>
      </c>
      <c r="FG11" s="134">
        <v>1.2999733988220616E-2</v>
      </c>
      <c r="FH11" s="134">
        <v>2.48881678578691E-3</v>
      </c>
      <c r="FI11" s="134">
        <v>5.3259160714272799E-3</v>
      </c>
      <c r="FJ11" s="134">
        <v>1.5400826335582234E-3</v>
      </c>
      <c r="FK11" s="134">
        <v>3.0327854452965579E-5</v>
      </c>
      <c r="FL11" s="134">
        <v>7.3543241532452219E-6</v>
      </c>
      <c r="FM11" s="134">
        <v>9.0956085812404102E-4</v>
      </c>
      <c r="FN11" s="134">
        <v>6.0406157703488204E-4</v>
      </c>
      <c r="FO11" s="134"/>
      <c r="FP11" s="134">
        <v>2.1919530551977553E-5</v>
      </c>
      <c r="FQ11" s="134">
        <v>7.4537322204971667E-6</v>
      </c>
      <c r="FR11" s="134">
        <v>9.0440152313439823E-5</v>
      </c>
      <c r="FS11" s="134">
        <v>3.7665382286468411E-5</v>
      </c>
      <c r="FT11" s="134">
        <v>1.1682649592011772E-4</v>
      </c>
      <c r="FU11" s="134">
        <v>2.0354186493696044E-5</v>
      </c>
      <c r="FV11" s="134">
        <v>3.1074263770563172E-5</v>
      </c>
      <c r="FW11" s="134">
        <v>9.000528275364434E-5</v>
      </c>
      <c r="FX11" s="134">
        <v>1.3909681613465509E-4</v>
      </c>
      <c r="FY11" s="134">
        <v>4.5041295108984979E-3</v>
      </c>
      <c r="FZ11" s="134">
        <v>5.267771091221489E-4</v>
      </c>
      <c r="GA11" s="134">
        <v>2.2860315540420138E-4</v>
      </c>
      <c r="GB11" s="134">
        <v>1.6155262734544222E-3</v>
      </c>
      <c r="GC11" s="134">
        <v>2.0448598242720753E-4</v>
      </c>
      <c r="GD11" s="134">
        <v>4.2705824136875296E-4</v>
      </c>
      <c r="GE11" s="134">
        <v>5.467764499478058E-4</v>
      </c>
      <c r="GF11" s="134">
        <v>1.391358195602618E-3</v>
      </c>
      <c r="GG11" s="134">
        <v>2.1660867024543158E-4</v>
      </c>
      <c r="GH11" s="134">
        <v>4.4313589079425838E-3</v>
      </c>
      <c r="GI11" s="134">
        <v>1.3019107615909416E-2</v>
      </c>
      <c r="GJ11" s="134">
        <v>2.7787333390195245E-3</v>
      </c>
      <c r="GK11" s="134">
        <v>5.6448310079317112E-3</v>
      </c>
      <c r="GL11" s="134">
        <v>9.7314105956971349E-4</v>
      </c>
      <c r="GM11" s="134">
        <v>5.3833058590209691E-6</v>
      </c>
      <c r="GN11" s="134">
        <v>2.2746517181450713E-6</v>
      </c>
      <c r="GO11" s="134">
        <v>8.866117735067615E-4</v>
      </c>
      <c r="GP11" s="134">
        <v>6.5307339122653814E-4</v>
      </c>
      <c r="GQ11" s="134"/>
      <c r="GR11" s="134">
        <v>0</v>
      </c>
      <c r="GS11" s="134">
        <v>0</v>
      </c>
      <c r="GT11" s="134">
        <v>1.6609860321935752E-4</v>
      </c>
      <c r="GU11" s="134">
        <v>4.1337655169516405E-5</v>
      </c>
      <c r="GV11" s="134">
        <v>1.4606270347600141E-4</v>
      </c>
      <c r="GW11" s="134">
        <v>0</v>
      </c>
      <c r="GX11" s="134">
        <v>9.5243956871704636E-6</v>
      </c>
      <c r="GY11" s="134">
        <v>9.0828002559335588E-5</v>
      </c>
      <c r="GZ11" s="134">
        <v>1.357508942493971E-4</v>
      </c>
      <c r="HA11" s="134">
        <v>2.8325486737835115E-3</v>
      </c>
      <c r="HB11" s="134">
        <v>4.8390901948468647E-4</v>
      </c>
      <c r="HC11" s="134">
        <v>2.1424385195426677E-4</v>
      </c>
      <c r="HD11" s="134">
        <v>1.4914252476459907E-3</v>
      </c>
      <c r="HE11" s="134">
        <v>1.7587126815409289E-4</v>
      </c>
      <c r="HF11" s="134">
        <v>2.9409130571780861E-4</v>
      </c>
      <c r="HG11" s="134">
        <v>5.2789991730878359E-4</v>
      </c>
      <c r="HH11" s="134">
        <v>1.2609958281488763E-3</v>
      </c>
      <c r="HI11" s="134">
        <v>2.0755258300818427E-4</v>
      </c>
      <c r="HJ11" s="134">
        <v>5.1400687815740991E-3</v>
      </c>
      <c r="HK11" s="134">
        <v>1.4483316685379921E-2</v>
      </c>
      <c r="HL11" s="134">
        <v>2.5034395304104101E-3</v>
      </c>
      <c r="HM11" s="134">
        <v>5.6139245474269494E-3</v>
      </c>
      <c r="HN11" s="134">
        <v>1.0059909914360021E-3</v>
      </c>
      <c r="HO11" s="134">
        <v>4.8256938148330349E-6</v>
      </c>
      <c r="HP11" s="134">
        <v>0</v>
      </c>
      <c r="HQ11" s="134">
        <v>7.0935667206972037E-4</v>
      </c>
      <c r="HR11" s="134">
        <v>6.3538621491691515E-4</v>
      </c>
    </row>
    <row r="12" spans="1:227" x14ac:dyDescent="0.25">
      <c r="A12" s="123" t="s">
        <v>28</v>
      </c>
      <c r="B12" s="123">
        <v>93298</v>
      </c>
      <c r="C12" s="138" t="s">
        <v>902</v>
      </c>
      <c r="D12" s="135">
        <v>2.4483245665673131E-4</v>
      </c>
      <c r="E12" s="134">
        <v>2.8082613104465004E-4</v>
      </c>
      <c r="F12" s="134">
        <v>5.959990023607629E-4</v>
      </c>
      <c r="G12" s="134">
        <v>4.4202600207452863E-4</v>
      </c>
      <c r="H12" s="134">
        <v>4.0464335641778454E-3</v>
      </c>
      <c r="I12" s="134">
        <v>1.1668353975619538E-4</v>
      </c>
      <c r="J12" s="134">
        <v>2.8591976730607679E-4</v>
      </c>
      <c r="K12" s="134">
        <v>1.3761721898128895E-4</v>
      </c>
      <c r="L12" s="134">
        <v>2.2398962063504863E-4</v>
      </c>
      <c r="M12" s="134">
        <v>1.2602332645585213E-3</v>
      </c>
      <c r="N12" s="134">
        <v>8.6422514127787225E-4</v>
      </c>
      <c r="O12" s="134">
        <v>4.7412533910462865E-4</v>
      </c>
      <c r="P12" s="134">
        <v>2.0811324507387361E-3</v>
      </c>
      <c r="Q12" s="134">
        <v>3.144961725889009E-4</v>
      </c>
      <c r="R12" s="134">
        <v>1.8026076105897396E-4</v>
      </c>
      <c r="S12" s="134">
        <v>2.9115098453350325E-3</v>
      </c>
      <c r="T12" s="134">
        <v>9.5080710290923152E-3</v>
      </c>
      <c r="U12" s="134">
        <v>3.4750320863123118E-3</v>
      </c>
      <c r="V12" s="134">
        <v>1.434552378942092E-2</v>
      </c>
      <c r="W12" s="134">
        <v>3.2289782112868204E-2</v>
      </c>
      <c r="X12" s="134">
        <v>7.1348295528250172E-3</v>
      </c>
      <c r="Y12" s="134">
        <v>5.3517058772828141E-3</v>
      </c>
      <c r="Z12" s="134">
        <v>5.2085671292404004E-3</v>
      </c>
      <c r="AA12" s="134">
        <v>1.5383536311404824E-3</v>
      </c>
      <c r="AB12" s="134">
        <v>1.0743707635667099E-3</v>
      </c>
      <c r="AC12" s="134">
        <v>2.1319293284033846E-3</v>
      </c>
      <c r="AD12" s="134">
        <v>2.3655935511396014E-3</v>
      </c>
      <c r="AE12" s="134"/>
      <c r="AF12" s="134">
        <v>2.7361604205895123E-4</v>
      </c>
      <c r="AG12" s="134">
        <v>2.8842806256815267E-4</v>
      </c>
      <c r="AH12" s="134">
        <v>5.0796120867173942E-4</v>
      </c>
      <c r="AI12" s="134">
        <v>3.7491708668800899E-4</v>
      </c>
      <c r="AJ12" s="134">
        <v>9.5205872167366059E-4</v>
      </c>
      <c r="AK12" s="134">
        <v>1.5231901115739162E-4</v>
      </c>
      <c r="AL12" s="134">
        <v>2.7710351432577176E-4</v>
      </c>
      <c r="AM12" s="134">
        <v>2.0502338777352022E-4</v>
      </c>
      <c r="AN12" s="134">
        <v>2.041404226221286E-4</v>
      </c>
      <c r="AO12" s="134">
        <v>1.2078716520906284E-3</v>
      </c>
      <c r="AP12" s="134">
        <v>9.3102075649546161E-4</v>
      </c>
      <c r="AQ12" s="134">
        <v>4.4739841553255856E-4</v>
      </c>
      <c r="AR12" s="134">
        <v>1.9915034373528102E-3</v>
      </c>
      <c r="AS12" s="134">
        <v>2.5410614010631965E-4</v>
      </c>
      <c r="AT12" s="134">
        <v>1.0795742814038999E-4</v>
      </c>
      <c r="AU12" s="134">
        <v>2.9529430902328047E-3</v>
      </c>
      <c r="AV12" s="134">
        <v>1.0584383764507668E-2</v>
      </c>
      <c r="AW12" s="134">
        <v>3.2634925242224465E-3</v>
      </c>
      <c r="AX12" s="134">
        <v>1.557843559440633E-2</v>
      </c>
      <c r="AY12" s="134">
        <v>3.7435956621922582E-2</v>
      </c>
      <c r="AZ12" s="134">
        <v>7.8998376987210357E-3</v>
      </c>
      <c r="BA12" s="134">
        <v>5.7458938820344968E-3</v>
      </c>
      <c r="BB12" s="134">
        <v>5.63532629153348E-3</v>
      </c>
      <c r="BC12" s="134">
        <v>1.7200535408887607E-3</v>
      </c>
      <c r="BD12" s="134">
        <v>9.6442818314705127E-4</v>
      </c>
      <c r="BE12" s="134">
        <v>2.9259475911214681E-3</v>
      </c>
      <c r="BF12" s="134">
        <v>3.1332844809699731E-3</v>
      </c>
      <c r="BG12" s="134"/>
      <c r="BH12" s="134">
        <v>3.2105800711610603E-4</v>
      </c>
      <c r="BI12" s="134">
        <v>3.1986469222387913E-4</v>
      </c>
      <c r="BJ12" s="134">
        <v>5.3543804727203118E-4</v>
      </c>
      <c r="BK12" s="134">
        <v>3.6113123954059872E-4</v>
      </c>
      <c r="BL12" s="134">
        <v>9.4811164196614351E-4</v>
      </c>
      <c r="BM12" s="134">
        <v>8.377764231625221E-5</v>
      </c>
      <c r="BN12" s="134">
        <v>2.7011081333798919E-4</v>
      </c>
      <c r="BO12" s="134">
        <v>2.3412838795775463E-4</v>
      </c>
      <c r="BP12" s="134">
        <v>1.5649962701127636E-4</v>
      </c>
      <c r="BQ12" s="134">
        <v>1.2676932714952114E-3</v>
      </c>
      <c r="BR12" s="134">
        <v>9.0309908611803499E-4</v>
      </c>
      <c r="BS12" s="134">
        <v>4.0572318577977099E-4</v>
      </c>
      <c r="BT12" s="134">
        <v>1.9710161053524662E-3</v>
      </c>
      <c r="BU12" s="134">
        <v>3.1372561164422219E-4</v>
      </c>
      <c r="BV12" s="134">
        <v>1.6898104007006016E-4</v>
      </c>
      <c r="BW12" s="134">
        <v>3.1217436029526129E-3</v>
      </c>
      <c r="BX12" s="134">
        <v>1.0618266433909888E-2</v>
      </c>
      <c r="BY12" s="134">
        <v>3.3079011535859138E-3</v>
      </c>
      <c r="BZ12" s="134">
        <v>1.4455293834345422E-2</v>
      </c>
      <c r="CA12" s="134">
        <v>3.3800283066517632E-2</v>
      </c>
      <c r="CB12" s="134">
        <v>8.2265309874260759E-3</v>
      </c>
      <c r="CC12" s="134">
        <v>6.114318318645221E-3</v>
      </c>
      <c r="CD12" s="134">
        <v>6.1689268555623587E-3</v>
      </c>
      <c r="CE12" s="134">
        <v>1.6029815678605403E-3</v>
      </c>
      <c r="CF12" s="134">
        <v>1.0196099018407912E-3</v>
      </c>
      <c r="CG12" s="134">
        <v>2.9089890894791466E-3</v>
      </c>
      <c r="CH12" s="134">
        <v>2.6634525818410677E-3</v>
      </c>
      <c r="CI12" s="134"/>
      <c r="CJ12" s="134">
        <v>2.3917221530157727E-4</v>
      </c>
      <c r="CK12" s="134">
        <v>3.3447670997546373E-4</v>
      </c>
      <c r="CL12" s="134">
        <v>7.6329598927637554E-4</v>
      </c>
      <c r="CM12" s="134">
        <v>3.4977367004118985E-4</v>
      </c>
      <c r="CN12" s="134">
        <v>1.2961293499005428E-3</v>
      </c>
      <c r="CO12" s="134">
        <v>1.1458802763561844E-4</v>
      </c>
      <c r="CP12" s="134">
        <v>2.7036930644702706E-4</v>
      </c>
      <c r="CQ12" s="134">
        <v>3.7098520176369966E-4</v>
      </c>
      <c r="CR12" s="134">
        <v>1.4791853533157521E-4</v>
      </c>
      <c r="CS12" s="134">
        <v>1.4227138260879757E-3</v>
      </c>
      <c r="CT12" s="134">
        <v>7.9253413072379671E-4</v>
      </c>
      <c r="CU12" s="134">
        <v>5.0680092793442338E-4</v>
      </c>
      <c r="CV12" s="134">
        <v>2.2788087731700725E-3</v>
      </c>
      <c r="CW12" s="134">
        <v>3.2069553040335141E-4</v>
      </c>
      <c r="CX12" s="134">
        <v>2.7283889342929004E-4</v>
      </c>
      <c r="CY12" s="134">
        <v>5.0425731751364538E-3</v>
      </c>
      <c r="CZ12" s="134">
        <v>1.2339924432869126E-2</v>
      </c>
      <c r="DA12" s="134">
        <v>3.0656895184395468E-3</v>
      </c>
      <c r="DB12" s="134">
        <v>1.7947979775728241E-2</v>
      </c>
      <c r="DC12" s="134">
        <v>4.083481517864699E-2</v>
      </c>
      <c r="DD12" s="134">
        <v>9.1875381129415852E-3</v>
      </c>
      <c r="DE12" s="134">
        <v>7.1709395820818223E-3</v>
      </c>
      <c r="DF12" s="134">
        <v>6.646241035375435E-3</v>
      </c>
      <c r="DG12" s="134">
        <v>1.5387963620953555E-3</v>
      </c>
      <c r="DH12" s="134">
        <v>1.2733515163951205E-3</v>
      </c>
      <c r="DI12" s="134">
        <v>3.3822052896271436E-3</v>
      </c>
      <c r="DJ12" s="134">
        <v>3.3138702291553197E-3</v>
      </c>
      <c r="DK12" s="134"/>
      <c r="DL12" s="134">
        <v>3.0911011164462809E-4</v>
      </c>
      <c r="DM12" s="134">
        <v>2.7112292777246746E-4</v>
      </c>
      <c r="DN12" s="134">
        <v>9.7816615693234682E-4</v>
      </c>
      <c r="DO12" s="134">
        <v>2.8515310055703743E-4</v>
      </c>
      <c r="DP12" s="134">
        <v>1.1128358945855822E-3</v>
      </c>
      <c r="DQ12" s="134">
        <v>1.2622021293262243E-4</v>
      </c>
      <c r="DR12" s="134">
        <v>3.2480166411936762E-4</v>
      </c>
      <c r="DS12" s="134">
        <v>3.5865264456217777E-4</v>
      </c>
      <c r="DT12" s="134">
        <v>2.4335340998205015E-4</v>
      </c>
      <c r="DU12" s="134">
        <v>1.4326517553838901E-3</v>
      </c>
      <c r="DV12" s="134">
        <v>1.2161883483974266E-3</v>
      </c>
      <c r="DW12" s="134">
        <v>5.272451750682408E-4</v>
      </c>
      <c r="DX12" s="134">
        <v>2.624752615452731E-3</v>
      </c>
      <c r="DY12" s="134">
        <v>2.710876456613834E-4</v>
      </c>
      <c r="DZ12" s="134">
        <v>5.12777554033846E-4</v>
      </c>
      <c r="EA12" s="134">
        <v>5.5817799623578204E-3</v>
      </c>
      <c r="EB12" s="134">
        <v>1.4034368734605484E-2</v>
      </c>
      <c r="EC12" s="134">
        <v>2.6447680156033945E-3</v>
      </c>
      <c r="ED12" s="134">
        <v>1.6668803585140082E-2</v>
      </c>
      <c r="EE12" s="134">
        <v>4.5140872626104576E-2</v>
      </c>
      <c r="EF12" s="134">
        <v>9.1401431701219754E-3</v>
      </c>
      <c r="EG12" s="134">
        <v>7.4313488577525521E-3</v>
      </c>
      <c r="EH12" s="134">
        <v>7.11712729187254E-3</v>
      </c>
      <c r="EI12" s="134">
        <v>1.8161152547642168E-3</v>
      </c>
      <c r="EJ12" s="134">
        <v>1.208749939081681E-3</v>
      </c>
      <c r="EK12" s="134">
        <v>3.2163416267026162E-3</v>
      </c>
      <c r="EL12" s="134">
        <v>3.0447184127830188E-3</v>
      </c>
      <c r="EM12" s="134"/>
      <c r="EN12" s="134">
        <v>3.9694582690299606E-4</v>
      </c>
      <c r="EO12" s="134">
        <v>3.0036039731496061E-4</v>
      </c>
      <c r="EP12" s="134">
        <v>8.2755075753941599E-4</v>
      </c>
      <c r="EQ12" s="134">
        <v>2.6619204176929766E-4</v>
      </c>
      <c r="ER12" s="134">
        <v>9.380437159383847E-4</v>
      </c>
      <c r="ES12" s="134">
        <v>1.1026002275866236E-4</v>
      </c>
      <c r="ET12" s="134">
        <v>3.7588479546751943E-4</v>
      </c>
      <c r="EU12" s="134">
        <v>5.8179422016155788E-4</v>
      </c>
      <c r="EV12" s="134">
        <v>2.2634887714717311E-4</v>
      </c>
      <c r="EW12" s="134">
        <v>1.7054236539546315E-3</v>
      </c>
      <c r="EX12" s="134">
        <v>9.028338906043931E-4</v>
      </c>
      <c r="EY12" s="134">
        <v>4.5662439053806043E-4</v>
      </c>
      <c r="EZ12" s="134">
        <v>2.4265637007464054E-3</v>
      </c>
      <c r="FA12" s="134">
        <v>3.4125085752375353E-4</v>
      </c>
      <c r="FB12" s="134">
        <v>3.77718044215182E-4</v>
      </c>
      <c r="FC12" s="134">
        <v>5.4278870423516146E-3</v>
      </c>
      <c r="FD12" s="134">
        <v>1.4650329705663519E-2</v>
      </c>
      <c r="FE12" s="134">
        <v>2.0917790460816214E-3</v>
      </c>
      <c r="FF12" s="134">
        <v>1.97162964875175E-2</v>
      </c>
      <c r="FG12" s="134">
        <v>4.7763490074644803E-2</v>
      </c>
      <c r="FH12" s="134">
        <v>9.7155895615521123E-3</v>
      </c>
      <c r="FI12" s="134">
        <v>8.2599313164555422E-3</v>
      </c>
      <c r="FJ12" s="134">
        <v>7.527538379022548E-3</v>
      </c>
      <c r="FK12" s="134">
        <v>2.0796746259375736E-3</v>
      </c>
      <c r="FL12" s="134">
        <v>1.2587741375970937E-3</v>
      </c>
      <c r="FM12" s="134">
        <v>2.6553745313933788E-3</v>
      </c>
      <c r="FN12" s="134">
        <v>3.051107966324676E-3</v>
      </c>
      <c r="FO12" s="134"/>
      <c r="FP12" s="134">
        <v>4.013789033648092E-4</v>
      </c>
      <c r="FQ12" s="134">
        <v>3.0422677453451882E-4</v>
      </c>
      <c r="FR12" s="134">
        <v>1.158739265914543E-3</v>
      </c>
      <c r="FS12" s="134">
        <v>2.2688329946172651E-4</v>
      </c>
      <c r="FT12" s="134">
        <v>1.4754039456655926E-3</v>
      </c>
      <c r="FU12" s="134">
        <v>2.1478544097429053E-4</v>
      </c>
      <c r="FV12" s="134">
        <v>4.9724138688722489E-4</v>
      </c>
      <c r="FW12" s="134">
        <v>3.4499116424612734E-4</v>
      </c>
      <c r="FX12" s="134">
        <v>1.3259777990517021E-4</v>
      </c>
      <c r="FY12" s="134">
        <v>1.873441906359822E-3</v>
      </c>
      <c r="FZ12" s="134">
        <v>1.0336986463694183E-3</v>
      </c>
      <c r="GA12" s="134">
        <v>4.0824802268827677E-4</v>
      </c>
      <c r="GB12" s="134">
        <v>2.6030246058037203E-3</v>
      </c>
      <c r="GC12" s="134">
        <v>3.8036364278982049E-4</v>
      </c>
      <c r="GD12" s="134">
        <v>3.8086039383855986E-4</v>
      </c>
      <c r="GE12" s="134">
        <v>5.3401652530211596E-3</v>
      </c>
      <c r="GF12" s="134">
        <v>1.3963994596162797E-2</v>
      </c>
      <c r="GG12" s="134">
        <v>1.6523377021559716E-3</v>
      </c>
      <c r="GH12" s="134">
        <v>2.0086067485723075E-2</v>
      </c>
      <c r="GI12" s="134">
        <v>4.9791230555150161E-2</v>
      </c>
      <c r="GJ12" s="134">
        <v>1.0037881985585138E-2</v>
      </c>
      <c r="GK12" s="134">
        <v>7.3277671605675434E-3</v>
      </c>
      <c r="GL12" s="134">
        <v>8.6148583908197476E-3</v>
      </c>
      <c r="GM12" s="134">
        <v>1.9589400352475264E-3</v>
      </c>
      <c r="GN12" s="134">
        <v>1.5460980382520462E-3</v>
      </c>
      <c r="GO12" s="134">
        <v>2.6710414059123817E-3</v>
      </c>
      <c r="GP12" s="134">
        <v>3.6249554100229978E-3</v>
      </c>
      <c r="GQ12" s="134"/>
      <c r="GR12" s="134">
        <v>4.0830455700783852E-4</v>
      </c>
      <c r="GS12" s="134">
        <v>3.3192023701209336E-4</v>
      </c>
      <c r="GT12" s="134">
        <v>1.1312295561814573E-3</v>
      </c>
      <c r="GU12" s="134">
        <v>2.535324286356278E-4</v>
      </c>
      <c r="GV12" s="134">
        <v>1.6916931283608683E-3</v>
      </c>
      <c r="GW12" s="134">
        <v>2.4113452276963484E-4</v>
      </c>
      <c r="GX12" s="134">
        <v>2.6109441783544031E-4</v>
      </c>
      <c r="GY12" s="134">
        <v>4.5507327658205149E-4</v>
      </c>
      <c r="GZ12" s="134">
        <v>7.9864629423762425E-4</v>
      </c>
      <c r="HA12" s="134">
        <v>2.0127189171141981E-3</v>
      </c>
      <c r="HB12" s="134">
        <v>1.1200710916742563E-3</v>
      </c>
      <c r="HC12" s="134">
        <v>8.9282072496963088E-4</v>
      </c>
      <c r="HD12" s="134">
        <v>3.525233272178541E-3</v>
      </c>
      <c r="HE12" s="134">
        <v>4.2309086383232776E-4</v>
      </c>
      <c r="HF12" s="134">
        <v>2.749359617541078E-3</v>
      </c>
      <c r="HG12" s="134">
        <v>5.9642143594087196E-3</v>
      </c>
      <c r="HH12" s="134">
        <v>1.5851372753169762E-2</v>
      </c>
      <c r="HI12" s="134">
        <v>1.6481120335351182E-3</v>
      </c>
      <c r="HJ12" s="134">
        <v>2.004446655630393E-2</v>
      </c>
      <c r="HK12" s="134">
        <v>5.1880006013007227E-2</v>
      </c>
      <c r="HL12" s="134">
        <v>1.0840188094034295E-2</v>
      </c>
      <c r="HM12" s="134">
        <v>7.1269466162773827E-3</v>
      </c>
      <c r="HN12" s="134">
        <v>1.0131941141054326E-2</v>
      </c>
      <c r="HO12" s="134">
        <v>1.8089791401874622E-3</v>
      </c>
      <c r="HP12" s="134">
        <v>1.2938505485515191E-3</v>
      </c>
      <c r="HQ12" s="134">
        <v>3.4644472454876548E-3</v>
      </c>
      <c r="HR12" s="134">
        <v>3.7707446357422422E-3</v>
      </c>
    </row>
    <row r="13" spans="1:227" x14ac:dyDescent="0.25">
      <c r="A13" s="123" t="s">
        <v>28</v>
      </c>
      <c r="B13" s="123">
        <v>5911</v>
      </c>
      <c r="C13" s="138" t="s">
        <v>903</v>
      </c>
      <c r="D13" s="135">
        <v>2.3326128426556022E-4</v>
      </c>
      <c r="E13" s="134">
        <v>7.2056544449909421E-5</v>
      </c>
      <c r="F13" s="134">
        <v>3.5797364937739895E-4</v>
      </c>
      <c r="G13" s="134">
        <v>4.8478599000409108E-5</v>
      </c>
      <c r="H13" s="134">
        <v>2.5537462877560531E-4</v>
      </c>
      <c r="I13" s="134">
        <v>1.0938704054799746E-4</v>
      </c>
      <c r="J13" s="134">
        <v>2.0905232622666254E-4</v>
      </c>
      <c r="K13" s="134">
        <v>4.1819214876030048E-4</v>
      </c>
      <c r="L13" s="134">
        <v>2.6490315194252175E-4</v>
      </c>
      <c r="M13" s="134">
        <v>6.7379740685333971E-4</v>
      </c>
      <c r="N13" s="134">
        <v>5.2450024729308858E-4</v>
      </c>
      <c r="O13" s="134">
        <v>7.2168536301704005E-4</v>
      </c>
      <c r="P13" s="134">
        <v>6.7407204091189958E-4</v>
      </c>
      <c r="Q13" s="134">
        <v>1.2692019286825198E-4</v>
      </c>
      <c r="R13" s="134">
        <v>1.3644418299088861E-4</v>
      </c>
      <c r="S13" s="134">
        <v>8.3900732647181498E-4</v>
      </c>
      <c r="T13" s="134">
        <v>2.1630231683795386E-3</v>
      </c>
      <c r="U13" s="134">
        <v>3.0525776587911427E-4</v>
      </c>
      <c r="V13" s="134">
        <v>1.0180541434353475E-2</v>
      </c>
      <c r="W13" s="134">
        <v>3.1130351372734958E-2</v>
      </c>
      <c r="X13" s="134">
        <v>2.0100837932908702E-3</v>
      </c>
      <c r="Y13" s="134">
        <v>1.8316736915720256E-3</v>
      </c>
      <c r="Z13" s="134">
        <v>2.0406077737670511E-3</v>
      </c>
      <c r="AA13" s="134">
        <v>6.5823225858980942E-4</v>
      </c>
      <c r="AB13" s="134">
        <v>5.3425788163531554E-4</v>
      </c>
      <c r="AC13" s="134">
        <v>7.8353558727273925E-4</v>
      </c>
      <c r="AD13" s="134">
        <v>1.368868069652567E-3</v>
      </c>
      <c r="AE13" s="134"/>
      <c r="AF13" s="134">
        <v>5.1540180120116452E-4</v>
      </c>
      <c r="AG13" s="134">
        <v>7.458620513898217E-5</v>
      </c>
      <c r="AH13" s="134">
        <v>1.1504884525119431E-4</v>
      </c>
      <c r="AI13" s="134">
        <v>7.3899191721574358E-5</v>
      </c>
      <c r="AJ13" s="134">
        <v>2.6117529755230001E-4</v>
      </c>
      <c r="AK13" s="134">
        <v>1.0616794526597398E-4</v>
      </c>
      <c r="AL13" s="134">
        <v>1.6193847011050942E-4</v>
      </c>
      <c r="AM13" s="134">
        <v>4.0161127625284434E-4</v>
      </c>
      <c r="AN13" s="134">
        <v>2.3570206676895499E-4</v>
      </c>
      <c r="AO13" s="134">
        <v>6.3392796195773185E-4</v>
      </c>
      <c r="AP13" s="134">
        <v>6.1262343792775902E-4</v>
      </c>
      <c r="AQ13" s="134">
        <v>5.7918582716583709E-4</v>
      </c>
      <c r="AR13" s="134">
        <v>7.8396428766564896E-4</v>
      </c>
      <c r="AS13" s="134">
        <v>5.9854993665069233E-5</v>
      </c>
      <c r="AT13" s="134">
        <v>1.0070808448067281E-4</v>
      </c>
      <c r="AU13" s="134">
        <v>8.2060258682360601E-4</v>
      </c>
      <c r="AV13" s="134">
        <v>2.1763039171379651E-3</v>
      </c>
      <c r="AW13" s="134">
        <v>3.6111229543981445E-4</v>
      </c>
      <c r="AX13" s="134">
        <v>1.0966718546453617E-2</v>
      </c>
      <c r="AY13" s="134">
        <v>2.9819196648428699E-2</v>
      </c>
      <c r="AZ13" s="134">
        <v>1.8848571453098746E-3</v>
      </c>
      <c r="BA13" s="134">
        <v>1.7123538168065777E-3</v>
      </c>
      <c r="BB13" s="134">
        <v>1.8853400247258664E-3</v>
      </c>
      <c r="BC13" s="134">
        <v>6.1680770245523865E-4</v>
      </c>
      <c r="BD13" s="134">
        <v>8.3604950298067919E-4</v>
      </c>
      <c r="BE13" s="134">
        <v>1.2093516086556077E-3</v>
      </c>
      <c r="BF13" s="134">
        <v>1.2233599602824829E-3</v>
      </c>
      <c r="BG13" s="134"/>
      <c r="BH13" s="134">
        <v>4.8709872506108842E-4</v>
      </c>
      <c r="BI13" s="134">
        <v>3.7549565112034549E-5</v>
      </c>
      <c r="BJ13" s="134">
        <v>8.5798406414433107E-5</v>
      </c>
      <c r="BK13" s="134">
        <v>6.209462110481491E-5</v>
      </c>
      <c r="BL13" s="134">
        <v>2.6730977947019046E-4</v>
      </c>
      <c r="BM13" s="134">
        <v>8.8453401827838407E-5</v>
      </c>
      <c r="BN13" s="134">
        <v>1.5543062312838379E-4</v>
      </c>
      <c r="BO13" s="134">
        <v>2.2822972468836746E-4</v>
      </c>
      <c r="BP13" s="134">
        <v>1.7195144630015357E-4</v>
      </c>
      <c r="BQ13" s="134">
        <v>6.343519100171619E-4</v>
      </c>
      <c r="BR13" s="134">
        <v>4.0073087466025771E-4</v>
      </c>
      <c r="BS13" s="134">
        <v>2.472557219761767E-4</v>
      </c>
      <c r="BT13" s="134">
        <v>7.4518634225081949E-4</v>
      </c>
      <c r="BU13" s="134">
        <v>9.0005580207021482E-5</v>
      </c>
      <c r="BV13" s="134">
        <v>1.1287368364981376E-4</v>
      </c>
      <c r="BW13" s="134">
        <v>6.9957716557196982E-4</v>
      </c>
      <c r="BX13" s="134">
        <v>1.8138374038484532E-3</v>
      </c>
      <c r="BY13" s="134">
        <v>3.1759843619778757E-4</v>
      </c>
      <c r="BZ13" s="134">
        <v>1.0558757888053343E-2</v>
      </c>
      <c r="CA13" s="134">
        <v>2.6344020428279446E-2</v>
      </c>
      <c r="CB13" s="134">
        <v>1.5079748410924156E-3</v>
      </c>
      <c r="CC13" s="134">
        <v>1.3996789107788416E-3</v>
      </c>
      <c r="CD13" s="134">
        <v>1.7597011803333162E-3</v>
      </c>
      <c r="CE13" s="134">
        <v>6.5826212261744165E-4</v>
      </c>
      <c r="CF13" s="134">
        <v>3.7364923950534339E-4</v>
      </c>
      <c r="CG13" s="134">
        <v>9.8826073230083382E-4</v>
      </c>
      <c r="CH13" s="134">
        <v>1.2819854626622163E-3</v>
      </c>
      <c r="CI13" s="134"/>
      <c r="CJ13" s="134">
        <v>3.2136177396770757E-4</v>
      </c>
      <c r="CK13" s="134">
        <v>3.715910919284729E-5</v>
      </c>
      <c r="CL13" s="134">
        <v>8.1856915938138049E-5</v>
      </c>
      <c r="CM13" s="134">
        <v>5.2827345080541352E-5</v>
      </c>
      <c r="CN13" s="134">
        <v>2.5854333817717194E-4</v>
      </c>
      <c r="CO13" s="134">
        <v>6.6334994280286663E-5</v>
      </c>
      <c r="CP13" s="134">
        <v>1.5520444910207458E-4</v>
      </c>
      <c r="CQ13" s="134">
        <v>1.492115463652107E-4</v>
      </c>
      <c r="CR13" s="134">
        <v>7.9173061718827391E-5</v>
      </c>
      <c r="CS13" s="134">
        <v>4.6120388086056036E-4</v>
      </c>
      <c r="CT13" s="134">
        <v>4.3712254841303283E-4</v>
      </c>
      <c r="CU13" s="134">
        <v>1.9905875232826059E-4</v>
      </c>
      <c r="CV13" s="134">
        <v>5.5108667935352775E-4</v>
      </c>
      <c r="CW13" s="134">
        <v>8.9522370025997731E-5</v>
      </c>
      <c r="CX13" s="134">
        <v>8.688123094507041E-5</v>
      </c>
      <c r="CY13" s="134">
        <v>5.522914900186255E-4</v>
      </c>
      <c r="CZ13" s="134">
        <v>1.8157000971405922E-3</v>
      </c>
      <c r="DA13" s="134">
        <v>3.160531354351143E-4</v>
      </c>
      <c r="DB13" s="134">
        <v>9.585122888520559E-3</v>
      </c>
      <c r="DC13" s="134">
        <v>2.477062385790792E-2</v>
      </c>
      <c r="DD13" s="134">
        <v>1.5108911620824214E-3</v>
      </c>
      <c r="DE13" s="134">
        <v>1.3345487851982331E-3</v>
      </c>
      <c r="DF13" s="134">
        <v>5.126341432987353E-3</v>
      </c>
      <c r="DG13" s="134">
        <v>7.8824622968861008E-4</v>
      </c>
      <c r="DH13" s="134">
        <v>4.3842551602854232E-4</v>
      </c>
      <c r="DI13" s="134">
        <v>7.6802969606938685E-4</v>
      </c>
      <c r="DJ13" s="134">
        <v>1.0832587439574574E-3</v>
      </c>
      <c r="DK13" s="134"/>
      <c r="DL13" s="134">
        <v>3.5057941485587779E-4</v>
      </c>
      <c r="DM13" s="134">
        <v>1.3681706668013325E-5</v>
      </c>
      <c r="DN13" s="134">
        <v>4.753236695131801E-5</v>
      </c>
      <c r="DO13" s="134">
        <v>3.1128733559176148E-5</v>
      </c>
      <c r="DP13" s="134">
        <v>3.5751652574873719E-4</v>
      </c>
      <c r="DQ13" s="134">
        <v>7.3882369176055796E-5</v>
      </c>
      <c r="DR13" s="134">
        <v>1.7311417448423791E-4</v>
      </c>
      <c r="DS13" s="134">
        <v>1.9240207513569578E-4</v>
      </c>
      <c r="DT13" s="134">
        <v>6.5036828053133784E-5</v>
      </c>
      <c r="DU13" s="134">
        <v>1.9506752862313002E-4</v>
      </c>
      <c r="DV13" s="134">
        <v>3.6729837583850372E-4</v>
      </c>
      <c r="DW13" s="134">
        <v>2.1276197427787583E-4</v>
      </c>
      <c r="DX13" s="134">
        <v>3.4563904770051087E-4</v>
      </c>
      <c r="DY13" s="134">
        <v>1.0105317129699789E-4</v>
      </c>
      <c r="DZ13" s="134">
        <v>4.3293670952897015E-5</v>
      </c>
      <c r="EA13" s="134">
        <v>4.2243976667917109E-4</v>
      </c>
      <c r="EB13" s="134">
        <v>1.3824791206901101E-3</v>
      </c>
      <c r="EC13" s="134">
        <v>2.4850821977257968E-4</v>
      </c>
      <c r="ED13" s="134">
        <v>7.7823103344538862E-3</v>
      </c>
      <c r="EE13" s="134">
        <v>2.1360927174986319E-2</v>
      </c>
      <c r="EF13" s="134">
        <v>1.2225177007709337E-3</v>
      </c>
      <c r="EG13" s="134">
        <v>1.1373526643985901E-3</v>
      </c>
      <c r="EH13" s="134">
        <v>4.373498575377846E-3</v>
      </c>
      <c r="EI13" s="134">
        <v>7.5136907874720591E-4</v>
      </c>
      <c r="EJ13" s="134">
        <v>3.5203477789383879E-4</v>
      </c>
      <c r="EK13" s="134">
        <v>4.4794174141206595E-4</v>
      </c>
      <c r="EL13" s="134">
        <v>1.1171105486321214E-3</v>
      </c>
      <c r="EM13" s="134"/>
      <c r="EN13" s="134">
        <v>2.0364844302935391E-4</v>
      </c>
      <c r="EO13" s="134">
        <v>8.0971425754316115E-6</v>
      </c>
      <c r="EP13" s="134">
        <v>7.386760625827957E-5</v>
      </c>
      <c r="EQ13" s="134">
        <v>3.4448303537026832E-5</v>
      </c>
      <c r="ER13" s="134">
        <v>3.7715583319181708E-4</v>
      </c>
      <c r="ES13" s="134">
        <v>2.2804059006512585E-4</v>
      </c>
      <c r="ET13" s="134">
        <v>1.1284809905892873E-4</v>
      </c>
      <c r="EU13" s="134">
        <v>1.5781181471421276E-4</v>
      </c>
      <c r="EV13" s="134">
        <v>5.6384056453655303E-5</v>
      </c>
      <c r="EW13" s="134">
        <v>1.6736060173633673E-4</v>
      </c>
      <c r="EX13" s="134">
        <v>3.4160949873815834E-4</v>
      </c>
      <c r="EY13" s="134">
        <v>1.1239143059501047E-4</v>
      </c>
      <c r="EZ13" s="134">
        <v>2.9679770646509141E-4</v>
      </c>
      <c r="FA13" s="134">
        <v>8.5253667277361694E-5</v>
      </c>
      <c r="FB13" s="134">
        <v>3.0133327340086997E-5</v>
      </c>
      <c r="FC13" s="134">
        <v>4.1986268891477772E-4</v>
      </c>
      <c r="FD13" s="134">
        <v>1.042835046215253E-3</v>
      </c>
      <c r="FE13" s="134">
        <v>2.3507186147488817E-4</v>
      </c>
      <c r="FF13" s="134">
        <v>7.1289242959760978E-3</v>
      </c>
      <c r="FG13" s="134">
        <v>2.0053987467254904E-2</v>
      </c>
      <c r="FH13" s="134">
        <v>1.1270288071521611E-3</v>
      </c>
      <c r="FI13" s="134">
        <v>1.0308275653821667E-3</v>
      </c>
      <c r="FJ13" s="134">
        <v>3.9815307114991908E-3</v>
      </c>
      <c r="FK13" s="134">
        <v>7.5437354246316697E-4</v>
      </c>
      <c r="FL13" s="134">
        <v>1.6199473830239914E-4</v>
      </c>
      <c r="FM13" s="134">
        <v>3.9308019203056758E-4</v>
      </c>
      <c r="FN13" s="134">
        <v>1.0882554303343751E-3</v>
      </c>
      <c r="FO13" s="134"/>
      <c r="FP13" s="134">
        <v>2.8774734920766548E-4</v>
      </c>
      <c r="FQ13" s="134">
        <v>3.9675918928142986E-5</v>
      </c>
      <c r="FR13" s="134">
        <v>2.5951525581818308E-5</v>
      </c>
      <c r="FS13" s="134">
        <v>6.9587431084246617E-6</v>
      </c>
      <c r="FT13" s="134">
        <v>3.0534761841651882E-4</v>
      </c>
      <c r="FU13" s="134">
        <v>8.9339142125423619E-5</v>
      </c>
      <c r="FV13" s="134">
        <v>1.5084494387738743E-3</v>
      </c>
      <c r="FW13" s="134">
        <v>1.4346964719664243E-4</v>
      </c>
      <c r="FX13" s="134">
        <v>5.6717423330485432E-5</v>
      </c>
      <c r="FY13" s="134">
        <v>8.6676992877635667E-5</v>
      </c>
      <c r="FZ13" s="134">
        <v>3.0115445688764326E-4</v>
      </c>
      <c r="GA13" s="134">
        <v>9.2539624594338343E-5</v>
      </c>
      <c r="GB13" s="134">
        <v>3.3946441950128325E-4</v>
      </c>
      <c r="GC13" s="134">
        <v>4.0205413535849782E-5</v>
      </c>
      <c r="GD13" s="134">
        <v>1.6341157342024834E-5</v>
      </c>
      <c r="GE13" s="134">
        <v>3.8919099294628675E-4</v>
      </c>
      <c r="GF13" s="134">
        <v>6.4960865063819879E-4</v>
      </c>
      <c r="GG13" s="134">
        <v>1.5913142349152418E-4</v>
      </c>
      <c r="GH13" s="134">
        <v>5.5384920962202617E-3</v>
      </c>
      <c r="GI13" s="134">
        <v>1.9736074300758414E-2</v>
      </c>
      <c r="GJ13" s="134">
        <v>6.2171669998041339E-4</v>
      </c>
      <c r="GK13" s="134">
        <v>6.7366328645381164E-4</v>
      </c>
      <c r="GL13" s="134">
        <v>3.7555558593754248E-3</v>
      </c>
      <c r="GM13" s="134">
        <v>1.8240353369703956E-4</v>
      </c>
      <c r="GN13" s="134">
        <v>2.4935323477241316E-4</v>
      </c>
      <c r="GO13" s="134">
        <v>2.9931853299898194E-4</v>
      </c>
      <c r="GP13" s="134">
        <v>5.380691315699578E-4</v>
      </c>
      <c r="GQ13" s="134"/>
      <c r="GR13" s="134">
        <v>5.1451428753986259E-5</v>
      </c>
      <c r="GS13" s="134">
        <v>4.2699447711900267E-5</v>
      </c>
      <c r="GT13" s="134">
        <v>2.1686815179951975E-5</v>
      </c>
      <c r="GU13" s="134">
        <v>4.6583516300807598E-6</v>
      </c>
      <c r="GV13" s="134">
        <v>1.9833454233784839E-4</v>
      </c>
      <c r="GW13" s="134">
        <v>0</v>
      </c>
      <c r="GX13" s="134">
        <v>6.8212524587041656E-5</v>
      </c>
      <c r="GY13" s="134">
        <v>1.3928484373992056E-4</v>
      </c>
      <c r="GZ13" s="134">
        <v>2.1916959417233198E-5</v>
      </c>
      <c r="HA13" s="134">
        <v>4.422712704555378E-5</v>
      </c>
      <c r="HB13" s="134">
        <v>1.9637868465577964E-4</v>
      </c>
      <c r="HC13" s="134">
        <v>5.3064648423613914E-5</v>
      </c>
      <c r="HD13" s="134">
        <v>2.7519561089400568E-4</v>
      </c>
      <c r="HE13" s="134">
        <v>1.6466731343541292E-6</v>
      </c>
      <c r="HF13" s="134">
        <v>1.0283040389006182E-5</v>
      </c>
      <c r="HG13" s="134">
        <v>2.7431754411191427E-4</v>
      </c>
      <c r="HH13" s="134">
        <v>7.4168874981983394E-4</v>
      </c>
      <c r="HI13" s="134">
        <v>4.9536954567784505E-5</v>
      </c>
      <c r="HJ13" s="134">
        <v>4.3666454776712191E-3</v>
      </c>
      <c r="HK13" s="134">
        <v>1.4715672089186839E-2</v>
      </c>
      <c r="HL13" s="134">
        <v>3.8035549393366814E-4</v>
      </c>
      <c r="HM13" s="134">
        <v>3.729420848158261E-4</v>
      </c>
      <c r="HN13" s="134">
        <v>3.2655461361834541E-3</v>
      </c>
      <c r="HO13" s="134">
        <v>1.5058344811778919E-4</v>
      </c>
      <c r="HP13" s="134">
        <v>6.318588151041673E-5</v>
      </c>
      <c r="HQ13" s="134">
        <v>2.3541844466008917E-4</v>
      </c>
      <c r="HR13" s="134">
        <v>4.2286882424792666E-4</v>
      </c>
    </row>
    <row r="14" spans="1:227" x14ac:dyDescent="0.25">
      <c r="A14" s="123" t="s">
        <v>28</v>
      </c>
      <c r="B14" s="123">
        <v>5912</v>
      </c>
      <c r="C14" s="138" t="s">
        <v>904</v>
      </c>
      <c r="D14" s="135">
        <v>2.3392646574503647E-6</v>
      </c>
      <c r="E14" s="134">
        <v>0</v>
      </c>
      <c r="F14" s="134">
        <v>1.1985986953259419E-4</v>
      </c>
      <c r="G14" s="134">
        <v>0</v>
      </c>
      <c r="H14" s="134">
        <v>7.4333159014610549E-6</v>
      </c>
      <c r="I14" s="134">
        <v>0</v>
      </c>
      <c r="J14" s="134">
        <v>0</v>
      </c>
      <c r="K14" s="134">
        <v>4.9214256488752797E-5</v>
      </c>
      <c r="L14" s="134">
        <v>1.3919867022548159E-5</v>
      </c>
      <c r="M14" s="134">
        <v>3.4512995271928428E-5</v>
      </c>
      <c r="N14" s="134">
        <v>3.5090810876440838E-4</v>
      </c>
      <c r="O14" s="134">
        <v>2.0313170002182412E-6</v>
      </c>
      <c r="P14" s="134">
        <v>6.9338642303618271E-5</v>
      </c>
      <c r="Q14" s="134">
        <v>0</v>
      </c>
      <c r="R14" s="134">
        <v>2.4806165236975313E-5</v>
      </c>
      <c r="S14" s="134">
        <v>3.9355997116993985E-5</v>
      </c>
      <c r="T14" s="134">
        <v>2.9972719530288195E-4</v>
      </c>
      <c r="U14" s="134">
        <v>6.414685263847078E-6</v>
      </c>
      <c r="V14" s="134">
        <v>9.5788350401921859E-4</v>
      </c>
      <c r="W14" s="134">
        <v>5.3519405790854874E-3</v>
      </c>
      <c r="X14" s="134">
        <v>2.3862393976385642E-4</v>
      </c>
      <c r="Y14" s="134">
        <v>1.0098363179408495E-4</v>
      </c>
      <c r="Z14" s="134">
        <v>5.0828982445656659E-4</v>
      </c>
      <c r="AA14" s="134">
        <v>1.3870238740892271E-5</v>
      </c>
      <c r="AB14" s="134">
        <v>3.3482133967745272E-5</v>
      </c>
      <c r="AC14" s="134">
        <v>2.0806159946996373E-5</v>
      </c>
      <c r="AD14" s="134">
        <v>1.183888325256112E-4</v>
      </c>
      <c r="AE14" s="134"/>
      <c r="AF14" s="134">
        <v>8.3950784788748306E-7</v>
      </c>
      <c r="AG14" s="134">
        <v>0</v>
      </c>
      <c r="AH14" s="134">
        <v>1.1526745433750735E-4</v>
      </c>
      <c r="AI14" s="134">
        <v>0</v>
      </c>
      <c r="AJ14" s="134">
        <v>4.7468251665764807E-5</v>
      </c>
      <c r="AK14" s="134">
        <v>0</v>
      </c>
      <c r="AL14" s="134">
        <v>0</v>
      </c>
      <c r="AM14" s="134">
        <v>4.8999244908493458E-5</v>
      </c>
      <c r="AN14" s="134">
        <v>1.7475546341235532E-5</v>
      </c>
      <c r="AO14" s="134">
        <v>3.8259014390044448E-5</v>
      </c>
      <c r="AP14" s="134">
        <v>3.0007752351760198E-4</v>
      </c>
      <c r="AQ14" s="134">
        <v>0</v>
      </c>
      <c r="AR14" s="134">
        <v>3.5747928450959176E-5</v>
      </c>
      <c r="AS14" s="134">
        <v>1.6664000120670015E-6</v>
      </c>
      <c r="AT14" s="134">
        <v>0</v>
      </c>
      <c r="AU14" s="134">
        <v>1.7736239088883305E-5</v>
      </c>
      <c r="AV14" s="134">
        <v>3.071852844504207E-4</v>
      </c>
      <c r="AW14" s="134">
        <v>3.0597740334563585E-6</v>
      </c>
      <c r="AX14" s="134">
        <v>9.3262997582696462E-4</v>
      </c>
      <c r="AY14" s="134">
        <v>6.2233853822975266E-3</v>
      </c>
      <c r="AZ14" s="134">
        <v>4.2724876982830633E-4</v>
      </c>
      <c r="BA14" s="134">
        <v>1.0576984512749775E-4</v>
      </c>
      <c r="BB14" s="134">
        <v>7.6614235136708835E-4</v>
      </c>
      <c r="BC14" s="134">
        <v>1.0341636108788188E-5</v>
      </c>
      <c r="BD14" s="134">
        <v>2.8246256916400528E-5</v>
      </c>
      <c r="BE14" s="134">
        <v>2.5426298557007503E-5</v>
      </c>
      <c r="BF14" s="134">
        <v>1.1963817678725075E-4</v>
      </c>
      <c r="BG14" s="134"/>
      <c r="BH14" s="134">
        <v>0</v>
      </c>
      <c r="BI14" s="134">
        <v>0</v>
      </c>
      <c r="BJ14" s="134">
        <v>1.4963591784761379E-4</v>
      </c>
      <c r="BK14" s="134">
        <v>0</v>
      </c>
      <c r="BL14" s="134">
        <v>4.3760688485347558E-5</v>
      </c>
      <c r="BM14" s="134">
        <v>0</v>
      </c>
      <c r="BN14" s="134">
        <v>0</v>
      </c>
      <c r="BO14" s="134">
        <v>7.0862294685909152E-5</v>
      </c>
      <c r="BP14" s="134">
        <v>9.0815702211856602E-6</v>
      </c>
      <c r="BQ14" s="134">
        <v>4.4287011420760921E-5</v>
      </c>
      <c r="BR14" s="134">
        <v>2.7458885386741046E-4</v>
      </c>
      <c r="BS14" s="134">
        <v>0</v>
      </c>
      <c r="BT14" s="134">
        <v>5.9966281904855228E-5</v>
      </c>
      <c r="BU14" s="134">
        <v>0</v>
      </c>
      <c r="BV14" s="134">
        <v>0</v>
      </c>
      <c r="BW14" s="134">
        <v>3.0426567384593772E-5</v>
      </c>
      <c r="BX14" s="134">
        <v>5.1601279979006799E-4</v>
      </c>
      <c r="BY14" s="134">
        <v>1.871484378236461E-6</v>
      </c>
      <c r="BZ14" s="134">
        <v>8.6444194145104351E-4</v>
      </c>
      <c r="CA14" s="134">
        <v>7.7440388201719963E-3</v>
      </c>
      <c r="CB14" s="134">
        <v>8.6940557948401271E-4</v>
      </c>
      <c r="CC14" s="134">
        <v>5.0821850317989354E-5</v>
      </c>
      <c r="CD14" s="134">
        <v>8.9496974844948079E-4</v>
      </c>
      <c r="CE14" s="134">
        <v>3.1780599150636823E-5</v>
      </c>
      <c r="CF14" s="134">
        <v>4.9266723709985615E-5</v>
      </c>
      <c r="CG14" s="134">
        <v>2.5647385928344702E-5</v>
      </c>
      <c r="CH14" s="134">
        <v>1.3310255829418322E-4</v>
      </c>
      <c r="CI14" s="134"/>
      <c r="CJ14" s="134">
        <v>0</v>
      </c>
      <c r="CK14" s="134">
        <v>0</v>
      </c>
      <c r="CL14" s="134">
        <v>9.9443846681654126E-5</v>
      </c>
      <c r="CM14" s="134">
        <v>0</v>
      </c>
      <c r="CN14" s="134">
        <v>5.6536532688054476E-5</v>
      </c>
      <c r="CO14" s="134">
        <v>0</v>
      </c>
      <c r="CP14" s="134">
        <v>0</v>
      </c>
      <c r="CQ14" s="134">
        <v>2.5756945002861037E-5</v>
      </c>
      <c r="CR14" s="134">
        <v>4.9744570584073596E-6</v>
      </c>
      <c r="CS14" s="134">
        <v>5.5771940214270174E-5</v>
      </c>
      <c r="CT14" s="134">
        <v>1.9436507573491869E-4</v>
      </c>
      <c r="CU14" s="134">
        <v>0</v>
      </c>
      <c r="CV14" s="134">
        <v>4.0306339047437088E-5</v>
      </c>
      <c r="CW14" s="134">
        <v>1.5447744141492942E-6</v>
      </c>
      <c r="CX14" s="134">
        <v>0</v>
      </c>
      <c r="CY14" s="134">
        <v>6.4608106552167794E-5</v>
      </c>
      <c r="CZ14" s="134">
        <v>3.7243170431015474E-4</v>
      </c>
      <c r="DA14" s="134">
        <v>0</v>
      </c>
      <c r="DB14" s="134">
        <v>6.0515962281258804E-4</v>
      </c>
      <c r="DC14" s="134">
        <v>5.2991831809821458E-3</v>
      </c>
      <c r="DD14" s="134">
        <v>1.1825497288333207E-3</v>
      </c>
      <c r="DE14" s="134">
        <v>7.1499472763873027E-5</v>
      </c>
      <c r="DF14" s="134">
        <v>9.358138526322235E-5</v>
      </c>
      <c r="DG14" s="134">
        <v>1.3540160323653537E-5</v>
      </c>
      <c r="DH14" s="134">
        <v>2.671342963782429E-5</v>
      </c>
      <c r="DI14" s="134">
        <v>5.1750027907450816E-5</v>
      </c>
      <c r="DJ14" s="134">
        <v>1.2088440852654306E-4</v>
      </c>
      <c r="DK14" s="134"/>
      <c r="DL14" s="134">
        <v>0</v>
      </c>
      <c r="DM14" s="134">
        <v>0</v>
      </c>
      <c r="DN14" s="134">
        <v>7.207407243317071E-5</v>
      </c>
      <c r="DO14" s="134">
        <v>0</v>
      </c>
      <c r="DP14" s="134">
        <v>6.7756160147548631E-5</v>
      </c>
      <c r="DQ14" s="134">
        <v>0</v>
      </c>
      <c r="DR14" s="134">
        <v>0</v>
      </c>
      <c r="DS14" s="134">
        <v>2.8342902066357382E-5</v>
      </c>
      <c r="DT14" s="134">
        <v>5.1316009744722713E-6</v>
      </c>
      <c r="DU14" s="134">
        <v>5.4446158209293898E-5</v>
      </c>
      <c r="DV14" s="134">
        <v>2.7579952802875316E-5</v>
      </c>
      <c r="DW14" s="134">
        <v>0</v>
      </c>
      <c r="DX14" s="134">
        <v>3.8758770745919274E-5</v>
      </c>
      <c r="DY14" s="134">
        <v>1.6336557409368655E-6</v>
      </c>
      <c r="DZ14" s="134">
        <v>2.2903212838624681E-6</v>
      </c>
      <c r="EA14" s="134">
        <v>6.3051616003243291E-5</v>
      </c>
      <c r="EB14" s="134">
        <v>3.4121975266155263E-4</v>
      </c>
      <c r="EC14" s="134">
        <v>0</v>
      </c>
      <c r="ED14" s="134">
        <v>9.326940710502672E-4</v>
      </c>
      <c r="EE14" s="134">
        <v>8.9530289118354579E-3</v>
      </c>
      <c r="EF14" s="134">
        <v>1.1336502239051392E-3</v>
      </c>
      <c r="EG14" s="134">
        <v>8.3236073331813712E-5</v>
      </c>
      <c r="EH14" s="134">
        <v>9.9014593159560827E-5</v>
      </c>
      <c r="EI14" s="134">
        <v>6.824439898682091E-5</v>
      </c>
      <c r="EJ14" s="134">
        <v>1.9699998320232887E-5</v>
      </c>
      <c r="EK14" s="134">
        <v>2.3104665014209974E-5</v>
      </c>
      <c r="EL14" s="134">
        <v>1.2700123014453547E-4</v>
      </c>
      <c r="EM14" s="134"/>
      <c r="EN14" s="134">
        <v>0</v>
      </c>
      <c r="EO14" s="134">
        <v>0</v>
      </c>
      <c r="EP14" s="134">
        <v>2.1942005203409959E-5</v>
      </c>
      <c r="EQ14" s="134">
        <v>0</v>
      </c>
      <c r="ER14" s="134">
        <v>1.2125268166713744E-5</v>
      </c>
      <c r="ES14" s="134">
        <v>0</v>
      </c>
      <c r="ET14" s="134">
        <v>0</v>
      </c>
      <c r="EU14" s="134">
        <v>3.5877597855078692E-5</v>
      </c>
      <c r="EV14" s="134">
        <v>3.4854702177884761E-6</v>
      </c>
      <c r="EW14" s="134">
        <v>4.1574113834858415E-5</v>
      </c>
      <c r="EX14" s="134">
        <v>1.0074769630859062E-5</v>
      </c>
      <c r="EY14" s="134">
        <v>0</v>
      </c>
      <c r="EZ14" s="134">
        <v>4.6979215758259531E-5</v>
      </c>
      <c r="FA14" s="134">
        <v>0</v>
      </c>
      <c r="FB14" s="134">
        <v>1.8568213763321597E-6</v>
      </c>
      <c r="FC14" s="134">
        <v>1.1263566503903318E-4</v>
      </c>
      <c r="FD14" s="134">
        <v>1.9700844260104062E-4</v>
      </c>
      <c r="FE14" s="134">
        <v>0</v>
      </c>
      <c r="FF14" s="134">
        <v>1.3743606484210439E-3</v>
      </c>
      <c r="FG14" s="134">
        <v>9.960879771464079E-3</v>
      </c>
      <c r="FH14" s="134">
        <v>7.6449811479213181E-4</v>
      </c>
      <c r="FI14" s="134">
        <v>9.4427604553987054E-5</v>
      </c>
      <c r="FJ14" s="134">
        <v>8.3126524329391635E-5</v>
      </c>
      <c r="FK14" s="134">
        <v>6.1450420977641286E-5</v>
      </c>
      <c r="FL14" s="134">
        <v>7.3983956284701202E-6</v>
      </c>
      <c r="FM14" s="134">
        <v>2.2749951572968366E-5</v>
      </c>
      <c r="FN14" s="134">
        <v>1.4667573736838757E-4</v>
      </c>
      <c r="FO14" s="134"/>
      <c r="FP14" s="134">
        <v>0</v>
      </c>
      <c r="FQ14" s="134">
        <v>0</v>
      </c>
      <c r="FR14" s="134">
        <v>1.9732718299803572E-6</v>
      </c>
      <c r="FS14" s="134">
        <v>0</v>
      </c>
      <c r="FT14" s="134">
        <v>3.1477508902363701E-5</v>
      </c>
      <c r="FU14" s="134">
        <v>0</v>
      </c>
      <c r="FV14" s="134">
        <v>0</v>
      </c>
      <c r="FW14" s="134">
        <v>3.7468937715774056E-5</v>
      </c>
      <c r="FX14" s="134">
        <v>3.5190014301316374E-6</v>
      </c>
      <c r="FY14" s="134">
        <v>5.2862513481140938E-5</v>
      </c>
      <c r="FZ14" s="134">
        <v>3.8439746346307626E-6</v>
      </c>
      <c r="GA14" s="134">
        <v>0</v>
      </c>
      <c r="GB14" s="134">
        <v>8.3641484155672863E-5</v>
      </c>
      <c r="GC14" s="134">
        <v>0</v>
      </c>
      <c r="GD14" s="134">
        <v>2.3967030768303091E-6</v>
      </c>
      <c r="GE14" s="134">
        <v>8.2233308046012564E-5</v>
      </c>
      <c r="GF14" s="134">
        <v>2.2765452108249856E-4</v>
      </c>
      <c r="GG14" s="134">
        <v>2.5590869045057758E-6</v>
      </c>
      <c r="GH14" s="134">
        <v>2.000675190311193E-3</v>
      </c>
      <c r="GI14" s="134">
        <v>7.3647014443197099E-3</v>
      </c>
      <c r="GJ14" s="134">
        <v>6.9217726273961954E-4</v>
      </c>
      <c r="GK14" s="134">
        <v>4.6860313892290383E-5</v>
      </c>
      <c r="GL14" s="134">
        <v>6.7828711455957924E-5</v>
      </c>
      <c r="GM14" s="134">
        <v>9.0521666379368715E-5</v>
      </c>
      <c r="GN14" s="134">
        <v>1.9655842918093141E-5</v>
      </c>
      <c r="GO14" s="134">
        <v>2.0240835796023888E-5</v>
      </c>
      <c r="GP14" s="134">
        <v>6.0109724265201242E-5</v>
      </c>
      <c r="GQ14" s="134"/>
      <c r="GR14" s="134">
        <v>0</v>
      </c>
      <c r="GS14" s="134">
        <v>0</v>
      </c>
      <c r="GT14" s="134">
        <v>8.3633661823775512E-6</v>
      </c>
      <c r="GU14" s="134">
        <v>0</v>
      </c>
      <c r="GV14" s="134">
        <v>4.813875574270328E-5</v>
      </c>
      <c r="GW14" s="134">
        <v>0</v>
      </c>
      <c r="GX14" s="134">
        <v>0</v>
      </c>
      <c r="GY14" s="134">
        <v>3.4635126037409048E-5</v>
      </c>
      <c r="GZ14" s="134">
        <v>3.2933462687082585E-6</v>
      </c>
      <c r="HA14" s="134">
        <v>2.4069854539887886E-5</v>
      </c>
      <c r="HB14" s="134">
        <v>2.0358946631104748E-6</v>
      </c>
      <c r="HC14" s="134">
        <v>0</v>
      </c>
      <c r="HD14" s="134">
        <v>7.5864657975897499E-5</v>
      </c>
      <c r="HE14" s="134">
        <v>0</v>
      </c>
      <c r="HF14" s="134">
        <v>3.2933462687082585E-6</v>
      </c>
      <c r="HG14" s="134">
        <v>1.1684294226086805E-4</v>
      </c>
      <c r="HH14" s="134">
        <v>1.7824400342766338E-4</v>
      </c>
      <c r="HI14" s="134">
        <v>0</v>
      </c>
      <c r="HJ14" s="134">
        <v>2.2132584764150954E-3</v>
      </c>
      <c r="HK14" s="134">
        <v>7.861765495559038E-3</v>
      </c>
      <c r="HL14" s="134">
        <v>2.4509017931471466E-4</v>
      </c>
      <c r="HM14" s="134">
        <v>5.5246490326629233E-5</v>
      </c>
      <c r="HN14" s="134">
        <v>7.5809364425374757E-5</v>
      </c>
      <c r="HO14" s="134">
        <v>9.1696423492123759E-5</v>
      </c>
      <c r="HP14" s="134">
        <v>1.0364464042149812E-5</v>
      </c>
      <c r="HQ14" s="134">
        <v>4.2614904046497178E-5</v>
      </c>
      <c r="HR14" s="134">
        <v>1.3245626358578504E-4</v>
      </c>
    </row>
    <row r="15" spans="1:227" x14ac:dyDescent="0.25">
      <c r="A15" s="123" t="s">
        <v>28</v>
      </c>
      <c r="B15" s="123">
        <v>5913</v>
      </c>
      <c r="C15" s="138" t="s">
        <v>905</v>
      </c>
      <c r="D15" s="135">
        <v>8.7508473518596163E-5</v>
      </c>
      <c r="E15" s="134">
        <v>7.2246034252589772E-6</v>
      </c>
      <c r="F15" s="134">
        <v>0</v>
      </c>
      <c r="G15" s="134">
        <v>0</v>
      </c>
      <c r="H15" s="134">
        <v>6.273568602726958E-5</v>
      </c>
      <c r="I15" s="134">
        <v>0</v>
      </c>
      <c r="J15" s="134">
        <v>0</v>
      </c>
      <c r="K15" s="134">
        <v>9.9450735838856933E-5</v>
      </c>
      <c r="L15" s="134">
        <v>3.3014246824599628E-6</v>
      </c>
      <c r="M15" s="134">
        <v>1.5897050493824216E-4</v>
      </c>
      <c r="N15" s="134">
        <v>0</v>
      </c>
      <c r="O15" s="134">
        <v>6.7753616339483453E-6</v>
      </c>
      <c r="P15" s="134">
        <v>4.6041638686399431E-5</v>
      </c>
      <c r="Q15" s="134">
        <v>6.3668295735502508E-5</v>
      </c>
      <c r="R15" s="134">
        <v>1.2952660778465618E-5</v>
      </c>
      <c r="S15" s="134">
        <v>5.0192260786368483E-5</v>
      </c>
      <c r="T15" s="134">
        <v>3.20774248063834E-5</v>
      </c>
      <c r="U15" s="134">
        <v>7.0540155618105035E-6</v>
      </c>
      <c r="V15" s="134">
        <v>1.1197633253120062E-3</v>
      </c>
      <c r="W15" s="134">
        <v>1.1227857240148935E-2</v>
      </c>
      <c r="X15" s="134">
        <v>1.2643366037326333E-5</v>
      </c>
      <c r="Y15" s="134">
        <v>2.4026182273455444E-5</v>
      </c>
      <c r="Z15" s="134">
        <v>2.6157375923229862E-5</v>
      </c>
      <c r="AA15" s="134">
        <v>1.2180225761277366E-5</v>
      </c>
      <c r="AB15" s="134">
        <v>4.8559167447322381E-6</v>
      </c>
      <c r="AC15" s="134">
        <v>1.5815919692838538E-5</v>
      </c>
      <c r="AD15" s="134">
        <v>9.6598103919785038E-6</v>
      </c>
      <c r="AE15" s="134"/>
      <c r="AF15" s="134">
        <v>1.0427225049519336E-4</v>
      </c>
      <c r="AG15" s="134">
        <v>1.1447603201541854E-5</v>
      </c>
      <c r="AH15" s="134">
        <v>3.0025562590305832E-5</v>
      </c>
      <c r="AI15" s="134">
        <v>0</v>
      </c>
      <c r="AJ15" s="134">
        <v>5.4423353411051031E-5</v>
      </c>
      <c r="AK15" s="134">
        <v>0</v>
      </c>
      <c r="AL15" s="134">
        <v>0</v>
      </c>
      <c r="AM15" s="134">
        <v>1.3866738223578559E-4</v>
      </c>
      <c r="AN15" s="134">
        <v>1.1392244828258499E-5</v>
      </c>
      <c r="AO15" s="134">
        <v>1.6804584969144797E-4</v>
      </c>
      <c r="AP15" s="134">
        <v>0</v>
      </c>
      <c r="AQ15" s="134">
        <v>6.5620384655971753E-6</v>
      </c>
      <c r="AR15" s="134">
        <v>4.5324432757603165E-5</v>
      </c>
      <c r="AS15" s="134">
        <v>6.3836489321017912E-5</v>
      </c>
      <c r="AT15" s="134">
        <v>8.336071913470707E-6</v>
      </c>
      <c r="AU15" s="134">
        <v>5.0086617989814319E-5</v>
      </c>
      <c r="AV15" s="134">
        <v>4.663625203262395E-5</v>
      </c>
      <c r="AW15" s="134">
        <v>1.5957898420641624E-6</v>
      </c>
      <c r="AX15" s="134">
        <v>1.0892927835490082E-3</v>
      </c>
      <c r="AY15" s="134">
        <v>1.0490725293210476E-2</v>
      </c>
      <c r="AZ15" s="134">
        <v>1.8827801706961618E-5</v>
      </c>
      <c r="BA15" s="134">
        <v>2.7309895451997113E-5</v>
      </c>
      <c r="BB15" s="134">
        <v>2.5829717994951172E-5</v>
      </c>
      <c r="BC15" s="134">
        <v>1.2593323820004154E-5</v>
      </c>
      <c r="BD15" s="134">
        <v>4.4720009702359559E-6</v>
      </c>
      <c r="BE15" s="134">
        <v>2.6398930112067153E-5</v>
      </c>
      <c r="BF15" s="134">
        <v>3.3746647939276273E-5</v>
      </c>
      <c r="BG15" s="134"/>
      <c r="BH15" s="134">
        <v>1.0296668627075267E-4</v>
      </c>
      <c r="BI15" s="134">
        <v>6.6335661073610481E-6</v>
      </c>
      <c r="BJ15" s="134">
        <v>9.6519627681890888E-6</v>
      </c>
      <c r="BK15" s="134">
        <v>0</v>
      </c>
      <c r="BL15" s="134">
        <v>3.3880712264282711E-5</v>
      </c>
      <c r="BM15" s="134">
        <v>0</v>
      </c>
      <c r="BN15" s="134">
        <v>0</v>
      </c>
      <c r="BO15" s="134">
        <v>1.0036724574292632E-4</v>
      </c>
      <c r="BP15" s="134">
        <v>5.2407330864389443E-5</v>
      </c>
      <c r="BQ15" s="134">
        <v>2.495294985854086E-4</v>
      </c>
      <c r="BR15" s="134">
        <v>0</v>
      </c>
      <c r="BS15" s="134">
        <v>5.8144199586853339E-6</v>
      </c>
      <c r="BT15" s="134">
        <v>3.8724652207382194E-5</v>
      </c>
      <c r="BU15" s="134">
        <v>2.7332798613191746E-5</v>
      </c>
      <c r="BV15" s="134">
        <v>1.1434000447855638E-5</v>
      </c>
      <c r="BW15" s="134">
        <v>5.8816626487640669E-5</v>
      </c>
      <c r="BX15" s="134">
        <v>5.8892254965930812E-5</v>
      </c>
      <c r="BY15" s="134">
        <v>3.5122378057314407E-6</v>
      </c>
      <c r="BZ15" s="134">
        <v>1.3962573502369594E-3</v>
      </c>
      <c r="CA15" s="134">
        <v>1.0838695598094366E-2</v>
      </c>
      <c r="CB15" s="134">
        <v>3.5433403378909828E-5</v>
      </c>
      <c r="CC15" s="134">
        <v>5.9199357861366693E-5</v>
      </c>
      <c r="CD15" s="134">
        <v>5.1240268078772631E-5</v>
      </c>
      <c r="CE15" s="134">
        <v>9.9587580223605487E-6</v>
      </c>
      <c r="CF15" s="134">
        <v>1.6168881561566573E-5</v>
      </c>
      <c r="CG15" s="134">
        <v>2.6950605611676687E-5</v>
      </c>
      <c r="CH15" s="134">
        <v>3.5429327132128253E-5</v>
      </c>
      <c r="CI15" s="134"/>
      <c r="CJ15" s="134">
        <v>1.0556940160673907E-4</v>
      </c>
      <c r="CK15" s="134">
        <v>8.3417818364009169E-6</v>
      </c>
      <c r="CL15" s="134">
        <v>8.2340727946856874E-6</v>
      </c>
      <c r="CM15" s="134">
        <v>0</v>
      </c>
      <c r="CN15" s="134">
        <v>3.2855027541210547E-5</v>
      </c>
      <c r="CO15" s="134">
        <v>0</v>
      </c>
      <c r="CP15" s="134">
        <v>0</v>
      </c>
      <c r="CQ15" s="134">
        <v>1.1212995933792716E-4</v>
      </c>
      <c r="CR15" s="134">
        <v>6.1976916385351337E-6</v>
      </c>
      <c r="CS15" s="134">
        <v>2.0556233764528023E-4</v>
      </c>
      <c r="CT15" s="134">
        <v>1.5447744141492942E-6</v>
      </c>
      <c r="CU15" s="134">
        <v>3.5855773099061599E-6</v>
      </c>
      <c r="CV15" s="134">
        <v>1.7625110764356689E-5</v>
      </c>
      <c r="CW15" s="134">
        <v>3.0224659364460086E-5</v>
      </c>
      <c r="CX15" s="134">
        <v>8.50334539898694E-6</v>
      </c>
      <c r="CY15" s="134">
        <v>6.6852989737505727E-5</v>
      </c>
      <c r="CZ15" s="134">
        <v>8.9156215973118199E-5</v>
      </c>
      <c r="DA15" s="134">
        <v>3.472199371253001E-6</v>
      </c>
      <c r="DB15" s="134">
        <v>1.8580446880801923E-3</v>
      </c>
      <c r="DC15" s="134">
        <v>8.5895727226703456E-3</v>
      </c>
      <c r="DD15" s="134">
        <v>4.9276914931613409E-5</v>
      </c>
      <c r="DE15" s="134">
        <v>4.7807534012223415E-4</v>
      </c>
      <c r="DF15" s="134">
        <v>5.0132975057422031E-5</v>
      </c>
      <c r="DG15" s="134">
        <v>1.4086868743836123E-5</v>
      </c>
      <c r="DH15" s="134">
        <v>2.5176988502167166E-5</v>
      </c>
      <c r="DI15" s="134">
        <v>1.9418182864157989E-5</v>
      </c>
      <c r="DJ15" s="134">
        <v>3.1786950670125057E-5</v>
      </c>
      <c r="DK15" s="134"/>
      <c r="DL15" s="134">
        <v>8.8183743889353727E-5</v>
      </c>
      <c r="DM15" s="134">
        <v>3.528696400422444E-6</v>
      </c>
      <c r="DN15" s="134">
        <v>0</v>
      </c>
      <c r="DO15" s="134">
        <v>0</v>
      </c>
      <c r="DP15" s="134">
        <v>1.4991193858008882E-5</v>
      </c>
      <c r="DQ15" s="134">
        <v>0</v>
      </c>
      <c r="DR15" s="134">
        <v>0</v>
      </c>
      <c r="DS15" s="134">
        <v>1.3810272171583694E-4</v>
      </c>
      <c r="DT15" s="134">
        <v>6.8183024782900091E-6</v>
      </c>
      <c r="DU15" s="134">
        <v>1.95722656607701E-4</v>
      </c>
      <c r="DV15" s="134">
        <v>6.5986878947645941E-6</v>
      </c>
      <c r="DW15" s="134">
        <v>0</v>
      </c>
      <c r="DX15" s="134">
        <v>6.4525686001006864E-5</v>
      </c>
      <c r="DY15" s="134">
        <v>3.4392201145185203E-5</v>
      </c>
      <c r="DZ15" s="134">
        <v>8.7448630838385151E-6</v>
      </c>
      <c r="EA15" s="134">
        <v>1.5057584346020816E-4</v>
      </c>
      <c r="EB15" s="134">
        <v>1.4994473982474655E-4</v>
      </c>
      <c r="EC15" s="134">
        <v>3.9784322161638965E-6</v>
      </c>
      <c r="ED15" s="134">
        <v>1.9785606045278977E-3</v>
      </c>
      <c r="EE15" s="134">
        <v>9.5768039676314455E-3</v>
      </c>
      <c r="EF15" s="134">
        <v>9.6822547479880565E-5</v>
      </c>
      <c r="EG15" s="134">
        <v>5.1597488628882932E-4</v>
      </c>
      <c r="EH15" s="134">
        <v>9.1601351699390442E-5</v>
      </c>
      <c r="EI15" s="134">
        <v>1.5385193183764246E-5</v>
      </c>
      <c r="EJ15" s="134">
        <v>3.9136849936317513E-5</v>
      </c>
      <c r="EK15" s="134">
        <v>3.7964205438981213E-5</v>
      </c>
      <c r="EL15" s="134">
        <v>6.4083253587399034E-5</v>
      </c>
      <c r="EM15" s="134"/>
      <c r="EN15" s="134">
        <v>5.8030779434479048E-5</v>
      </c>
      <c r="EO15" s="134">
        <v>1.3942024601881335E-5</v>
      </c>
      <c r="EP15" s="134">
        <v>0</v>
      </c>
      <c r="EQ15" s="134">
        <v>0</v>
      </c>
      <c r="ER15" s="134">
        <v>3.9042512610888873E-5</v>
      </c>
      <c r="ES15" s="134">
        <v>0</v>
      </c>
      <c r="ET15" s="134">
        <v>0</v>
      </c>
      <c r="EU15" s="134">
        <v>6.4886340026051384E-5</v>
      </c>
      <c r="EV15" s="134">
        <v>7.2172949078760741E-6</v>
      </c>
      <c r="EW15" s="134">
        <v>1.790946348542766E-4</v>
      </c>
      <c r="EX15" s="134">
        <v>9.2706321256641935E-6</v>
      </c>
      <c r="EY15" s="134">
        <v>5.0126092307370346E-6</v>
      </c>
      <c r="EZ15" s="134">
        <v>4.932561993581173E-5</v>
      </c>
      <c r="FA15" s="134">
        <v>5.0126092307370346E-6</v>
      </c>
      <c r="FB15" s="134">
        <v>5.4977004466148121E-6</v>
      </c>
      <c r="FC15" s="134">
        <v>1.716444961627648E-4</v>
      </c>
      <c r="FD15" s="134">
        <v>1.5269647394376657E-4</v>
      </c>
      <c r="FE15" s="134">
        <v>1.404306730551828E-5</v>
      </c>
      <c r="FF15" s="134">
        <v>1.8662959982974185E-3</v>
      </c>
      <c r="FG15" s="134">
        <v>1.1925058876676079E-2</v>
      </c>
      <c r="FH15" s="134">
        <v>9.7875596983766519E-5</v>
      </c>
      <c r="FI15" s="134">
        <v>5.6574467332328056E-4</v>
      </c>
      <c r="FJ15" s="134">
        <v>1.0064014978938382E-4</v>
      </c>
      <c r="FK15" s="134">
        <v>1.2360842834218925E-5</v>
      </c>
      <c r="FL15" s="134">
        <v>2.9062713060306107E-5</v>
      </c>
      <c r="FM15" s="134">
        <v>5.2472352754183287E-5</v>
      </c>
      <c r="FN15" s="134">
        <v>9.3750237553212698E-5</v>
      </c>
      <c r="FO15" s="134"/>
      <c r="FP15" s="134">
        <v>1.3909099811575565E-5</v>
      </c>
      <c r="FQ15" s="134">
        <v>1.0658134471679885E-5</v>
      </c>
      <c r="FR15" s="134">
        <v>0</v>
      </c>
      <c r="FS15" s="134">
        <v>0</v>
      </c>
      <c r="FT15" s="134">
        <v>8.0102503348265134E-6</v>
      </c>
      <c r="FU15" s="134">
        <v>0</v>
      </c>
      <c r="FV15" s="134">
        <v>0</v>
      </c>
      <c r="FW15" s="134">
        <v>7.3243122698441986E-5</v>
      </c>
      <c r="FX15" s="134">
        <v>9.3150763324025449E-6</v>
      </c>
      <c r="FY15" s="134">
        <v>2.6878852345366914E-4</v>
      </c>
      <c r="FZ15" s="134">
        <v>7.1239224045266326E-6</v>
      </c>
      <c r="GA15" s="134">
        <v>1.7060579363371839E-6</v>
      </c>
      <c r="GB15" s="134">
        <v>6.9224924605160041E-5</v>
      </c>
      <c r="GC15" s="134">
        <v>2.3084690491491893E-5</v>
      </c>
      <c r="GD15" s="134">
        <v>1.7684215481302132E-6</v>
      </c>
      <c r="GE15" s="134">
        <v>2.4915833306934937E-4</v>
      </c>
      <c r="GF15" s="134">
        <v>1.8457733927673507E-4</v>
      </c>
      <c r="GG15" s="134">
        <v>1.024750071484543E-4</v>
      </c>
      <c r="GH15" s="134">
        <v>2.4277178123789118E-3</v>
      </c>
      <c r="GI15" s="134">
        <v>1.4683734554261392E-2</v>
      </c>
      <c r="GJ15" s="134">
        <v>1.7629843620425186E-4</v>
      </c>
      <c r="GK15" s="134">
        <v>6.7691980162068097E-4</v>
      </c>
      <c r="GL15" s="134">
        <v>1.1952493906591062E-4</v>
      </c>
      <c r="GM15" s="134">
        <v>2.7144820611167292E-5</v>
      </c>
      <c r="GN15" s="134">
        <v>4.1620043888794276E-5</v>
      </c>
      <c r="GO15" s="134">
        <v>5.801517843733667E-5</v>
      </c>
      <c r="GP15" s="134">
        <v>1.386116575003834E-5</v>
      </c>
      <c r="GQ15" s="134"/>
      <c r="GR15" s="134">
        <v>1.4776724705651528E-5</v>
      </c>
      <c r="GS15" s="134">
        <v>1.8751620317969378E-5</v>
      </c>
      <c r="GT15" s="134">
        <v>1.7983403967288517E-6</v>
      </c>
      <c r="GU15" s="134">
        <v>0</v>
      </c>
      <c r="GV15" s="134">
        <v>1.2553715974273455E-5</v>
      </c>
      <c r="GW15" s="134">
        <v>0</v>
      </c>
      <c r="GX15" s="134">
        <v>6.0970239474638411E-6</v>
      </c>
      <c r="GY15" s="134">
        <v>8.2108972501875938E-5</v>
      </c>
      <c r="GZ15" s="134">
        <v>6.8689236459436308E-6</v>
      </c>
      <c r="HA15" s="134">
        <v>2.7381084545506038E-4</v>
      </c>
      <c r="HB15" s="134">
        <v>3.5100137863864335E-6</v>
      </c>
      <c r="HC15" s="134">
        <v>3.6746810998218463E-6</v>
      </c>
      <c r="HD15" s="134">
        <v>5.744289228683773E-5</v>
      </c>
      <c r="HE15" s="134">
        <v>3.2393483899527632E-5</v>
      </c>
      <c r="HF15" s="134">
        <v>4.9400194030623877E-6</v>
      </c>
      <c r="HG15" s="134">
        <v>2.4502392238777838E-4</v>
      </c>
      <c r="HH15" s="134">
        <v>1.9952638701911803E-4</v>
      </c>
      <c r="HI15" s="134">
        <v>7.6508463837931626E-5</v>
      </c>
      <c r="HJ15" s="134">
        <v>2.238318544844178E-3</v>
      </c>
      <c r="HK15" s="134">
        <v>1.5227326712161558E-2</v>
      </c>
      <c r="HL15" s="134">
        <v>2.2000107743814904E-4</v>
      </c>
      <c r="HM15" s="134">
        <v>6.8225056636265027E-4</v>
      </c>
      <c r="HN15" s="134">
        <v>1.6251584831835787E-4</v>
      </c>
      <c r="HO15" s="134">
        <v>8.1669050773983901E-5</v>
      </c>
      <c r="HP15" s="134">
        <v>4.6268091728573445E-5</v>
      </c>
      <c r="HQ15" s="134">
        <v>1.3697867801526587E-4</v>
      </c>
      <c r="HR15" s="134">
        <v>2.7783189124867248E-5</v>
      </c>
    </row>
    <row r="16" spans="1:227" x14ac:dyDescent="0.25">
      <c r="A16" s="123" t="s">
        <v>28</v>
      </c>
      <c r="B16" s="123">
        <v>5914</v>
      </c>
      <c r="C16" s="138" t="s">
        <v>906</v>
      </c>
      <c r="D16" s="135">
        <v>2.159963940830336E-4</v>
      </c>
      <c r="E16" s="134">
        <v>8.1742804727459424E-5</v>
      </c>
      <c r="F16" s="134">
        <v>6.6266397219808622E-4</v>
      </c>
      <c r="G16" s="134">
        <v>4.9794079889749795E-5</v>
      </c>
      <c r="H16" s="134">
        <v>6.0721060038114926E-4</v>
      </c>
      <c r="I16" s="134">
        <v>1.0319385436630782E-4</v>
      </c>
      <c r="J16" s="134">
        <v>1.2080257167897793E-4</v>
      </c>
      <c r="K16" s="134">
        <v>3.1207698257799878E-4</v>
      </c>
      <c r="L16" s="134">
        <v>1.0006021646807614E-4</v>
      </c>
      <c r="M16" s="134">
        <v>9.0792552892094975E-4</v>
      </c>
      <c r="N16" s="134">
        <v>3.6771571741675102E-4</v>
      </c>
      <c r="O16" s="134">
        <v>2.3774164257036774E-4</v>
      </c>
      <c r="P16" s="134">
        <v>1.0728786473060013E-3</v>
      </c>
      <c r="Q16" s="134">
        <v>3.0721353926920652E-4</v>
      </c>
      <c r="R16" s="134">
        <v>2.070741442026954E-4</v>
      </c>
      <c r="S16" s="134">
        <v>1.1463722950778338E-3</v>
      </c>
      <c r="T16" s="134">
        <v>2.6297703578063276E-3</v>
      </c>
      <c r="U16" s="134">
        <v>6.3618594754077788E-4</v>
      </c>
      <c r="V16" s="134">
        <v>7.3342778650904239E-3</v>
      </c>
      <c r="W16" s="134">
        <v>1.5713509670244485E-2</v>
      </c>
      <c r="X16" s="134">
        <v>1.7038859766686707E-3</v>
      </c>
      <c r="Y16" s="134">
        <v>1.4134999101940073E-3</v>
      </c>
      <c r="Z16" s="134">
        <v>1.7733033057782111E-3</v>
      </c>
      <c r="AA16" s="134">
        <v>2.8228649997958104E-4</v>
      </c>
      <c r="AB16" s="134">
        <v>4.9304397784306442E-4</v>
      </c>
      <c r="AC16" s="134">
        <v>1.0826200524945598E-3</v>
      </c>
      <c r="AD16" s="134">
        <v>1.0767467880491907E-3</v>
      </c>
      <c r="AE16" s="134"/>
      <c r="AF16" s="134">
        <v>1.978948868567714E-4</v>
      </c>
      <c r="AG16" s="134">
        <v>8.7265061411577293E-5</v>
      </c>
      <c r="AH16" s="134">
        <v>6.3801271321895425E-4</v>
      </c>
      <c r="AI16" s="134">
        <v>4.9483512991089685E-5</v>
      </c>
      <c r="AJ16" s="134">
        <v>6.2709012016811782E-4</v>
      </c>
      <c r="AK16" s="134">
        <v>5.4654060373170346E-5</v>
      </c>
      <c r="AL16" s="134">
        <v>1.8794351315758797E-4</v>
      </c>
      <c r="AM16" s="134">
        <v>3.4970211562836628E-4</v>
      </c>
      <c r="AN16" s="134">
        <v>1.0519352491992822E-4</v>
      </c>
      <c r="AO16" s="134">
        <v>5.2642393105496277E-4</v>
      </c>
      <c r="AP16" s="134">
        <v>4.2440176777378956E-4</v>
      </c>
      <c r="AQ16" s="134">
        <v>2.4443885139717881E-4</v>
      </c>
      <c r="AR16" s="134">
        <v>1.0581714452671054E-3</v>
      </c>
      <c r="AS16" s="134">
        <v>3.713827329604976E-4</v>
      </c>
      <c r="AT16" s="134">
        <v>2.0061074228887031E-4</v>
      </c>
      <c r="AU16" s="134">
        <v>1.259146771400439E-3</v>
      </c>
      <c r="AV16" s="134">
        <v>2.6251927975973941E-3</v>
      </c>
      <c r="AW16" s="134">
        <v>5.5154808869452537E-4</v>
      </c>
      <c r="AX16" s="134">
        <v>7.5172237775421227E-3</v>
      </c>
      <c r="AY16" s="134">
        <v>1.6873982456552035E-2</v>
      </c>
      <c r="AZ16" s="134">
        <v>1.8868956844547162E-3</v>
      </c>
      <c r="BA16" s="134">
        <v>1.3539378177816949E-3</v>
      </c>
      <c r="BB16" s="134">
        <v>1.7332095190592276E-3</v>
      </c>
      <c r="BC16" s="134">
        <v>3.292785240793535E-4</v>
      </c>
      <c r="BD16" s="134">
        <v>5.0636329931649272E-4</v>
      </c>
      <c r="BE16" s="134">
        <v>8.5199530352555531E-4</v>
      </c>
      <c r="BF16" s="134">
        <v>1.0990960877216524E-3</v>
      </c>
      <c r="BG16" s="134"/>
      <c r="BH16" s="134">
        <v>1.6971912435173202E-4</v>
      </c>
      <c r="BI16" s="134">
        <v>7.8279346191662536E-5</v>
      </c>
      <c r="BJ16" s="134">
        <v>4.9609625794266637E-4</v>
      </c>
      <c r="BK16" s="134">
        <v>3.8495664557159224E-5</v>
      </c>
      <c r="BL16" s="134">
        <v>6.5551198914198631E-4</v>
      </c>
      <c r="BM16" s="134">
        <v>4.4560581418030326E-5</v>
      </c>
      <c r="BN16" s="134">
        <v>1.420195148003949E-4</v>
      </c>
      <c r="BO16" s="134">
        <v>2.9049385613164275E-4</v>
      </c>
      <c r="BP16" s="134">
        <v>1.0280894321075575E-4</v>
      </c>
      <c r="BQ16" s="134">
        <v>4.8843393943627511E-4</v>
      </c>
      <c r="BR16" s="134">
        <v>2.3770787014032113E-4</v>
      </c>
      <c r="BS16" s="134">
        <v>2.6384461077842822E-4</v>
      </c>
      <c r="BT16" s="134">
        <v>1.0773313906955048E-3</v>
      </c>
      <c r="BU16" s="134">
        <v>1.8263787846758498E-4</v>
      </c>
      <c r="BV16" s="134">
        <v>1.7621791794706967E-4</v>
      </c>
      <c r="BW16" s="134">
        <v>1.1198474651590079E-3</v>
      </c>
      <c r="BX16" s="134">
        <v>2.5728723203098298E-3</v>
      </c>
      <c r="BY16" s="134">
        <v>4.4589973977473977E-4</v>
      </c>
      <c r="BZ16" s="134">
        <v>7.6332511494108506E-3</v>
      </c>
      <c r="CA16" s="134">
        <v>1.6367798123891372E-2</v>
      </c>
      <c r="CB16" s="134">
        <v>1.8344552908758278E-3</v>
      </c>
      <c r="CC16" s="134">
        <v>1.4753415372581607E-3</v>
      </c>
      <c r="CD16" s="134">
        <v>1.5208136853890758E-3</v>
      </c>
      <c r="CE16" s="134">
        <v>2.9361187728964619E-4</v>
      </c>
      <c r="CF16" s="134">
        <v>4.5011016943742268E-4</v>
      </c>
      <c r="CG16" s="134">
        <v>6.9866767543769399E-4</v>
      </c>
      <c r="CH16" s="134">
        <v>1.3266598969860672E-3</v>
      </c>
      <c r="CI16" s="134"/>
      <c r="CJ16" s="134">
        <v>1.754790605703232E-4</v>
      </c>
      <c r="CK16" s="134">
        <v>1.1051239628715148E-4</v>
      </c>
      <c r="CL16" s="134">
        <v>4.850402886160898E-4</v>
      </c>
      <c r="CM16" s="134">
        <v>3.7794620883488012E-5</v>
      </c>
      <c r="CN16" s="134">
        <v>5.2416602318832611E-4</v>
      </c>
      <c r="CO16" s="134">
        <v>5.6383954327117092E-5</v>
      </c>
      <c r="CP16" s="134">
        <v>1.3165256328358029E-4</v>
      </c>
      <c r="CQ16" s="134">
        <v>2.1184608313924209E-4</v>
      </c>
      <c r="CR16" s="134">
        <v>8.2015560018810954E-5</v>
      </c>
      <c r="CS16" s="134">
        <v>5.4200558832366032E-4</v>
      </c>
      <c r="CT16" s="134">
        <v>2.1701875317890979E-4</v>
      </c>
      <c r="CU16" s="134">
        <v>2.0750470014579893E-4</v>
      </c>
      <c r="CV16" s="134">
        <v>7.5993142170074565E-4</v>
      </c>
      <c r="CW16" s="134">
        <v>1.7813428686010889E-4</v>
      </c>
      <c r="CX16" s="134">
        <v>1.4900040829895982E-4</v>
      </c>
      <c r="CY16" s="134">
        <v>9.4192781466317216E-4</v>
      </c>
      <c r="CZ16" s="134">
        <v>2.4454715477756463E-3</v>
      </c>
      <c r="DA16" s="134">
        <v>3.9163645320479179E-4</v>
      </c>
      <c r="DB16" s="134">
        <v>6.8460642706098668E-3</v>
      </c>
      <c r="DC16" s="134">
        <v>1.4775641138381302E-2</v>
      </c>
      <c r="DD16" s="134">
        <v>1.5052168230086937E-3</v>
      </c>
      <c r="DE16" s="134">
        <v>1.2961258521232257E-3</v>
      </c>
      <c r="DF16" s="134">
        <v>1.4529908061703164E-3</v>
      </c>
      <c r="DG16" s="134">
        <v>3.2934516814004527E-4</v>
      </c>
      <c r="DH16" s="134">
        <v>3.023123245045407E-4</v>
      </c>
      <c r="DI16" s="134">
        <v>6.1539558152559919E-4</v>
      </c>
      <c r="DJ16" s="134">
        <v>1.1447655670646314E-3</v>
      </c>
      <c r="DK16" s="134"/>
      <c r="DL16" s="134">
        <v>1.6752137007136045E-4</v>
      </c>
      <c r="DM16" s="134">
        <v>2.9788142845171903E-5</v>
      </c>
      <c r="DN16" s="134">
        <v>4.8512198429017636E-4</v>
      </c>
      <c r="DO16" s="134">
        <v>2.5921311738863264E-5</v>
      </c>
      <c r="DP16" s="134">
        <v>4.1423596397026987E-4</v>
      </c>
      <c r="DQ16" s="134">
        <v>4.701843807469121E-5</v>
      </c>
      <c r="DR16" s="134">
        <v>2.4963188663017549E-5</v>
      </c>
      <c r="DS16" s="134">
        <v>2.5257688744409148E-4</v>
      </c>
      <c r="DT16" s="134">
        <v>8.755260822141089E-5</v>
      </c>
      <c r="DU16" s="134">
        <v>5.4784712540497272E-4</v>
      </c>
      <c r="DV16" s="134">
        <v>2.3655536933299089E-4</v>
      </c>
      <c r="DW16" s="134">
        <v>1.9110463215273363E-4</v>
      </c>
      <c r="DX16" s="134">
        <v>6.7616261557682672E-4</v>
      </c>
      <c r="DY16" s="134">
        <v>1.437197747050835E-4</v>
      </c>
      <c r="DZ16" s="134">
        <v>2.2272352649912652E-4</v>
      </c>
      <c r="EA16" s="134">
        <v>1.0174215119112533E-3</v>
      </c>
      <c r="EB16" s="134">
        <v>2.6892627385588573E-3</v>
      </c>
      <c r="EC16" s="134">
        <v>3.9004783284269685E-4</v>
      </c>
      <c r="ED16" s="134">
        <v>6.3422200237350946E-3</v>
      </c>
      <c r="EE16" s="134">
        <v>1.3681581068721478E-2</v>
      </c>
      <c r="EF16" s="134">
        <v>1.5150402579053521E-3</v>
      </c>
      <c r="EG16" s="134">
        <v>1.1682647303610726E-3</v>
      </c>
      <c r="EH16" s="134">
        <v>1.3334347893342148E-3</v>
      </c>
      <c r="EI16" s="134">
        <v>2.1627798582194747E-4</v>
      </c>
      <c r="EJ16" s="134">
        <v>3.2071814189196069E-4</v>
      </c>
      <c r="EK16" s="134">
        <v>4.8467929561686086E-4</v>
      </c>
      <c r="EL16" s="134">
        <v>1.2816236858026557E-3</v>
      </c>
      <c r="EM16" s="134"/>
      <c r="EN16" s="134">
        <v>1.3103061140656722E-4</v>
      </c>
      <c r="EO16" s="134">
        <v>2.400353507284829E-5</v>
      </c>
      <c r="EP16" s="134">
        <v>4.876693499257535E-4</v>
      </c>
      <c r="EQ16" s="134">
        <v>2.6196650426167479E-5</v>
      </c>
      <c r="ER16" s="134">
        <v>2.3959876863412926E-4</v>
      </c>
      <c r="ES16" s="134">
        <v>4.1085465283400049E-5</v>
      </c>
      <c r="ET16" s="134">
        <v>3.9254659169309489E-5</v>
      </c>
      <c r="EU16" s="134">
        <v>1.3156370868648849E-4</v>
      </c>
      <c r="EV16" s="134">
        <v>8.0429704630573885E-5</v>
      </c>
      <c r="EW16" s="134">
        <v>5.1649368556934286E-4</v>
      </c>
      <c r="EX16" s="134">
        <v>1.8214880508211822E-4</v>
      </c>
      <c r="EY16" s="134">
        <v>1.5619664062876994E-4</v>
      </c>
      <c r="EZ16" s="134">
        <v>6.7057363966078608E-4</v>
      </c>
      <c r="FA16" s="134">
        <v>7.9952877931705209E-5</v>
      </c>
      <c r="FB16" s="134">
        <v>1.739008530375878E-4</v>
      </c>
      <c r="FC16" s="134">
        <v>8.731988276861174E-4</v>
      </c>
      <c r="FD16" s="134">
        <v>2.5630227379728472E-3</v>
      </c>
      <c r="FE16" s="134">
        <v>4.1873203112227685E-4</v>
      </c>
      <c r="FF16" s="134">
        <v>6.281368863200909E-3</v>
      </c>
      <c r="FG16" s="134">
        <v>1.2201140888531655E-2</v>
      </c>
      <c r="FH16" s="134">
        <v>1.3060858923530409E-3</v>
      </c>
      <c r="FI16" s="134">
        <v>1.0687906602060452E-3</v>
      </c>
      <c r="FJ16" s="134">
        <v>1.1858548127865521E-3</v>
      </c>
      <c r="FK16" s="134">
        <v>2.2933032184374439E-4</v>
      </c>
      <c r="FL16" s="134">
        <v>3.1347273497723751E-4</v>
      </c>
      <c r="FM16" s="134">
        <v>5.1605523497554029E-4</v>
      </c>
      <c r="FN16" s="134">
        <v>1.1671810288015462E-3</v>
      </c>
      <c r="FO16" s="134"/>
      <c r="FP16" s="134">
        <v>1.19065331168853E-4</v>
      </c>
      <c r="FQ16" s="134">
        <v>1.7041216633544147E-5</v>
      </c>
      <c r="FR16" s="134">
        <v>3.1830819112534678E-4</v>
      </c>
      <c r="FS16" s="134">
        <v>2.3598810022861564E-5</v>
      </c>
      <c r="FT16" s="134">
        <v>2.4253093518903087E-4</v>
      </c>
      <c r="FU16" s="134">
        <v>3.7639173520957494E-5</v>
      </c>
      <c r="FV16" s="134">
        <v>3.8713126714427132E-5</v>
      </c>
      <c r="FW16" s="134">
        <v>9.9363650790558274E-5</v>
      </c>
      <c r="FX16" s="134">
        <v>8.013251352400988E-5</v>
      </c>
      <c r="FY16" s="134">
        <v>3.5934727089949727E-4</v>
      </c>
      <c r="FZ16" s="134">
        <v>1.8866969950297321E-4</v>
      </c>
      <c r="GA16" s="134">
        <v>1.323960567850918E-4</v>
      </c>
      <c r="GB16" s="134">
        <v>6.3759705724034501E-4</v>
      </c>
      <c r="GC16" s="134">
        <v>7.0899533521703216E-5</v>
      </c>
      <c r="GD16" s="134">
        <v>1.5837496151353361E-4</v>
      </c>
      <c r="GE16" s="134">
        <v>6.4370963672214854E-4</v>
      </c>
      <c r="GF16" s="134">
        <v>1.7062249655756055E-3</v>
      </c>
      <c r="GG16" s="134">
        <v>7.0130483713836322E-4</v>
      </c>
      <c r="GH16" s="134">
        <v>5.7383416550448804E-3</v>
      </c>
      <c r="GI16" s="134">
        <v>1.093438619696499E-2</v>
      </c>
      <c r="GJ16" s="134">
        <v>1.1113631385768334E-3</v>
      </c>
      <c r="GK16" s="134">
        <v>1.1072260508558681E-3</v>
      </c>
      <c r="GL16" s="134">
        <v>1.1838971989310918E-3</v>
      </c>
      <c r="GM16" s="134">
        <v>1.8310379853770137E-4</v>
      </c>
      <c r="GN16" s="134">
        <v>2.7419282167801678E-4</v>
      </c>
      <c r="GO16" s="134">
        <v>4.7033558936992998E-4</v>
      </c>
      <c r="GP16" s="134">
        <v>1.0092728372156105E-3</v>
      </c>
      <c r="GQ16" s="134"/>
      <c r="GR16" s="134">
        <v>3.9376201325754852E-5</v>
      </c>
      <c r="GS16" s="134">
        <v>1.4855331681061703E-5</v>
      </c>
      <c r="GT16" s="134">
        <v>3.6048638922653255E-4</v>
      </c>
      <c r="GU16" s="134">
        <v>2.1086949490511518E-5</v>
      </c>
      <c r="GV16" s="134">
        <v>1.5601833613121334E-4</v>
      </c>
      <c r="GW16" s="134">
        <v>3.9749216124187904E-5</v>
      </c>
      <c r="GX16" s="134">
        <v>4.1988734920411276E-5</v>
      </c>
      <c r="GY16" s="134">
        <v>9.2859234726006359E-5</v>
      </c>
      <c r="GZ16" s="134">
        <v>1.0348647313360085E-4</v>
      </c>
      <c r="HA16" s="134">
        <v>3.6902087941439652E-4</v>
      </c>
      <c r="HB16" s="134">
        <v>1.5354139306913902E-4</v>
      </c>
      <c r="HC16" s="134">
        <v>1.6394923394833606E-4</v>
      </c>
      <c r="HD16" s="134">
        <v>5.983340234277985E-4</v>
      </c>
      <c r="HE16" s="134">
        <v>7.2446901218530633E-5</v>
      </c>
      <c r="HF16" s="134">
        <v>1.6273676251939772E-4</v>
      </c>
      <c r="HG16" s="134">
        <v>5.5310038909563381E-4</v>
      </c>
      <c r="HH16" s="134">
        <v>1.8380424660012628E-3</v>
      </c>
      <c r="HI16" s="134">
        <v>4.2204007099277556E-4</v>
      </c>
      <c r="HJ16" s="134">
        <v>5.7247709520212089E-3</v>
      </c>
      <c r="HK16" s="134">
        <v>1.0441708568878529E-2</v>
      </c>
      <c r="HL16" s="134">
        <v>1.0450590247096914E-3</v>
      </c>
      <c r="HM16" s="134">
        <v>1.1130071715917224E-3</v>
      </c>
      <c r="HN16" s="134">
        <v>1.1280049404988528E-3</v>
      </c>
      <c r="HO16" s="134">
        <v>1.9253920624202176E-4</v>
      </c>
      <c r="HP16" s="134">
        <v>3.3980283132043762E-4</v>
      </c>
      <c r="HQ16" s="134">
        <v>5.2263771611313738E-4</v>
      </c>
      <c r="HR16" s="134">
        <v>9.7155014931999686E-4</v>
      </c>
    </row>
    <row r="17" spans="1:226" x14ac:dyDescent="0.25">
      <c r="A17" s="123" t="s">
        <v>28</v>
      </c>
      <c r="B17" s="123">
        <v>6010</v>
      </c>
      <c r="C17" s="138" t="s">
        <v>907</v>
      </c>
      <c r="D17" s="135">
        <v>2.1190249276839615E-3</v>
      </c>
      <c r="E17" s="134">
        <v>6.4630028114825392E-5</v>
      </c>
      <c r="F17" s="134">
        <v>1.3602942654757039E-3</v>
      </c>
      <c r="G17" s="134">
        <v>7.5852770156651142E-4</v>
      </c>
      <c r="H17" s="134">
        <v>2.5227950464770032E-3</v>
      </c>
      <c r="I17" s="134">
        <v>2.3690764795692435E-4</v>
      </c>
      <c r="J17" s="134">
        <v>9.052050395183109E-4</v>
      </c>
      <c r="K17" s="134">
        <v>1.9231521710359504E-3</v>
      </c>
      <c r="L17" s="134">
        <v>4.116392270290132E-4</v>
      </c>
      <c r="M17" s="134">
        <v>2.5857441490829227E-3</v>
      </c>
      <c r="N17" s="134">
        <v>1.6046681580517736E-3</v>
      </c>
      <c r="O17" s="134">
        <v>3.0253544401466913E-3</v>
      </c>
      <c r="P17" s="134">
        <v>6.606198750066003E-3</v>
      </c>
      <c r="Q17" s="134">
        <v>1.187488781183162E-3</v>
      </c>
      <c r="R17" s="134">
        <v>1.2631360526209766E-3</v>
      </c>
      <c r="S17" s="134">
        <v>5.3740188138848705E-3</v>
      </c>
      <c r="T17" s="134">
        <v>1.4521042665650671E-2</v>
      </c>
      <c r="U17" s="134">
        <v>3.3213839115114846E-3</v>
      </c>
      <c r="V17" s="134">
        <v>1.4719985319607793E-2</v>
      </c>
      <c r="W17" s="134">
        <v>3.4942629273413066E-2</v>
      </c>
      <c r="X17" s="134">
        <v>1.2291667532426576E-2</v>
      </c>
      <c r="Y17" s="134">
        <v>1.0125439544524502E-2</v>
      </c>
      <c r="Z17" s="134">
        <v>1.7238550159123091E-2</v>
      </c>
      <c r="AA17" s="134">
        <v>1.6866199746074014E-3</v>
      </c>
      <c r="AB17" s="134">
        <v>2.3219981422151659E-3</v>
      </c>
      <c r="AC17" s="134">
        <v>4.6325156870086048E-3</v>
      </c>
      <c r="AD17" s="134">
        <v>4.0348932791965123E-2</v>
      </c>
      <c r="AE17" s="134"/>
      <c r="AF17" s="134">
        <v>2.0947204089087645E-3</v>
      </c>
      <c r="AG17" s="134">
        <v>6.3762207422176091E-5</v>
      </c>
      <c r="AH17" s="134">
        <v>1.4243833248681319E-3</v>
      </c>
      <c r="AI17" s="134">
        <v>6.2160949999288679E-4</v>
      </c>
      <c r="AJ17" s="134">
        <v>2.5251347503418352E-3</v>
      </c>
      <c r="AK17" s="134">
        <v>1.6861035446390959E-4</v>
      </c>
      <c r="AL17" s="134">
        <v>7.2192011982656721E-4</v>
      </c>
      <c r="AM17" s="134">
        <v>1.9996439562201618E-3</v>
      </c>
      <c r="AN17" s="134">
        <v>4.1639057325253137E-4</v>
      </c>
      <c r="AO17" s="134">
        <v>2.9522193750617211E-3</v>
      </c>
      <c r="AP17" s="134">
        <v>1.5430680054563937E-3</v>
      </c>
      <c r="AQ17" s="134">
        <v>2.7416509276950874E-3</v>
      </c>
      <c r="AR17" s="134">
        <v>6.6366501139340046E-3</v>
      </c>
      <c r="AS17" s="134">
        <v>8.1894268294722635E-4</v>
      </c>
      <c r="AT17" s="134">
        <v>1.3323607620322323E-3</v>
      </c>
      <c r="AU17" s="134">
        <v>5.1929867762934324E-3</v>
      </c>
      <c r="AV17" s="134">
        <v>1.4510368328871214E-2</v>
      </c>
      <c r="AW17" s="134">
        <v>3.3195338089305696E-3</v>
      </c>
      <c r="AX17" s="134">
        <v>1.5283593892368772E-2</v>
      </c>
      <c r="AY17" s="134">
        <v>3.5934184451658441E-2</v>
      </c>
      <c r="AZ17" s="134">
        <v>1.2517800076566938E-2</v>
      </c>
      <c r="BA17" s="134">
        <v>1.0516564214063873E-2</v>
      </c>
      <c r="BB17" s="134">
        <v>1.7298881296386109E-2</v>
      </c>
      <c r="BC17" s="134">
        <v>2.7050073798477706E-3</v>
      </c>
      <c r="BD17" s="134">
        <v>2.0122108718368058E-3</v>
      </c>
      <c r="BE17" s="134">
        <v>4.7428233822653923E-3</v>
      </c>
      <c r="BF17" s="134">
        <v>3.8781880651217251E-2</v>
      </c>
      <c r="BG17" s="134"/>
      <c r="BH17" s="134">
        <v>2.0689416698450353E-3</v>
      </c>
      <c r="BI17" s="134">
        <v>7.8434730668601769E-5</v>
      </c>
      <c r="BJ17" s="134">
        <v>1.5460729049479112E-3</v>
      </c>
      <c r="BK17" s="134">
        <v>6.1007537357747014E-4</v>
      </c>
      <c r="BL17" s="134">
        <v>2.7047029101460907E-3</v>
      </c>
      <c r="BM17" s="134">
        <v>2.7459805746867292E-4</v>
      </c>
      <c r="BN17" s="134">
        <v>9.6206392470524085E-4</v>
      </c>
      <c r="BO17" s="134">
        <v>2.0099985515228762E-3</v>
      </c>
      <c r="BP17" s="134">
        <v>9.1483642677470881E-4</v>
      </c>
      <c r="BQ17" s="134">
        <v>2.7187500924318042E-3</v>
      </c>
      <c r="BR17" s="134">
        <v>1.8906715282750448E-3</v>
      </c>
      <c r="BS17" s="134">
        <v>2.7321752240741909E-3</v>
      </c>
      <c r="BT17" s="134">
        <v>6.4015774934820047E-3</v>
      </c>
      <c r="BU17" s="134">
        <v>1.2233734176175426E-3</v>
      </c>
      <c r="BV17" s="134">
        <v>1.2090619202094455E-3</v>
      </c>
      <c r="BW17" s="134">
        <v>5.5770502119347606E-3</v>
      </c>
      <c r="BX17" s="134">
        <v>1.5412646283187774E-2</v>
      </c>
      <c r="BY17" s="134">
        <v>3.3613663492794684E-3</v>
      </c>
      <c r="BZ17" s="134">
        <v>1.5382800568153257E-2</v>
      </c>
      <c r="CA17" s="134">
        <v>4.0861068374995833E-2</v>
      </c>
      <c r="CB17" s="134">
        <v>1.1977728957089954E-2</v>
      </c>
      <c r="CC17" s="134">
        <v>1.015559733957141E-2</v>
      </c>
      <c r="CD17" s="134">
        <v>1.7173125590834254E-2</v>
      </c>
      <c r="CE17" s="134">
        <v>2.6618114107890304E-3</v>
      </c>
      <c r="CF17" s="134">
        <v>1.9582191933961166E-3</v>
      </c>
      <c r="CG17" s="134">
        <v>4.5736591437186072E-3</v>
      </c>
      <c r="CH17" s="134">
        <v>3.4115496234908768E-2</v>
      </c>
      <c r="CI17" s="134"/>
      <c r="CJ17" s="134">
        <v>2.1125366356864405E-3</v>
      </c>
      <c r="CK17" s="134">
        <v>6.7555451100916332E-5</v>
      </c>
      <c r="CL17" s="134">
        <v>1.4871872364481912E-3</v>
      </c>
      <c r="CM17" s="134">
        <v>5.5049325922262274E-4</v>
      </c>
      <c r="CN17" s="134">
        <v>2.7623969847263186E-3</v>
      </c>
      <c r="CO17" s="134">
        <v>2.5857443207684926E-4</v>
      </c>
      <c r="CP17" s="134">
        <v>2.9951319326607952E-4</v>
      </c>
      <c r="CQ17" s="134">
        <v>1.9108572373398038E-3</v>
      </c>
      <c r="CR17" s="134">
        <v>3.3803388646871029E-4</v>
      </c>
      <c r="CS17" s="134">
        <v>2.7040936552756791E-3</v>
      </c>
      <c r="CT17" s="134">
        <v>1.6833944769303966E-3</v>
      </c>
      <c r="CU17" s="134">
        <v>2.2518647436944859E-3</v>
      </c>
      <c r="CV17" s="134">
        <v>6.6602053180331187E-3</v>
      </c>
      <c r="CW17" s="134">
        <v>1.256554598941066E-3</v>
      </c>
      <c r="CX17" s="134">
        <v>1.3005088164756882E-3</v>
      </c>
      <c r="CY17" s="134">
        <v>5.8361694429278884E-3</v>
      </c>
      <c r="CZ17" s="134">
        <v>1.6210227077014343E-2</v>
      </c>
      <c r="DA17" s="134">
        <v>3.6026569877520564E-3</v>
      </c>
      <c r="DB17" s="134">
        <v>1.5632665515205802E-2</v>
      </c>
      <c r="DC17" s="134">
        <v>3.6274404102502544E-2</v>
      </c>
      <c r="DD17" s="134">
        <v>1.3259651682186967E-2</v>
      </c>
      <c r="DE17" s="134">
        <v>9.7181120076337488E-3</v>
      </c>
      <c r="DF17" s="134">
        <v>1.8540950173614151E-2</v>
      </c>
      <c r="DG17" s="134">
        <v>2.6606862878836885E-3</v>
      </c>
      <c r="DH17" s="134">
        <v>1.9854562645350072E-3</v>
      </c>
      <c r="DI17" s="134">
        <v>5.0040727081742597E-3</v>
      </c>
      <c r="DJ17" s="134">
        <v>3.3605994169304834E-2</v>
      </c>
      <c r="DK17" s="134"/>
      <c r="DL17" s="134">
        <v>1.6935355022054189E-3</v>
      </c>
      <c r="DM17" s="134">
        <v>8.8545678717132776E-5</v>
      </c>
      <c r="DN17" s="134">
        <v>1.3464612398878255E-3</v>
      </c>
      <c r="DO17" s="134">
        <v>3.703262446407105E-4</v>
      </c>
      <c r="DP17" s="134">
        <v>2.6772528703306519E-3</v>
      </c>
      <c r="DQ17" s="134">
        <v>2.3103937877239474E-4</v>
      </c>
      <c r="DR17" s="134">
        <v>2.4768495337653795E-4</v>
      </c>
      <c r="DS17" s="134">
        <v>1.6652565049076252E-3</v>
      </c>
      <c r="DT17" s="134">
        <v>3.4273293429970851E-4</v>
      </c>
      <c r="DU17" s="134">
        <v>2.9944865206245497E-3</v>
      </c>
      <c r="DV17" s="134">
        <v>1.6847300336968699E-3</v>
      </c>
      <c r="DW17" s="134">
        <v>2.291095028066853E-3</v>
      </c>
      <c r="DX17" s="134">
        <v>5.7846546967493598E-3</v>
      </c>
      <c r="DY17" s="134">
        <v>1.0954219107881691E-3</v>
      </c>
      <c r="DZ17" s="134">
        <v>1.1602544678087612E-3</v>
      </c>
      <c r="EA17" s="134">
        <v>5.9076582111334628E-3</v>
      </c>
      <c r="EB17" s="134">
        <v>1.6286186133128985E-2</v>
      </c>
      <c r="EC17" s="134">
        <v>3.370269239505029E-3</v>
      </c>
      <c r="ED17" s="134">
        <v>1.5478807647790849E-2</v>
      </c>
      <c r="EE17" s="134">
        <v>3.9064465469290363E-2</v>
      </c>
      <c r="EF17" s="134">
        <v>1.3108864513679796E-2</v>
      </c>
      <c r="EG17" s="134">
        <v>9.9009223237044568E-3</v>
      </c>
      <c r="EH17" s="134">
        <v>1.8796518081954417E-2</v>
      </c>
      <c r="EI17" s="134">
        <v>2.669106758092074E-3</v>
      </c>
      <c r="EJ17" s="134">
        <v>1.4081932784744599E-3</v>
      </c>
      <c r="EK17" s="134">
        <v>4.8366841827360407E-3</v>
      </c>
      <c r="EL17" s="134">
        <v>3.2452432849394586E-2</v>
      </c>
      <c r="EM17" s="134"/>
      <c r="EN17" s="134">
        <v>1.1640824098452102E-3</v>
      </c>
      <c r="EO17" s="134">
        <v>4.5796096249078911E-5</v>
      </c>
      <c r="EP17" s="134">
        <v>1.3120485617132021E-3</v>
      </c>
      <c r="EQ17" s="134">
        <v>3.4594574708326635E-4</v>
      </c>
      <c r="ER17" s="134">
        <v>2.7451874971660714E-3</v>
      </c>
      <c r="ES17" s="134">
        <v>3.2848796101205875E-4</v>
      </c>
      <c r="ET17" s="134">
        <v>3.2753132520167521E-4</v>
      </c>
      <c r="EU17" s="134">
        <v>1.8327348008297596E-3</v>
      </c>
      <c r="EV17" s="134">
        <v>4.2202680659319056E-4</v>
      </c>
      <c r="EW17" s="134">
        <v>2.8103630234220865E-3</v>
      </c>
      <c r="EX17" s="134">
        <v>1.7221536228543002E-3</v>
      </c>
      <c r="EY17" s="134">
        <v>2.2148905590153398E-3</v>
      </c>
      <c r="EZ17" s="134">
        <v>5.4865398272469388E-3</v>
      </c>
      <c r="FA17" s="134">
        <v>1.2151603589161952E-3</v>
      </c>
      <c r="FB17" s="134">
        <v>1.2335599405998406E-3</v>
      </c>
      <c r="FC17" s="134">
        <v>5.9130358331107189E-3</v>
      </c>
      <c r="FD17" s="134">
        <v>1.6313794953691042E-2</v>
      </c>
      <c r="FE17" s="134">
        <v>3.6226921741476935E-3</v>
      </c>
      <c r="FF17" s="134">
        <v>1.5960539708436139E-2</v>
      </c>
      <c r="FG17" s="134">
        <v>3.6861449187135228E-2</v>
      </c>
      <c r="FH17" s="134">
        <v>1.2946715810588523E-2</v>
      </c>
      <c r="FI17" s="134">
        <v>9.5584780306971397E-3</v>
      </c>
      <c r="FJ17" s="134">
        <v>1.9379929794682848E-2</v>
      </c>
      <c r="FK17" s="134">
        <v>2.9097464276355242E-3</v>
      </c>
      <c r="FL17" s="134">
        <v>1.3706584681941079E-3</v>
      </c>
      <c r="FM17" s="134">
        <v>5.1233649696848958E-3</v>
      </c>
      <c r="FN17" s="134">
        <v>3.3896431789757389E-2</v>
      </c>
      <c r="FO17" s="134"/>
      <c r="FP17" s="134">
        <v>8.5175998994259958E-4</v>
      </c>
      <c r="FQ17" s="134">
        <v>5.2597601737960734E-5</v>
      </c>
      <c r="FR17" s="134">
        <v>1.8064457563172903E-3</v>
      </c>
      <c r="FS17" s="134">
        <v>2.3317766782478296E-4</v>
      </c>
      <c r="FT17" s="134">
        <v>2.6587177280801306E-3</v>
      </c>
      <c r="FU17" s="134">
        <v>3.4043202156511503E-4</v>
      </c>
      <c r="FV17" s="134">
        <v>3.4809567492497228E-4</v>
      </c>
      <c r="FW17" s="134">
        <v>1.8134955988085377E-3</v>
      </c>
      <c r="FX17" s="134">
        <v>3.7497467937669165E-4</v>
      </c>
      <c r="FY17" s="134">
        <v>2.6366565490208885E-3</v>
      </c>
      <c r="FZ17" s="134">
        <v>1.6733350051412799E-3</v>
      </c>
      <c r="GA17" s="134">
        <v>2.0682721245466966E-3</v>
      </c>
      <c r="GB17" s="134">
        <v>5.6677959538280667E-3</v>
      </c>
      <c r="GC17" s="134">
        <v>1.1413552671092344E-3</v>
      </c>
      <c r="GD17" s="134">
        <v>1.1236031792988656E-3</v>
      </c>
      <c r="GE17" s="134">
        <v>6.3420767921449524E-3</v>
      </c>
      <c r="GF17" s="134">
        <v>1.6595860733375926E-2</v>
      </c>
      <c r="GG17" s="134">
        <v>4.4337581232463145E-3</v>
      </c>
      <c r="GH17" s="134">
        <v>1.7632731298197323E-2</v>
      </c>
      <c r="GI17" s="134">
        <v>4.082519178402589E-2</v>
      </c>
      <c r="GJ17" s="134">
        <v>1.360337673708175E-2</v>
      </c>
      <c r="GK17" s="134">
        <v>9.2390457988034119E-3</v>
      </c>
      <c r="GL17" s="134">
        <v>2.1479767381853528E-2</v>
      </c>
      <c r="GM17" s="134">
        <v>2.5563555674144654E-3</v>
      </c>
      <c r="GN17" s="134">
        <v>1.3179253981785209E-3</v>
      </c>
      <c r="GO17" s="134">
        <v>4.2038685429376891E-3</v>
      </c>
      <c r="GP17" s="134">
        <v>3.5231739956357944E-3</v>
      </c>
      <c r="GQ17" s="134"/>
      <c r="GR17" s="134">
        <v>1.0385751625761302E-3</v>
      </c>
      <c r="GS17" s="134">
        <v>5.7861797265520618E-5</v>
      </c>
      <c r="GT17" s="134">
        <v>9.9955624598704949E-4</v>
      </c>
      <c r="GU17" s="134">
        <v>1.4074804282030741E-4</v>
      </c>
      <c r="GV17" s="134">
        <v>2.6896156207505476E-3</v>
      </c>
      <c r="GW17" s="134">
        <v>3.1424191425738078E-4</v>
      </c>
      <c r="GX17" s="134">
        <v>3.1476988966446412E-4</v>
      </c>
      <c r="GY17" s="134">
        <v>1.6192510433141742E-3</v>
      </c>
      <c r="GZ17" s="134">
        <v>3.3733589829766436E-4</v>
      </c>
      <c r="HA17" s="134">
        <v>2.6862265074390993E-3</v>
      </c>
      <c r="HB17" s="134">
        <v>1.6377713927237601E-3</v>
      </c>
      <c r="HC17" s="134">
        <v>2.0380234648059549E-3</v>
      </c>
      <c r="HD17" s="134">
        <v>4.7749355679908611E-3</v>
      </c>
      <c r="HE17" s="134">
        <v>1.1072002654503733E-3</v>
      </c>
      <c r="HF17" s="134">
        <v>1.02917989567405E-3</v>
      </c>
      <c r="HG17" s="134">
        <v>5.4619340130020134E-3</v>
      </c>
      <c r="HH17" s="134">
        <v>1.5929035061615523E-2</v>
      </c>
      <c r="HI17" s="134">
        <v>3.643093402420488E-3</v>
      </c>
      <c r="HJ17" s="134">
        <v>1.694708483357335E-2</v>
      </c>
      <c r="HK17" s="134">
        <v>3.9562184996247272E-2</v>
      </c>
      <c r="HL17" s="134">
        <v>1.2426653171871827E-2</v>
      </c>
      <c r="HM17" s="134">
        <v>8.7204608149488074E-3</v>
      </c>
      <c r="HN17" s="134">
        <v>1.9805876142133635E-2</v>
      </c>
      <c r="HO17" s="134">
        <v>2.3289735342458414E-3</v>
      </c>
      <c r="HP17" s="134">
        <v>1.1560477839769078E-3</v>
      </c>
      <c r="HQ17" s="134">
        <v>4.7013957091461937E-3</v>
      </c>
      <c r="HR17" s="134">
        <v>2.1651274167025177E-2</v>
      </c>
    </row>
    <row r="18" spans="1:226" x14ac:dyDescent="0.25">
      <c r="A18" s="123" t="s">
        <v>28</v>
      </c>
      <c r="B18" s="123">
        <v>6021</v>
      </c>
      <c r="C18" s="138" t="s">
        <v>908</v>
      </c>
      <c r="D18" s="135">
        <v>2.5375694137235272E-3</v>
      </c>
      <c r="E18" s="134">
        <v>1.3256406175381223E-3</v>
      </c>
      <c r="F18" s="134">
        <v>6.9260097048438702E-3</v>
      </c>
      <c r="G18" s="134">
        <v>7.6313485681668602E-4</v>
      </c>
      <c r="H18" s="134">
        <v>5.3857722492532166E-3</v>
      </c>
      <c r="I18" s="134">
        <v>1.0153941936938806E-3</v>
      </c>
      <c r="J18" s="134">
        <v>1.2277747579875107E-3</v>
      </c>
      <c r="K18" s="134">
        <v>4.3497384636063188E-3</v>
      </c>
      <c r="L18" s="134">
        <v>2.9341995387898233E-3</v>
      </c>
      <c r="M18" s="134">
        <v>6.943861217993382E-3</v>
      </c>
      <c r="N18" s="134">
        <v>2.2793509839121096E-3</v>
      </c>
      <c r="O18" s="134">
        <v>4.0083004188437394E-3</v>
      </c>
      <c r="P18" s="134">
        <v>8.5991224691316457E-3</v>
      </c>
      <c r="Q18" s="134">
        <v>2.7010869683108821E-3</v>
      </c>
      <c r="R18" s="134">
        <v>2.8944935136801559E-3</v>
      </c>
      <c r="S18" s="134">
        <v>1.4347107298695913E-2</v>
      </c>
      <c r="T18" s="134">
        <v>2.2801510277346736E-2</v>
      </c>
      <c r="U18" s="134">
        <v>6.8485648675368754E-3</v>
      </c>
      <c r="V18" s="134">
        <v>0.24889113044601122</v>
      </c>
      <c r="W18" s="134">
        <v>0.20216132834438638</v>
      </c>
      <c r="X18" s="134">
        <v>2.21843425031477E-2</v>
      </c>
      <c r="Y18" s="134">
        <v>9.9223435101528298E-3</v>
      </c>
      <c r="Z18" s="134">
        <v>2.0961202440792234E-2</v>
      </c>
      <c r="AA18" s="134">
        <v>4.1063721042624473E-3</v>
      </c>
      <c r="AB18" s="134">
        <v>4.8777568664145838E-3</v>
      </c>
      <c r="AC18" s="134">
        <v>8.9562596649328686E-3</v>
      </c>
      <c r="AD18" s="134">
        <v>1.5560595034458391E-2</v>
      </c>
      <c r="AE18" s="134"/>
      <c r="AF18" s="134">
        <v>2.2912002444219247E-3</v>
      </c>
      <c r="AG18" s="134">
        <v>1.3149107294991847E-3</v>
      </c>
      <c r="AH18" s="134">
        <v>6.9317492438788798E-3</v>
      </c>
      <c r="AI18" s="134">
        <v>8.5957191598717635E-4</v>
      </c>
      <c r="AJ18" s="134">
        <v>5.315623319803074E-3</v>
      </c>
      <c r="AK18" s="134">
        <v>1.0237895647017708E-3</v>
      </c>
      <c r="AL18" s="134">
        <v>1.3057416458734804E-3</v>
      </c>
      <c r="AM18" s="134">
        <v>4.5940554505777761E-3</v>
      </c>
      <c r="AN18" s="134">
        <v>3.0504243054791198E-3</v>
      </c>
      <c r="AO18" s="134">
        <v>7.1633198625275177E-3</v>
      </c>
      <c r="AP18" s="134">
        <v>2.4270258732925513E-3</v>
      </c>
      <c r="AQ18" s="134">
        <v>3.9267856487855248E-3</v>
      </c>
      <c r="AR18" s="134">
        <v>7.0419384383265411E-3</v>
      </c>
      <c r="AS18" s="134">
        <v>2.7950731230422482E-3</v>
      </c>
      <c r="AT18" s="134">
        <v>2.605921516949581E-3</v>
      </c>
      <c r="AU18" s="134">
        <v>1.3725877242264114E-2</v>
      </c>
      <c r="AV18" s="134">
        <v>2.4193434044176638E-2</v>
      </c>
      <c r="AW18" s="134">
        <v>7.1204950768614748E-3</v>
      </c>
      <c r="AX18" s="134">
        <v>0.2506238681074992</v>
      </c>
      <c r="AY18" s="134">
        <v>0.19604729003912863</v>
      </c>
      <c r="AZ18" s="134">
        <v>2.3418899674104324E-2</v>
      </c>
      <c r="BA18" s="134">
        <v>1.0154505789419503E-2</v>
      </c>
      <c r="BB18" s="134">
        <v>1.794990885260293E-2</v>
      </c>
      <c r="BC18" s="134">
        <v>4.1641881496686959E-3</v>
      </c>
      <c r="BD18" s="134">
        <v>4.9461780828341439E-3</v>
      </c>
      <c r="BE18" s="134">
        <v>9.2617830105706078E-3</v>
      </c>
      <c r="BF18" s="134">
        <v>1.6962580120165025E-2</v>
      </c>
      <c r="BG18" s="134"/>
      <c r="BH18" s="134">
        <v>2.1757408484811259E-3</v>
      </c>
      <c r="BI18" s="134">
        <v>1.2110290553851862E-3</v>
      </c>
      <c r="BJ18" s="134">
        <v>7.2193034418833613E-3</v>
      </c>
      <c r="BK18" s="134">
        <v>7.1932611983879314E-4</v>
      </c>
      <c r="BL18" s="134">
        <v>5.7344765552400723E-3</v>
      </c>
      <c r="BM18" s="134">
        <v>8.9397027324439782E-4</v>
      </c>
      <c r="BN18" s="134">
        <v>1.2601207312138453E-3</v>
      </c>
      <c r="BO18" s="134">
        <v>4.6104370932576553E-3</v>
      </c>
      <c r="BP18" s="134">
        <v>2.2335374390724319E-3</v>
      </c>
      <c r="BQ18" s="134">
        <v>6.9198148729151471E-3</v>
      </c>
      <c r="BR18" s="134">
        <v>2.1647600805308771E-3</v>
      </c>
      <c r="BS18" s="134">
        <v>3.7028739469695949E-3</v>
      </c>
      <c r="BT18" s="134">
        <v>7.4789700278794198E-3</v>
      </c>
      <c r="BU18" s="134">
        <v>2.6865375393044537E-3</v>
      </c>
      <c r="BV18" s="134">
        <v>2.4294305542924568E-3</v>
      </c>
      <c r="BW18" s="134">
        <v>1.3045469631266371E-2</v>
      </c>
      <c r="BX18" s="134">
        <v>2.4508150551581329E-2</v>
      </c>
      <c r="BY18" s="134">
        <v>6.6223071291589735E-3</v>
      </c>
      <c r="BZ18" s="134">
        <v>0.25914060369631076</v>
      </c>
      <c r="CA18" s="134">
        <v>0.19701626313756421</v>
      </c>
      <c r="CB18" s="134">
        <v>2.2381673734949595E-2</v>
      </c>
      <c r="CC18" s="134">
        <v>9.5187865298122024E-3</v>
      </c>
      <c r="CD18" s="134">
        <v>1.7714686844248151E-2</v>
      </c>
      <c r="CE18" s="134">
        <v>4.0107531238720183E-3</v>
      </c>
      <c r="CF18" s="134">
        <v>4.6982343218983577E-3</v>
      </c>
      <c r="CG18" s="134">
        <v>8.6311622806369108E-3</v>
      </c>
      <c r="CH18" s="134">
        <v>1.6334211209037386E-2</v>
      </c>
      <c r="CI18" s="134"/>
      <c r="CJ18" s="134">
        <v>2.3683823158803944E-3</v>
      </c>
      <c r="CK18" s="134">
        <v>9.7526118372758843E-4</v>
      </c>
      <c r="CL18" s="134">
        <v>7.1342260079688092E-3</v>
      </c>
      <c r="CM18" s="134">
        <v>7.4232813618957611E-4</v>
      </c>
      <c r="CN18" s="134">
        <v>5.8880992032128484E-3</v>
      </c>
      <c r="CO18" s="134">
        <v>9.4815433264261104E-4</v>
      </c>
      <c r="CP18" s="134">
        <v>1.350974867572387E-3</v>
      </c>
      <c r="CQ18" s="134">
        <v>4.1498165387555477E-3</v>
      </c>
      <c r="CR18" s="134">
        <v>2.4360267119740548E-3</v>
      </c>
      <c r="CS18" s="134">
        <v>6.3801637086402015E-3</v>
      </c>
      <c r="CT18" s="134">
        <v>2.3690892556722967E-3</v>
      </c>
      <c r="CU18" s="134">
        <v>3.8398528473720947E-3</v>
      </c>
      <c r="CV18" s="134">
        <v>7.8741268642140601E-3</v>
      </c>
      <c r="CW18" s="134">
        <v>2.7317830705538698E-3</v>
      </c>
      <c r="CX18" s="134">
        <v>2.5607929827089282E-3</v>
      </c>
      <c r="CY18" s="134">
        <v>1.3502704787839569E-2</v>
      </c>
      <c r="CZ18" s="134">
        <v>2.4584061707012324E-2</v>
      </c>
      <c r="DA18" s="134">
        <v>7.2087944231206879E-3</v>
      </c>
      <c r="DB18" s="134">
        <v>0.25443631458241578</v>
      </c>
      <c r="DC18" s="134">
        <v>0.20980396548457095</v>
      </c>
      <c r="DD18" s="134">
        <v>2.0745478267385504E-2</v>
      </c>
      <c r="DE18" s="134">
        <v>9.3055285834398004E-3</v>
      </c>
      <c r="DF18" s="134">
        <v>2.0583920600457734E-2</v>
      </c>
      <c r="DG18" s="134">
        <v>4.2327185725322203E-3</v>
      </c>
      <c r="DH18" s="134">
        <v>4.6647413812645972E-3</v>
      </c>
      <c r="DI18" s="134">
        <v>9.9391963519703634E-3</v>
      </c>
      <c r="DJ18" s="134">
        <v>1.5841899625738984E-2</v>
      </c>
      <c r="DK18" s="134"/>
      <c r="DL18" s="134">
        <v>2.47404871107863E-3</v>
      </c>
      <c r="DM18" s="134">
        <v>1.1621620331622236E-3</v>
      </c>
      <c r="DN18" s="134">
        <v>5.5441161864276528E-3</v>
      </c>
      <c r="DO18" s="134">
        <v>7.530189749482101E-4</v>
      </c>
      <c r="DP18" s="134">
        <v>6.2509474532617265E-3</v>
      </c>
      <c r="DQ18" s="134">
        <v>9.7092722106967625E-4</v>
      </c>
      <c r="DR18" s="134">
        <v>7.9935060492984167E-4</v>
      </c>
      <c r="DS18" s="134">
        <v>3.9249619910811922E-3</v>
      </c>
      <c r="DT18" s="134">
        <v>2.399947207806139E-3</v>
      </c>
      <c r="DU18" s="134">
        <v>6.6273923793014203E-3</v>
      </c>
      <c r="DV18" s="134">
        <v>2.0202118108118088E-3</v>
      </c>
      <c r="DW18" s="134">
        <v>3.8671179570607455E-3</v>
      </c>
      <c r="DX18" s="134">
        <v>7.4726065237942863E-3</v>
      </c>
      <c r="DY18" s="134">
        <v>2.9010246912959782E-3</v>
      </c>
      <c r="DZ18" s="134">
        <v>2.5186945364655319E-3</v>
      </c>
      <c r="EA18" s="134">
        <v>1.2900057748080687E-2</v>
      </c>
      <c r="EB18" s="134">
        <v>2.4417643807003276E-2</v>
      </c>
      <c r="EC18" s="134">
        <v>7.0160508359851425E-3</v>
      </c>
      <c r="ED18" s="134">
        <v>0.24225401253546061</v>
      </c>
      <c r="EE18" s="134">
        <v>0.22323246282770554</v>
      </c>
      <c r="EF18" s="134">
        <v>1.8413662690787157E-2</v>
      </c>
      <c r="EG18" s="134">
        <v>8.7261134247049576E-3</v>
      </c>
      <c r="EH18" s="134">
        <v>2.055604754228222E-2</v>
      </c>
      <c r="EI18" s="134">
        <v>3.8056554716713914E-3</v>
      </c>
      <c r="EJ18" s="134">
        <v>4.5834259006852498E-3</v>
      </c>
      <c r="EK18" s="134">
        <v>9.5341394143008823E-3</v>
      </c>
      <c r="EL18" s="134">
        <v>1.5731481913930648E-2</v>
      </c>
      <c r="EM18" s="134"/>
      <c r="EN18" s="134">
        <v>2.8455286870356935E-3</v>
      </c>
      <c r="EO18" s="134">
        <v>9.3567789357022627E-4</v>
      </c>
      <c r="EP18" s="134">
        <v>5.8027351815889321E-3</v>
      </c>
      <c r="EQ18" s="134">
        <v>6.8979536112356572E-4</v>
      </c>
      <c r="ER18" s="134">
        <v>5.1703685118691762E-3</v>
      </c>
      <c r="ES18" s="134">
        <v>9.9357026031102733E-4</v>
      </c>
      <c r="ET18" s="134">
        <v>5.2949427388557994E-4</v>
      </c>
      <c r="EU18" s="134">
        <v>3.9846796002783813E-3</v>
      </c>
      <c r="EV18" s="134">
        <v>2.3806789621546556E-3</v>
      </c>
      <c r="EW18" s="134">
        <v>6.8139620075714988E-3</v>
      </c>
      <c r="EX18" s="134">
        <v>2.1889818731079466E-3</v>
      </c>
      <c r="EY18" s="134">
        <v>3.532567041216992E-3</v>
      </c>
      <c r="EZ18" s="134">
        <v>8.0297616089120196E-3</v>
      </c>
      <c r="FA18" s="134">
        <v>2.6188381237907126E-3</v>
      </c>
      <c r="FB18" s="134">
        <v>2.700612609069915E-3</v>
      </c>
      <c r="FC18" s="134">
        <v>1.3626320698843033E-2</v>
      </c>
      <c r="FD18" s="134">
        <v>2.5344805421601994E-2</v>
      </c>
      <c r="FE18" s="134">
        <v>6.6633750336284412E-3</v>
      </c>
      <c r="FF18" s="134">
        <v>0.24430555325766995</v>
      </c>
      <c r="FG18" s="134">
        <v>0.23013031045361043</v>
      </c>
      <c r="FH18" s="134">
        <v>1.8032888010300223E-2</v>
      </c>
      <c r="FI18" s="134">
        <v>8.9698480833177736E-3</v>
      </c>
      <c r="FJ18" s="134">
        <v>1.950998864261996E-2</v>
      </c>
      <c r="FK18" s="134">
        <v>4.0458242700597271E-3</v>
      </c>
      <c r="FL18" s="134">
        <v>4.5356264762299774E-3</v>
      </c>
      <c r="FM18" s="134">
        <v>8.6842260520152269E-3</v>
      </c>
      <c r="FN18" s="134">
        <v>1.5194112655373767E-2</v>
      </c>
      <c r="FO18" s="134"/>
      <c r="FP18" s="134">
        <v>2.4274864873663352E-3</v>
      </c>
      <c r="FQ18" s="134">
        <v>1.0406405417626775E-3</v>
      </c>
      <c r="FR18" s="134">
        <v>5.6899292395287829E-3</v>
      </c>
      <c r="FS18" s="134">
        <v>6.3849904801579495E-4</v>
      </c>
      <c r="FT18" s="134">
        <v>5.2957589006686736E-3</v>
      </c>
      <c r="FU18" s="134">
        <v>1.1044237581982596E-3</v>
      </c>
      <c r="FV18" s="134">
        <v>1.2825196394904476E-3</v>
      </c>
      <c r="FW18" s="134">
        <v>4.4433095399901441E-3</v>
      </c>
      <c r="FX18" s="134">
        <v>2.6057910832645087E-3</v>
      </c>
      <c r="FY18" s="134">
        <v>6.4115418392663333E-3</v>
      </c>
      <c r="FZ18" s="134">
        <v>2.2354790396729089E-3</v>
      </c>
      <c r="GA18" s="134">
        <v>2.5879096228198528E-3</v>
      </c>
      <c r="GB18" s="134">
        <v>9.4335254683313753E-3</v>
      </c>
      <c r="GC18" s="134">
        <v>2.8920213564233854E-3</v>
      </c>
      <c r="GD18" s="134">
        <v>3.0595628644541615E-3</v>
      </c>
      <c r="GE18" s="134">
        <v>1.3567914287938368E-2</v>
      </c>
      <c r="GF18" s="134">
        <v>2.5548299775199537E-2</v>
      </c>
      <c r="GG18" s="134">
        <v>8.2926631903006264E-3</v>
      </c>
      <c r="GH18" s="134">
        <v>0.25412156849308276</v>
      </c>
      <c r="GI18" s="134">
        <v>0.23415119369171827</v>
      </c>
      <c r="GJ18" s="134">
        <v>1.6728105875975643E-2</v>
      </c>
      <c r="GK18" s="134">
        <v>9.306544233886745E-3</v>
      </c>
      <c r="GL18" s="134">
        <v>2.2269067727440028E-2</v>
      </c>
      <c r="GM18" s="134">
        <v>4.1891317789229691E-3</v>
      </c>
      <c r="GN18" s="134">
        <v>4.9109999173622965E-3</v>
      </c>
      <c r="GO18" s="134">
        <v>1.0899747465481051E-2</v>
      </c>
      <c r="GP18" s="134">
        <v>1.4681616986929543E-2</v>
      </c>
      <c r="GQ18" s="134"/>
      <c r="GR18" s="134">
        <v>2.1399311250717029E-3</v>
      </c>
      <c r="GS18" s="134">
        <v>1.2418313075780415E-3</v>
      </c>
      <c r="GT18" s="134">
        <v>5.9767080848953163E-3</v>
      </c>
      <c r="GU18" s="134">
        <v>6.2842528495149963E-4</v>
      </c>
      <c r="GV18" s="134">
        <v>4.6311328598393599E-3</v>
      </c>
      <c r="GW18" s="134">
        <v>1.0499899440769723E-3</v>
      </c>
      <c r="GX18" s="134">
        <v>9.6394121943415754E-4</v>
      </c>
      <c r="GY18" s="134">
        <v>2.9539216955402157E-3</v>
      </c>
      <c r="GZ18" s="134">
        <v>2.5597699407518097E-3</v>
      </c>
      <c r="HA18" s="134">
        <v>6.210866694607328E-3</v>
      </c>
      <c r="HB18" s="134">
        <v>2.3065341894435171E-3</v>
      </c>
      <c r="HC18" s="134">
        <v>3.6015364425294122E-3</v>
      </c>
      <c r="HD18" s="134">
        <v>7.6675775361741945E-3</v>
      </c>
      <c r="HE18" s="134">
        <v>2.397558250294854E-3</v>
      </c>
      <c r="HF18" s="134">
        <v>3.1866801997527182E-3</v>
      </c>
      <c r="HG18" s="134">
        <v>1.4168377869562918E-2</v>
      </c>
      <c r="HH18" s="134">
        <v>2.476253127720357E-2</v>
      </c>
      <c r="HI18" s="134">
        <v>3.2422627413992932E-3</v>
      </c>
      <c r="HJ18" s="134">
        <v>0.28296286138172261</v>
      </c>
      <c r="HK18" s="134">
        <v>0.22638789700720036</v>
      </c>
      <c r="HL18" s="134">
        <v>1.4602833249319505E-2</v>
      </c>
      <c r="HM18" s="134">
        <v>9.23228006190298E-3</v>
      </c>
      <c r="HN18" s="134">
        <v>1.8989926160636102E-2</v>
      </c>
      <c r="HO18" s="134">
        <v>4.3496769876901521E-3</v>
      </c>
      <c r="HP18" s="134">
        <v>4.296973437351477E-3</v>
      </c>
      <c r="HQ18" s="134">
        <v>8.8565385894259965E-3</v>
      </c>
      <c r="HR18" s="134">
        <v>1.3200350257412091E-2</v>
      </c>
    </row>
    <row r="19" spans="1:226" x14ac:dyDescent="0.25">
      <c r="A19" s="123" t="s">
        <v>28</v>
      </c>
      <c r="B19" s="123">
        <v>6022</v>
      </c>
      <c r="C19" s="138" t="s">
        <v>909</v>
      </c>
      <c r="D19" s="135">
        <v>0</v>
      </c>
      <c r="E19" s="134">
        <v>0</v>
      </c>
      <c r="F19" s="134">
        <v>2.7672952228236293E-5</v>
      </c>
      <c r="G19" s="134">
        <v>0</v>
      </c>
      <c r="H19" s="134">
        <v>0</v>
      </c>
      <c r="I19" s="134">
        <v>0</v>
      </c>
      <c r="J19" s="134">
        <v>0</v>
      </c>
      <c r="K19" s="134">
        <v>4.3435488910306854E-4</v>
      </c>
      <c r="L19" s="134">
        <v>1.3864615200142544E-5</v>
      </c>
      <c r="M19" s="134">
        <v>5.6620288595556874E-6</v>
      </c>
      <c r="N19" s="134">
        <v>2.2543263131129184E-4</v>
      </c>
      <c r="O19" s="134">
        <v>3.6777528846056581E-6</v>
      </c>
      <c r="P19" s="134">
        <v>1.7122886156604124E-4</v>
      </c>
      <c r="Q19" s="134">
        <v>0</v>
      </c>
      <c r="R19" s="134">
        <v>2.3128060051435154E-4</v>
      </c>
      <c r="S19" s="134">
        <v>5.3616826043606885E-5</v>
      </c>
      <c r="T19" s="134">
        <v>2.0836409464469518E-4</v>
      </c>
      <c r="U19" s="134">
        <v>1.4558855203963859E-5</v>
      </c>
      <c r="V19" s="134">
        <v>2.7217753696042225E-2</v>
      </c>
      <c r="W19" s="134">
        <v>9.0875444310369626E-3</v>
      </c>
      <c r="X19" s="134">
        <v>8.8525648022657678E-4</v>
      </c>
      <c r="Y19" s="134">
        <v>3.3593110161037396E-4</v>
      </c>
      <c r="Z19" s="134">
        <v>3.5089746038686608E-4</v>
      </c>
      <c r="AA19" s="134">
        <v>1.0954080055376739E-4</v>
      </c>
      <c r="AB19" s="134">
        <v>6.8480847069623564E-4</v>
      </c>
      <c r="AC19" s="134">
        <v>5.5212094121864673E-5</v>
      </c>
      <c r="AD19" s="134">
        <v>2.1823105660612863E-4</v>
      </c>
      <c r="AE19" s="134"/>
      <c r="AF19" s="134">
        <v>0</v>
      </c>
      <c r="AG19" s="134">
        <v>0</v>
      </c>
      <c r="AH19" s="134">
        <v>2.2552629394955902E-5</v>
      </c>
      <c r="AI19" s="134">
        <v>0</v>
      </c>
      <c r="AJ19" s="134">
        <v>0</v>
      </c>
      <c r="AK19" s="134">
        <v>0</v>
      </c>
      <c r="AL19" s="134">
        <v>0</v>
      </c>
      <c r="AM19" s="134">
        <v>5.0010071858185392E-4</v>
      </c>
      <c r="AN19" s="134">
        <v>1.3406517611205708E-5</v>
      </c>
      <c r="AO19" s="134">
        <v>2.200356330080447E-3</v>
      </c>
      <c r="AP19" s="134">
        <v>4.6752688202961452E-5</v>
      </c>
      <c r="AQ19" s="134">
        <v>5.5782034302242843E-6</v>
      </c>
      <c r="AR19" s="134">
        <v>1.8361977000762756E-4</v>
      </c>
      <c r="AS19" s="134">
        <v>0</v>
      </c>
      <c r="AT19" s="134">
        <v>2.3355387003021858E-4</v>
      </c>
      <c r="AU19" s="134">
        <v>5.7379918912676461E-5</v>
      </c>
      <c r="AV19" s="134">
        <v>1.3738590179713188E-4</v>
      </c>
      <c r="AW19" s="134">
        <v>1.7537942194796377E-5</v>
      </c>
      <c r="AX19" s="134">
        <v>2.6740147286008136E-2</v>
      </c>
      <c r="AY19" s="134">
        <v>9.37259783466164E-3</v>
      </c>
      <c r="AZ19" s="134">
        <v>9.4813053217650484E-4</v>
      </c>
      <c r="BA19" s="134">
        <v>4.0824816149863982E-4</v>
      </c>
      <c r="BB19" s="134">
        <v>3.5835958149895363E-4</v>
      </c>
      <c r="BC19" s="134">
        <v>1.0755769463196091E-4</v>
      </c>
      <c r="BD19" s="134">
        <v>3.4752558067474034E-4</v>
      </c>
      <c r="BE19" s="134">
        <v>6.6074690489764613E-5</v>
      </c>
      <c r="BF19" s="134">
        <v>1.7969603347071719E-4</v>
      </c>
      <c r="BG19" s="134"/>
      <c r="BH19" s="134">
        <v>0</v>
      </c>
      <c r="BI19" s="134">
        <v>0</v>
      </c>
      <c r="BJ19" s="134">
        <v>2.0433071535761068E-5</v>
      </c>
      <c r="BK19" s="134">
        <v>0</v>
      </c>
      <c r="BL19" s="134">
        <v>2.7891782796545282E-6</v>
      </c>
      <c r="BM19" s="134">
        <v>0</v>
      </c>
      <c r="BN19" s="134">
        <v>0</v>
      </c>
      <c r="BO19" s="134">
        <v>4.7721933848582533E-4</v>
      </c>
      <c r="BP19" s="134">
        <v>1.1772405842276477E-5</v>
      </c>
      <c r="BQ19" s="134">
        <v>2.3535569628137633E-3</v>
      </c>
      <c r="BR19" s="134">
        <v>0</v>
      </c>
      <c r="BS19" s="134">
        <v>0</v>
      </c>
      <c r="BT19" s="134">
        <v>4.0974825040359682E-4</v>
      </c>
      <c r="BU19" s="134">
        <v>0</v>
      </c>
      <c r="BV19" s="134">
        <v>4.2987903875710959E-4</v>
      </c>
      <c r="BW19" s="134">
        <v>1.8518209738788748E-4</v>
      </c>
      <c r="BX19" s="134">
        <v>2.0684847712889735E-4</v>
      </c>
      <c r="BY19" s="134">
        <v>3.2286105026938334E-5</v>
      </c>
      <c r="BZ19" s="134">
        <v>2.3408151921554453E-2</v>
      </c>
      <c r="CA19" s="134">
        <v>8.4751413195528723E-3</v>
      </c>
      <c r="CB19" s="134">
        <v>1.0484605139277994E-3</v>
      </c>
      <c r="CC19" s="134">
        <v>4.0519095521164284E-4</v>
      </c>
      <c r="CD19" s="134">
        <v>3.3075433045748229E-4</v>
      </c>
      <c r="CE19" s="134">
        <v>3.6147848949498769E-6</v>
      </c>
      <c r="CF19" s="134">
        <v>4.3932798392542962E-4</v>
      </c>
      <c r="CG19" s="134">
        <v>3.1320880549669806E-5</v>
      </c>
      <c r="CH19" s="134">
        <v>2.7895858530583195E-3</v>
      </c>
      <c r="CI19" s="134"/>
      <c r="CJ19" s="134">
        <v>0</v>
      </c>
      <c r="CK19" s="134">
        <v>0</v>
      </c>
      <c r="CL19" s="134">
        <v>1.6238555263598728E-5</v>
      </c>
      <c r="CM19" s="134">
        <v>0</v>
      </c>
      <c r="CN19" s="134">
        <v>0</v>
      </c>
      <c r="CO19" s="134">
        <v>0</v>
      </c>
      <c r="CP19" s="134">
        <v>0</v>
      </c>
      <c r="CQ19" s="134">
        <v>6.0372910501616179E-4</v>
      </c>
      <c r="CR19" s="134">
        <v>0</v>
      </c>
      <c r="CS19" s="134">
        <v>2.4868639057529771E-3</v>
      </c>
      <c r="CT19" s="134">
        <v>0</v>
      </c>
      <c r="CU19" s="134">
        <v>0</v>
      </c>
      <c r="CV19" s="134">
        <v>4.8154354292112409E-4</v>
      </c>
      <c r="CW19" s="134">
        <v>0</v>
      </c>
      <c r="CX19" s="134">
        <v>5.2793229658796366E-4</v>
      </c>
      <c r="CY19" s="134">
        <v>1.7329741393026253E-4</v>
      </c>
      <c r="CZ19" s="134">
        <v>2.4478781645905325E-4</v>
      </c>
      <c r="DA19" s="134">
        <v>2.8748053435925437E-5</v>
      </c>
      <c r="DB19" s="134">
        <v>2.4494232054427866E-2</v>
      </c>
      <c r="DC19" s="134">
        <v>6.6757768708836478E-3</v>
      </c>
      <c r="DD19" s="134">
        <v>1.2217038929236204E-3</v>
      </c>
      <c r="DE19" s="134">
        <v>6.4568072802031638E-4</v>
      </c>
      <c r="DF19" s="134">
        <v>4.5971174215445352E-4</v>
      </c>
      <c r="DG19" s="134">
        <v>3.4580271289213562E-6</v>
      </c>
      <c r="DH19" s="134">
        <v>4.0017134601520895E-4</v>
      </c>
      <c r="DI19" s="134">
        <v>4.8660195634301339E-5</v>
      </c>
      <c r="DJ19" s="134">
        <v>3.3104196819767197E-3</v>
      </c>
      <c r="DK19" s="134"/>
      <c r="DL19" s="134">
        <v>0</v>
      </c>
      <c r="DM19" s="134">
        <v>0</v>
      </c>
      <c r="DN19" s="134">
        <v>1.0528719055546969E-5</v>
      </c>
      <c r="DO19" s="134">
        <v>0</v>
      </c>
      <c r="DP19" s="134">
        <v>0</v>
      </c>
      <c r="DQ19" s="134">
        <v>0</v>
      </c>
      <c r="DR19" s="134">
        <v>0</v>
      </c>
      <c r="DS19" s="134">
        <v>3.35995289569619E-4</v>
      </c>
      <c r="DT19" s="134">
        <v>0</v>
      </c>
      <c r="DU19" s="134">
        <v>3.2292589308948495E-3</v>
      </c>
      <c r="DV19" s="134">
        <v>1.6565973927341068E-4</v>
      </c>
      <c r="DW19" s="134">
        <v>0</v>
      </c>
      <c r="DX19" s="134">
        <v>7.3399012084519335E-4</v>
      </c>
      <c r="DY19" s="134">
        <v>0</v>
      </c>
      <c r="DZ19" s="134">
        <v>2.4539837989112558E-4</v>
      </c>
      <c r="EA19" s="134">
        <v>1.947431678773941E-4</v>
      </c>
      <c r="EB19" s="134">
        <v>2.8169529550039043E-4</v>
      </c>
      <c r="EC19" s="134">
        <v>2.4969771334675044E-4</v>
      </c>
      <c r="ED19" s="134">
        <v>2.3440829307065328E-2</v>
      </c>
      <c r="EE19" s="134">
        <v>1.6180741855362581E-2</v>
      </c>
      <c r="EF19" s="134">
        <v>5.0464801429022006E-4</v>
      </c>
      <c r="EG19" s="134">
        <v>8.06235342741553E-4</v>
      </c>
      <c r="EH19" s="134">
        <v>3.9857247272615117E-4</v>
      </c>
      <c r="EI19" s="134">
        <v>1.005819416968972E-5</v>
      </c>
      <c r="EJ19" s="134">
        <v>3.7745936219000078E-4</v>
      </c>
      <c r="EK19" s="134">
        <v>4.0802986597276227E-5</v>
      </c>
      <c r="EL19" s="134">
        <v>2.8575267172781206E-3</v>
      </c>
      <c r="EM19" s="134"/>
      <c r="EN19" s="134">
        <v>0</v>
      </c>
      <c r="EO19" s="134">
        <v>0</v>
      </c>
      <c r="EP19" s="134">
        <v>1.0829391899354146E-5</v>
      </c>
      <c r="EQ19" s="134">
        <v>0</v>
      </c>
      <c r="ER19" s="134">
        <v>1.2391637143257576E-5</v>
      </c>
      <c r="ES19" s="134">
        <v>0</v>
      </c>
      <c r="ET19" s="134">
        <v>0</v>
      </c>
      <c r="EU19" s="134">
        <v>2.5152877860329206E-6</v>
      </c>
      <c r="EV19" s="134">
        <v>0</v>
      </c>
      <c r="EW19" s="134">
        <v>2.4345206735123226E-3</v>
      </c>
      <c r="EX19" s="134">
        <v>1.3129802243091845E-5</v>
      </c>
      <c r="EY19" s="134">
        <v>0</v>
      </c>
      <c r="EZ19" s="134">
        <v>3.8092466854504711E-4</v>
      </c>
      <c r="FA19" s="134">
        <v>0</v>
      </c>
      <c r="FB19" s="134">
        <v>4.6594869004756449E-4</v>
      </c>
      <c r="FC19" s="134">
        <v>2.6344207987498094E-4</v>
      </c>
      <c r="FD19" s="134">
        <v>2.8273067206026082E-4</v>
      </c>
      <c r="FE19" s="134">
        <v>3.8690275302604685E-4</v>
      </c>
      <c r="FF19" s="134">
        <v>2.3958700499248697E-2</v>
      </c>
      <c r="FG19" s="134">
        <v>1.4819286230200771E-2</v>
      </c>
      <c r="FH19" s="134">
        <v>3.6234700448620454E-4</v>
      </c>
      <c r="FI19" s="134">
        <v>9.492679934781621E-4</v>
      </c>
      <c r="FJ19" s="134">
        <v>3.3102455687892488E-4</v>
      </c>
      <c r="FK19" s="134">
        <v>1.027045902061228E-5</v>
      </c>
      <c r="FL19" s="134">
        <v>2.0600839382827664E-4</v>
      </c>
      <c r="FM19" s="134">
        <v>5.3658634339442458E-5</v>
      </c>
      <c r="FN19" s="134">
        <v>4.1028655712118359E-5</v>
      </c>
      <c r="FO19" s="134"/>
      <c r="FP19" s="134">
        <v>0</v>
      </c>
      <c r="FQ19" s="134">
        <v>0</v>
      </c>
      <c r="FR19" s="134">
        <v>4.0138610062438989E-5</v>
      </c>
      <c r="FS19" s="134">
        <v>1.7060579363371839E-6</v>
      </c>
      <c r="FT19" s="134">
        <v>0</v>
      </c>
      <c r="FU19" s="134">
        <v>0</v>
      </c>
      <c r="FV19" s="134">
        <v>0</v>
      </c>
      <c r="FW19" s="134">
        <v>2.8674106279402065E-6</v>
      </c>
      <c r="FX19" s="134">
        <v>0</v>
      </c>
      <c r="FY19" s="134">
        <v>2.4722846088669564E-3</v>
      </c>
      <c r="FZ19" s="134">
        <v>3.700732365903433E-4</v>
      </c>
      <c r="GA19" s="134">
        <v>6.1093412605393329E-4</v>
      </c>
      <c r="GB19" s="134">
        <v>8.1759410372101837E-4</v>
      </c>
      <c r="GC19" s="134">
        <v>5.338353535292537E-4</v>
      </c>
      <c r="GD19" s="134">
        <v>5.6300244888745504E-4</v>
      </c>
      <c r="GE19" s="134">
        <v>5.3155745786050374E-4</v>
      </c>
      <c r="GF19" s="134">
        <v>9.0023855117479909E-4</v>
      </c>
      <c r="GG19" s="134">
        <v>2.6890124660696011E-4</v>
      </c>
      <c r="GH19" s="134">
        <v>2.399237012740961E-2</v>
      </c>
      <c r="GI19" s="134">
        <v>1.4406221168301595E-2</v>
      </c>
      <c r="GJ19" s="134">
        <v>4.452886855927113E-4</v>
      </c>
      <c r="GK19" s="134">
        <v>8.9831358339482353E-4</v>
      </c>
      <c r="GL19" s="134">
        <v>1.903029108208993E-4</v>
      </c>
      <c r="GM19" s="134">
        <v>1.5041285078939515E-4</v>
      </c>
      <c r="GN19" s="134">
        <v>3.2420169632421892E-4</v>
      </c>
      <c r="GO19" s="134">
        <v>3.2652345618131681E-5</v>
      </c>
      <c r="GP19" s="134">
        <v>7.132719908102661E-5</v>
      </c>
      <c r="GQ19" s="134"/>
      <c r="GR19" s="134">
        <v>2.8166777298162739E-6</v>
      </c>
      <c r="GS19" s="134">
        <v>0</v>
      </c>
      <c r="GT19" s="134">
        <v>1.0617826370622222E-4</v>
      </c>
      <c r="GU19" s="134">
        <v>0</v>
      </c>
      <c r="GV19" s="134">
        <v>0</v>
      </c>
      <c r="GW19" s="134">
        <v>0</v>
      </c>
      <c r="GX19" s="134">
        <v>0</v>
      </c>
      <c r="GY19" s="134">
        <v>5.4643144956862365E-4</v>
      </c>
      <c r="GZ19" s="134">
        <v>0</v>
      </c>
      <c r="HA19" s="134">
        <v>1.948411296166877E-3</v>
      </c>
      <c r="HB19" s="134">
        <v>3.2948222078388036E-4</v>
      </c>
      <c r="HC19" s="134">
        <v>4.2349486337353722E-4</v>
      </c>
      <c r="HD19" s="134">
        <v>1.1493154908675857E-3</v>
      </c>
      <c r="HE19" s="134">
        <v>5.1258620663353514E-4</v>
      </c>
      <c r="HF19" s="134">
        <v>1.4760623275742141E-3</v>
      </c>
      <c r="HG19" s="134">
        <v>5.3961417945878128E-4</v>
      </c>
      <c r="HH19" s="134">
        <v>9.9866244914316666E-4</v>
      </c>
      <c r="HI19" s="134">
        <v>2.6391208657541387E-4</v>
      </c>
      <c r="HJ19" s="134">
        <v>2.0816274170704759E-2</v>
      </c>
      <c r="HK19" s="134">
        <v>1.3160030772380938E-2</v>
      </c>
      <c r="HL19" s="134">
        <v>6.801065979417343E-4</v>
      </c>
      <c r="HM19" s="134">
        <v>8.6478059995804841E-4</v>
      </c>
      <c r="HN19" s="134">
        <v>1.9933476626646525E-4</v>
      </c>
      <c r="HO19" s="134">
        <v>7.7047874956581589E-4</v>
      </c>
      <c r="HP19" s="134">
        <v>2.68117213092018E-4</v>
      </c>
      <c r="HQ19" s="134">
        <v>3.1270669489420388E-5</v>
      </c>
      <c r="HR19" s="134">
        <v>8.2549674232831172E-5</v>
      </c>
    </row>
    <row r="20" spans="1:226" x14ac:dyDescent="0.25">
      <c r="A20" s="123" t="s">
        <v>28</v>
      </c>
      <c r="B20" s="123">
        <v>5920</v>
      </c>
      <c r="C20" s="138" t="s">
        <v>910</v>
      </c>
      <c r="D20" s="135">
        <v>8.9994014382342694E-5</v>
      </c>
      <c r="E20" s="134">
        <v>3.3001481600935047E-5</v>
      </c>
      <c r="F20" s="134">
        <v>4.5081060950413991E-5</v>
      </c>
      <c r="G20" s="134">
        <v>4.7713968516955324E-5</v>
      </c>
      <c r="H20" s="134">
        <v>2.2278054383580048E-4</v>
      </c>
      <c r="I20" s="134">
        <v>0</v>
      </c>
      <c r="J20" s="134">
        <v>1.5480773770084282E-6</v>
      </c>
      <c r="K20" s="134">
        <v>4.9551284052513614E-5</v>
      </c>
      <c r="L20" s="134">
        <v>1.526006583244206E-5</v>
      </c>
      <c r="M20" s="134">
        <v>4.8396681331358787E-4</v>
      </c>
      <c r="N20" s="134">
        <v>2.1073310205948293E-5</v>
      </c>
      <c r="O20" s="134">
        <v>2.2584460378126093E-5</v>
      </c>
      <c r="P20" s="134">
        <v>2.4736792554070524E-4</v>
      </c>
      <c r="Q20" s="134">
        <v>3.4866594105958034E-5</v>
      </c>
      <c r="R20" s="134">
        <v>0</v>
      </c>
      <c r="S20" s="134">
        <v>3.5414153778306942E-4</v>
      </c>
      <c r="T20" s="134">
        <v>3.4888692696689421E-4</v>
      </c>
      <c r="U20" s="134">
        <v>8.2377003277214967E-5</v>
      </c>
      <c r="V20" s="134">
        <v>6.3534738567143948E-3</v>
      </c>
      <c r="W20" s="134">
        <v>4.1001760100901072E-3</v>
      </c>
      <c r="X20" s="134">
        <v>9.1300097757773574E-4</v>
      </c>
      <c r="Y20" s="134">
        <v>1.4782445473519249E-4</v>
      </c>
      <c r="Z20" s="134">
        <v>7.6947778313476609E-4</v>
      </c>
      <c r="AA20" s="134">
        <v>8.1896885467494239E-5</v>
      </c>
      <c r="AB20" s="134">
        <v>4.534874149001407E-4</v>
      </c>
      <c r="AC20" s="134">
        <v>2.6093947515344363E-4</v>
      </c>
      <c r="AD20" s="134">
        <v>1.0895020048152692E-4</v>
      </c>
      <c r="AE20" s="134"/>
      <c r="AF20" s="134">
        <v>1.1420783105301078E-4</v>
      </c>
      <c r="AG20" s="134">
        <v>3.3573511802441077E-5</v>
      </c>
      <c r="AH20" s="134">
        <v>3.7133031667763454E-4</v>
      </c>
      <c r="AI20" s="134">
        <v>4.4797727962814762E-5</v>
      </c>
      <c r="AJ20" s="134">
        <v>1.5633286993431815E-4</v>
      </c>
      <c r="AK20" s="134">
        <v>0</v>
      </c>
      <c r="AL20" s="134">
        <v>0</v>
      </c>
      <c r="AM20" s="134">
        <v>6.7933997486283596E-5</v>
      </c>
      <c r="AN20" s="134">
        <v>1.31820008073186E-5</v>
      </c>
      <c r="AO20" s="134">
        <v>5.5296871824158517E-4</v>
      </c>
      <c r="AP20" s="134">
        <v>1.1269383132453111E-5</v>
      </c>
      <c r="AQ20" s="134">
        <v>3.9983361814960682E-5</v>
      </c>
      <c r="AR20" s="134">
        <v>2.840338572771373E-4</v>
      </c>
      <c r="AS20" s="134">
        <v>5.0415637845304221E-5</v>
      </c>
      <c r="AT20" s="134">
        <v>0</v>
      </c>
      <c r="AU20" s="134">
        <v>3.5588241197820705E-4</v>
      </c>
      <c r="AV20" s="134">
        <v>3.6819169462100126E-4</v>
      </c>
      <c r="AW20" s="134">
        <v>2.3168425394889705E-4</v>
      </c>
      <c r="AX20" s="134">
        <v>5.7988698615397943E-3</v>
      </c>
      <c r="AY20" s="134">
        <v>4.6604487106180403E-3</v>
      </c>
      <c r="AZ20" s="134">
        <v>9.8090405428952199E-4</v>
      </c>
      <c r="BA20" s="134">
        <v>1.5504477567639973E-4</v>
      </c>
      <c r="BB20" s="134">
        <v>7.0588231423019407E-4</v>
      </c>
      <c r="BC20" s="134">
        <v>8.0589152278488142E-5</v>
      </c>
      <c r="BD20" s="134">
        <v>5.4277785838242464E-4</v>
      </c>
      <c r="BE20" s="134">
        <v>1.9078973850023031E-4</v>
      </c>
      <c r="BF20" s="134">
        <v>1.6845505916335114E-4</v>
      </c>
      <c r="BG20" s="134"/>
      <c r="BH20" s="134">
        <v>5.3914798712676868E-5</v>
      </c>
      <c r="BI20" s="134">
        <v>3.418245707431309E-5</v>
      </c>
      <c r="BJ20" s="134">
        <v>4.5126641350513287E-5</v>
      </c>
      <c r="BK20" s="134">
        <v>3.9338909271794992E-5</v>
      </c>
      <c r="BL20" s="134">
        <v>6.5498235906293769E-5</v>
      </c>
      <c r="BM20" s="134">
        <v>0</v>
      </c>
      <c r="BN20" s="134">
        <v>3.6455490217154078E-6</v>
      </c>
      <c r="BO20" s="134">
        <v>1.532957978250231E-4</v>
      </c>
      <c r="BP20" s="134">
        <v>8.2693460010302679E-6</v>
      </c>
      <c r="BQ20" s="134">
        <v>5.5471763477248179E-4</v>
      </c>
      <c r="BR20" s="134">
        <v>1.7626690981897402E-5</v>
      </c>
      <c r="BS20" s="134">
        <v>5.9732987276889185E-5</v>
      </c>
      <c r="BT20" s="134">
        <v>2.58635423740305E-4</v>
      </c>
      <c r="BU20" s="134">
        <v>3.6164025752826827E-5</v>
      </c>
      <c r="BV20" s="134">
        <v>0</v>
      </c>
      <c r="BW20" s="134">
        <v>3.3005219053758317E-4</v>
      </c>
      <c r="BX20" s="134">
        <v>3.8373246405724659E-4</v>
      </c>
      <c r="BY20" s="134">
        <v>1.9118581927325774E-4</v>
      </c>
      <c r="BZ20" s="134">
        <v>6.2915252135346206E-3</v>
      </c>
      <c r="CA20" s="134">
        <v>4.9351153292217674E-3</v>
      </c>
      <c r="CB20" s="134">
        <v>1.0622984745147529E-3</v>
      </c>
      <c r="CC20" s="134">
        <v>2.8357015867212977E-4</v>
      </c>
      <c r="CD20" s="134">
        <v>7.160623536302174E-4</v>
      </c>
      <c r="CE20" s="134">
        <v>8.2720199163816902E-5</v>
      </c>
      <c r="CF20" s="134">
        <v>5.1277131193659426E-4</v>
      </c>
      <c r="CG20" s="134">
        <v>1.9745795816468161E-4</v>
      </c>
      <c r="CH20" s="134">
        <v>2.0918365380781474E-4</v>
      </c>
      <c r="CI20" s="134"/>
      <c r="CJ20" s="134">
        <v>6.8644021034401477E-5</v>
      </c>
      <c r="CK20" s="134">
        <v>2.9776107894658141E-5</v>
      </c>
      <c r="CL20" s="134">
        <v>4.8705971977038788E-5</v>
      </c>
      <c r="CM20" s="134">
        <v>4.7149888113508278E-5</v>
      </c>
      <c r="CN20" s="134">
        <v>5.6948037916403216E-5</v>
      </c>
      <c r="CO20" s="134">
        <v>0</v>
      </c>
      <c r="CP20" s="134">
        <v>1.5447744141492942E-6</v>
      </c>
      <c r="CQ20" s="134">
        <v>7.9353871186489414E-5</v>
      </c>
      <c r="CR20" s="134">
        <v>4.6343232424478823E-6</v>
      </c>
      <c r="CS20" s="134">
        <v>4.2938269005295333E-4</v>
      </c>
      <c r="CT20" s="134">
        <v>9.920569632151432E-6</v>
      </c>
      <c r="CU20" s="134">
        <v>7.677834958756101E-5</v>
      </c>
      <c r="CV20" s="134">
        <v>2.0319659357732729E-4</v>
      </c>
      <c r="CW20" s="134">
        <v>3.4070070565274338E-5</v>
      </c>
      <c r="CX20" s="134">
        <v>0</v>
      </c>
      <c r="CY20" s="134">
        <v>2.784038367245052E-4</v>
      </c>
      <c r="CZ20" s="134">
        <v>3.4492034908456732E-4</v>
      </c>
      <c r="DA20" s="134">
        <v>2.0741065314567908E-4</v>
      </c>
      <c r="DB20" s="134">
        <v>6.6249287077893501E-3</v>
      </c>
      <c r="DC20" s="134">
        <v>4.5439467964099572E-3</v>
      </c>
      <c r="DD20" s="134">
        <v>1.0257295307275307E-3</v>
      </c>
      <c r="DE20" s="134">
        <v>6.0422473667495573E-4</v>
      </c>
      <c r="DF20" s="134">
        <v>7.1372651036143793E-4</v>
      </c>
      <c r="DG20" s="134">
        <v>5.7116829322571113E-5</v>
      </c>
      <c r="DH20" s="134">
        <v>5.0071750970543088E-4</v>
      </c>
      <c r="DI20" s="134">
        <v>1.4710322690700091E-4</v>
      </c>
      <c r="DJ20" s="134">
        <v>2.3800407425563123E-4</v>
      </c>
      <c r="DK20" s="134"/>
      <c r="DL20" s="134">
        <v>1.1502867973864899E-4</v>
      </c>
      <c r="DM20" s="134">
        <v>3.6642353717299922E-5</v>
      </c>
      <c r="DN20" s="134">
        <v>4.8838218456467527E-4</v>
      </c>
      <c r="DO20" s="134">
        <v>2.9582590514008174E-5</v>
      </c>
      <c r="DP20" s="134">
        <v>3.8436267883182877E-5</v>
      </c>
      <c r="DQ20" s="134">
        <v>6.5986878947645941E-6</v>
      </c>
      <c r="DR20" s="134">
        <v>1.6336557409368655E-6</v>
      </c>
      <c r="DS20" s="134">
        <v>1.132864019071809E-4</v>
      </c>
      <c r="DT20" s="134">
        <v>2.3319634890236038E-5</v>
      </c>
      <c r="DU20" s="134">
        <v>6.4053412142535101E-4</v>
      </c>
      <c r="DV20" s="134">
        <v>1.8835089719036801E-5</v>
      </c>
      <c r="DW20" s="134">
        <v>4.9466038764204266E-5</v>
      </c>
      <c r="DX20" s="134">
        <v>3.768217559640624E-4</v>
      </c>
      <c r="DY20" s="134">
        <v>3.4131456875944516E-5</v>
      </c>
      <c r="DZ20" s="134">
        <v>0</v>
      </c>
      <c r="EA20" s="134">
        <v>3.1148279769626047E-4</v>
      </c>
      <c r="EB20" s="134">
        <v>5.1114865080808538E-4</v>
      </c>
      <c r="EC20" s="134">
        <v>2.4773527637985256E-4</v>
      </c>
      <c r="ED20" s="134">
        <v>7.3706153137778523E-3</v>
      </c>
      <c r="EE20" s="134">
        <v>5.3590179939151435E-3</v>
      </c>
      <c r="EF20" s="134">
        <v>1.2843239585801161E-3</v>
      </c>
      <c r="EG20" s="134">
        <v>5.5365307384333778E-4</v>
      </c>
      <c r="EH20" s="134">
        <v>7.1925502654899913E-4</v>
      </c>
      <c r="EI20" s="134">
        <v>4.8001194116496575E-5</v>
      </c>
      <c r="EJ20" s="134">
        <v>3.92027311081245E-4</v>
      </c>
      <c r="EK20" s="134">
        <v>5.8265446730315889E-4</v>
      </c>
      <c r="EL20" s="134">
        <v>1.864129330271206E-4</v>
      </c>
      <c r="EM20" s="134"/>
      <c r="EN20" s="134">
        <v>1.8743055010597047E-4</v>
      </c>
      <c r="EO20" s="134">
        <v>4.171989272841149E-5</v>
      </c>
      <c r="EP20" s="134">
        <v>5.7076569080175942E-4</v>
      </c>
      <c r="EQ20" s="134">
        <v>2.8452612041457315E-5</v>
      </c>
      <c r="ER20" s="134">
        <v>1.236705918832031E-5</v>
      </c>
      <c r="ES20" s="134">
        <v>0</v>
      </c>
      <c r="ET20" s="134">
        <v>6.5178293072644486E-5</v>
      </c>
      <c r="EU20" s="134">
        <v>1.0169039023810844E-4</v>
      </c>
      <c r="EV20" s="134">
        <v>2.3715570554024679E-5</v>
      </c>
      <c r="EW20" s="134">
        <v>3.9005588186199623E-4</v>
      </c>
      <c r="EX20" s="134">
        <v>1.2720169660795055E-5</v>
      </c>
      <c r="EY20" s="134">
        <v>5.2481371857526407E-5</v>
      </c>
      <c r="EZ20" s="134">
        <v>3.4944228456727496E-4</v>
      </c>
      <c r="FA20" s="134">
        <v>5.8921335041471801E-5</v>
      </c>
      <c r="FB20" s="134">
        <v>1.2289193064994829E-5</v>
      </c>
      <c r="FC20" s="134">
        <v>3.5430185650256712E-4</v>
      </c>
      <c r="FD20" s="134">
        <v>7.2855785033844214E-4</v>
      </c>
      <c r="FE20" s="134">
        <v>2.3040197817132904E-4</v>
      </c>
      <c r="FF20" s="134">
        <v>7.9827103840584279E-3</v>
      </c>
      <c r="FG20" s="134">
        <v>5.3707244791191371E-3</v>
      </c>
      <c r="FH20" s="134">
        <v>1.321026342475239E-3</v>
      </c>
      <c r="FI20" s="134">
        <v>7.0208067345883124E-4</v>
      </c>
      <c r="FJ20" s="134">
        <v>6.7915274730868665E-4</v>
      </c>
      <c r="FK20" s="134">
        <v>9.5764515944949809E-5</v>
      </c>
      <c r="FL20" s="134">
        <v>3.1288218133776284E-4</v>
      </c>
      <c r="FM20" s="134">
        <v>5.0022563062092926E-4</v>
      </c>
      <c r="FN20" s="134">
        <v>1.8147801376229211E-4</v>
      </c>
      <c r="FO20" s="134"/>
      <c r="FP20" s="134">
        <v>1.4519913773595731E-4</v>
      </c>
      <c r="FQ20" s="134">
        <v>3.8969158734366267E-5</v>
      </c>
      <c r="FR20" s="134">
        <v>7.6030661038077878E-4</v>
      </c>
      <c r="FS20" s="134">
        <v>1.7269006200418119E-5</v>
      </c>
      <c r="FT20" s="134">
        <v>2.1756144122130046E-5</v>
      </c>
      <c r="FU20" s="134">
        <v>0</v>
      </c>
      <c r="FV20" s="134">
        <v>7.1105904867261921E-5</v>
      </c>
      <c r="FW20" s="134">
        <v>1.4217645528089923E-4</v>
      </c>
      <c r="FX20" s="134">
        <v>2.7296926981394942E-5</v>
      </c>
      <c r="FY20" s="134">
        <v>3.9738623751518336E-4</v>
      </c>
      <c r="FZ20" s="134">
        <v>1.1469642511760826E-5</v>
      </c>
      <c r="GA20" s="134">
        <v>1.2215592706272418E-4</v>
      </c>
      <c r="GB20" s="134">
        <v>8.5144632194130462E-4</v>
      </c>
      <c r="GC20" s="134">
        <v>4.1319531033025531E-5</v>
      </c>
      <c r="GD20" s="134">
        <v>1.3854259298626997E-5</v>
      </c>
      <c r="GE20" s="134">
        <v>2.8712461750597434E-4</v>
      </c>
      <c r="GF20" s="134">
        <v>5.6638628119727401E-4</v>
      </c>
      <c r="GG20" s="134">
        <v>3.4513449277529055E-4</v>
      </c>
      <c r="GH20" s="134">
        <v>9.6866489678128966E-3</v>
      </c>
      <c r="GI20" s="134">
        <v>6.5574735952788742E-3</v>
      </c>
      <c r="GJ20" s="134">
        <v>1.1589713224927087E-3</v>
      </c>
      <c r="GK20" s="134">
        <v>1.0461694438810636E-3</v>
      </c>
      <c r="GL20" s="134">
        <v>6.8883729461826173E-4</v>
      </c>
      <c r="GM20" s="134">
        <v>1.0182555405740997E-4</v>
      </c>
      <c r="GN20" s="134">
        <v>4.5863240191516618E-4</v>
      </c>
      <c r="GO20" s="134">
        <v>4.3704188929727822E-4</v>
      </c>
      <c r="GP20" s="134">
        <v>1.6078646412907643E-4</v>
      </c>
      <c r="GQ20" s="134"/>
      <c r="GR20" s="134">
        <v>1.2784037878915013E-4</v>
      </c>
      <c r="GS20" s="134">
        <v>3.3675158933603195E-5</v>
      </c>
      <c r="GT20" s="134">
        <v>6.0719667823792671E-4</v>
      </c>
      <c r="GU20" s="134">
        <v>2.1341750491300227E-5</v>
      </c>
      <c r="GV20" s="134">
        <v>2.6710771579365402E-5</v>
      </c>
      <c r="GW20" s="134">
        <v>9.8800388061247754E-6</v>
      </c>
      <c r="GX20" s="134">
        <v>7.7941979468384008E-5</v>
      </c>
      <c r="GY20" s="134">
        <v>7.9239774565769696E-5</v>
      </c>
      <c r="GZ20" s="134">
        <v>4.3889429052493647E-5</v>
      </c>
      <c r="HA20" s="134">
        <v>3.5191549889572015E-4</v>
      </c>
      <c r="HB20" s="134">
        <v>1.3996808309015219E-5</v>
      </c>
      <c r="HC20" s="134">
        <v>5.1874927084041763E-5</v>
      </c>
      <c r="HD20" s="134">
        <v>7.7311082657056615E-4</v>
      </c>
      <c r="HE20" s="134">
        <v>4.0351291822309766E-5</v>
      </c>
      <c r="HF20" s="134">
        <v>1.4367049763225462E-5</v>
      </c>
      <c r="HG20" s="134">
        <v>3.9383485687700232E-4</v>
      </c>
      <c r="HH20" s="134">
        <v>5.2437924628675266E-4</v>
      </c>
      <c r="HI20" s="134">
        <v>2.9562168112212477E-4</v>
      </c>
      <c r="HJ20" s="134">
        <v>9.2989988372902121E-3</v>
      </c>
      <c r="HK20" s="134">
        <v>7.7882138933344806E-3</v>
      </c>
      <c r="HL20" s="134">
        <v>1.8069968707291877E-3</v>
      </c>
      <c r="HM20" s="134">
        <v>1.0132537931206755E-3</v>
      </c>
      <c r="HN20" s="134">
        <v>6.7928287137300795E-4</v>
      </c>
      <c r="HO20" s="134">
        <v>8.4680772603211465E-5</v>
      </c>
      <c r="HP20" s="134">
        <v>3.9532873607789451E-4</v>
      </c>
      <c r="HQ20" s="134">
        <v>4.4729449018532364E-4</v>
      </c>
      <c r="HR20" s="134">
        <v>2.0466821054812597E-4</v>
      </c>
    </row>
    <row r="21" spans="1:226" x14ac:dyDescent="0.25">
      <c r="A21" s="123" t="s">
        <v>28</v>
      </c>
      <c r="B21" s="123">
        <v>6141</v>
      </c>
      <c r="C21" s="138" t="s">
        <v>911</v>
      </c>
      <c r="D21" s="135">
        <v>5.0750801933802777E-5</v>
      </c>
      <c r="E21" s="134">
        <v>5.8093313849241911E-5</v>
      </c>
      <c r="F21" s="134">
        <v>1.1575686483740505E-3</v>
      </c>
      <c r="G21" s="134">
        <v>0</v>
      </c>
      <c r="H21" s="134">
        <v>5.017577944305021E-4</v>
      </c>
      <c r="I21" s="134">
        <v>0</v>
      </c>
      <c r="J21" s="134">
        <v>5.5387559530003307E-5</v>
      </c>
      <c r="K21" s="134">
        <v>1.6469434404491301E-4</v>
      </c>
      <c r="L21" s="134">
        <v>8.440820157038668E-5</v>
      </c>
      <c r="M21" s="134">
        <v>1.5655180221370178E-3</v>
      </c>
      <c r="N21" s="134">
        <v>1.5104052903925651E-3</v>
      </c>
      <c r="O21" s="134">
        <v>4.9651768687228792E-4</v>
      </c>
      <c r="P21" s="134">
        <v>8.2112141094184692E-4</v>
      </c>
      <c r="Q21" s="134">
        <v>4.5644690977399469E-4</v>
      </c>
      <c r="R21" s="134">
        <v>1.8008042154368429E-4</v>
      </c>
      <c r="S21" s="134">
        <v>7.2813331895357108E-4</v>
      </c>
      <c r="T21" s="134">
        <v>4.2355210530883895E-3</v>
      </c>
      <c r="U21" s="134">
        <v>1.0910409953894128E-3</v>
      </c>
      <c r="V21" s="134">
        <v>1.6089008338023769E-3</v>
      </c>
      <c r="W21" s="134">
        <v>3.2100274475587151E-2</v>
      </c>
      <c r="X21" s="134">
        <v>2.5118843444182411E-3</v>
      </c>
      <c r="Y21" s="134">
        <v>2.9011962066257525E-3</v>
      </c>
      <c r="Z21" s="134">
        <v>5.1224568331872241E-3</v>
      </c>
      <c r="AA21" s="134">
        <v>4.4693734837119822E-4</v>
      </c>
      <c r="AB21" s="134">
        <v>2.205101930387788E-4</v>
      </c>
      <c r="AC21" s="134">
        <v>7.556003867752345E-4</v>
      </c>
      <c r="AD21" s="134">
        <v>0</v>
      </c>
      <c r="AE21" s="134"/>
      <c r="AF21" s="134">
        <v>9.9317555433326592E-6</v>
      </c>
      <c r="AG21" s="134">
        <v>6.264021015113629E-5</v>
      </c>
      <c r="AH21" s="134">
        <v>9.4585439456491675E-4</v>
      </c>
      <c r="AI21" s="134">
        <v>0</v>
      </c>
      <c r="AJ21" s="134">
        <v>5.0562596289578513E-4</v>
      </c>
      <c r="AK21" s="134">
        <v>0</v>
      </c>
      <c r="AL21" s="134">
        <v>2.7130301173796571E-5</v>
      </c>
      <c r="AM21" s="134">
        <v>1.1894885030530457E-4</v>
      </c>
      <c r="AN21" s="134">
        <v>7.1422108657597644E-5</v>
      </c>
      <c r="AO21" s="134">
        <v>2.1700779688863284E-4</v>
      </c>
      <c r="AP21" s="134">
        <v>1.339944133878988E-3</v>
      </c>
      <c r="AQ21" s="134">
        <v>3.1824059764260507E-4</v>
      </c>
      <c r="AR21" s="134">
        <v>8.1991827818427747E-4</v>
      </c>
      <c r="AS21" s="134">
        <v>4.080225908535388E-4</v>
      </c>
      <c r="AT21" s="134">
        <v>4.3371284814400697E-5</v>
      </c>
      <c r="AU21" s="134">
        <v>6.5988549553051877E-4</v>
      </c>
      <c r="AV21" s="134">
        <v>4.1156528203132097E-3</v>
      </c>
      <c r="AW21" s="134">
        <v>1.0746891487077173E-3</v>
      </c>
      <c r="AX21" s="134">
        <v>1.4672914908385368E-3</v>
      </c>
      <c r="AY21" s="134">
        <v>3.0991091996546257E-2</v>
      </c>
      <c r="AZ21" s="134">
        <v>2.6044661096698541E-3</v>
      </c>
      <c r="BA21" s="134">
        <v>2.6805379877954316E-3</v>
      </c>
      <c r="BB21" s="134">
        <v>4.5885857888739792E-3</v>
      </c>
      <c r="BC21" s="134">
        <v>4.6542912378909828E-4</v>
      </c>
      <c r="BD21" s="134">
        <v>2.2019519574120852E-4</v>
      </c>
      <c r="BE21" s="134">
        <v>8.5658819133413043E-4</v>
      </c>
      <c r="BF21" s="134">
        <v>0</v>
      </c>
      <c r="BG21" s="134"/>
      <c r="BH21" s="134">
        <v>8.186398010166892E-6</v>
      </c>
      <c r="BI21" s="134">
        <v>0</v>
      </c>
      <c r="BJ21" s="134">
        <v>9.4402862915724016E-4</v>
      </c>
      <c r="BK21" s="134">
        <v>0</v>
      </c>
      <c r="BL21" s="134">
        <v>4.237752163769927E-4</v>
      </c>
      <c r="BM21" s="134">
        <v>0</v>
      </c>
      <c r="BN21" s="134">
        <v>0</v>
      </c>
      <c r="BO21" s="134">
        <v>1.0034356672789963E-4</v>
      </c>
      <c r="BP21" s="134">
        <v>5.4539547970899458E-5</v>
      </c>
      <c r="BQ21" s="134">
        <v>7.7795479676986645E-5</v>
      </c>
      <c r="BR21" s="134">
        <v>1.3168914362265275E-3</v>
      </c>
      <c r="BS21" s="134">
        <v>3.9911365837465019E-4</v>
      </c>
      <c r="BT21" s="134">
        <v>6.7923072938589951E-4</v>
      </c>
      <c r="BU21" s="134">
        <v>3.1952624824618429E-4</v>
      </c>
      <c r="BV21" s="134">
        <v>3.9133668225504125E-5</v>
      </c>
      <c r="BW21" s="134">
        <v>6.1291461611969595E-4</v>
      </c>
      <c r="BX21" s="134">
        <v>2.9809287289128809E-3</v>
      </c>
      <c r="BY21" s="134">
        <v>1.040130771401132E-3</v>
      </c>
      <c r="BZ21" s="134">
        <v>7.6105277969532904E-3</v>
      </c>
      <c r="CA21" s="134">
        <v>3.3581654556861039E-2</v>
      </c>
      <c r="CB21" s="134">
        <v>2.3761553802246031E-3</v>
      </c>
      <c r="CC21" s="134">
        <v>2.3131758360876013E-3</v>
      </c>
      <c r="CD21" s="134">
        <v>3.8670144885095815E-3</v>
      </c>
      <c r="CE21" s="134">
        <v>4.4148505041286825E-4</v>
      </c>
      <c r="CF21" s="134">
        <v>2.0060489551233023E-4</v>
      </c>
      <c r="CG21" s="134">
        <v>6.2483262455839748E-4</v>
      </c>
      <c r="CH21" s="134">
        <v>0</v>
      </c>
      <c r="CI21" s="134"/>
      <c r="CJ21" s="134">
        <v>4.2881241698065037E-6</v>
      </c>
      <c r="CK21" s="134">
        <v>0</v>
      </c>
      <c r="CL21" s="134">
        <v>8.4555129516448015E-4</v>
      </c>
      <c r="CM21" s="134">
        <v>0</v>
      </c>
      <c r="CN21" s="134">
        <v>2.9281061743907059E-4</v>
      </c>
      <c r="CO21" s="134">
        <v>0</v>
      </c>
      <c r="CP21" s="134">
        <v>0</v>
      </c>
      <c r="CQ21" s="134">
        <v>0</v>
      </c>
      <c r="CR21" s="134">
        <v>0</v>
      </c>
      <c r="CS21" s="134">
        <v>0</v>
      </c>
      <c r="CT21" s="134">
        <v>1.1998114587576908E-3</v>
      </c>
      <c r="CU21" s="134">
        <v>3.2963729243940134E-4</v>
      </c>
      <c r="CV21" s="134">
        <v>7.1358031370663652E-4</v>
      </c>
      <c r="CW21" s="134">
        <v>3.9422402725429505E-4</v>
      </c>
      <c r="CX21" s="134">
        <v>1.7594261057520603E-5</v>
      </c>
      <c r="CY21" s="134">
        <v>1.0837804467690633E-3</v>
      </c>
      <c r="CZ21" s="134">
        <v>3.6776241553821377E-3</v>
      </c>
      <c r="DA21" s="134">
        <v>1.0992679362088384E-3</v>
      </c>
      <c r="DB21" s="134">
        <v>7.2265571386290889E-3</v>
      </c>
      <c r="DC21" s="134">
        <v>3.7830748760339816E-2</v>
      </c>
      <c r="DD21" s="134">
        <v>2.9187694875170435E-3</v>
      </c>
      <c r="DE21" s="134">
        <v>2.3498568231734665E-3</v>
      </c>
      <c r="DF21" s="134">
        <v>4.4106121351813795E-3</v>
      </c>
      <c r="DG21" s="134">
        <v>5.1351911985265584E-4</v>
      </c>
      <c r="DH21" s="134">
        <v>7.0495810919921377E-5</v>
      </c>
      <c r="DI21" s="134">
        <v>9.4646831873289154E-4</v>
      </c>
      <c r="DJ21" s="134">
        <v>3.1600362933574501E-6</v>
      </c>
      <c r="DK21" s="134"/>
      <c r="DL21" s="134">
        <v>8.5480110194199924E-6</v>
      </c>
      <c r="DM21" s="134">
        <v>0</v>
      </c>
      <c r="DN21" s="134">
        <v>8.0257871519834551E-4</v>
      </c>
      <c r="DO21" s="134">
        <v>0</v>
      </c>
      <c r="DP21" s="134">
        <v>2.8623726519419143E-4</v>
      </c>
      <c r="DQ21" s="134">
        <v>0</v>
      </c>
      <c r="DR21" s="134">
        <v>0</v>
      </c>
      <c r="DS21" s="134">
        <v>0</v>
      </c>
      <c r="DT21" s="134">
        <v>0</v>
      </c>
      <c r="DU21" s="134">
        <v>0</v>
      </c>
      <c r="DV21" s="134">
        <v>1.0568536818131221E-4</v>
      </c>
      <c r="DW21" s="134">
        <v>4.1751690478208068E-4</v>
      </c>
      <c r="DX21" s="134">
        <v>3.1524276652928674E-4</v>
      </c>
      <c r="DY21" s="134">
        <v>4.1107553042133522E-4</v>
      </c>
      <c r="DZ21" s="134">
        <v>5.5857622948027693E-6</v>
      </c>
      <c r="EA21" s="134">
        <v>1.4684465171547047E-4</v>
      </c>
      <c r="EB21" s="134">
        <v>3.7419384316523946E-3</v>
      </c>
      <c r="EC21" s="134">
        <v>9.6915416591165254E-4</v>
      </c>
      <c r="ED21" s="134">
        <v>7.3260146575245683E-3</v>
      </c>
      <c r="EE21" s="134">
        <v>4.0164335892551313E-2</v>
      </c>
      <c r="EF21" s="134">
        <v>2.8248584938679959E-3</v>
      </c>
      <c r="EG21" s="134">
        <v>2.6184571421119874E-3</v>
      </c>
      <c r="EH21" s="134">
        <v>5.0602828800004026E-3</v>
      </c>
      <c r="EI21" s="134">
        <v>4.9300866432533549E-4</v>
      </c>
      <c r="EJ21" s="134">
        <v>8.5965787518730574E-5</v>
      </c>
      <c r="EK21" s="134">
        <v>9.9255599616375847E-4</v>
      </c>
      <c r="EL21" s="134">
        <v>2.00929169473622E-5</v>
      </c>
      <c r="EM21" s="134"/>
      <c r="EN21" s="134">
        <v>6.663828079432038E-6</v>
      </c>
      <c r="EO21" s="134">
        <v>0</v>
      </c>
      <c r="EP21" s="134">
        <v>6.6196196066602771E-4</v>
      </c>
      <c r="EQ21" s="134">
        <v>0</v>
      </c>
      <c r="ER21" s="134">
        <v>2.5354341889855713E-4</v>
      </c>
      <c r="ES21" s="134">
        <v>0</v>
      </c>
      <c r="ET21" s="134">
        <v>0</v>
      </c>
      <c r="EU21" s="134">
        <v>0</v>
      </c>
      <c r="EV21" s="134">
        <v>0</v>
      </c>
      <c r="EW21" s="134">
        <v>1.8225827087895064E-6</v>
      </c>
      <c r="EX21" s="134">
        <v>2.1519046096800504E-4</v>
      </c>
      <c r="EY21" s="134">
        <v>3.3183535849872045E-4</v>
      </c>
      <c r="EZ21" s="134">
        <v>2.2371442629671938E-4</v>
      </c>
      <c r="FA21" s="134">
        <v>4.3317247611192929E-4</v>
      </c>
      <c r="FB21" s="134">
        <v>0</v>
      </c>
      <c r="FC21" s="134">
        <v>1.5184527795912517E-5</v>
      </c>
      <c r="FD21" s="134">
        <v>3.5919443004059685E-3</v>
      </c>
      <c r="FE21" s="134">
        <v>1.3320976992296572E-3</v>
      </c>
      <c r="FF21" s="134">
        <v>6.3153741935391087E-3</v>
      </c>
      <c r="FG21" s="134">
        <v>4.6880573817901658E-2</v>
      </c>
      <c r="FH21" s="134">
        <v>2.6247919277139708E-3</v>
      </c>
      <c r="FI21" s="134">
        <v>2.0665887835141384E-3</v>
      </c>
      <c r="FJ21" s="134">
        <v>4.2754329541440164E-3</v>
      </c>
      <c r="FK21" s="134">
        <v>4.4633935034808206E-4</v>
      </c>
      <c r="FL21" s="134">
        <v>8.5049604551838269E-5</v>
      </c>
      <c r="FM21" s="134">
        <v>8.0473183014276339E-4</v>
      </c>
      <c r="FN21" s="134">
        <v>1.6193336763342617E-3</v>
      </c>
      <c r="FO21" s="134"/>
      <c r="FP21" s="134">
        <v>3.2294038115793632E-6</v>
      </c>
      <c r="FQ21" s="134">
        <v>0</v>
      </c>
      <c r="FR21" s="134">
        <v>5.6081439103706869E-4</v>
      </c>
      <c r="FS21" s="134">
        <v>0</v>
      </c>
      <c r="FT21" s="134">
        <v>2.2622439794426564E-4</v>
      </c>
      <c r="FU21" s="134">
        <v>0</v>
      </c>
      <c r="FV21" s="134">
        <v>0</v>
      </c>
      <c r="FW21" s="134">
        <v>2.3531772185520966E-4</v>
      </c>
      <c r="FX21" s="134">
        <v>0</v>
      </c>
      <c r="FY21" s="134">
        <v>1.4562298354593382E-6</v>
      </c>
      <c r="FZ21" s="134">
        <v>0</v>
      </c>
      <c r="GA21" s="134">
        <v>5.9775967259705134E-6</v>
      </c>
      <c r="GB21" s="134">
        <v>2.2410533159076295E-4</v>
      </c>
      <c r="GC21" s="134">
        <v>0</v>
      </c>
      <c r="GD21" s="134">
        <v>1.5575060855436135E-4</v>
      </c>
      <c r="GE21" s="134">
        <v>8.6038996759337264E-6</v>
      </c>
      <c r="GF21" s="134">
        <v>2.7743379590426664E-3</v>
      </c>
      <c r="GG21" s="134">
        <v>1.1529657647788365E-3</v>
      </c>
      <c r="GH21" s="134">
        <v>6.2940952048718994E-3</v>
      </c>
      <c r="GI21" s="134">
        <v>2.3631653075167312E-2</v>
      </c>
      <c r="GJ21" s="134">
        <v>2.7560941705761463E-3</v>
      </c>
      <c r="GK21" s="134">
        <v>1.9000386786460529E-3</v>
      </c>
      <c r="GL21" s="134">
        <v>4.1852156325967753E-3</v>
      </c>
      <c r="GM21" s="134">
        <v>4.3746038654419328E-4</v>
      </c>
      <c r="GN21" s="134">
        <v>6.1063697698283135E-5</v>
      </c>
      <c r="GO21" s="134">
        <v>6.7241432807766711E-4</v>
      </c>
      <c r="GP21" s="134">
        <v>1.438743261312853E-3</v>
      </c>
      <c r="GQ21" s="134"/>
      <c r="GR21" s="134">
        <v>6.2500727330864208E-6</v>
      </c>
      <c r="GS21" s="134">
        <v>0</v>
      </c>
      <c r="GT21" s="134">
        <v>4.130315839571879E-4</v>
      </c>
      <c r="GU21" s="134">
        <v>0</v>
      </c>
      <c r="GV21" s="134">
        <v>2.0240413285219146E-4</v>
      </c>
      <c r="GW21" s="134">
        <v>0</v>
      </c>
      <c r="GX21" s="134">
        <v>0</v>
      </c>
      <c r="GY21" s="134">
        <v>0</v>
      </c>
      <c r="GZ21" s="134">
        <v>0</v>
      </c>
      <c r="HA21" s="134">
        <v>0</v>
      </c>
      <c r="HB21" s="134">
        <v>0</v>
      </c>
      <c r="HC21" s="134">
        <v>2.7916316066223699E-6</v>
      </c>
      <c r="HD21" s="134">
        <v>2.3854790686734967E-4</v>
      </c>
      <c r="HE21" s="134">
        <v>0</v>
      </c>
      <c r="HF21" s="134">
        <v>1.6030417558235541E-4</v>
      </c>
      <c r="HG21" s="134">
        <v>4.7001473318373318E-6</v>
      </c>
      <c r="HH21" s="134">
        <v>2.9748911790296773E-3</v>
      </c>
      <c r="HI21" s="134">
        <v>9.3543451942635942E-4</v>
      </c>
      <c r="HJ21" s="134">
        <v>4.9965209753199454E-3</v>
      </c>
      <c r="HK21" s="134">
        <v>3.2839419617000189E-2</v>
      </c>
      <c r="HL21" s="134">
        <v>1.9618765245076656E-3</v>
      </c>
      <c r="HM21" s="134">
        <v>1.374000994098941E-3</v>
      </c>
      <c r="HN21" s="134">
        <v>3.4540168044820741E-3</v>
      </c>
      <c r="HO21" s="134">
        <v>3.9129852650705198E-4</v>
      </c>
      <c r="HP21" s="134">
        <v>4.995559523649126E-5</v>
      </c>
      <c r="HQ21" s="134">
        <v>5.1821228920307457E-4</v>
      </c>
      <c r="HR21" s="134">
        <v>9.9281392152734548E-4</v>
      </c>
    </row>
    <row r="22" spans="1:226" x14ac:dyDescent="0.25">
      <c r="A22" s="123" t="s">
        <v>28</v>
      </c>
      <c r="B22" s="123">
        <v>6142</v>
      </c>
      <c r="C22" s="138" t="s">
        <v>912</v>
      </c>
      <c r="D22" s="135">
        <v>0</v>
      </c>
      <c r="E22" s="134">
        <v>0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1.0516520393789532E-5</v>
      </c>
      <c r="N22" s="134">
        <v>0</v>
      </c>
      <c r="O22" s="134">
        <v>0</v>
      </c>
      <c r="P22" s="134">
        <v>0</v>
      </c>
      <c r="Q22" s="134">
        <v>0</v>
      </c>
      <c r="R22" s="134">
        <v>8.4356873419594089E-6</v>
      </c>
      <c r="S22" s="134">
        <v>0</v>
      </c>
      <c r="T22" s="134">
        <v>5.6829645318324616E-5</v>
      </c>
      <c r="U22" s="134">
        <v>7.8660920705773092E-5</v>
      </c>
      <c r="V22" s="134">
        <v>2.8728507684563622E-5</v>
      </c>
      <c r="W22" s="134">
        <v>0</v>
      </c>
      <c r="X22" s="134">
        <v>1.3069349565894321E-6</v>
      </c>
      <c r="Y22" s="134">
        <v>4.8719935068956556E-5</v>
      </c>
      <c r="Z22" s="134">
        <v>3.7454126853011209E-4</v>
      </c>
      <c r="AA22" s="134">
        <v>0</v>
      </c>
      <c r="AB22" s="134">
        <v>0</v>
      </c>
      <c r="AC22" s="134">
        <v>0</v>
      </c>
      <c r="AD22" s="134">
        <v>9.0466863127736914E-6</v>
      </c>
      <c r="AE22" s="134"/>
      <c r="AF22" s="134">
        <v>0</v>
      </c>
      <c r="AG22" s="134">
        <v>0</v>
      </c>
      <c r="AH22" s="134">
        <v>1.0162303320147955E-5</v>
      </c>
      <c r="AI22" s="134">
        <v>0</v>
      </c>
      <c r="AJ22" s="134">
        <v>0</v>
      </c>
      <c r="AK22" s="134">
        <v>0</v>
      </c>
      <c r="AL22" s="134">
        <v>0</v>
      </c>
      <c r="AM22" s="134">
        <v>1.1012144894817584E-5</v>
      </c>
      <c r="AN22" s="134">
        <v>8.9247774576237055E-6</v>
      </c>
      <c r="AO22" s="134">
        <v>4.1695536164534598E-5</v>
      </c>
      <c r="AP22" s="134">
        <v>3.8376436894466832E-5</v>
      </c>
      <c r="AQ22" s="134">
        <v>3.7919042239358044E-6</v>
      </c>
      <c r="AR22" s="134">
        <v>6.6130281832374124E-4</v>
      </c>
      <c r="AS22" s="134">
        <v>1.3036642559976912E-5</v>
      </c>
      <c r="AT22" s="134">
        <v>1.5796329783691094E-5</v>
      </c>
      <c r="AU22" s="134">
        <v>0</v>
      </c>
      <c r="AV22" s="134">
        <v>7.0309973483961675E-5</v>
      </c>
      <c r="AW22" s="134">
        <v>7.9302747368117731E-5</v>
      </c>
      <c r="AX22" s="134">
        <v>1.1294814670333854E-4</v>
      </c>
      <c r="AY22" s="134">
        <v>2.5370721105332831E-6</v>
      </c>
      <c r="AZ22" s="134">
        <v>0</v>
      </c>
      <c r="BA22" s="134">
        <v>5.3944069350603606E-5</v>
      </c>
      <c r="BB22" s="134">
        <v>4.6275351066591889E-4</v>
      </c>
      <c r="BC22" s="134">
        <v>6.5158565422428899E-6</v>
      </c>
      <c r="BD22" s="134">
        <v>2.2300795445628796E-6</v>
      </c>
      <c r="BE22" s="134">
        <v>0</v>
      </c>
      <c r="BF22" s="134">
        <v>1.0630022572076904E-4</v>
      </c>
      <c r="BG22" s="134"/>
      <c r="BH22" s="134">
        <v>0</v>
      </c>
      <c r="BI22" s="134">
        <v>0</v>
      </c>
      <c r="BJ22" s="134">
        <v>2.4518262040462376E-5</v>
      </c>
      <c r="BK22" s="134">
        <v>0</v>
      </c>
      <c r="BL22" s="134">
        <v>0</v>
      </c>
      <c r="BM22" s="134">
        <v>0</v>
      </c>
      <c r="BN22" s="134">
        <v>0</v>
      </c>
      <c r="BO22" s="134">
        <v>2.1670259048320102E-5</v>
      </c>
      <c r="BP22" s="134">
        <v>2.4273808988580687E-5</v>
      </c>
      <c r="BQ22" s="134">
        <v>1.2207949034329777E-4</v>
      </c>
      <c r="BR22" s="134">
        <v>4.5160949655992903E-4</v>
      </c>
      <c r="BS22" s="134">
        <v>3.6882782736062608E-5</v>
      </c>
      <c r="BT22" s="134">
        <v>5.6571897769428978E-4</v>
      </c>
      <c r="BU22" s="134">
        <v>2.4496113210289485E-5</v>
      </c>
      <c r="BV22" s="134">
        <v>3.535106279275506E-5</v>
      </c>
      <c r="BW22" s="134">
        <v>0</v>
      </c>
      <c r="BX22" s="134">
        <v>9.8452332004855464E-5</v>
      </c>
      <c r="BY22" s="134">
        <v>7.2450268326733716E-5</v>
      </c>
      <c r="BZ22" s="134">
        <v>4.7084326530183137E-4</v>
      </c>
      <c r="CA22" s="134">
        <v>3.0521718604981351E-4</v>
      </c>
      <c r="CB22" s="134">
        <v>0</v>
      </c>
      <c r="CC22" s="134">
        <v>6.7547336648034274E-5</v>
      </c>
      <c r="CD22" s="134">
        <v>4.491542230936152E-4</v>
      </c>
      <c r="CE22" s="134">
        <v>1.0534445980967284E-5</v>
      </c>
      <c r="CF22" s="134">
        <v>1.2928508443907499E-5</v>
      </c>
      <c r="CG22" s="134">
        <v>0</v>
      </c>
      <c r="CH22" s="134">
        <v>1.8592271986844788E-4</v>
      </c>
      <c r="CI22" s="134"/>
      <c r="CJ22" s="134">
        <v>0</v>
      </c>
      <c r="CK22" s="134">
        <v>0</v>
      </c>
      <c r="CL22" s="134">
        <v>3.4984533383347576E-5</v>
      </c>
      <c r="CM22" s="134">
        <v>0</v>
      </c>
      <c r="CN22" s="134">
        <v>0</v>
      </c>
      <c r="CO22" s="134">
        <v>0</v>
      </c>
      <c r="CP22" s="134">
        <v>0</v>
      </c>
      <c r="CQ22" s="134">
        <v>3.6822034657328115E-5</v>
      </c>
      <c r="CR22" s="134">
        <v>3.2177088612342257E-5</v>
      </c>
      <c r="CS22" s="134">
        <v>1.5809262748441811E-4</v>
      </c>
      <c r="CT22" s="134">
        <v>6.6549532803559402E-4</v>
      </c>
      <c r="CU22" s="134">
        <v>6.0531895036059136E-5</v>
      </c>
      <c r="CV22" s="134">
        <v>4.1412351379447649E-4</v>
      </c>
      <c r="CW22" s="134">
        <v>3.7226303573527589E-5</v>
      </c>
      <c r="CX22" s="134">
        <v>5.4291938250339766E-5</v>
      </c>
      <c r="CY22" s="134">
        <v>0</v>
      </c>
      <c r="CZ22" s="134">
        <v>9.7757900434935767E-5</v>
      </c>
      <c r="DA22" s="134">
        <v>7.193172684956098E-5</v>
      </c>
      <c r="DB22" s="134">
        <v>5.6211458052273444E-4</v>
      </c>
      <c r="DC22" s="134">
        <v>4.583484050042192E-4</v>
      </c>
      <c r="DD22" s="134">
        <v>0</v>
      </c>
      <c r="DE22" s="134">
        <v>7.5530061240911705E-5</v>
      </c>
      <c r="DF22" s="134">
        <v>1.6203369499875437E-5</v>
      </c>
      <c r="DG22" s="134">
        <v>3.2087673489496092E-5</v>
      </c>
      <c r="DH22" s="134">
        <v>2.2764684013489202E-5</v>
      </c>
      <c r="DI22" s="134">
        <v>0</v>
      </c>
      <c r="DJ22" s="134">
        <v>1.5583770033782309E-4</v>
      </c>
      <c r="DK22" s="134"/>
      <c r="DL22" s="134">
        <v>0</v>
      </c>
      <c r="DM22" s="134">
        <v>0</v>
      </c>
      <c r="DN22" s="134">
        <v>4.3853891614386708E-5</v>
      </c>
      <c r="DO22" s="134">
        <v>0</v>
      </c>
      <c r="DP22" s="134">
        <v>0</v>
      </c>
      <c r="DQ22" s="134">
        <v>0</v>
      </c>
      <c r="DR22" s="134">
        <v>0</v>
      </c>
      <c r="DS22" s="134">
        <v>4.6246528241181595E-5</v>
      </c>
      <c r="DT22" s="134">
        <v>3.3450192238498849E-5</v>
      </c>
      <c r="DU22" s="134">
        <v>2.293785747774079E-4</v>
      </c>
      <c r="DV22" s="134">
        <v>6.1914899982323064E-4</v>
      </c>
      <c r="DW22" s="134">
        <v>5.1398582487291397E-5</v>
      </c>
      <c r="DX22" s="134">
        <v>0</v>
      </c>
      <c r="DY22" s="134">
        <v>5.3232780297956966E-5</v>
      </c>
      <c r="DZ22" s="134">
        <v>6.407741881814312E-5</v>
      </c>
      <c r="EA22" s="134">
        <v>0</v>
      </c>
      <c r="EB22" s="134">
        <v>1.0512170315277803E-4</v>
      </c>
      <c r="EC22" s="134">
        <v>7.8924097062340362E-5</v>
      </c>
      <c r="ED22" s="134">
        <v>7.3762293226892932E-4</v>
      </c>
      <c r="EE22" s="134">
        <v>5.7562267008155711E-4</v>
      </c>
      <c r="EF22" s="134">
        <v>0</v>
      </c>
      <c r="EG22" s="134">
        <v>9.9750733682178662E-5</v>
      </c>
      <c r="EH22" s="134">
        <v>5.8317794853997689E-5</v>
      </c>
      <c r="EI22" s="134">
        <v>3.6915666647412974E-5</v>
      </c>
      <c r="EJ22" s="134">
        <v>4.5191509140139155E-5</v>
      </c>
      <c r="EK22" s="134">
        <v>0</v>
      </c>
      <c r="EL22" s="134">
        <v>5.1631441787105482E-5</v>
      </c>
      <c r="EM22" s="134"/>
      <c r="EN22" s="134">
        <v>0</v>
      </c>
      <c r="EO22" s="134">
        <v>0</v>
      </c>
      <c r="EP22" s="134">
        <v>5.9282019227641329E-5</v>
      </c>
      <c r="EQ22" s="134">
        <v>0</v>
      </c>
      <c r="ER22" s="134">
        <v>0</v>
      </c>
      <c r="ES22" s="134">
        <v>0</v>
      </c>
      <c r="ET22" s="134">
        <v>0</v>
      </c>
      <c r="EU22" s="134">
        <v>5.9794547169149281E-5</v>
      </c>
      <c r="EV22" s="134">
        <v>5.0567856726852776E-5</v>
      </c>
      <c r="EW22" s="134">
        <v>3.5021726700684377E-4</v>
      </c>
      <c r="EX22" s="134">
        <v>3.1289757846881454E-4</v>
      </c>
      <c r="EY22" s="134">
        <v>9.4731278890067979E-5</v>
      </c>
      <c r="EZ22" s="134">
        <v>3.1947499152195052E-4</v>
      </c>
      <c r="FA22" s="134">
        <v>8.8866140392287733E-5</v>
      </c>
      <c r="FB22" s="134">
        <v>1.1646066257489476E-4</v>
      </c>
      <c r="FC22" s="134">
        <v>0</v>
      </c>
      <c r="FD22" s="134">
        <v>8.5450285274951655E-5</v>
      </c>
      <c r="FE22" s="134">
        <v>5.1747930232155714E-5</v>
      </c>
      <c r="FF22" s="134">
        <v>1.0412485201237115E-3</v>
      </c>
      <c r="FG22" s="134">
        <v>6.9420265736833326E-4</v>
      </c>
      <c r="FH22" s="134">
        <v>0</v>
      </c>
      <c r="FI22" s="134">
        <v>8.1339745377112112E-5</v>
      </c>
      <c r="FJ22" s="134">
        <v>3.6921209629262965E-5</v>
      </c>
      <c r="FK22" s="134">
        <v>5.0798948270108172E-5</v>
      </c>
      <c r="FL22" s="134">
        <v>1.5239006619094885E-4</v>
      </c>
      <c r="FM22" s="134">
        <v>0</v>
      </c>
      <c r="FN22" s="134">
        <v>1.0477677211654095E-4</v>
      </c>
      <c r="FO22" s="134"/>
      <c r="FP22" s="134">
        <v>0</v>
      </c>
      <c r="FQ22" s="134">
        <v>0</v>
      </c>
      <c r="FR22" s="134">
        <v>7.3424897098309003E-5</v>
      </c>
      <c r="FS22" s="134">
        <v>0</v>
      </c>
      <c r="FT22" s="134">
        <v>0</v>
      </c>
      <c r="FU22" s="134">
        <v>0</v>
      </c>
      <c r="FV22" s="134">
        <v>0</v>
      </c>
      <c r="FW22" s="134">
        <v>6.626999649721619E-5</v>
      </c>
      <c r="FX22" s="134">
        <v>4.3936948370303757E-5</v>
      </c>
      <c r="FY22" s="134">
        <v>3.0872546164344025E-4</v>
      </c>
      <c r="FZ22" s="134">
        <v>1.6568275108368237E-4</v>
      </c>
      <c r="GA22" s="134">
        <v>9.7602141898657312E-5</v>
      </c>
      <c r="GB22" s="134">
        <v>0</v>
      </c>
      <c r="GC22" s="134">
        <v>1.0736407181953824E-4</v>
      </c>
      <c r="GD22" s="134">
        <v>0</v>
      </c>
      <c r="GE22" s="134">
        <v>2.5310433477531158E-6</v>
      </c>
      <c r="GF22" s="134">
        <v>2.051107281530859E-5</v>
      </c>
      <c r="GG22" s="134">
        <v>5.4655555787916291E-5</v>
      </c>
      <c r="GH22" s="134">
        <v>9.4582825694858883E-4</v>
      </c>
      <c r="GI22" s="134">
        <v>6.1228241591976945E-4</v>
      </c>
      <c r="GJ22" s="134">
        <v>0</v>
      </c>
      <c r="GK22" s="134">
        <v>8.2969022401029529E-5</v>
      </c>
      <c r="GL22" s="134">
        <v>6.1699022053986045E-5</v>
      </c>
      <c r="GM22" s="134">
        <v>0</v>
      </c>
      <c r="GN22" s="134">
        <v>0</v>
      </c>
      <c r="GO22" s="134">
        <v>0</v>
      </c>
      <c r="GP22" s="134">
        <v>3.3566271547921626E-4</v>
      </c>
      <c r="GQ22" s="134"/>
      <c r="GR22" s="134">
        <v>0</v>
      </c>
      <c r="GS22" s="134">
        <v>0</v>
      </c>
      <c r="GT22" s="134">
        <v>9.5880226472779546E-5</v>
      </c>
      <c r="GU22" s="134">
        <v>0</v>
      </c>
      <c r="GV22" s="134">
        <v>0</v>
      </c>
      <c r="GW22" s="134">
        <v>0</v>
      </c>
      <c r="GX22" s="134">
        <v>0</v>
      </c>
      <c r="GY22" s="134">
        <v>7.2076886709006329E-5</v>
      </c>
      <c r="GZ22" s="134">
        <v>0</v>
      </c>
      <c r="HA22" s="134">
        <v>3.745486500205581E-4</v>
      </c>
      <c r="HB22" s="134">
        <v>2.0090648920806456E-4</v>
      </c>
      <c r="HC22" s="134">
        <v>1.0324888563665203E-4</v>
      </c>
      <c r="HD22" s="134">
        <v>0</v>
      </c>
      <c r="HE22" s="134">
        <v>1.259440316334253E-4</v>
      </c>
      <c r="HF22" s="134">
        <v>0</v>
      </c>
      <c r="HG22" s="134">
        <v>1.3895483612234748E-6</v>
      </c>
      <c r="HH22" s="134">
        <v>1.7400329864176873E-5</v>
      </c>
      <c r="HI22" s="134">
        <v>1.1625511619558252E-5</v>
      </c>
      <c r="HJ22" s="134">
        <v>1.1790042540712638E-3</v>
      </c>
      <c r="HK22" s="134">
        <v>7.2993018838458316E-4</v>
      </c>
      <c r="HL22" s="134">
        <v>0</v>
      </c>
      <c r="HM22" s="134">
        <v>9.2491291713300345E-5</v>
      </c>
      <c r="HN22" s="134">
        <v>0</v>
      </c>
      <c r="HO22" s="134">
        <v>0</v>
      </c>
      <c r="HP22" s="134">
        <v>0</v>
      </c>
      <c r="HQ22" s="134">
        <v>0</v>
      </c>
      <c r="HR22" s="134">
        <v>4.7104042251692449E-4</v>
      </c>
    </row>
    <row r="23" spans="1:226" x14ac:dyDescent="0.25">
      <c r="A23" s="123" t="s">
        <v>28</v>
      </c>
      <c r="B23" s="123">
        <v>6143</v>
      </c>
      <c r="C23" s="138" t="s">
        <v>913</v>
      </c>
      <c r="D23" s="135">
        <v>2.8902123675632786E-5</v>
      </c>
      <c r="E23" s="134">
        <v>0</v>
      </c>
      <c r="F23" s="134">
        <v>0</v>
      </c>
      <c r="G23" s="134">
        <v>0</v>
      </c>
      <c r="H23" s="134">
        <v>0</v>
      </c>
      <c r="I23" s="134">
        <v>0</v>
      </c>
      <c r="J23" s="134">
        <v>1.1009344930104909E-6</v>
      </c>
      <c r="K23" s="134">
        <v>2.7550120098859008E-5</v>
      </c>
      <c r="L23" s="134">
        <v>3.9840880360873637E-6</v>
      </c>
      <c r="M23" s="134">
        <v>1.5521473208845679E-4</v>
      </c>
      <c r="N23" s="134">
        <v>7.5103361210653138E-6</v>
      </c>
      <c r="O23" s="134">
        <v>8.9476894291133343E-6</v>
      </c>
      <c r="P23" s="134">
        <v>1.2139001726303516E-4</v>
      </c>
      <c r="Q23" s="134">
        <v>0</v>
      </c>
      <c r="R23" s="134">
        <v>0</v>
      </c>
      <c r="S23" s="134">
        <v>2.7041323441649582E-4</v>
      </c>
      <c r="T23" s="134">
        <v>0</v>
      </c>
      <c r="U23" s="134">
        <v>0</v>
      </c>
      <c r="V23" s="134">
        <v>6.597249040231905E-4</v>
      </c>
      <c r="W23" s="134">
        <v>1.5409928415154048E-2</v>
      </c>
      <c r="X23" s="134">
        <v>2.0922208576103807E-4</v>
      </c>
      <c r="Y23" s="134">
        <v>0</v>
      </c>
      <c r="Z23" s="134">
        <v>0</v>
      </c>
      <c r="AA23" s="134">
        <v>0</v>
      </c>
      <c r="AB23" s="134">
        <v>0</v>
      </c>
      <c r="AC23" s="134">
        <v>7.3690220592347212E-5</v>
      </c>
      <c r="AD23" s="134">
        <v>6.9473910850280346E-6</v>
      </c>
      <c r="AE23" s="134"/>
      <c r="AF23" s="134">
        <v>1.1239204119745724E-6</v>
      </c>
      <c r="AG23" s="134">
        <v>0</v>
      </c>
      <c r="AH23" s="134">
        <v>0</v>
      </c>
      <c r="AI23" s="134">
        <v>4.1937702335873829E-6</v>
      </c>
      <c r="AJ23" s="134">
        <v>0</v>
      </c>
      <c r="AK23" s="134">
        <v>0</v>
      </c>
      <c r="AL23" s="134">
        <v>0</v>
      </c>
      <c r="AM23" s="134">
        <v>0</v>
      </c>
      <c r="AN23" s="134">
        <v>3.1559563827320989E-6</v>
      </c>
      <c r="AO23" s="134">
        <v>7.4008869881086569E-5</v>
      </c>
      <c r="AP23" s="134">
        <v>7.9478312533694454E-6</v>
      </c>
      <c r="AQ23" s="134">
        <v>8.3421892926587698E-6</v>
      </c>
      <c r="AR23" s="134">
        <v>1.9365300374491449E-4</v>
      </c>
      <c r="AS23" s="134">
        <v>0</v>
      </c>
      <c r="AT23" s="134">
        <v>0</v>
      </c>
      <c r="AU23" s="134">
        <v>1.6011932907575985E-4</v>
      </c>
      <c r="AV23" s="134">
        <v>1.2059468841468653E-6</v>
      </c>
      <c r="AW23" s="134">
        <v>0</v>
      </c>
      <c r="AX23" s="134">
        <v>8.0747159525109216E-4</v>
      </c>
      <c r="AY23" s="134">
        <v>1.6628320650703181E-2</v>
      </c>
      <c r="AZ23" s="134">
        <v>1.0804036090436076E-4</v>
      </c>
      <c r="BA23" s="134">
        <v>0</v>
      </c>
      <c r="BB23" s="134">
        <v>1.3650855206168895E-6</v>
      </c>
      <c r="BC23" s="134">
        <v>0</v>
      </c>
      <c r="BD23" s="134">
        <v>0</v>
      </c>
      <c r="BE23" s="134">
        <v>8.8593716600470488E-5</v>
      </c>
      <c r="BF23" s="134">
        <v>0</v>
      </c>
      <c r="BG23" s="134"/>
      <c r="BH23" s="134">
        <v>1.0226198178817078E-5</v>
      </c>
      <c r="BI23" s="134">
        <v>0</v>
      </c>
      <c r="BJ23" s="134">
        <v>0</v>
      </c>
      <c r="BK23" s="134">
        <v>0</v>
      </c>
      <c r="BL23" s="134">
        <v>0</v>
      </c>
      <c r="BM23" s="134">
        <v>2.4137635328989776E-6</v>
      </c>
      <c r="BN23" s="134">
        <v>0</v>
      </c>
      <c r="BO23" s="134">
        <v>0</v>
      </c>
      <c r="BP23" s="134">
        <v>0</v>
      </c>
      <c r="BQ23" s="134">
        <v>2.1145928414974144E-6</v>
      </c>
      <c r="BR23" s="134">
        <v>1.379697036404238E-5</v>
      </c>
      <c r="BS23" s="134">
        <v>7.3228826054428145E-6</v>
      </c>
      <c r="BT23" s="134">
        <v>0</v>
      </c>
      <c r="BU23" s="134">
        <v>0</v>
      </c>
      <c r="BV23" s="134">
        <v>0</v>
      </c>
      <c r="BW23" s="134">
        <v>3.0130219758611233E-4</v>
      </c>
      <c r="BX23" s="134">
        <v>3.6064702180266494E-4</v>
      </c>
      <c r="BY23" s="134">
        <v>0</v>
      </c>
      <c r="BZ23" s="134">
        <v>9.6691238232428942E-4</v>
      </c>
      <c r="CA23" s="134">
        <v>1.7714896819902768E-2</v>
      </c>
      <c r="CB23" s="134">
        <v>1.0149608781985858E-4</v>
      </c>
      <c r="CC23" s="134">
        <v>0</v>
      </c>
      <c r="CD23" s="134">
        <v>0</v>
      </c>
      <c r="CE23" s="134">
        <v>1.0701454619778422E-5</v>
      </c>
      <c r="CF23" s="134">
        <v>0</v>
      </c>
      <c r="CG23" s="134">
        <v>0</v>
      </c>
      <c r="CH23" s="134">
        <v>1.0880593270251888E-4</v>
      </c>
      <c r="CI23" s="134"/>
      <c r="CJ23" s="134">
        <v>0</v>
      </c>
      <c r="CK23" s="134">
        <v>0</v>
      </c>
      <c r="CL23" s="134">
        <v>3.2805547592683771E-5</v>
      </c>
      <c r="CM23" s="134">
        <v>0</v>
      </c>
      <c r="CN23" s="134">
        <v>0</v>
      </c>
      <c r="CO23" s="134">
        <v>6.0287186828874569E-6</v>
      </c>
      <c r="CP23" s="134">
        <v>0</v>
      </c>
      <c r="CQ23" s="134">
        <v>0</v>
      </c>
      <c r="CR23" s="134">
        <v>0</v>
      </c>
      <c r="CS23" s="134">
        <v>1.0529292290050737E-6</v>
      </c>
      <c r="CT23" s="134">
        <v>7.6314074208420826E-6</v>
      </c>
      <c r="CU23" s="134">
        <v>3.8105974695585346E-5</v>
      </c>
      <c r="CV23" s="134">
        <v>0</v>
      </c>
      <c r="CW23" s="134">
        <v>0</v>
      </c>
      <c r="CX23" s="134">
        <v>0</v>
      </c>
      <c r="CY23" s="134">
        <v>3.659019827701545E-4</v>
      </c>
      <c r="CZ23" s="134">
        <v>4.3416800639361727E-4</v>
      </c>
      <c r="DA23" s="134">
        <v>0</v>
      </c>
      <c r="DB23" s="134">
        <v>9.8646093761178767E-4</v>
      </c>
      <c r="DC23" s="134">
        <v>1.5596183659403554E-2</v>
      </c>
      <c r="DD23" s="134">
        <v>1.7761537035561662E-4</v>
      </c>
      <c r="DE23" s="134">
        <v>0</v>
      </c>
      <c r="DF23" s="134">
        <v>0</v>
      </c>
      <c r="DG23" s="134">
        <v>4.8453380449790993E-6</v>
      </c>
      <c r="DH23" s="134">
        <v>0</v>
      </c>
      <c r="DI23" s="134">
        <v>2.0313147957796993E-6</v>
      </c>
      <c r="DJ23" s="134">
        <v>1.3255395016831855E-4</v>
      </c>
      <c r="DK23" s="134"/>
      <c r="DL23" s="134">
        <v>0</v>
      </c>
      <c r="DM23" s="134">
        <v>0</v>
      </c>
      <c r="DN23" s="134">
        <v>8.5601529525312025E-6</v>
      </c>
      <c r="DO23" s="134">
        <v>0</v>
      </c>
      <c r="DP23" s="134">
        <v>0</v>
      </c>
      <c r="DQ23" s="134">
        <v>0</v>
      </c>
      <c r="DR23" s="134">
        <v>0</v>
      </c>
      <c r="DS23" s="134">
        <v>0</v>
      </c>
      <c r="DT23" s="134">
        <v>0</v>
      </c>
      <c r="DU23" s="134">
        <v>0</v>
      </c>
      <c r="DV23" s="134">
        <v>0</v>
      </c>
      <c r="DW23" s="134">
        <v>2.7234874090746622E-5</v>
      </c>
      <c r="DX23" s="134">
        <v>0</v>
      </c>
      <c r="DY23" s="134">
        <v>0</v>
      </c>
      <c r="DZ23" s="134">
        <v>0</v>
      </c>
      <c r="EA23" s="134">
        <v>4.1494891971860292E-4</v>
      </c>
      <c r="EB23" s="134">
        <v>4.2725489282707216E-4</v>
      </c>
      <c r="EC23" s="134">
        <v>0</v>
      </c>
      <c r="ED23" s="134">
        <v>7.4508875689362631E-4</v>
      </c>
      <c r="EE23" s="134">
        <v>7.3216009409405071E-3</v>
      </c>
      <c r="EF23" s="134">
        <v>0</v>
      </c>
      <c r="EG23" s="134">
        <v>0</v>
      </c>
      <c r="EH23" s="134">
        <v>2.3042133931149814E-4</v>
      </c>
      <c r="EI23" s="134">
        <v>1.2344079405336627E-4</v>
      </c>
      <c r="EJ23" s="134">
        <v>0</v>
      </c>
      <c r="EK23" s="134">
        <v>8.5101885598616197E-6</v>
      </c>
      <c r="EL23" s="134">
        <v>2.9048527480257346E-5</v>
      </c>
      <c r="EM23" s="134"/>
      <c r="EN23" s="134">
        <v>0</v>
      </c>
      <c r="EO23" s="134">
        <v>0</v>
      </c>
      <c r="EP23" s="134">
        <v>0</v>
      </c>
      <c r="EQ23" s="134">
        <v>0</v>
      </c>
      <c r="ER23" s="134">
        <v>6.9014013681351293E-6</v>
      </c>
      <c r="ES23" s="134">
        <v>0</v>
      </c>
      <c r="ET23" s="134">
        <v>0</v>
      </c>
      <c r="EU23" s="134">
        <v>0</v>
      </c>
      <c r="EV23" s="134">
        <v>0</v>
      </c>
      <c r="EW23" s="134">
        <v>0</v>
      </c>
      <c r="EX23" s="134">
        <v>0</v>
      </c>
      <c r="EY23" s="134">
        <v>0</v>
      </c>
      <c r="EZ23" s="134">
        <v>0</v>
      </c>
      <c r="FA23" s="134">
        <v>0</v>
      </c>
      <c r="FB23" s="134">
        <v>0</v>
      </c>
      <c r="FC23" s="134">
        <v>4.1885623007313763E-4</v>
      </c>
      <c r="FD23" s="134">
        <v>3.2972483290672204E-4</v>
      </c>
      <c r="FE23" s="134">
        <v>0</v>
      </c>
      <c r="FF23" s="134">
        <v>1.4250970903682731E-3</v>
      </c>
      <c r="FG23" s="134">
        <v>5.5619225688970913E-3</v>
      </c>
      <c r="FH23" s="134">
        <v>0</v>
      </c>
      <c r="FI23" s="134">
        <v>0</v>
      </c>
      <c r="FJ23" s="134">
        <v>1.4040576414826663E-4</v>
      </c>
      <c r="FK23" s="134">
        <v>1.1261283128404408E-4</v>
      </c>
      <c r="FL23" s="134">
        <v>2.0167827297941174E-5</v>
      </c>
      <c r="FM23" s="134">
        <v>2.2733608920219359E-5</v>
      </c>
      <c r="FN23" s="134">
        <v>1.4797604701247512E-4</v>
      </c>
      <c r="FO23" s="134"/>
      <c r="FP23" s="134">
        <v>0</v>
      </c>
      <c r="FQ23" s="134">
        <v>0</v>
      </c>
      <c r="FR23" s="134">
        <v>0</v>
      </c>
      <c r="FS23" s="134">
        <v>0</v>
      </c>
      <c r="FT23" s="134">
        <v>8.9122223313049332E-5</v>
      </c>
      <c r="FU23" s="134">
        <v>0</v>
      </c>
      <c r="FV23" s="134">
        <v>0</v>
      </c>
      <c r="FW23" s="134">
        <v>0</v>
      </c>
      <c r="FX23" s="134">
        <v>0</v>
      </c>
      <c r="FY23" s="134">
        <v>0</v>
      </c>
      <c r="FZ23" s="134">
        <v>0</v>
      </c>
      <c r="GA23" s="134">
        <v>0</v>
      </c>
      <c r="GB23" s="134">
        <v>0</v>
      </c>
      <c r="GC23" s="134">
        <v>0</v>
      </c>
      <c r="GD23" s="134">
        <v>0</v>
      </c>
      <c r="GE23" s="134">
        <v>1.9486836835796005E-4</v>
      </c>
      <c r="GF23" s="134">
        <v>2.9867289041843965E-4</v>
      </c>
      <c r="GG23" s="134">
        <v>0</v>
      </c>
      <c r="GH23" s="134">
        <v>3.2265732333420659E-4</v>
      </c>
      <c r="GI23" s="134">
        <v>5.0110889975866378E-3</v>
      </c>
      <c r="GJ23" s="134">
        <v>0</v>
      </c>
      <c r="GK23" s="134">
        <v>0</v>
      </c>
      <c r="GL23" s="134">
        <v>1.4243147194322898E-4</v>
      </c>
      <c r="GM23" s="134">
        <v>5.7065061891269921E-6</v>
      </c>
      <c r="GN23" s="134">
        <v>0</v>
      </c>
      <c r="GO23" s="134">
        <v>0</v>
      </c>
      <c r="GP23" s="134">
        <v>0</v>
      </c>
      <c r="GQ23" s="134"/>
      <c r="GR23" s="134">
        <v>0</v>
      </c>
      <c r="GS23" s="134">
        <v>0</v>
      </c>
      <c r="GT23" s="134">
        <v>0</v>
      </c>
      <c r="GU23" s="134">
        <v>0</v>
      </c>
      <c r="GV23" s="134">
        <v>9.4721748424472316E-5</v>
      </c>
      <c r="GW23" s="134">
        <v>0</v>
      </c>
      <c r="GX23" s="134">
        <v>0</v>
      </c>
      <c r="GY23" s="134">
        <v>0</v>
      </c>
      <c r="GZ23" s="134">
        <v>0</v>
      </c>
      <c r="HA23" s="134">
        <v>0</v>
      </c>
      <c r="HB23" s="134">
        <v>0</v>
      </c>
      <c r="HC23" s="134">
        <v>0</v>
      </c>
      <c r="HD23" s="134">
        <v>0</v>
      </c>
      <c r="HE23" s="134">
        <v>0</v>
      </c>
      <c r="HF23" s="134">
        <v>0</v>
      </c>
      <c r="HG23" s="134">
        <v>2.0386092956437669E-4</v>
      </c>
      <c r="HH23" s="134">
        <v>2.7063144951998197E-4</v>
      </c>
      <c r="HI23" s="134">
        <v>0</v>
      </c>
      <c r="HJ23" s="134">
        <v>3.3807830319155748E-4</v>
      </c>
      <c r="HK23" s="134">
        <v>4.1113363748423474E-3</v>
      </c>
      <c r="HL23" s="134">
        <v>0</v>
      </c>
      <c r="HM23" s="134">
        <v>0</v>
      </c>
      <c r="HN23" s="134">
        <v>2.0538943276169011E-4</v>
      </c>
      <c r="HO23" s="134">
        <v>4.8199958779939286E-6</v>
      </c>
      <c r="HP23" s="134">
        <v>0</v>
      </c>
      <c r="HQ23" s="134">
        <v>0</v>
      </c>
      <c r="HR23" s="134">
        <v>0</v>
      </c>
    </row>
    <row r="24" spans="1:226" x14ac:dyDescent="0.25">
      <c r="A24" s="123" t="s">
        <v>28</v>
      </c>
      <c r="B24" s="123">
        <v>7722</v>
      </c>
      <c r="C24" s="138" t="s">
        <v>8</v>
      </c>
      <c r="D24" s="135">
        <v>3.4755248234384161E-5</v>
      </c>
      <c r="E24" s="134">
        <v>1.8305370620299446E-5</v>
      </c>
      <c r="F24" s="134">
        <v>1.0997994987667863E-5</v>
      </c>
      <c r="G24" s="134">
        <v>3.1160397428292776E-5</v>
      </c>
      <c r="H24" s="134">
        <v>1.2420615057827291E-4</v>
      </c>
      <c r="I24" s="134">
        <v>2.0824092509428919E-5</v>
      </c>
      <c r="J24" s="134">
        <v>1.6800387787672516E-5</v>
      </c>
      <c r="K24" s="134">
        <v>7.4492022457697151E-5</v>
      </c>
      <c r="L24" s="134">
        <v>2.83022538790329E-5</v>
      </c>
      <c r="M24" s="134">
        <v>3.2777132109981436E-4</v>
      </c>
      <c r="N24" s="134">
        <v>4.8787648876158682E-5</v>
      </c>
      <c r="O24" s="134">
        <v>4.8238541163448412E-5</v>
      </c>
      <c r="P24" s="134">
        <v>1.4983371923185882E-4</v>
      </c>
      <c r="Q24" s="134">
        <v>2.7286794971460716E-5</v>
      </c>
      <c r="R24" s="134">
        <v>1.3172203552331364E-5</v>
      </c>
      <c r="S24" s="134">
        <v>1.2824843421749418E-4</v>
      </c>
      <c r="T24" s="134">
        <v>1.0285265622864399E-3</v>
      </c>
      <c r="U24" s="134">
        <v>1.3325838300828845E-4</v>
      </c>
      <c r="V24" s="134">
        <v>3.3508806765781148E-3</v>
      </c>
      <c r="W24" s="134">
        <v>4.538408307399852E-3</v>
      </c>
      <c r="X24" s="134">
        <v>7.0663613613602819E-4</v>
      </c>
      <c r="Y24" s="134">
        <v>8.8941276528008031E-4</v>
      </c>
      <c r="Z24" s="134">
        <v>8.4297221526016765E-4</v>
      </c>
      <c r="AA24" s="134">
        <v>6.1745663081655094E-5</v>
      </c>
      <c r="AB24" s="134">
        <v>9.6495502837020439E-5</v>
      </c>
      <c r="AC24" s="134">
        <v>2.6889477693277982E-4</v>
      </c>
      <c r="AD24" s="134">
        <v>2.2251433118176934E-4</v>
      </c>
      <c r="AE24" s="134"/>
      <c r="AF24" s="134">
        <v>6.5060266641932862E-5</v>
      </c>
      <c r="AG24" s="134">
        <v>1.6500979133847275E-5</v>
      </c>
      <c r="AH24" s="134">
        <v>2.1347439716243743E-5</v>
      </c>
      <c r="AI24" s="134">
        <v>4.4240274534201385E-5</v>
      </c>
      <c r="AJ24" s="134">
        <v>1.3907769205438129E-4</v>
      </c>
      <c r="AK24" s="134">
        <v>2.3341083598058023E-5</v>
      </c>
      <c r="AL24" s="134">
        <v>4.6464125356522283E-5</v>
      </c>
      <c r="AM24" s="134">
        <v>1.2027120008820906E-4</v>
      </c>
      <c r="AN24" s="134">
        <v>4.3466031211229117E-5</v>
      </c>
      <c r="AO24" s="134">
        <v>3.9549298519408088E-4</v>
      </c>
      <c r="AP24" s="134">
        <v>5.8477036829101017E-5</v>
      </c>
      <c r="AQ24" s="134">
        <v>6.0135260728268307E-5</v>
      </c>
      <c r="AR24" s="134">
        <v>1.8744698783156681E-4</v>
      </c>
      <c r="AS24" s="134">
        <v>4.261505224141595E-5</v>
      </c>
      <c r="AT24" s="134">
        <v>2.1325271081946543E-5</v>
      </c>
      <c r="AU24" s="134">
        <v>1.7526032151897827E-4</v>
      </c>
      <c r="AV24" s="134">
        <v>1.2944399532608306E-3</v>
      </c>
      <c r="AW24" s="134">
        <v>1.6298136130034907E-4</v>
      </c>
      <c r="AX24" s="134">
        <v>3.722228764140665E-3</v>
      </c>
      <c r="AY24" s="134">
        <v>5.1920330706408556E-3</v>
      </c>
      <c r="AZ24" s="134">
        <v>8.2767455745862888E-4</v>
      </c>
      <c r="BA24" s="134">
        <v>1.1406829305298308E-3</v>
      </c>
      <c r="BB24" s="134">
        <v>9.2445917029351581E-4</v>
      </c>
      <c r="BC24" s="134">
        <v>6.5984185948169118E-5</v>
      </c>
      <c r="BD24" s="134">
        <v>1.3928980215055224E-4</v>
      </c>
      <c r="BE24" s="134">
        <v>3.3331195161854989E-4</v>
      </c>
      <c r="BF24" s="134">
        <v>2.5012126095295132E-4</v>
      </c>
      <c r="BG24" s="134"/>
      <c r="BH24" s="134">
        <v>5.5547867773252075E-5</v>
      </c>
      <c r="BI24" s="134">
        <v>1.9748713063672627E-5</v>
      </c>
      <c r="BJ24" s="134">
        <v>1.7935679345338996E-5</v>
      </c>
      <c r="BK24" s="134">
        <v>4.9603224998728869E-5</v>
      </c>
      <c r="BL24" s="134">
        <v>3.0188194429355702E-4</v>
      </c>
      <c r="BM24" s="134">
        <v>4.786592156857446E-5</v>
      </c>
      <c r="BN24" s="134">
        <v>2.8669729634772691E-5</v>
      </c>
      <c r="BO24" s="134">
        <v>1.75044063028325E-4</v>
      </c>
      <c r="BP24" s="134">
        <v>4.4423136785785164E-5</v>
      </c>
      <c r="BQ24" s="134">
        <v>5.2216218539144542E-4</v>
      </c>
      <c r="BR24" s="134">
        <v>7.2795547546048971E-5</v>
      </c>
      <c r="BS24" s="134">
        <v>4.4405277746739303E-5</v>
      </c>
      <c r="BT24" s="134">
        <v>2.9012640247164578E-4</v>
      </c>
      <c r="BU24" s="134">
        <v>1.5446891440156892E-4</v>
      </c>
      <c r="BV24" s="134">
        <v>3.0929353081005949E-5</v>
      </c>
      <c r="BW24" s="134">
        <v>2.9046942114827724E-4</v>
      </c>
      <c r="BX24" s="134">
        <v>1.6977377813681099E-3</v>
      </c>
      <c r="BY24" s="134">
        <v>2.3744948897630691E-4</v>
      </c>
      <c r="BZ24" s="134">
        <v>3.872666668723625E-3</v>
      </c>
      <c r="CA24" s="134">
        <v>6.3833231378401922E-3</v>
      </c>
      <c r="CB24" s="134">
        <v>1.0884580375712281E-3</v>
      </c>
      <c r="CC24" s="134">
        <v>1.3297955644740484E-3</v>
      </c>
      <c r="CD24" s="134">
        <v>1.1204425811676313E-3</v>
      </c>
      <c r="CE24" s="134">
        <v>1.0032858347133168E-4</v>
      </c>
      <c r="CF24" s="134">
        <v>1.4725505702275888E-4</v>
      </c>
      <c r="CG24" s="134">
        <v>3.8629064479451749E-4</v>
      </c>
      <c r="CH24" s="134">
        <v>3.4704281864440605E-4</v>
      </c>
      <c r="CI24" s="134"/>
      <c r="CJ24" s="134">
        <v>8.0662554745132407E-5</v>
      </c>
      <c r="CK24" s="134">
        <v>2.1307749167423614E-5</v>
      </c>
      <c r="CL24" s="134">
        <v>2.2936914789044193E-5</v>
      </c>
      <c r="CM24" s="134">
        <v>6.8155722849730146E-5</v>
      </c>
      <c r="CN24" s="134">
        <v>3.1107799178249461E-4</v>
      </c>
      <c r="CO24" s="134">
        <v>5.306776929600951E-5</v>
      </c>
      <c r="CP24" s="134">
        <v>3.5949539918513358E-5</v>
      </c>
      <c r="CQ24" s="134">
        <v>1.6561004473515146E-4</v>
      </c>
      <c r="CR24" s="134">
        <v>8.620717017033931E-5</v>
      </c>
      <c r="CS24" s="134">
        <v>6.6904772456337477E-4</v>
      </c>
      <c r="CT24" s="134">
        <v>8.3067288031407721E-5</v>
      </c>
      <c r="CU24" s="134">
        <v>4.4664985778045365E-5</v>
      </c>
      <c r="CV24" s="134">
        <v>3.8322408298690564E-4</v>
      </c>
      <c r="CW24" s="134">
        <v>5.0609899646834144E-5</v>
      </c>
      <c r="CX24" s="134">
        <v>5.9801441906186935E-5</v>
      </c>
      <c r="CY24" s="134">
        <v>4.41345015542102E-4</v>
      </c>
      <c r="CZ24" s="134">
        <v>1.9780338158703554E-3</v>
      </c>
      <c r="DA24" s="134">
        <v>3.3373599985704724E-4</v>
      </c>
      <c r="DB24" s="134">
        <v>4.1938188294823927E-3</v>
      </c>
      <c r="DC24" s="134">
        <v>7.752351582041175E-3</v>
      </c>
      <c r="DD24" s="134">
        <v>1.3129685788390722E-3</v>
      </c>
      <c r="DE24" s="134">
        <v>1.670297698817065E-3</v>
      </c>
      <c r="DF24" s="134">
        <v>1.6250049192569355E-3</v>
      </c>
      <c r="DG24" s="134">
        <v>1.4051665948837922E-4</v>
      </c>
      <c r="DH24" s="134">
        <v>1.6328794170639049E-4</v>
      </c>
      <c r="DI24" s="134">
        <v>4.4601069937839677E-4</v>
      </c>
      <c r="DJ24" s="134">
        <v>4.6174941271703932E-4</v>
      </c>
      <c r="DK24" s="134"/>
      <c r="DL24" s="134">
        <v>8.3177448803889784E-5</v>
      </c>
      <c r="DM24" s="134">
        <v>2.5630410647467206E-5</v>
      </c>
      <c r="DN24" s="134">
        <v>2.1820607213522235E-5</v>
      </c>
      <c r="DO24" s="134">
        <v>1.1821530776361996E-4</v>
      </c>
      <c r="DP24" s="134">
        <v>3.8097223438453748E-4</v>
      </c>
      <c r="DQ24" s="134">
        <v>4.8197393638722691E-5</v>
      </c>
      <c r="DR24" s="134">
        <v>7.671422137273885E-5</v>
      </c>
      <c r="DS24" s="134">
        <v>1.5537902810652517E-4</v>
      </c>
      <c r="DT24" s="134">
        <v>1.3377953233216887E-4</v>
      </c>
      <c r="DU24" s="134">
        <v>9.5786884760864827E-4</v>
      </c>
      <c r="DV24" s="134">
        <v>1.3058822516348273E-4</v>
      </c>
      <c r="DW24" s="134">
        <v>8.7420108559778408E-5</v>
      </c>
      <c r="DX24" s="134">
        <v>5.1258908956333172E-4</v>
      </c>
      <c r="DY24" s="134">
        <v>4.3758036199365896E-5</v>
      </c>
      <c r="DZ24" s="134">
        <v>6.3063072576118796E-5</v>
      </c>
      <c r="EA24" s="134">
        <v>5.6159304777713228E-4</v>
      </c>
      <c r="EB24" s="134">
        <v>2.8988725684130673E-3</v>
      </c>
      <c r="EC24" s="134">
        <v>4.6756639480122366E-4</v>
      </c>
      <c r="ED24" s="134">
        <v>5.0388293614000781E-3</v>
      </c>
      <c r="EE24" s="134">
        <v>8.7024146929857524E-3</v>
      </c>
      <c r="EF24" s="134">
        <v>1.6169449377480055E-3</v>
      </c>
      <c r="EG24" s="134">
        <v>2.2634529305329749E-3</v>
      </c>
      <c r="EH24" s="134">
        <v>2.0150959568528944E-3</v>
      </c>
      <c r="EI24" s="134">
        <v>1.6952773184585087E-4</v>
      </c>
      <c r="EJ24" s="134">
        <v>1.6300761125756028E-4</v>
      </c>
      <c r="EK24" s="134">
        <v>5.8788102537173895E-4</v>
      </c>
      <c r="EL24" s="134">
        <v>5.3076636653667721E-4</v>
      </c>
      <c r="EM24" s="134"/>
      <c r="EN24" s="134">
        <v>1.3803520326927124E-4</v>
      </c>
      <c r="EO24" s="134">
        <v>2.8639992445150324E-5</v>
      </c>
      <c r="EP24" s="134">
        <v>2.025956720658841E-5</v>
      </c>
      <c r="EQ24" s="134">
        <v>1.1282474991200328E-4</v>
      </c>
      <c r="ER24" s="134">
        <v>4.7359546407816039E-4</v>
      </c>
      <c r="ES24" s="134">
        <v>4.2416105409639434E-5</v>
      </c>
      <c r="ET24" s="134">
        <v>7.8019475491770699E-5</v>
      </c>
      <c r="EU24" s="134">
        <v>1.2850417375410899E-4</v>
      </c>
      <c r="EV24" s="134">
        <v>1.4239103827125987E-4</v>
      </c>
      <c r="EW24" s="134">
        <v>1.3556004071964601E-3</v>
      </c>
      <c r="EX24" s="134">
        <v>2.126323772366185E-4</v>
      </c>
      <c r="EY24" s="134">
        <v>1.0209963463429274E-4</v>
      </c>
      <c r="EZ24" s="134">
        <v>6.4248277337838216E-4</v>
      </c>
      <c r="FA24" s="134">
        <v>2.4097159000913106E-5</v>
      </c>
      <c r="FB24" s="134">
        <v>1.1282665748686565E-4</v>
      </c>
      <c r="FC24" s="134">
        <v>7.8178359646776351E-4</v>
      </c>
      <c r="FD24" s="134">
        <v>3.7104321242220984E-3</v>
      </c>
      <c r="FE24" s="134">
        <v>6.7684700526796321E-4</v>
      </c>
      <c r="FF24" s="134">
        <v>6.0990193884387055E-3</v>
      </c>
      <c r="FG24" s="134">
        <v>1.1431898809170522E-2</v>
      </c>
      <c r="FH24" s="134">
        <v>2.1893688412452702E-3</v>
      </c>
      <c r="FI24" s="134">
        <v>3.0302281799215128E-3</v>
      </c>
      <c r="FJ24" s="134">
        <v>2.7174623727936622E-3</v>
      </c>
      <c r="FK24" s="134">
        <v>2.1917345146079445E-4</v>
      </c>
      <c r="FL24" s="134">
        <v>2.4091986106711486E-4</v>
      </c>
      <c r="FM24" s="134">
        <v>7.5088638190171357E-4</v>
      </c>
      <c r="FN24" s="134">
        <v>8.3696446353071874E-4</v>
      </c>
      <c r="FO24" s="134"/>
      <c r="FP24" s="134">
        <v>1.2958938954548029E-4</v>
      </c>
      <c r="FQ24" s="134">
        <v>4.2188934124426211E-5</v>
      </c>
      <c r="FR24" s="134">
        <v>2.6539983033791658E-5</v>
      </c>
      <c r="FS24" s="134">
        <v>1.0338921072231222E-4</v>
      </c>
      <c r="FT24" s="134">
        <v>6.3383956032792238E-4</v>
      </c>
      <c r="FU24" s="134">
        <v>5.5099777612199399E-5</v>
      </c>
      <c r="FV24" s="134">
        <v>9.653436883575913E-5</v>
      </c>
      <c r="FW24" s="134">
        <v>2.863715664835344E-4</v>
      </c>
      <c r="FX24" s="134">
        <v>1.8477420073516082E-4</v>
      </c>
      <c r="FY24" s="134">
        <v>1.2874608488557514E-3</v>
      </c>
      <c r="FZ24" s="134">
        <v>3.0995425598497723E-4</v>
      </c>
      <c r="GA24" s="134">
        <v>1.2659030544280022E-4</v>
      </c>
      <c r="GB24" s="134">
        <v>6.1490592322763638E-4</v>
      </c>
      <c r="GC24" s="134">
        <v>6.0216118570337523E-5</v>
      </c>
      <c r="GD24" s="134">
        <v>1.3556286632383091E-4</v>
      </c>
      <c r="GE24" s="134">
        <v>1.1783854137584872E-3</v>
      </c>
      <c r="GF24" s="134">
        <v>4.2280512910650202E-3</v>
      </c>
      <c r="GG24" s="134">
        <v>1.0245144484917991E-3</v>
      </c>
      <c r="GH24" s="134">
        <v>3.0677948643738832E-3</v>
      </c>
      <c r="GI24" s="134">
        <v>9.8646999679748142E-3</v>
      </c>
      <c r="GJ24" s="134">
        <v>2.8543452022684627E-3</v>
      </c>
      <c r="GK24" s="134">
        <v>3.4748445259503795E-3</v>
      </c>
      <c r="GL24" s="134">
        <v>3.4004311669535432E-3</v>
      </c>
      <c r="GM24" s="134">
        <v>3.0940728145901298E-4</v>
      </c>
      <c r="GN24" s="134">
        <v>3.232849857715066E-4</v>
      </c>
      <c r="GO24" s="134">
        <v>9.3709227253724347E-4</v>
      </c>
      <c r="GP24" s="134">
        <v>6.6260678930106867E-4</v>
      </c>
      <c r="GQ24" s="134"/>
      <c r="GR24" s="134">
        <v>1.9329478375709774E-4</v>
      </c>
      <c r="GS24" s="134">
        <v>1.1703597510280378E-4</v>
      </c>
      <c r="GT24" s="134">
        <v>2.2896168546041005E-4</v>
      </c>
      <c r="GU24" s="134">
        <v>1.6533870829613695E-4</v>
      </c>
      <c r="GV24" s="134">
        <v>9.0555574603154855E-4</v>
      </c>
      <c r="GW24" s="134">
        <v>1.1248983458186545E-4</v>
      </c>
      <c r="GX24" s="134">
        <v>1.5066258160062365E-4</v>
      </c>
      <c r="GY24" s="134">
        <v>4.4841703135902079E-4</v>
      </c>
      <c r="GZ24" s="134">
        <v>2.7795042205436217E-4</v>
      </c>
      <c r="HA24" s="134">
        <v>1.5583673056014042E-3</v>
      </c>
      <c r="HB24" s="134">
        <v>4.0067212372449406E-4</v>
      </c>
      <c r="HC24" s="134">
        <v>2.2991813780881814E-4</v>
      </c>
      <c r="HD24" s="134">
        <v>8.816060154625768E-4</v>
      </c>
      <c r="HE24" s="134">
        <v>8.9166033891846543E-5</v>
      </c>
      <c r="HF24" s="134">
        <v>2.1375773060031421E-4</v>
      </c>
      <c r="HG24" s="134">
        <v>1.5704823949254346E-3</v>
      </c>
      <c r="HH24" s="134">
        <v>5.1688320985346587E-3</v>
      </c>
      <c r="HI24" s="134">
        <v>1.7320577293491988E-3</v>
      </c>
      <c r="HJ24" s="134">
        <v>5.0853798990046243E-3</v>
      </c>
      <c r="HK24" s="134">
        <v>1.8476083689126416E-2</v>
      </c>
      <c r="HL24" s="134">
        <v>3.5213614307625309E-3</v>
      </c>
      <c r="HM24" s="134">
        <v>4.0458287062162708E-3</v>
      </c>
      <c r="HN24" s="134">
        <v>3.6719439405787113E-3</v>
      </c>
      <c r="HO24" s="134">
        <v>4.1565121622807332E-4</v>
      </c>
      <c r="HP24" s="134">
        <v>5.5491463056622596E-4</v>
      </c>
      <c r="HQ24" s="134">
        <v>1.2684081629357395E-3</v>
      </c>
      <c r="HR24" s="134">
        <v>1.3837001950424105E-3</v>
      </c>
    </row>
    <row r="25" spans="1:226" x14ac:dyDescent="0.25">
      <c r="A25" s="123" t="s">
        <v>28</v>
      </c>
      <c r="B25" s="123">
        <v>6319</v>
      </c>
      <c r="C25" s="138" t="s">
        <v>914</v>
      </c>
      <c r="D25" s="135">
        <v>1.0801602366273842E-5</v>
      </c>
      <c r="E25" s="134">
        <v>4.3951363093855108E-7</v>
      </c>
      <c r="F25" s="134">
        <v>2.2384407248020396E-5</v>
      </c>
      <c r="G25" s="134">
        <v>0</v>
      </c>
      <c r="H25" s="134">
        <v>4.367774937683019E-5</v>
      </c>
      <c r="I25" s="134">
        <v>4.0204509390103955E-6</v>
      </c>
      <c r="J25" s="134">
        <v>1.2494207816460964E-5</v>
      </c>
      <c r="K25" s="134">
        <v>1.5553255651315379E-5</v>
      </c>
      <c r="L25" s="134">
        <v>7.1478629215892587E-5</v>
      </c>
      <c r="M25" s="134">
        <v>1.1167093111489667E-4</v>
      </c>
      <c r="N25" s="134">
        <v>9.3932210415499147E-5</v>
      </c>
      <c r="O25" s="134">
        <v>1.4623016810554344E-4</v>
      </c>
      <c r="P25" s="134">
        <v>1.1657719430746564E-4</v>
      </c>
      <c r="Q25" s="134">
        <v>5.0705775610595338E-5</v>
      </c>
      <c r="R25" s="134">
        <v>1.0587370786538162E-4</v>
      </c>
      <c r="S25" s="134">
        <v>1.8167794782815682E-4</v>
      </c>
      <c r="T25" s="134">
        <v>5.3925339317388511E-4</v>
      </c>
      <c r="U25" s="134">
        <v>6.8324119020400284E-5</v>
      </c>
      <c r="V25" s="134">
        <v>2.0739966668226664E-3</v>
      </c>
      <c r="W25" s="134">
        <v>2.8476470014433153E-2</v>
      </c>
      <c r="X25" s="134">
        <v>7.9818582211716393E-4</v>
      </c>
      <c r="Y25" s="134">
        <v>4.6483006658208219E-4</v>
      </c>
      <c r="Z25" s="134">
        <v>1.2034112915909061E-3</v>
      </c>
      <c r="AA25" s="134">
        <v>4.2978801837394937E-5</v>
      </c>
      <c r="AB25" s="134">
        <v>7.2373424029281258E-5</v>
      </c>
      <c r="AC25" s="134">
        <v>1.9418322040028169E-4</v>
      </c>
      <c r="AD25" s="134">
        <v>1.6395206092679421E-4</v>
      </c>
      <c r="AE25" s="134"/>
      <c r="AF25" s="134">
        <v>9.5158494830290139E-6</v>
      </c>
      <c r="AG25" s="134">
        <v>0</v>
      </c>
      <c r="AH25" s="134">
        <v>2.8326755854902783E-5</v>
      </c>
      <c r="AI25" s="134">
        <v>1.033603232781772E-6</v>
      </c>
      <c r="AJ25" s="134">
        <v>4.6432377457017328E-5</v>
      </c>
      <c r="AK25" s="134">
        <v>0</v>
      </c>
      <c r="AL25" s="134">
        <v>4.0958084730352386E-6</v>
      </c>
      <c r="AM25" s="134">
        <v>1.05138681225853E-5</v>
      </c>
      <c r="AN25" s="134">
        <v>6.9859025860651778E-5</v>
      </c>
      <c r="AO25" s="134">
        <v>6.7076341803077832E-5</v>
      </c>
      <c r="AP25" s="134">
        <v>7.8800851957948773E-5</v>
      </c>
      <c r="AQ25" s="134">
        <v>7.3324379947356175E-5</v>
      </c>
      <c r="AR25" s="134">
        <v>2.9690762814091695E-4</v>
      </c>
      <c r="AS25" s="134">
        <v>7.78790210844051E-5</v>
      </c>
      <c r="AT25" s="134">
        <v>1.0934133687644942E-4</v>
      </c>
      <c r="AU25" s="134">
        <v>1.5797962288104087E-4</v>
      </c>
      <c r="AV25" s="134">
        <v>4.7246097790987841E-4</v>
      </c>
      <c r="AW25" s="134">
        <v>9.4404443912812243E-5</v>
      </c>
      <c r="AX25" s="134">
        <v>2.215650606726668E-3</v>
      </c>
      <c r="AY25" s="134">
        <v>2.2076420614606698E-2</v>
      </c>
      <c r="AZ25" s="134">
        <v>1.1883292594817778E-3</v>
      </c>
      <c r="BA25" s="134">
        <v>4.3945336301959027E-4</v>
      </c>
      <c r="BB25" s="134">
        <v>3.5231331923472105E-4</v>
      </c>
      <c r="BC25" s="134">
        <v>5.3341342603407005E-5</v>
      </c>
      <c r="BD25" s="134">
        <v>7.7778226089621186E-5</v>
      </c>
      <c r="BE25" s="134">
        <v>1.502814394011622E-4</v>
      </c>
      <c r="BF25" s="134">
        <v>7.5883463247740615E-5</v>
      </c>
      <c r="BG25" s="134"/>
      <c r="BH25" s="134">
        <v>1.0374799674704621E-5</v>
      </c>
      <c r="BI25" s="134">
        <v>4.4155984279695809E-6</v>
      </c>
      <c r="BJ25" s="134">
        <v>3.0366840509228735E-5</v>
      </c>
      <c r="BK25" s="134">
        <v>2.214707358382639E-6</v>
      </c>
      <c r="BL25" s="134">
        <v>5.02188973154658E-5</v>
      </c>
      <c r="BM25" s="134">
        <v>0</v>
      </c>
      <c r="BN25" s="134">
        <v>0</v>
      </c>
      <c r="BO25" s="134">
        <v>4.4312071776918355E-6</v>
      </c>
      <c r="BP25" s="134">
        <v>5.4007112910657271E-5</v>
      </c>
      <c r="BQ25" s="134">
        <v>3.8467932181785867E-5</v>
      </c>
      <c r="BR25" s="134">
        <v>6.2742563673906938E-5</v>
      </c>
      <c r="BS25" s="134">
        <v>8.0073058151336357E-5</v>
      </c>
      <c r="BT25" s="134">
        <v>1.1273258523897044E-4</v>
      </c>
      <c r="BU25" s="134">
        <v>3.6128498222499888E-5</v>
      </c>
      <c r="BV25" s="134">
        <v>1.495724825226357E-4</v>
      </c>
      <c r="BW25" s="134">
        <v>1.41924883463743E-4</v>
      </c>
      <c r="BX25" s="134">
        <v>4.3762204275274983E-4</v>
      </c>
      <c r="BY25" s="134">
        <v>4.7840423557261173E-5</v>
      </c>
      <c r="BZ25" s="134">
        <v>2.3048677986858448E-3</v>
      </c>
      <c r="CA25" s="134">
        <v>1.6813279619826076E-2</v>
      </c>
      <c r="CB25" s="134">
        <v>9.7136509649423314E-4</v>
      </c>
      <c r="CC25" s="134">
        <v>3.502755725150744E-4</v>
      </c>
      <c r="CD25" s="134">
        <v>2.3291859582990121E-4</v>
      </c>
      <c r="CE25" s="134">
        <v>7.4486710286233846E-5</v>
      </c>
      <c r="CF25" s="134">
        <v>3.0340538654618403E-4</v>
      </c>
      <c r="CG25" s="134">
        <v>1.2424964856180853E-4</v>
      </c>
      <c r="CH25" s="134">
        <v>5.5441339763871097E-5</v>
      </c>
      <c r="CI25" s="134"/>
      <c r="CJ25" s="134">
        <v>6.0190978051793949E-6</v>
      </c>
      <c r="CK25" s="134">
        <v>3.5120521161424199E-6</v>
      </c>
      <c r="CL25" s="134">
        <v>5.8469597725660512E-6</v>
      </c>
      <c r="CM25" s="134">
        <v>4.4019952264478778E-6</v>
      </c>
      <c r="CN25" s="134">
        <v>5.8385709963598041E-5</v>
      </c>
      <c r="CO25" s="134">
        <v>0</v>
      </c>
      <c r="CP25" s="134">
        <v>0</v>
      </c>
      <c r="CQ25" s="134">
        <v>4.9866662011841752E-6</v>
      </c>
      <c r="CR25" s="134">
        <v>4.9952170626858737E-5</v>
      </c>
      <c r="CS25" s="134">
        <v>3.6248229605961728E-5</v>
      </c>
      <c r="CT25" s="134">
        <v>3.1309766537121878E-5</v>
      </c>
      <c r="CU25" s="134">
        <v>7.6858088302501435E-5</v>
      </c>
      <c r="CV25" s="134">
        <v>8.2954331811176766E-5</v>
      </c>
      <c r="CW25" s="134">
        <v>4.1810583118166012E-5</v>
      </c>
      <c r="CX25" s="134">
        <v>1.0877690758118107E-4</v>
      </c>
      <c r="CY25" s="134">
        <v>1.1996591418722441E-4</v>
      </c>
      <c r="CZ25" s="134">
        <v>5.4836140274446205E-4</v>
      </c>
      <c r="DA25" s="134">
        <v>3.2418912766686921E-5</v>
      </c>
      <c r="DB25" s="134">
        <v>1.7160346668577287E-3</v>
      </c>
      <c r="DC25" s="134">
        <v>1.7156942618721974E-2</v>
      </c>
      <c r="DD25" s="134">
        <v>7.2384624668700957E-4</v>
      </c>
      <c r="DE25" s="134">
        <v>2.9694576220017457E-4</v>
      </c>
      <c r="DF25" s="134">
        <v>2.9162428640474572E-4</v>
      </c>
      <c r="DG25" s="134">
        <v>3.5403765215582488E-5</v>
      </c>
      <c r="DH25" s="134">
        <v>1.3127013929811247E-4</v>
      </c>
      <c r="DI25" s="134">
        <v>6.7428845200056257E-5</v>
      </c>
      <c r="DJ25" s="134">
        <v>3.1362064909648236E-5</v>
      </c>
      <c r="DK25" s="134"/>
      <c r="DL25" s="134">
        <v>4.1903865942922569E-6</v>
      </c>
      <c r="DM25" s="134">
        <v>0</v>
      </c>
      <c r="DN25" s="134">
        <v>0</v>
      </c>
      <c r="DO25" s="134">
        <v>4.4688957801059181E-6</v>
      </c>
      <c r="DP25" s="134">
        <v>5.9837027692111831E-5</v>
      </c>
      <c r="DQ25" s="134">
        <v>0</v>
      </c>
      <c r="DR25" s="134">
        <v>7.7276580710202591E-6</v>
      </c>
      <c r="DS25" s="134">
        <v>1.0925309686614849E-6</v>
      </c>
      <c r="DT25" s="134">
        <v>2.4628197795048629E-5</v>
      </c>
      <c r="DU25" s="134">
        <v>2.9597223007580682E-5</v>
      </c>
      <c r="DV25" s="134">
        <v>1.9801008286364852E-5</v>
      </c>
      <c r="DW25" s="134">
        <v>7.185241263453505E-5</v>
      </c>
      <c r="DX25" s="134">
        <v>7.2006840397860204E-5</v>
      </c>
      <c r="DY25" s="134">
        <v>3.5123841333041357E-5</v>
      </c>
      <c r="DZ25" s="134">
        <v>1.0426253452949296E-4</v>
      </c>
      <c r="EA25" s="134">
        <v>9.4393379911961972E-5</v>
      </c>
      <c r="EB25" s="134">
        <v>4.0169974883828792E-4</v>
      </c>
      <c r="EC25" s="134">
        <v>9.3083116037868014E-6</v>
      </c>
      <c r="ED25" s="134">
        <v>1.0352269826413405E-3</v>
      </c>
      <c r="EE25" s="134">
        <v>1.445118689610235E-2</v>
      </c>
      <c r="EF25" s="134">
        <v>7.7463688264034437E-4</v>
      </c>
      <c r="EG25" s="134">
        <v>1.9324938569889388E-4</v>
      </c>
      <c r="EH25" s="134">
        <v>2.3295382117191537E-4</v>
      </c>
      <c r="EI25" s="134">
        <v>2.6852781034365963E-5</v>
      </c>
      <c r="EJ25" s="134">
        <v>9.7483063761242408E-5</v>
      </c>
      <c r="EK25" s="134">
        <v>3.3166220204253941E-5</v>
      </c>
      <c r="EL25" s="134">
        <v>2.3454523804181486E-5</v>
      </c>
      <c r="EM25" s="134"/>
      <c r="EN25" s="134">
        <v>1.7886526000916175E-6</v>
      </c>
      <c r="EO25" s="134">
        <v>0</v>
      </c>
      <c r="EP25" s="134">
        <v>2.4974053171176102E-6</v>
      </c>
      <c r="EQ25" s="134">
        <v>2.6416680411648615E-6</v>
      </c>
      <c r="ER25" s="134">
        <v>4.9066791336480238E-5</v>
      </c>
      <c r="ES25" s="134">
        <v>0</v>
      </c>
      <c r="ET25" s="134">
        <v>1.9016506855658812E-6</v>
      </c>
      <c r="EU25" s="134">
        <v>4.4795133418872611E-6</v>
      </c>
      <c r="EV25" s="134">
        <v>8.949568473785137E-6</v>
      </c>
      <c r="EW25" s="134">
        <v>1.2887173924586891E-5</v>
      </c>
      <c r="EX25" s="134">
        <v>1.7358142349247629E-5</v>
      </c>
      <c r="EY25" s="134">
        <v>3.2426522121033851E-5</v>
      </c>
      <c r="EZ25" s="134">
        <v>4.1912393620733048E-5</v>
      </c>
      <c r="FA25" s="134">
        <v>1.6702986155489737E-5</v>
      </c>
      <c r="FB25" s="134">
        <v>1.0561310010164683E-4</v>
      </c>
      <c r="FC25" s="134">
        <v>4.6620517903260118E-5</v>
      </c>
      <c r="FD25" s="134">
        <v>2.8392213979619928E-4</v>
      </c>
      <c r="FE25" s="134">
        <v>1.3060949766840123E-5</v>
      </c>
      <c r="FF25" s="134">
        <v>5.4104175175445494E-4</v>
      </c>
      <c r="FG25" s="134">
        <v>1.129267907130567E-2</v>
      </c>
      <c r="FH25" s="134">
        <v>5.9622194969752393E-4</v>
      </c>
      <c r="FI25" s="134">
        <v>1.0702610162619605E-4</v>
      </c>
      <c r="FJ25" s="134">
        <v>1.5607639113863973E-4</v>
      </c>
      <c r="FK25" s="134">
        <v>4.9273520783379768E-6</v>
      </c>
      <c r="FL25" s="134">
        <v>1.1730362279975895E-4</v>
      </c>
      <c r="FM25" s="134">
        <v>3.358679176728854E-5</v>
      </c>
      <c r="FN25" s="134">
        <v>1.295065402707655E-5</v>
      </c>
      <c r="FO25" s="134"/>
      <c r="FP25" s="134">
        <v>3.339241026430652E-6</v>
      </c>
      <c r="FQ25" s="134">
        <v>0</v>
      </c>
      <c r="FR25" s="134">
        <v>1.0911090705059096E-5</v>
      </c>
      <c r="FS25" s="134">
        <v>3.2986936876384739E-6</v>
      </c>
      <c r="FT25" s="134">
        <v>4.6087721066423043E-5</v>
      </c>
      <c r="FU25" s="134">
        <v>0</v>
      </c>
      <c r="FV25" s="134">
        <v>7.4380587039767889E-6</v>
      </c>
      <c r="FW25" s="134">
        <v>0</v>
      </c>
      <c r="FX25" s="134">
        <v>5.9647269432500787E-6</v>
      </c>
      <c r="FY25" s="134">
        <v>1.0626715145550664E-4</v>
      </c>
      <c r="FZ25" s="134">
        <v>7.4113218497525884E-6</v>
      </c>
      <c r="GA25" s="134">
        <v>1.0299770977657807E-5</v>
      </c>
      <c r="GB25" s="134">
        <v>3.2911451755449804E-5</v>
      </c>
      <c r="GC25" s="134">
        <v>1.9940571483153256E-5</v>
      </c>
      <c r="GD25" s="134">
        <v>1.201418715422287E-4</v>
      </c>
      <c r="GE25" s="134">
        <v>3.8509652096736276E-5</v>
      </c>
      <c r="GF25" s="134">
        <v>2.2081080741309848E-4</v>
      </c>
      <c r="GG25" s="134">
        <v>1.500878037393316E-5</v>
      </c>
      <c r="GH25" s="134">
        <v>3.8313148412862975E-4</v>
      </c>
      <c r="GI25" s="134">
        <v>2.8823954864409468E-3</v>
      </c>
      <c r="GJ25" s="134">
        <v>4.3020293546158084E-4</v>
      </c>
      <c r="GK25" s="134">
        <v>1.3958825327965328E-4</v>
      </c>
      <c r="GL25" s="134">
        <v>1.2722626904044065E-4</v>
      </c>
      <c r="GM25" s="134">
        <v>4.8001342050330939E-6</v>
      </c>
      <c r="GN25" s="134">
        <v>1.1158077350060193E-4</v>
      </c>
      <c r="GO25" s="134">
        <v>7.9269590036224553E-5</v>
      </c>
      <c r="GP25" s="134">
        <v>1.6207975540367867E-5</v>
      </c>
      <c r="GQ25" s="134"/>
      <c r="GR25" s="134">
        <v>0</v>
      </c>
      <c r="GS25" s="134">
        <v>0</v>
      </c>
      <c r="GT25" s="134">
        <v>3.9121289329138068E-6</v>
      </c>
      <c r="GU25" s="134">
        <v>6.4916295874500698E-6</v>
      </c>
      <c r="GV25" s="134">
        <v>6.0843960162535092E-5</v>
      </c>
      <c r="GW25" s="134">
        <v>0</v>
      </c>
      <c r="GX25" s="134">
        <v>0</v>
      </c>
      <c r="GY25" s="134">
        <v>2.5487022982545448E-6</v>
      </c>
      <c r="GZ25" s="134">
        <v>8.7600115171556338E-7</v>
      </c>
      <c r="HA25" s="134">
        <v>1.2608570429647921E-5</v>
      </c>
      <c r="HB25" s="134">
        <v>1.2688185102743318E-5</v>
      </c>
      <c r="HC25" s="134">
        <v>6.1675644877043202E-6</v>
      </c>
      <c r="HD25" s="134">
        <v>4.0067444341513339E-5</v>
      </c>
      <c r="HE25" s="134">
        <v>3.5040046068622535E-6</v>
      </c>
      <c r="HF25" s="134">
        <v>1.2525641705882931E-4</v>
      </c>
      <c r="HG25" s="134">
        <v>2.0101294133278646E-5</v>
      </c>
      <c r="HH25" s="134">
        <v>2.2479932334258556E-4</v>
      </c>
      <c r="HI25" s="134">
        <v>0</v>
      </c>
      <c r="HJ25" s="134">
        <v>2.8007582591167479E-4</v>
      </c>
      <c r="HK25" s="134">
        <v>1.620212448477243E-4</v>
      </c>
      <c r="HL25" s="134">
        <v>1.6981813459335287E-4</v>
      </c>
      <c r="HM25" s="134">
        <v>5.6681719069208265E-5</v>
      </c>
      <c r="HN25" s="134">
        <v>3.4730328945637698E-5</v>
      </c>
      <c r="HO25" s="134">
        <v>6.4189971045885212E-5</v>
      </c>
      <c r="HP25" s="134">
        <v>7.1271029534602102E-5</v>
      </c>
      <c r="HQ25" s="134">
        <v>4.0145177917400474E-5</v>
      </c>
      <c r="HR25" s="134">
        <v>4.0518188428860921E-5</v>
      </c>
    </row>
    <row r="26" spans="1:226" x14ac:dyDescent="0.25">
      <c r="A26" s="123" t="s">
        <v>28</v>
      </c>
      <c r="B26" s="123">
        <v>5811</v>
      </c>
      <c r="C26" s="138" t="s">
        <v>915</v>
      </c>
      <c r="D26" s="135">
        <v>3.464453287894342E-5</v>
      </c>
      <c r="E26" s="134">
        <v>0</v>
      </c>
      <c r="F26" s="134">
        <v>4.3036515592027148E-5</v>
      </c>
      <c r="G26" s="134">
        <v>0</v>
      </c>
      <c r="H26" s="134">
        <v>1.1437728871609199E-4</v>
      </c>
      <c r="I26" s="134">
        <v>0</v>
      </c>
      <c r="J26" s="134">
        <v>1.3017530844858198E-5</v>
      </c>
      <c r="K26" s="134">
        <v>1.3345451557070589E-4</v>
      </c>
      <c r="L26" s="134">
        <v>8.1937962617695582E-5</v>
      </c>
      <c r="M26" s="134">
        <v>6.2347788789423285E-4</v>
      </c>
      <c r="N26" s="134">
        <v>4.2957040310097791E-5</v>
      </c>
      <c r="O26" s="134">
        <v>4.6257184801921244E-5</v>
      </c>
      <c r="P26" s="134">
        <v>1.7460865012799854E-3</v>
      </c>
      <c r="Q26" s="134">
        <v>1.4663697466046162E-4</v>
      </c>
      <c r="R26" s="134">
        <v>9.5673837271617696E-5</v>
      </c>
      <c r="S26" s="134">
        <v>3.2885939396526051E-4</v>
      </c>
      <c r="T26" s="134">
        <v>4.3843563850806434E-3</v>
      </c>
      <c r="U26" s="134">
        <v>2.0288156355039458E-4</v>
      </c>
      <c r="V26" s="134">
        <v>1.5318512773527011E-2</v>
      </c>
      <c r="W26" s="134">
        <v>0.10570066639573844</v>
      </c>
      <c r="X26" s="134">
        <v>2.222796243131582E-2</v>
      </c>
      <c r="Y26" s="134">
        <v>1.21092946942821E-3</v>
      </c>
      <c r="Z26" s="134">
        <v>3.2043796575313547E-3</v>
      </c>
      <c r="AA26" s="134">
        <v>1.2955904980290576E-4</v>
      </c>
      <c r="AB26" s="134">
        <v>1.5977071410150937E-4</v>
      </c>
      <c r="AC26" s="134">
        <v>6.3363994557337868E-4</v>
      </c>
      <c r="AD26" s="134">
        <v>1.3732409147564643E-3</v>
      </c>
      <c r="AE26" s="134"/>
      <c r="AF26" s="134">
        <v>1.1429100218914575E-4</v>
      </c>
      <c r="AG26" s="134">
        <v>0</v>
      </c>
      <c r="AH26" s="134">
        <v>7.5612674193188182E-5</v>
      </c>
      <c r="AI26" s="134">
        <v>0</v>
      </c>
      <c r="AJ26" s="134">
        <v>2.5982832129625044E-4</v>
      </c>
      <c r="AK26" s="134">
        <v>0</v>
      </c>
      <c r="AL26" s="134">
        <v>8.9840959297115845E-5</v>
      </c>
      <c r="AM26" s="134">
        <v>1.5274094148363731E-4</v>
      </c>
      <c r="AN26" s="134">
        <v>7.6691570439987687E-5</v>
      </c>
      <c r="AO26" s="134">
        <v>5.4586504205870101E-4</v>
      </c>
      <c r="AP26" s="134">
        <v>5.656206174510403E-5</v>
      </c>
      <c r="AQ26" s="134">
        <v>7.8956259563918706E-5</v>
      </c>
      <c r="AR26" s="134">
        <v>1.3752400282936619E-3</v>
      </c>
      <c r="AS26" s="134">
        <v>1.2575312025842815E-4</v>
      </c>
      <c r="AT26" s="134">
        <v>7.0185219241909505E-5</v>
      </c>
      <c r="AU26" s="134">
        <v>2.9289090369717251E-4</v>
      </c>
      <c r="AV26" s="134">
        <v>4.6374695607160005E-3</v>
      </c>
      <c r="AW26" s="134">
        <v>2.1582539995465916E-4</v>
      </c>
      <c r="AX26" s="134">
        <v>1.3439492882759052E-2</v>
      </c>
      <c r="AY26" s="134">
        <v>9.2955004817954642E-2</v>
      </c>
      <c r="AZ26" s="134">
        <v>2.2215433458525852E-2</v>
      </c>
      <c r="BA26" s="134">
        <v>1.1671702294819917E-3</v>
      </c>
      <c r="BB26" s="134">
        <v>2.5507997676002254E-3</v>
      </c>
      <c r="BC26" s="134">
        <v>1.5222575079375827E-4</v>
      </c>
      <c r="BD26" s="134">
        <v>1.6643713923182994E-4</v>
      </c>
      <c r="BE26" s="134">
        <v>4.9296750776432481E-4</v>
      </c>
      <c r="BF26" s="134">
        <v>8.7452558838462706E-4</v>
      </c>
      <c r="BG26" s="134"/>
      <c r="BH26" s="134">
        <v>3.8071886147493385E-5</v>
      </c>
      <c r="BI26" s="134">
        <v>0</v>
      </c>
      <c r="BJ26" s="134">
        <v>5.8681308928132305E-5</v>
      </c>
      <c r="BK26" s="134">
        <v>0</v>
      </c>
      <c r="BL26" s="134">
        <v>1.9312451244343518E-4</v>
      </c>
      <c r="BM26" s="134">
        <v>0</v>
      </c>
      <c r="BN26" s="134">
        <v>8.0365046193179009E-5</v>
      </c>
      <c r="BO26" s="134">
        <v>1.089402976701851E-4</v>
      </c>
      <c r="BP26" s="134">
        <v>4.0702421619670272E-5</v>
      </c>
      <c r="BQ26" s="134">
        <v>4.4260755164638306E-4</v>
      </c>
      <c r="BR26" s="134">
        <v>4.7907039664301026E-5</v>
      </c>
      <c r="BS26" s="134">
        <v>3.692475226591786E-5</v>
      </c>
      <c r="BT26" s="134">
        <v>8.3384708687696491E-4</v>
      </c>
      <c r="BU26" s="134">
        <v>4.2321674451212595E-5</v>
      </c>
      <c r="BV26" s="134">
        <v>3.8785300913515116E-5</v>
      </c>
      <c r="BW26" s="134">
        <v>2.6171689367745056E-4</v>
      </c>
      <c r="BX26" s="134">
        <v>3.31313073336289E-3</v>
      </c>
      <c r="BY26" s="134">
        <v>1.5145087190164834E-4</v>
      </c>
      <c r="BZ26" s="134">
        <v>1.4302729531997934E-2</v>
      </c>
      <c r="CA26" s="134">
        <v>9.5903350167490631E-2</v>
      </c>
      <c r="CB26" s="134">
        <v>1.8995317973796069E-2</v>
      </c>
      <c r="CC26" s="134">
        <v>1.2769249304633429E-3</v>
      </c>
      <c r="CD26" s="134">
        <v>2.7085081466968601E-3</v>
      </c>
      <c r="CE26" s="134">
        <v>5.5380978552834149E-5</v>
      </c>
      <c r="CF26" s="134">
        <v>1.9358847509895629E-4</v>
      </c>
      <c r="CG26" s="134">
        <v>3.6710881174446678E-4</v>
      </c>
      <c r="CH26" s="134">
        <v>1.9793209993946058E-3</v>
      </c>
      <c r="CI26" s="134"/>
      <c r="CJ26" s="134">
        <v>3.4463714556077731E-5</v>
      </c>
      <c r="CK26" s="134">
        <v>0</v>
      </c>
      <c r="CL26" s="134">
        <v>1.5912483977997301E-4</v>
      </c>
      <c r="CM26" s="134">
        <v>0</v>
      </c>
      <c r="CN26" s="134">
        <v>3.3783111062046588E-4</v>
      </c>
      <c r="CO26" s="134">
        <v>0</v>
      </c>
      <c r="CP26" s="134">
        <v>8.7913291302050796E-5</v>
      </c>
      <c r="CQ26" s="134">
        <v>1.2806383659388082E-4</v>
      </c>
      <c r="CR26" s="134">
        <v>4.2159514628262586E-5</v>
      </c>
      <c r="CS26" s="134">
        <v>4.7366604792499023E-4</v>
      </c>
      <c r="CT26" s="134">
        <v>3.8432575170571883E-6</v>
      </c>
      <c r="CU26" s="134">
        <v>1.0091475939324654E-5</v>
      </c>
      <c r="CV26" s="134">
        <v>1.5557720359045501E-3</v>
      </c>
      <c r="CW26" s="134">
        <v>3.9344073413555354E-5</v>
      </c>
      <c r="CX26" s="134">
        <v>2.9946798617423492E-5</v>
      </c>
      <c r="CY26" s="134">
        <v>1.7560081673333072E-4</v>
      </c>
      <c r="CZ26" s="134">
        <v>2.8343670132449325E-3</v>
      </c>
      <c r="DA26" s="134">
        <v>1.2753118831093272E-4</v>
      </c>
      <c r="DB26" s="134">
        <v>1.5559442002368803E-2</v>
      </c>
      <c r="DC26" s="134">
        <v>9.5034834795013318E-2</v>
      </c>
      <c r="DD26" s="134">
        <v>1.6692471832671488E-2</v>
      </c>
      <c r="DE26" s="134">
        <v>1.2068543177368343E-3</v>
      </c>
      <c r="DF26" s="134">
        <v>2.7347506626922797E-3</v>
      </c>
      <c r="DG26" s="134">
        <v>5.0075876868571356E-5</v>
      </c>
      <c r="DH26" s="134">
        <v>1.3573681519886771E-4</v>
      </c>
      <c r="DI26" s="134">
        <v>3.2281948280333769E-4</v>
      </c>
      <c r="DJ26" s="134">
        <v>1.7685956179576989E-3</v>
      </c>
      <c r="DK26" s="134"/>
      <c r="DL26" s="134">
        <v>4.325388402402392E-5</v>
      </c>
      <c r="DM26" s="134">
        <v>0</v>
      </c>
      <c r="DN26" s="134">
        <v>1.4177010760180167E-4</v>
      </c>
      <c r="DO26" s="134">
        <v>0</v>
      </c>
      <c r="DP26" s="134">
        <v>3.8435821816833952E-4</v>
      </c>
      <c r="DQ26" s="134">
        <v>0</v>
      </c>
      <c r="DR26" s="134">
        <v>1.225803007491199E-4</v>
      </c>
      <c r="DS26" s="134">
        <v>6.334854896783704E-5</v>
      </c>
      <c r="DT26" s="134">
        <v>5.022382878954199E-5</v>
      </c>
      <c r="DU26" s="134">
        <v>5.0378910234254062E-4</v>
      </c>
      <c r="DV26" s="134">
        <v>2.8131477910468306E-5</v>
      </c>
      <c r="DW26" s="134">
        <v>1.565655319023044E-5</v>
      </c>
      <c r="DX26" s="134">
        <v>1.3496295173554362E-3</v>
      </c>
      <c r="DY26" s="134">
        <v>6.8897623752757657E-5</v>
      </c>
      <c r="DZ26" s="134">
        <v>2.8774984553598336E-5</v>
      </c>
      <c r="EA26" s="134">
        <v>3.2897244234037512E-4</v>
      </c>
      <c r="EB26" s="134">
        <v>2.8367863494504807E-3</v>
      </c>
      <c r="EC26" s="134">
        <v>1.2856663098547772E-4</v>
      </c>
      <c r="ED26" s="134">
        <v>1.4994707887472066E-2</v>
      </c>
      <c r="EE26" s="134">
        <v>0.10380916681387213</v>
      </c>
      <c r="EF26" s="134">
        <v>1.6574414137484412E-2</v>
      </c>
      <c r="EG26" s="134">
        <v>1.1206719743766722E-3</v>
      </c>
      <c r="EH26" s="134">
        <v>3.1406135137702967E-3</v>
      </c>
      <c r="EI26" s="134">
        <v>1.6053318911176515E-4</v>
      </c>
      <c r="EJ26" s="134">
        <v>1.4990194748693114E-4</v>
      </c>
      <c r="EK26" s="134">
        <v>5.2341890686245849E-4</v>
      </c>
      <c r="EL26" s="134">
        <v>1.5289355137024601E-3</v>
      </c>
      <c r="EM26" s="134"/>
      <c r="EN26" s="134">
        <v>4.23792157975848E-6</v>
      </c>
      <c r="EO26" s="134">
        <v>6.1400122042885768E-6</v>
      </c>
      <c r="EP26" s="134">
        <v>1.0884641972032506E-4</v>
      </c>
      <c r="EQ26" s="134">
        <v>0</v>
      </c>
      <c r="ER26" s="134">
        <v>2.5395162103784938E-4</v>
      </c>
      <c r="ES26" s="134">
        <v>0</v>
      </c>
      <c r="ET26" s="134">
        <v>1.5366138591992143E-4</v>
      </c>
      <c r="EU26" s="134">
        <v>0</v>
      </c>
      <c r="EV26" s="134">
        <v>2.2812314040582013E-5</v>
      </c>
      <c r="EW26" s="134">
        <v>4.6880564991029857E-4</v>
      </c>
      <c r="EX26" s="134">
        <v>1.1315485394830238E-4</v>
      </c>
      <c r="EY26" s="134">
        <v>1.5009803003614072E-5</v>
      </c>
      <c r="EZ26" s="134">
        <v>1.0106626819633467E-3</v>
      </c>
      <c r="FA26" s="134">
        <v>6.2703730596432418E-5</v>
      </c>
      <c r="FB26" s="134">
        <v>5.8800465547055561E-6</v>
      </c>
      <c r="FC26" s="134">
        <v>3.6904533405699396E-4</v>
      </c>
      <c r="FD26" s="134">
        <v>2.52507305529278E-3</v>
      </c>
      <c r="FE26" s="134">
        <v>1.239159913456241E-4</v>
      </c>
      <c r="FF26" s="134">
        <v>1.3260668558935923E-2</v>
      </c>
      <c r="FG26" s="134">
        <v>9.7861615804786459E-2</v>
      </c>
      <c r="FH26" s="134">
        <v>1.405901658259651E-2</v>
      </c>
      <c r="FI26" s="134">
        <v>1.0125213189694133E-3</v>
      </c>
      <c r="FJ26" s="134">
        <v>2.5305926994461446E-3</v>
      </c>
      <c r="FK26" s="134">
        <v>1.263920517435603E-4</v>
      </c>
      <c r="FL26" s="134">
        <v>1.6667574464620193E-4</v>
      </c>
      <c r="FM26" s="134">
        <v>5.4650497751976669E-4</v>
      </c>
      <c r="FN26" s="134">
        <v>1.7585143777745854E-3</v>
      </c>
      <c r="FO26" s="134"/>
      <c r="FP26" s="134">
        <v>2.275643802689576E-6</v>
      </c>
      <c r="FQ26" s="134">
        <v>0</v>
      </c>
      <c r="FR26" s="134">
        <v>1.0886985438524639E-4</v>
      </c>
      <c r="FS26" s="134">
        <v>0</v>
      </c>
      <c r="FT26" s="134">
        <v>1.7449721234778009E-4</v>
      </c>
      <c r="FU26" s="134">
        <v>0</v>
      </c>
      <c r="FV26" s="134">
        <v>2.1017052916779785E-4</v>
      </c>
      <c r="FW26" s="134">
        <v>8.3486471354512021E-6</v>
      </c>
      <c r="FX26" s="134">
        <v>1.5217321779198729E-5</v>
      </c>
      <c r="FY26" s="134">
        <v>3.0038411830182233E-4</v>
      </c>
      <c r="FZ26" s="134">
        <v>1.3867423677441088E-4</v>
      </c>
      <c r="GA26" s="134">
        <v>1.7067431336020928E-6</v>
      </c>
      <c r="GB26" s="134">
        <v>5.5629935270517334E-4</v>
      </c>
      <c r="GC26" s="134">
        <v>5.0319887244833379E-5</v>
      </c>
      <c r="GD26" s="134">
        <v>1.7700776980775469E-6</v>
      </c>
      <c r="GE26" s="134">
        <v>2.5548513513370589E-4</v>
      </c>
      <c r="GF26" s="134">
        <v>2.0480619437256444E-3</v>
      </c>
      <c r="GG26" s="134">
        <v>8.5026817314177162E-5</v>
      </c>
      <c r="GH26" s="134">
        <v>1.3012744539768206E-2</v>
      </c>
      <c r="GI26" s="134">
        <v>9.9673778398066015E-2</v>
      </c>
      <c r="GJ26" s="134">
        <v>1.1927193065748761E-2</v>
      </c>
      <c r="GK26" s="134">
        <v>1.4510528191553089E-3</v>
      </c>
      <c r="GL26" s="134">
        <v>1.5280375450766465E-3</v>
      </c>
      <c r="GM26" s="134">
        <v>1.0098507124504354E-4</v>
      </c>
      <c r="GN26" s="134">
        <v>1.3878815673778704E-4</v>
      </c>
      <c r="GO26" s="134">
        <v>4.1946062563673261E-4</v>
      </c>
      <c r="GP26" s="134">
        <v>8.6896671627110101E-4</v>
      </c>
      <c r="GQ26" s="134"/>
      <c r="GR26" s="134">
        <v>7.5349244618952716E-6</v>
      </c>
      <c r="GS26" s="134">
        <v>0</v>
      </c>
      <c r="GT26" s="134">
        <v>1.0789874313509898E-4</v>
      </c>
      <c r="GU26" s="134">
        <v>0</v>
      </c>
      <c r="GV26" s="134">
        <v>2.7103725514361301E-4</v>
      </c>
      <c r="GW26" s="134">
        <v>0</v>
      </c>
      <c r="GX26" s="134">
        <v>2.0119851085108841E-4</v>
      </c>
      <c r="GY26" s="134">
        <v>3.6038656960606708E-6</v>
      </c>
      <c r="GZ26" s="134">
        <v>0</v>
      </c>
      <c r="HA26" s="134">
        <v>3.5918562878213463E-4</v>
      </c>
      <c r="HB26" s="134">
        <v>4.5652774832704795E-5</v>
      </c>
      <c r="HC26" s="134">
        <v>0</v>
      </c>
      <c r="HD26" s="134">
        <v>5.2341668112801539E-4</v>
      </c>
      <c r="HE26" s="134">
        <v>4.8264154883783266E-5</v>
      </c>
      <c r="HF26" s="134">
        <v>6.3067175488206519E-6</v>
      </c>
      <c r="HG26" s="134">
        <v>2.6595888676571804E-4</v>
      </c>
      <c r="HH26" s="134">
        <v>2.0001334642344376E-3</v>
      </c>
      <c r="HI26" s="134">
        <v>1.4807530178474065E-4</v>
      </c>
      <c r="HJ26" s="134">
        <v>7.3164726337013337E-3</v>
      </c>
      <c r="HK26" s="134">
        <v>9.726364138612599E-2</v>
      </c>
      <c r="HL26" s="134">
        <v>6.0602083458620318E-3</v>
      </c>
      <c r="HM26" s="134">
        <v>1.1929714913906408E-3</v>
      </c>
      <c r="HN26" s="134">
        <v>1.0714306940173873E-3</v>
      </c>
      <c r="HO26" s="134">
        <v>8.5575972240092938E-5</v>
      </c>
      <c r="HP26" s="134">
        <v>1.0817277918582946E-4</v>
      </c>
      <c r="HQ26" s="134">
        <v>3.5972047090300372E-4</v>
      </c>
      <c r="HR26" s="134">
        <v>1.3120609962205716E-3</v>
      </c>
    </row>
    <row r="27" spans="1:226" x14ac:dyDescent="0.25">
      <c r="A27" s="123" t="s">
        <v>28</v>
      </c>
      <c r="B27" s="123">
        <v>5812</v>
      </c>
      <c r="C27" s="138" t="s">
        <v>916</v>
      </c>
      <c r="D27" s="135">
        <v>8.8977069136241991E-5</v>
      </c>
      <c r="E27" s="134">
        <v>1.173337630097901E-4</v>
      </c>
      <c r="F27" s="134">
        <v>7.2983768167345843E-5</v>
      </c>
      <c r="G27" s="134">
        <v>0</v>
      </c>
      <c r="H27" s="134">
        <v>3.2538388971065191E-3</v>
      </c>
      <c r="I27" s="134">
        <v>0</v>
      </c>
      <c r="J27" s="134">
        <v>3.6538156909558454E-5</v>
      </c>
      <c r="K27" s="134">
        <v>2.2424046814078754E-6</v>
      </c>
      <c r="L27" s="134">
        <v>5.7718009822305586E-5</v>
      </c>
      <c r="M27" s="134">
        <v>4.0224292032299417E-3</v>
      </c>
      <c r="N27" s="134">
        <v>4.8968304714895681E-4</v>
      </c>
      <c r="O27" s="134">
        <v>3.0043267140409383E-6</v>
      </c>
      <c r="P27" s="134">
        <v>1.0039190008270644E-4</v>
      </c>
      <c r="Q27" s="134">
        <v>5.9189913105098848E-5</v>
      </c>
      <c r="R27" s="134">
        <v>3.5186875795710368E-4</v>
      </c>
      <c r="S27" s="134">
        <v>4.1337308666743004E-4</v>
      </c>
      <c r="T27" s="134">
        <v>1.1976890299300823E-3</v>
      </c>
      <c r="U27" s="134">
        <v>5.0545446155515848E-4</v>
      </c>
      <c r="V27" s="134">
        <v>4.2299408028185728E-2</v>
      </c>
      <c r="W27" s="134">
        <v>4.0655927213134775E-2</v>
      </c>
      <c r="X27" s="134">
        <v>1.3818132190173949E-3</v>
      </c>
      <c r="Y27" s="134">
        <v>2.0511202835602795E-3</v>
      </c>
      <c r="Z27" s="134">
        <v>6.6896642964398576E-3</v>
      </c>
      <c r="AA27" s="134">
        <v>3.6383647793627799E-4</v>
      </c>
      <c r="AB27" s="134">
        <v>3.363008324839644E-4</v>
      </c>
      <c r="AC27" s="134">
        <v>1.6696991716424559E-4</v>
      </c>
      <c r="AD27" s="134">
        <v>5.2107845333980241E-3</v>
      </c>
      <c r="AE27" s="134"/>
      <c r="AF27" s="134">
        <v>1.4184237135311852E-4</v>
      </c>
      <c r="AG27" s="134">
        <v>2.1373021339081539E-6</v>
      </c>
      <c r="AH27" s="134">
        <v>5.3199373054416829E-5</v>
      </c>
      <c r="AI27" s="134">
        <v>0</v>
      </c>
      <c r="AJ27" s="134">
        <v>3.1823890665524561E-3</v>
      </c>
      <c r="AK27" s="134">
        <v>0</v>
      </c>
      <c r="AL27" s="134">
        <v>5.8988876899634237E-5</v>
      </c>
      <c r="AM27" s="134">
        <v>0</v>
      </c>
      <c r="AN27" s="134">
        <v>6.0206035788911391E-5</v>
      </c>
      <c r="AO27" s="134">
        <v>5.1094927054660807E-3</v>
      </c>
      <c r="AP27" s="134">
        <v>4.5326920118656444E-4</v>
      </c>
      <c r="AQ27" s="134">
        <v>3.6986675423516773E-5</v>
      </c>
      <c r="AR27" s="134">
        <v>7.8358098679099896E-5</v>
      </c>
      <c r="AS27" s="134">
        <v>1.023997529406736E-4</v>
      </c>
      <c r="AT27" s="134">
        <v>3.3685665867864924E-4</v>
      </c>
      <c r="AU27" s="134">
        <v>2.7183917119806989E-4</v>
      </c>
      <c r="AV27" s="134">
        <v>1.7727498539332389E-3</v>
      </c>
      <c r="AW27" s="134">
        <v>2.1989166454986078E-4</v>
      </c>
      <c r="AX27" s="134">
        <v>4.3176648438203569E-2</v>
      </c>
      <c r="AY27" s="134">
        <v>4.2071449157999735E-2</v>
      </c>
      <c r="AZ27" s="134">
        <v>1.4737908405463946E-3</v>
      </c>
      <c r="BA27" s="134">
        <v>1.9132251400114913E-3</v>
      </c>
      <c r="BB27" s="134">
        <v>6.7195383223723273E-3</v>
      </c>
      <c r="BC27" s="134">
        <v>6.808640430822462E-4</v>
      </c>
      <c r="BD27" s="134">
        <v>3.9874072883171516E-4</v>
      </c>
      <c r="BE27" s="134">
        <v>2.1516914101919247E-4</v>
      </c>
      <c r="BF27" s="134">
        <v>4.7488073976954936E-3</v>
      </c>
      <c r="BG27" s="134"/>
      <c r="BH27" s="134">
        <v>1.3400436224683587E-4</v>
      </c>
      <c r="BI27" s="134">
        <v>2.0292860679085997E-6</v>
      </c>
      <c r="BJ27" s="134">
        <v>6.6413443474889721E-5</v>
      </c>
      <c r="BK27" s="134">
        <v>0</v>
      </c>
      <c r="BL27" s="134">
        <v>3.6054551987265695E-3</v>
      </c>
      <c r="BM27" s="134">
        <v>0</v>
      </c>
      <c r="BN27" s="134">
        <v>8.4434678264326226E-5</v>
      </c>
      <c r="BO27" s="134">
        <v>2.4792949347968208E-5</v>
      </c>
      <c r="BP27" s="134">
        <v>3.8691503526920726E-5</v>
      </c>
      <c r="BQ27" s="134">
        <v>4.0958906413556175E-3</v>
      </c>
      <c r="BR27" s="134">
        <v>4.5336720483047239E-4</v>
      </c>
      <c r="BS27" s="134">
        <v>2.0707200438932284E-5</v>
      </c>
      <c r="BT27" s="134">
        <v>7.7684528948398994E-5</v>
      </c>
      <c r="BU27" s="134">
        <v>9.4253649692881505E-5</v>
      </c>
      <c r="BV27" s="134">
        <v>6.0283727167869002E-5</v>
      </c>
      <c r="BW27" s="134">
        <v>2.5985089662514663E-4</v>
      </c>
      <c r="BX27" s="134">
        <v>9.4233500382982424E-4</v>
      </c>
      <c r="BY27" s="134">
        <v>2.2260286147101358E-4</v>
      </c>
      <c r="BZ27" s="134">
        <v>4.5456974605175664E-2</v>
      </c>
      <c r="CA27" s="134">
        <v>6.3652573842483282E-2</v>
      </c>
      <c r="CB27" s="134">
        <v>1.3881860527915138E-3</v>
      </c>
      <c r="CC27" s="134">
        <v>1.5962428155517775E-3</v>
      </c>
      <c r="CD27" s="134">
        <v>7.1723519067769257E-3</v>
      </c>
      <c r="CE27" s="134">
        <v>6.0775626763231322E-4</v>
      </c>
      <c r="CF27" s="134">
        <v>3.1407368136109054E-4</v>
      </c>
      <c r="CG27" s="134">
        <v>2.322599467666257E-4</v>
      </c>
      <c r="CH27" s="134">
        <v>5.1712900760558858E-3</v>
      </c>
      <c r="CI27" s="134"/>
      <c r="CJ27" s="134">
        <v>1.7216409423489293E-4</v>
      </c>
      <c r="CK27" s="134">
        <v>1.8536065015895289E-6</v>
      </c>
      <c r="CL27" s="134">
        <v>3.6000779485000303E-5</v>
      </c>
      <c r="CM27" s="134">
        <v>0</v>
      </c>
      <c r="CN27" s="134">
        <v>3.2336468459384406E-3</v>
      </c>
      <c r="CO27" s="134">
        <v>0</v>
      </c>
      <c r="CP27" s="134">
        <v>4.3874355725697102E-5</v>
      </c>
      <c r="CQ27" s="134">
        <v>1.9148265328346876E-5</v>
      </c>
      <c r="CR27" s="134">
        <v>3.7098250578454162E-5</v>
      </c>
      <c r="CS27" s="134">
        <v>3.7723625441629704E-3</v>
      </c>
      <c r="CT27" s="134">
        <v>4.6148727502032564E-4</v>
      </c>
      <c r="CU27" s="134">
        <v>9.2340213794781117E-6</v>
      </c>
      <c r="CV27" s="134">
        <v>7.2312522717609101E-5</v>
      </c>
      <c r="CW27" s="134">
        <v>1.1054589470873084E-4</v>
      </c>
      <c r="CX27" s="134">
        <v>2.8320209596141679E-4</v>
      </c>
      <c r="CY27" s="134">
        <v>1.7579022470778227E-4</v>
      </c>
      <c r="CZ27" s="134">
        <v>7.1824177330582291E-4</v>
      </c>
      <c r="DA27" s="134">
        <v>1.9480911170343071E-4</v>
      </c>
      <c r="DB27" s="134">
        <v>4.5717920611661987E-2</v>
      </c>
      <c r="DC27" s="134">
        <v>6.6670392705963449E-2</v>
      </c>
      <c r="DD27" s="134">
        <v>9.1591982572903133E-4</v>
      </c>
      <c r="DE27" s="134">
        <v>1.5775917733407393E-3</v>
      </c>
      <c r="DF27" s="134">
        <v>6.8166196116086139E-3</v>
      </c>
      <c r="DG27" s="134">
        <v>5.3120267395692926E-4</v>
      </c>
      <c r="DH27" s="134">
        <v>2.7440324697069996E-4</v>
      </c>
      <c r="DI27" s="134">
        <v>2.8799776710899071E-4</v>
      </c>
      <c r="DJ27" s="134">
        <v>4.9617843559692275E-3</v>
      </c>
      <c r="DK27" s="134"/>
      <c r="DL27" s="134">
        <v>2.4744362412913663E-4</v>
      </c>
      <c r="DM27" s="134">
        <v>4.6211199240858717E-5</v>
      </c>
      <c r="DN27" s="134">
        <v>1.510778096257539E-5</v>
      </c>
      <c r="DO27" s="134">
        <v>0</v>
      </c>
      <c r="DP27" s="134">
        <v>3.3085955847794984E-3</v>
      </c>
      <c r="DQ27" s="134">
        <v>0</v>
      </c>
      <c r="DR27" s="134">
        <v>5.7357355868781221E-5</v>
      </c>
      <c r="DS27" s="134">
        <v>5.5941202499371602E-6</v>
      </c>
      <c r="DT27" s="134">
        <v>3.7111320612328222E-5</v>
      </c>
      <c r="DU27" s="134">
        <v>3.6050679069225314E-3</v>
      </c>
      <c r="DV27" s="134">
        <v>5.4821266937910397E-4</v>
      </c>
      <c r="DW27" s="134">
        <v>1.7345429062550254E-5</v>
      </c>
      <c r="DX27" s="134">
        <v>1.6172528516813281E-5</v>
      </c>
      <c r="DY27" s="134">
        <v>8.6108135797517148E-5</v>
      </c>
      <c r="DZ27" s="134">
        <v>3.1961790327039334E-4</v>
      </c>
      <c r="EA27" s="134">
        <v>1.3517953925269976E-4</v>
      </c>
      <c r="EB27" s="134">
        <v>7.0040012577260891E-4</v>
      </c>
      <c r="EC27" s="134">
        <v>1.5300460014163559E-4</v>
      </c>
      <c r="ED27" s="134">
        <v>4.8344369540086765E-2</v>
      </c>
      <c r="EE27" s="134">
        <v>6.8666285271759636E-2</v>
      </c>
      <c r="EF27" s="134">
        <v>8.5843471752797219E-4</v>
      </c>
      <c r="EG27" s="134">
        <v>1.0741097715122373E-3</v>
      </c>
      <c r="EH27" s="134">
        <v>7.0734042170080523E-3</v>
      </c>
      <c r="EI27" s="134">
        <v>7.9480671848782772E-4</v>
      </c>
      <c r="EJ27" s="134">
        <v>2.2751469870883255E-4</v>
      </c>
      <c r="EK27" s="134">
        <v>3.3012516017772337E-4</v>
      </c>
      <c r="EL27" s="134">
        <v>4.6002613875063244E-3</v>
      </c>
      <c r="EM27" s="134"/>
      <c r="EN27" s="134">
        <v>2.4683406158913372E-4</v>
      </c>
      <c r="EO27" s="134">
        <v>1.8503601263734209E-6</v>
      </c>
      <c r="EP27" s="134">
        <v>2.9496968805082751E-5</v>
      </c>
      <c r="EQ27" s="134">
        <v>0</v>
      </c>
      <c r="ER27" s="134">
        <v>3.0354078695378484E-3</v>
      </c>
      <c r="ES27" s="134">
        <v>0</v>
      </c>
      <c r="ET27" s="134">
        <v>3.3629081619758586E-5</v>
      </c>
      <c r="EU27" s="134">
        <v>1.4564124865648862E-5</v>
      </c>
      <c r="EV27" s="134">
        <v>2.1888399384967667E-4</v>
      </c>
      <c r="EW27" s="134">
        <v>3.8462820751924099E-3</v>
      </c>
      <c r="EX27" s="134">
        <v>4.6490242465365751E-4</v>
      </c>
      <c r="EY27" s="134">
        <v>3.7007202527468418E-6</v>
      </c>
      <c r="EZ27" s="134">
        <v>1.2867643074945829E-5</v>
      </c>
      <c r="FA27" s="134">
        <v>2.3746805593443729E-5</v>
      </c>
      <c r="FB27" s="134">
        <v>3.4212633473126918E-4</v>
      </c>
      <c r="FC27" s="134">
        <v>6.5249822151051962E-4</v>
      </c>
      <c r="FD27" s="134">
        <v>4.1088317029508735E-4</v>
      </c>
      <c r="FE27" s="134">
        <v>1.203097389410563E-4</v>
      </c>
      <c r="FF27" s="134">
        <v>4.7348634834296521E-2</v>
      </c>
      <c r="FG27" s="134">
        <v>5.3431449064492466E-2</v>
      </c>
      <c r="FH27" s="134">
        <v>9.9470808109989369E-4</v>
      </c>
      <c r="FI27" s="134">
        <v>9.9189342469520867E-4</v>
      </c>
      <c r="FJ27" s="134">
        <v>6.690868114630078E-3</v>
      </c>
      <c r="FK27" s="134">
        <v>8.7977111149012595E-4</v>
      </c>
      <c r="FL27" s="134">
        <v>1.447050858106227E-4</v>
      </c>
      <c r="FM27" s="134">
        <v>2.9507883940193131E-4</v>
      </c>
      <c r="FN27" s="134">
        <v>4.8483642194262896E-3</v>
      </c>
      <c r="FO27" s="134"/>
      <c r="FP27" s="134">
        <v>1.5344200652485452E-4</v>
      </c>
      <c r="FQ27" s="134">
        <v>4.1067858912433647E-5</v>
      </c>
      <c r="FR27" s="134">
        <v>4.805201632049844E-5</v>
      </c>
      <c r="FS27" s="134">
        <v>0</v>
      </c>
      <c r="FT27" s="134">
        <v>3.1720750182025912E-3</v>
      </c>
      <c r="FU27" s="134">
        <v>1.5401814542987561E-5</v>
      </c>
      <c r="FV27" s="134">
        <v>5.8584472140148945E-5</v>
      </c>
      <c r="FW27" s="134">
        <v>1.2420154851754989E-5</v>
      </c>
      <c r="FX27" s="134">
        <v>2.3240959783034173E-4</v>
      </c>
      <c r="FY27" s="134">
        <v>3.518826700168311E-3</v>
      </c>
      <c r="FZ27" s="134">
        <v>4.6803955263264275E-5</v>
      </c>
      <c r="GA27" s="134">
        <v>1.0866237199706895E-5</v>
      </c>
      <c r="GB27" s="134">
        <v>2.3095154567817311E-5</v>
      </c>
      <c r="GC27" s="134">
        <v>9.5174207207063757E-5</v>
      </c>
      <c r="GD27" s="134">
        <v>3.3616950439993598E-4</v>
      </c>
      <c r="GE27" s="134">
        <v>5.3225191772159064E-4</v>
      </c>
      <c r="GF27" s="134">
        <v>5.5157290801536197E-4</v>
      </c>
      <c r="GG27" s="134">
        <v>7.2460417195353616E-5</v>
      </c>
      <c r="GH27" s="134">
        <v>1.0116894258983995E-2</v>
      </c>
      <c r="GI27" s="134">
        <v>4.8972690732376388E-2</v>
      </c>
      <c r="GJ27" s="134">
        <v>9.8489664728896968E-4</v>
      </c>
      <c r="GK27" s="134">
        <v>7.7408935899022291E-4</v>
      </c>
      <c r="GL27" s="134">
        <v>7.4800781520197937E-3</v>
      </c>
      <c r="GM27" s="134">
        <v>4.1977018360220568E-4</v>
      </c>
      <c r="GN27" s="134">
        <v>8.8685375444829559E-5</v>
      </c>
      <c r="GO27" s="134">
        <v>2.9768882131997882E-4</v>
      </c>
      <c r="GP27" s="134">
        <v>3.7037316732709182E-3</v>
      </c>
      <c r="GQ27" s="134"/>
      <c r="GR27" s="134">
        <v>1.7801104928549691E-4</v>
      </c>
      <c r="GS27" s="134">
        <v>4.8128298630899351E-5</v>
      </c>
      <c r="GT27" s="134">
        <v>3.5672580076742804E-5</v>
      </c>
      <c r="GU27" s="134">
        <v>0</v>
      </c>
      <c r="GV27" s="134">
        <v>3.2708159177570594E-3</v>
      </c>
      <c r="GW27" s="134">
        <v>1.9062552760741972E-5</v>
      </c>
      <c r="GX27" s="134">
        <v>9.9145806906469173E-5</v>
      </c>
      <c r="GY27" s="134">
        <v>1.4415462784242683E-5</v>
      </c>
      <c r="GZ27" s="134">
        <v>2.3203693187014312E-4</v>
      </c>
      <c r="HA27" s="134">
        <v>3.801867246104262E-3</v>
      </c>
      <c r="HB27" s="134">
        <v>1.5541907910688114E-5</v>
      </c>
      <c r="HC27" s="134">
        <v>1.1274646410842089E-5</v>
      </c>
      <c r="HD27" s="134">
        <v>1.9568374278897944E-5</v>
      </c>
      <c r="HE27" s="134">
        <v>1.4027941002717314E-3</v>
      </c>
      <c r="HF27" s="134">
        <v>1.8967714189793006E-6</v>
      </c>
      <c r="HG27" s="134">
        <v>4.1888091371881692E-4</v>
      </c>
      <c r="HH27" s="134">
        <v>3.4978186286041644E-4</v>
      </c>
      <c r="HI27" s="134">
        <v>1.0122030580740778E-3</v>
      </c>
      <c r="HJ27" s="134">
        <v>1.1379579030249587E-2</v>
      </c>
      <c r="HK27" s="134">
        <v>2.0316826766330863E-2</v>
      </c>
      <c r="HL27" s="134">
        <v>4.852793888501929E-4</v>
      </c>
      <c r="HM27" s="134">
        <v>4.9594123583484174E-4</v>
      </c>
      <c r="HN27" s="134">
        <v>7.1859369194855601E-3</v>
      </c>
      <c r="HO27" s="134">
        <v>8.0557636677616289E-5</v>
      </c>
      <c r="HP27" s="134">
        <v>5.0991427668563127E-5</v>
      </c>
      <c r="HQ27" s="134">
        <v>8.2968433151145142E-5</v>
      </c>
      <c r="HR27" s="134">
        <v>1.9977123777761282E-4</v>
      </c>
    </row>
    <row r="28" spans="1:226" x14ac:dyDescent="0.25">
      <c r="A28" s="123" t="s">
        <v>28</v>
      </c>
      <c r="B28" s="123">
        <v>5813</v>
      </c>
      <c r="C28" s="138" t="s">
        <v>917</v>
      </c>
      <c r="D28" s="135">
        <v>1.3579990361627196E-5</v>
      </c>
      <c r="E28" s="134">
        <v>0</v>
      </c>
      <c r="F28" s="134">
        <v>1.1710369972287108E-5</v>
      </c>
      <c r="G28" s="134">
        <v>0</v>
      </c>
      <c r="H28" s="134">
        <v>5.879786395513359E-5</v>
      </c>
      <c r="I28" s="134">
        <v>0</v>
      </c>
      <c r="J28" s="134">
        <v>0</v>
      </c>
      <c r="K28" s="134">
        <v>2.782040606886456E-5</v>
      </c>
      <c r="L28" s="134">
        <v>1.6813903387016005E-4</v>
      </c>
      <c r="M28" s="134">
        <v>2.058933236500993E-5</v>
      </c>
      <c r="N28" s="134">
        <v>2.976854159449889E-5</v>
      </c>
      <c r="O28" s="134">
        <v>5.1444046470174176E-5</v>
      </c>
      <c r="P28" s="134">
        <v>3.1447858018593221E-4</v>
      </c>
      <c r="Q28" s="134">
        <v>1.7187102709784183E-5</v>
      </c>
      <c r="R28" s="134">
        <v>8.9518684200670925E-5</v>
      </c>
      <c r="S28" s="134">
        <v>6.4422521067746094E-5</v>
      </c>
      <c r="T28" s="134">
        <v>2.0391645808879462E-3</v>
      </c>
      <c r="U28" s="134">
        <v>1.8616189691037058E-4</v>
      </c>
      <c r="V28" s="134">
        <v>1.5931143307527278E-3</v>
      </c>
      <c r="W28" s="134">
        <v>3.3132909671412684E-2</v>
      </c>
      <c r="X28" s="134">
        <v>3.7027447133247361E-3</v>
      </c>
      <c r="Y28" s="134">
        <v>1.2477281355334879E-3</v>
      </c>
      <c r="Z28" s="134">
        <v>6.43289626171839E-4</v>
      </c>
      <c r="AA28" s="134">
        <v>2.115498514038286E-4</v>
      </c>
      <c r="AB28" s="134">
        <v>3.5524181157352568E-5</v>
      </c>
      <c r="AC28" s="134">
        <v>1.4685712676647641E-4</v>
      </c>
      <c r="AD28" s="134">
        <v>1.9474631139536862E-4</v>
      </c>
      <c r="AE28" s="134"/>
      <c r="AF28" s="134">
        <v>6.8960147921446927E-6</v>
      </c>
      <c r="AG28" s="134">
        <v>0</v>
      </c>
      <c r="AH28" s="134">
        <v>9.5118771575391597E-6</v>
      </c>
      <c r="AI28" s="134">
        <v>0</v>
      </c>
      <c r="AJ28" s="134">
        <v>5.9248284853317697E-5</v>
      </c>
      <c r="AK28" s="134">
        <v>0</v>
      </c>
      <c r="AL28" s="134">
        <v>0</v>
      </c>
      <c r="AM28" s="134">
        <v>3.0211490706290749E-5</v>
      </c>
      <c r="AN28" s="134">
        <v>1.3770391764453884E-4</v>
      </c>
      <c r="AO28" s="134">
        <v>2.221911557616375E-5</v>
      </c>
      <c r="AP28" s="134">
        <v>1.822696303577721E-5</v>
      </c>
      <c r="AQ28" s="134">
        <v>3.7326500158084316E-5</v>
      </c>
      <c r="AR28" s="134">
        <v>3.0952872900625163E-4</v>
      </c>
      <c r="AS28" s="134">
        <v>2.1812240079962916E-5</v>
      </c>
      <c r="AT28" s="134">
        <v>1.1465689696596486E-4</v>
      </c>
      <c r="AU28" s="134">
        <v>5.7549539464052003E-5</v>
      </c>
      <c r="AV28" s="134">
        <v>1.8254264075792126E-3</v>
      </c>
      <c r="AW28" s="134">
        <v>2.4835394053478188E-4</v>
      </c>
      <c r="AX28" s="134">
        <v>1.6036714442899818E-3</v>
      </c>
      <c r="AY28" s="134">
        <v>3.1424959470918258E-2</v>
      </c>
      <c r="AZ28" s="134">
        <v>1.8534716574590525E-3</v>
      </c>
      <c r="BA28" s="134">
        <v>1.2152060634178907E-3</v>
      </c>
      <c r="BB28" s="134">
        <v>5.8498167461027686E-4</v>
      </c>
      <c r="BC28" s="134">
        <v>1.258655335240852E-4</v>
      </c>
      <c r="BD28" s="134">
        <v>6.2632409612577778E-6</v>
      </c>
      <c r="BE28" s="134">
        <v>1.4234479497273809E-4</v>
      </c>
      <c r="BF28" s="134">
        <v>2.1936812009793938E-4</v>
      </c>
      <c r="BG28" s="134"/>
      <c r="BH28" s="134">
        <v>1.0146397714365775E-5</v>
      </c>
      <c r="BI28" s="134">
        <v>0</v>
      </c>
      <c r="BJ28" s="134">
        <v>0</v>
      </c>
      <c r="BK28" s="134">
        <v>0</v>
      </c>
      <c r="BL28" s="134">
        <v>1.4461077497017099E-5</v>
      </c>
      <c r="BM28" s="134">
        <v>0</v>
      </c>
      <c r="BN28" s="134">
        <v>0</v>
      </c>
      <c r="BO28" s="134">
        <v>5.2254214124165906E-5</v>
      </c>
      <c r="BP28" s="134">
        <v>1.0448751550928653E-4</v>
      </c>
      <c r="BQ28" s="134">
        <v>2.1718580955092519E-5</v>
      </c>
      <c r="BR28" s="134">
        <v>1.5415396576958414E-5</v>
      </c>
      <c r="BS28" s="134">
        <v>4.1998554688891302E-5</v>
      </c>
      <c r="BT28" s="134">
        <v>2.5191818248441306E-4</v>
      </c>
      <c r="BU28" s="134">
        <v>1.6591077489228881E-5</v>
      </c>
      <c r="BV28" s="134">
        <v>1.1752068684339982E-4</v>
      </c>
      <c r="BW28" s="134">
        <v>7.1974763931832302E-5</v>
      </c>
      <c r="BX28" s="134">
        <v>1.6977791879653275E-3</v>
      </c>
      <c r="BY28" s="134">
        <v>1.1922815815609661E-4</v>
      </c>
      <c r="BZ28" s="134">
        <v>1.1028093474463728E-3</v>
      </c>
      <c r="CA28" s="134">
        <v>2.3912918189705246E-2</v>
      </c>
      <c r="CB28" s="134">
        <v>1.7700380519467408E-3</v>
      </c>
      <c r="CC28" s="134">
        <v>1.0869857772680977E-3</v>
      </c>
      <c r="CD28" s="134">
        <v>5.166804081463965E-4</v>
      </c>
      <c r="CE28" s="134">
        <v>5.1301722054203228E-5</v>
      </c>
      <c r="CF28" s="134">
        <v>1.6357611715883845E-5</v>
      </c>
      <c r="CG28" s="134">
        <v>1.0303742422537139E-4</v>
      </c>
      <c r="CH28" s="134">
        <v>1.44434044381273E-4</v>
      </c>
      <c r="CI28" s="134"/>
      <c r="CJ28" s="134">
        <v>5.0812625933481764E-6</v>
      </c>
      <c r="CK28" s="134">
        <v>1.5305007811289687E-5</v>
      </c>
      <c r="CL28" s="134">
        <v>0</v>
      </c>
      <c r="CM28" s="134">
        <v>0</v>
      </c>
      <c r="CN28" s="134">
        <v>9.0912732721773785E-5</v>
      </c>
      <c r="CO28" s="134">
        <v>0</v>
      </c>
      <c r="CP28" s="134">
        <v>0</v>
      </c>
      <c r="CQ28" s="134">
        <v>4.942558409223627E-5</v>
      </c>
      <c r="CR28" s="134">
        <v>1.0964259314768065E-4</v>
      </c>
      <c r="CS28" s="134">
        <v>8.9551301260279439E-6</v>
      </c>
      <c r="CT28" s="134">
        <v>4.4230792352060186E-5</v>
      </c>
      <c r="CU28" s="134">
        <v>5.4227513287467571E-5</v>
      </c>
      <c r="CV28" s="134">
        <v>1.3629197884887419E-4</v>
      </c>
      <c r="CW28" s="134">
        <v>1.5997440375800394E-5</v>
      </c>
      <c r="CX28" s="134">
        <v>1.1119890837533636E-4</v>
      </c>
      <c r="CY28" s="134">
        <v>1.3536429130873991E-5</v>
      </c>
      <c r="CZ28" s="134">
        <v>1.3579502524524265E-3</v>
      </c>
      <c r="DA28" s="134">
        <v>9.4287691010945188E-5</v>
      </c>
      <c r="DB28" s="134">
        <v>9.9534965323473147E-4</v>
      </c>
      <c r="DC28" s="134">
        <v>2.0764766206779063E-2</v>
      </c>
      <c r="DD28" s="134">
        <v>1.564654144137819E-3</v>
      </c>
      <c r="DE28" s="134">
        <v>7.9716639950913474E-4</v>
      </c>
      <c r="DF28" s="134">
        <v>4.3198976341002213E-4</v>
      </c>
      <c r="DG28" s="134">
        <v>7.3944002539162398E-5</v>
      </c>
      <c r="DH28" s="134">
        <v>7.3464037494190497E-6</v>
      </c>
      <c r="DI28" s="134">
        <v>8.2570891264325448E-5</v>
      </c>
      <c r="DJ28" s="134">
        <v>1.0499793141051184E-4</v>
      </c>
      <c r="DK28" s="134"/>
      <c r="DL28" s="134">
        <v>2.1133343166429269E-6</v>
      </c>
      <c r="DM28" s="134">
        <v>0</v>
      </c>
      <c r="DN28" s="134">
        <v>3.6562877450569676E-6</v>
      </c>
      <c r="DO28" s="134">
        <v>0</v>
      </c>
      <c r="DP28" s="134">
        <v>1.7717873157409886E-4</v>
      </c>
      <c r="DQ28" s="134">
        <v>0</v>
      </c>
      <c r="DR28" s="134">
        <v>0</v>
      </c>
      <c r="DS28" s="134">
        <v>8.1658799240555855E-5</v>
      </c>
      <c r="DT28" s="134">
        <v>5.3084033003883062E-5</v>
      </c>
      <c r="DU28" s="134">
        <v>2.7620621386733297E-5</v>
      </c>
      <c r="DV28" s="134">
        <v>3.9034454840471452E-5</v>
      </c>
      <c r="DW28" s="134">
        <v>8.5677242286760343E-5</v>
      </c>
      <c r="DX28" s="134">
        <v>9.8174250984947844E-5</v>
      </c>
      <c r="DY28" s="134">
        <v>0</v>
      </c>
      <c r="DZ28" s="134">
        <v>2.5904798673728613E-6</v>
      </c>
      <c r="EA28" s="134">
        <v>1.6245727397471115E-5</v>
      </c>
      <c r="EB28" s="134">
        <v>1.2130439892132988E-3</v>
      </c>
      <c r="EC28" s="134">
        <v>4.3355967577869207E-5</v>
      </c>
      <c r="ED28" s="134">
        <v>8.3894465632570331E-4</v>
      </c>
      <c r="EE28" s="134">
        <v>1.8921707725616251E-2</v>
      </c>
      <c r="EF28" s="134">
        <v>7.7202318297341457E-4</v>
      </c>
      <c r="EG28" s="134">
        <v>5.0687197448051103E-4</v>
      </c>
      <c r="EH28" s="134">
        <v>4.2365226943876671E-4</v>
      </c>
      <c r="EI28" s="134">
        <v>2.6452400889304148E-5</v>
      </c>
      <c r="EJ28" s="134">
        <v>1.5027342632184135E-5</v>
      </c>
      <c r="EK28" s="134">
        <v>8.6021116149175274E-5</v>
      </c>
      <c r="EL28" s="134">
        <v>6.1080188050802609E-5</v>
      </c>
      <c r="EM28" s="134"/>
      <c r="EN28" s="134">
        <v>3.7007202527468418E-6</v>
      </c>
      <c r="EO28" s="134">
        <v>0</v>
      </c>
      <c r="EP28" s="134">
        <v>0</v>
      </c>
      <c r="EQ28" s="134">
        <v>0</v>
      </c>
      <c r="ER28" s="134">
        <v>3.1732124252364522E-5</v>
      </c>
      <c r="ES28" s="134">
        <v>0</v>
      </c>
      <c r="ET28" s="134">
        <v>0</v>
      </c>
      <c r="EU28" s="134">
        <v>3.2303029988555007E-5</v>
      </c>
      <c r="EV28" s="134">
        <v>4.5790762565636227E-5</v>
      </c>
      <c r="EW28" s="134">
        <v>0</v>
      </c>
      <c r="EX28" s="134">
        <v>2.8346482526077833E-5</v>
      </c>
      <c r="EY28" s="134">
        <v>9.5337955151262959E-5</v>
      </c>
      <c r="EZ28" s="134">
        <v>5.2516204838302377E-5</v>
      </c>
      <c r="FA28" s="134">
        <v>0</v>
      </c>
      <c r="FB28" s="134">
        <v>2.5865249078338141E-6</v>
      </c>
      <c r="FC28" s="134">
        <v>4.1290686738296464E-5</v>
      </c>
      <c r="FD28" s="134">
        <v>9.7036657374122506E-4</v>
      </c>
      <c r="FE28" s="134">
        <v>1.8682588787358101E-5</v>
      </c>
      <c r="FF28" s="134">
        <v>4.5923232433604615E-4</v>
      </c>
      <c r="FG28" s="134">
        <v>1.441082105684946E-2</v>
      </c>
      <c r="FH28" s="134">
        <v>5.4580148253747498E-4</v>
      </c>
      <c r="FI28" s="134">
        <v>3.1916420120945224E-4</v>
      </c>
      <c r="FJ28" s="134">
        <v>4.1357996074934479E-4</v>
      </c>
      <c r="FK28" s="134">
        <v>8.2211182073247947E-5</v>
      </c>
      <c r="FL28" s="134">
        <v>0</v>
      </c>
      <c r="FM28" s="134">
        <v>7.0091800757789548E-5</v>
      </c>
      <c r="FN28" s="134">
        <v>1.3009806442421419E-4</v>
      </c>
      <c r="FO28" s="134"/>
      <c r="FP28" s="134">
        <v>0</v>
      </c>
      <c r="FQ28" s="134">
        <v>0</v>
      </c>
      <c r="FR28" s="134">
        <v>0</v>
      </c>
      <c r="FS28" s="134">
        <v>0</v>
      </c>
      <c r="FT28" s="134">
        <v>2.562582280837263E-5</v>
      </c>
      <c r="FU28" s="134">
        <v>0</v>
      </c>
      <c r="FV28" s="134">
        <v>0</v>
      </c>
      <c r="FW28" s="134">
        <v>1.7067431336020928E-6</v>
      </c>
      <c r="FX28" s="134">
        <v>2.8327823383737868E-5</v>
      </c>
      <c r="FY28" s="134">
        <v>9.3870872348115104E-6</v>
      </c>
      <c r="FZ28" s="134">
        <v>0</v>
      </c>
      <c r="GA28" s="134">
        <v>0</v>
      </c>
      <c r="GB28" s="134">
        <v>0</v>
      </c>
      <c r="GC28" s="134">
        <v>0</v>
      </c>
      <c r="GD28" s="134">
        <v>7.7934415377734131E-6</v>
      </c>
      <c r="GE28" s="134">
        <v>1.0000815615120448E-5</v>
      </c>
      <c r="GF28" s="134">
        <v>2.4316697360658151E-4</v>
      </c>
      <c r="GG28" s="134">
        <v>3.9346639306953214E-5</v>
      </c>
      <c r="GH28" s="134">
        <v>5.1638208542287756E-4</v>
      </c>
      <c r="GI28" s="134">
        <v>7.7865584730232668E-2</v>
      </c>
      <c r="GJ28" s="134">
        <v>3.2909988645615649E-4</v>
      </c>
      <c r="GK28" s="134">
        <v>1.9870553357577661E-4</v>
      </c>
      <c r="GL28" s="134">
        <v>2.296908588343716E-4</v>
      </c>
      <c r="GM28" s="134">
        <v>7.0682607745260271E-5</v>
      </c>
      <c r="GN28" s="134">
        <v>0</v>
      </c>
      <c r="GO28" s="134">
        <v>3.4134862672041856E-6</v>
      </c>
      <c r="GP28" s="134">
        <v>1.2149897217341627E-4</v>
      </c>
      <c r="GQ28" s="134"/>
      <c r="GR28" s="134">
        <v>0</v>
      </c>
      <c r="GS28" s="134">
        <v>0</v>
      </c>
      <c r="GT28" s="134">
        <v>0</v>
      </c>
      <c r="GU28" s="134">
        <v>0</v>
      </c>
      <c r="GV28" s="134">
        <v>2.8480639306689251E-5</v>
      </c>
      <c r="GW28" s="134">
        <v>0</v>
      </c>
      <c r="GX28" s="134">
        <v>5.6903142569379014E-6</v>
      </c>
      <c r="GY28" s="134">
        <v>5.119528317681034E-6</v>
      </c>
      <c r="GZ28" s="134">
        <v>0</v>
      </c>
      <c r="HA28" s="134">
        <v>0</v>
      </c>
      <c r="HB28" s="134">
        <v>0</v>
      </c>
      <c r="HC28" s="134">
        <v>6.7131956639121829E-6</v>
      </c>
      <c r="HD28" s="134">
        <v>0</v>
      </c>
      <c r="HE28" s="134">
        <v>0</v>
      </c>
      <c r="HF28" s="134">
        <v>8.7251485273047812E-6</v>
      </c>
      <c r="HG28" s="134">
        <v>2.9625672793038121E-5</v>
      </c>
      <c r="HH28" s="134">
        <v>4.2095422713767745E-4</v>
      </c>
      <c r="HI28" s="134">
        <v>2.0154950840213738E-5</v>
      </c>
      <c r="HJ28" s="134">
        <v>3.703725827083774E-3</v>
      </c>
      <c r="HK28" s="134">
        <v>7.6634524530477713E-2</v>
      </c>
      <c r="HL28" s="134">
        <v>3.9349604246435876E-4</v>
      </c>
      <c r="HM28" s="134">
        <v>1.0335388913804096E-4</v>
      </c>
      <c r="HN28" s="134">
        <v>3.6594799824511996E-4</v>
      </c>
      <c r="HO28" s="134">
        <v>6.5839970787040468E-5</v>
      </c>
      <c r="HP28" s="134">
        <v>0</v>
      </c>
      <c r="HQ28" s="134">
        <v>6.5922290666625585E-5</v>
      </c>
      <c r="HR28" s="134">
        <v>8.1709470089510875E-4</v>
      </c>
    </row>
    <row r="29" spans="1:226" x14ac:dyDescent="0.25">
      <c r="A29" s="123" t="s">
        <v>28</v>
      </c>
      <c r="B29" s="123">
        <v>5821</v>
      </c>
      <c r="C29" s="138" t="s">
        <v>918</v>
      </c>
      <c r="D29" s="135">
        <v>4.8095290733212804E-4</v>
      </c>
      <c r="E29" s="134">
        <v>0</v>
      </c>
      <c r="F29" s="134">
        <v>1.2737989084467993E-4</v>
      </c>
      <c r="G29" s="134">
        <v>0</v>
      </c>
      <c r="H29" s="134">
        <v>1.3602501131277603E-4</v>
      </c>
      <c r="I29" s="134">
        <v>0</v>
      </c>
      <c r="J29" s="134">
        <v>0</v>
      </c>
      <c r="K29" s="134">
        <v>0</v>
      </c>
      <c r="L29" s="134">
        <v>9.2917321052812524E-6</v>
      </c>
      <c r="M29" s="134">
        <v>9.0988846832313383E-4</v>
      </c>
      <c r="N29" s="134">
        <v>4.3689848248791067E-5</v>
      </c>
      <c r="O29" s="134">
        <v>6.5344942286284227E-5</v>
      </c>
      <c r="P29" s="134">
        <v>3.2404927176970678E-3</v>
      </c>
      <c r="Q29" s="134">
        <v>0</v>
      </c>
      <c r="R29" s="134">
        <v>0</v>
      </c>
      <c r="S29" s="134">
        <v>4.8664929661648644E-4</v>
      </c>
      <c r="T29" s="134">
        <v>1.9787959186479674E-3</v>
      </c>
      <c r="U29" s="134">
        <v>3.6031138061021662E-5</v>
      </c>
      <c r="V29" s="134">
        <v>2.2628503852752342E-2</v>
      </c>
      <c r="W29" s="134">
        <v>9.0532360294512088E-2</v>
      </c>
      <c r="X29" s="134">
        <v>1.481402666531967E-2</v>
      </c>
      <c r="Y29" s="134">
        <v>9.1815275166468122E-4</v>
      </c>
      <c r="Z29" s="134">
        <v>2.94110964035167E-3</v>
      </c>
      <c r="AA29" s="134">
        <v>1.2085003319037744E-4</v>
      </c>
      <c r="AB29" s="134">
        <v>4.9244476673771958E-5</v>
      </c>
      <c r="AC29" s="134">
        <v>4.8274240201824392E-4</v>
      </c>
      <c r="AD29" s="134">
        <v>2.5208483139226071E-3</v>
      </c>
      <c r="AE29" s="134"/>
      <c r="AF29" s="134">
        <v>0</v>
      </c>
      <c r="AG29" s="134">
        <v>0</v>
      </c>
      <c r="AH29" s="134">
        <v>1.0628652198499526E-4</v>
      </c>
      <c r="AI29" s="134">
        <v>0</v>
      </c>
      <c r="AJ29" s="134">
        <v>1.6318812475200962E-4</v>
      </c>
      <c r="AK29" s="134">
        <v>0</v>
      </c>
      <c r="AL29" s="134">
        <v>0</v>
      </c>
      <c r="AM29" s="134">
        <v>4.0699434028608441E-5</v>
      </c>
      <c r="AN29" s="134">
        <v>1.7587096388075675E-5</v>
      </c>
      <c r="AO29" s="134">
        <v>9.6940723921300372E-4</v>
      </c>
      <c r="AP29" s="134">
        <v>3.4801047564368169E-5</v>
      </c>
      <c r="AQ29" s="134">
        <v>3.4336546871995623E-5</v>
      </c>
      <c r="AR29" s="134">
        <v>2.809791893079336E-3</v>
      </c>
      <c r="AS29" s="134">
        <v>4.2746042678163077E-6</v>
      </c>
      <c r="AT29" s="134">
        <v>1.5680326562507429E-5</v>
      </c>
      <c r="AU29" s="134">
        <v>5.401014821613076E-4</v>
      </c>
      <c r="AV29" s="134">
        <v>2.1108730375063401E-3</v>
      </c>
      <c r="AW29" s="134">
        <v>1.0610844499745706E-4</v>
      </c>
      <c r="AX29" s="134">
        <v>2.2913784794182806E-2</v>
      </c>
      <c r="AY29" s="134">
        <v>9.2857601528891234E-2</v>
      </c>
      <c r="AZ29" s="134">
        <v>1.6552858691082414E-2</v>
      </c>
      <c r="BA29" s="134">
        <v>6.6705130247289687E-4</v>
      </c>
      <c r="BB29" s="134">
        <v>2.8952636772177254E-3</v>
      </c>
      <c r="BC29" s="134">
        <v>1.9224090137956711E-4</v>
      </c>
      <c r="BD29" s="134">
        <v>4.2374063840698242E-5</v>
      </c>
      <c r="BE29" s="134">
        <v>4.1541808477312003E-4</v>
      </c>
      <c r="BF29" s="134">
        <v>2.8935177094302818E-3</v>
      </c>
      <c r="BG29" s="134"/>
      <c r="BH29" s="134">
        <v>0</v>
      </c>
      <c r="BI29" s="134">
        <v>0</v>
      </c>
      <c r="BJ29" s="134">
        <v>1.4868161417292978E-4</v>
      </c>
      <c r="BK29" s="134">
        <v>0</v>
      </c>
      <c r="BL29" s="134">
        <v>2.5618894877756402E-4</v>
      </c>
      <c r="BM29" s="134">
        <v>0</v>
      </c>
      <c r="BN29" s="134">
        <v>0</v>
      </c>
      <c r="BO29" s="134">
        <v>1.5279427885373862E-4</v>
      </c>
      <c r="BP29" s="134">
        <v>6.8662623242143763E-6</v>
      </c>
      <c r="BQ29" s="134">
        <v>9.1880892276639196E-4</v>
      </c>
      <c r="BR29" s="134">
        <v>3.5187722542004879E-5</v>
      </c>
      <c r="BS29" s="134">
        <v>4.5775734664970374E-5</v>
      </c>
      <c r="BT29" s="134">
        <v>2.3192147359556059E-3</v>
      </c>
      <c r="BU29" s="134">
        <v>4.0585721358171994E-6</v>
      </c>
      <c r="BV29" s="134">
        <v>1.0816877746223411E-5</v>
      </c>
      <c r="BW29" s="134">
        <v>5.4327116792482282E-4</v>
      </c>
      <c r="BX29" s="134">
        <v>2.1708623098280365E-3</v>
      </c>
      <c r="BY29" s="134">
        <v>8.4883763838659092E-5</v>
      </c>
      <c r="BZ29" s="134">
        <v>2.2560528547400489E-2</v>
      </c>
      <c r="CA29" s="134">
        <v>9.7136210358120589E-2</v>
      </c>
      <c r="CB29" s="134">
        <v>1.4840647136598275E-2</v>
      </c>
      <c r="CC29" s="134">
        <v>9.341070318287059E-4</v>
      </c>
      <c r="CD29" s="134">
        <v>3.2328260763739266E-3</v>
      </c>
      <c r="CE29" s="134">
        <v>2.2186941484573887E-4</v>
      </c>
      <c r="CF29" s="134">
        <v>5.1653290971696927E-5</v>
      </c>
      <c r="CG29" s="134">
        <v>3.2335231459262442E-4</v>
      </c>
      <c r="CH29" s="134">
        <v>1.1105273226658381E-3</v>
      </c>
      <c r="CI29" s="134"/>
      <c r="CJ29" s="134">
        <v>9.6285504697246903E-6</v>
      </c>
      <c r="CK29" s="134">
        <v>0</v>
      </c>
      <c r="CL29" s="134">
        <v>1.5247539207512574E-4</v>
      </c>
      <c r="CM29" s="134">
        <v>0</v>
      </c>
      <c r="CN29" s="134">
        <v>5.3116679221635644E-4</v>
      </c>
      <c r="CO29" s="134">
        <v>0</v>
      </c>
      <c r="CP29" s="134">
        <v>0</v>
      </c>
      <c r="CQ29" s="134">
        <v>1.3412492578730877E-4</v>
      </c>
      <c r="CR29" s="134">
        <v>4.2581932843854863E-6</v>
      </c>
      <c r="CS29" s="134">
        <v>8.7719699958813439E-4</v>
      </c>
      <c r="CT29" s="134">
        <v>3.3115377379030183E-5</v>
      </c>
      <c r="CU29" s="134">
        <v>4.4993423885731157E-5</v>
      </c>
      <c r="CV29" s="134">
        <v>1.9395230675613537E-3</v>
      </c>
      <c r="CW29" s="134">
        <v>0</v>
      </c>
      <c r="CX29" s="134">
        <v>9.699769772741285E-6</v>
      </c>
      <c r="CY29" s="134">
        <v>6.2653559496797084E-4</v>
      </c>
      <c r="CZ29" s="134">
        <v>2.0876485043275898E-3</v>
      </c>
      <c r="DA29" s="134">
        <v>4.5602427152105246E-5</v>
      </c>
      <c r="DB29" s="134">
        <v>2.2553628478002925E-2</v>
      </c>
      <c r="DC29" s="134">
        <v>9.3694216953741263E-2</v>
      </c>
      <c r="DD29" s="134">
        <v>5.9263123083180339E-3</v>
      </c>
      <c r="DE29" s="134">
        <v>1.0694392234037097E-3</v>
      </c>
      <c r="DF29" s="134">
        <v>3.2870082658394829E-3</v>
      </c>
      <c r="DG29" s="134">
        <v>1.535118812152919E-4</v>
      </c>
      <c r="DH29" s="134">
        <v>1.1298445860886245E-4</v>
      </c>
      <c r="DI29" s="134">
        <v>3.12033601654082E-4</v>
      </c>
      <c r="DJ29" s="134">
        <v>1.1185617003189518E-3</v>
      </c>
      <c r="DK29" s="134"/>
      <c r="DL29" s="134">
        <v>2.376587034287029E-6</v>
      </c>
      <c r="DM29" s="134">
        <v>0</v>
      </c>
      <c r="DN29" s="134">
        <v>4.680048313672918E-6</v>
      </c>
      <c r="DO29" s="134">
        <v>0</v>
      </c>
      <c r="DP29" s="134">
        <v>6.2293709953389204E-5</v>
      </c>
      <c r="DQ29" s="134">
        <v>0</v>
      </c>
      <c r="DR29" s="134">
        <v>0</v>
      </c>
      <c r="DS29" s="134">
        <v>1.5718245733352789E-4</v>
      </c>
      <c r="DT29" s="134">
        <v>7.5648593445228651E-6</v>
      </c>
      <c r="DU29" s="134">
        <v>4.917859118672254E-4</v>
      </c>
      <c r="DV29" s="134">
        <v>2.4416689561490432E-5</v>
      </c>
      <c r="DW29" s="134">
        <v>5.0115090792006553E-5</v>
      </c>
      <c r="DX29" s="134">
        <v>1.6971257006100113E-3</v>
      </c>
      <c r="DY29" s="134">
        <v>0</v>
      </c>
      <c r="DZ29" s="134">
        <v>6.08771909551985E-6</v>
      </c>
      <c r="EA29" s="134">
        <v>3.6262092939223111E-4</v>
      </c>
      <c r="EB29" s="134">
        <v>1.4844730072014413E-3</v>
      </c>
      <c r="EC29" s="134">
        <v>3.5785587238841759E-5</v>
      </c>
      <c r="ED29" s="134">
        <v>2.0552744526156352E-2</v>
      </c>
      <c r="EE29" s="134">
        <v>6.6966092896366403E-2</v>
      </c>
      <c r="EF29" s="134">
        <v>1.3171147939452803E-2</v>
      </c>
      <c r="EG29" s="134">
        <v>1.0009965576781256E-3</v>
      </c>
      <c r="EH29" s="134">
        <v>2.7677398782235173E-3</v>
      </c>
      <c r="EI29" s="134">
        <v>6.4363826948874957E-5</v>
      </c>
      <c r="EJ29" s="134">
        <v>5.1117864268971723E-5</v>
      </c>
      <c r="EK29" s="134">
        <v>2.1733350954257486E-4</v>
      </c>
      <c r="EL29" s="134">
        <v>1.2085882541527629E-3</v>
      </c>
      <c r="EM29" s="134"/>
      <c r="EN29" s="134">
        <v>4.2377902638792606E-5</v>
      </c>
      <c r="EO29" s="134">
        <v>0</v>
      </c>
      <c r="EP29" s="134">
        <v>3.7734147342460795E-4</v>
      </c>
      <c r="EQ29" s="134">
        <v>0</v>
      </c>
      <c r="ER29" s="134">
        <v>2.6116193724893915E-4</v>
      </c>
      <c r="ES29" s="134">
        <v>0</v>
      </c>
      <c r="ET29" s="134">
        <v>0</v>
      </c>
      <c r="EU29" s="134">
        <v>1.5583792673353006E-4</v>
      </c>
      <c r="EV29" s="134">
        <v>8.3860390147174482E-5</v>
      </c>
      <c r="EW29" s="134">
        <v>5.4522050925050062E-4</v>
      </c>
      <c r="EX29" s="134">
        <v>2.5686181969334265E-5</v>
      </c>
      <c r="EY29" s="134">
        <v>3.9258871941470906E-5</v>
      </c>
      <c r="EZ29" s="134">
        <v>2.077963255894817E-3</v>
      </c>
      <c r="FA29" s="134">
        <v>2.3238851894230888E-5</v>
      </c>
      <c r="FB29" s="134">
        <v>1.1778676296056308E-5</v>
      </c>
      <c r="FC29" s="134">
        <v>5.5826176783577478E-4</v>
      </c>
      <c r="FD29" s="134">
        <v>1.8652371013748929E-3</v>
      </c>
      <c r="FE29" s="134">
        <v>8.5725513361867999E-5</v>
      </c>
      <c r="FF29" s="134">
        <v>2.2724492248267343E-2</v>
      </c>
      <c r="FG29" s="134">
        <v>6.9403949675081789E-2</v>
      </c>
      <c r="FH29" s="134">
        <v>1.3897442181336364E-2</v>
      </c>
      <c r="FI29" s="134">
        <v>1.0147031522109262E-3</v>
      </c>
      <c r="FJ29" s="134">
        <v>3.0317155455429666E-3</v>
      </c>
      <c r="FK29" s="134">
        <v>2.4676760779534228E-5</v>
      </c>
      <c r="FL29" s="134">
        <v>3.5794361101839181E-4</v>
      </c>
      <c r="FM29" s="134">
        <v>2.3740605892198612E-4</v>
      </c>
      <c r="FN29" s="134">
        <v>1.162163603316933E-3</v>
      </c>
      <c r="FO29" s="134"/>
      <c r="FP29" s="134">
        <v>0</v>
      </c>
      <c r="FQ29" s="134">
        <v>0</v>
      </c>
      <c r="FR29" s="134">
        <v>1.7854988420003222E-4</v>
      </c>
      <c r="FS29" s="134">
        <v>0</v>
      </c>
      <c r="FT29" s="134">
        <v>1.4469167842104801E-4</v>
      </c>
      <c r="FU29" s="134">
        <v>0</v>
      </c>
      <c r="FV29" s="134">
        <v>0</v>
      </c>
      <c r="FW29" s="134">
        <v>1.369735392128658E-4</v>
      </c>
      <c r="FX29" s="134">
        <v>7.0983858189917548E-5</v>
      </c>
      <c r="FY29" s="134">
        <v>3.8408387085853282E-4</v>
      </c>
      <c r="FZ29" s="134">
        <v>2.6427827575802432E-5</v>
      </c>
      <c r="GA29" s="134">
        <v>2.365290999860892E-5</v>
      </c>
      <c r="GB29" s="134">
        <v>2.0737566942806828E-3</v>
      </c>
      <c r="GC29" s="134">
        <v>2.9586659542209185E-5</v>
      </c>
      <c r="GD29" s="134">
        <v>3.4134862672041856E-6</v>
      </c>
      <c r="GE29" s="134">
        <v>3.8707840309436091E-4</v>
      </c>
      <c r="GF29" s="134">
        <v>1.6421966169960283E-3</v>
      </c>
      <c r="GG29" s="134">
        <v>1.1500384808104503E-4</v>
      </c>
      <c r="GH29" s="134">
        <v>2.2458577503100575E-2</v>
      </c>
      <c r="GI29" s="134">
        <v>7.4994732149654936E-2</v>
      </c>
      <c r="GJ29" s="134">
        <v>1.3998427070298627E-2</v>
      </c>
      <c r="GK29" s="134">
        <v>6.4710454424830692E-4</v>
      </c>
      <c r="GL29" s="134">
        <v>3.3018778509268229E-3</v>
      </c>
      <c r="GM29" s="134">
        <v>4.8881287851724975E-5</v>
      </c>
      <c r="GN29" s="134">
        <v>3.4814516576277775E-5</v>
      </c>
      <c r="GO29" s="134">
        <v>1.5350571122637943E-4</v>
      </c>
      <c r="GP29" s="134">
        <v>2.009152724176753E-3</v>
      </c>
      <c r="GQ29" s="134"/>
      <c r="GR29" s="134">
        <v>0</v>
      </c>
      <c r="GS29" s="134">
        <v>0</v>
      </c>
      <c r="GT29" s="134">
        <v>9.8308240067111584E-5</v>
      </c>
      <c r="GU29" s="134">
        <v>0</v>
      </c>
      <c r="GV29" s="134">
        <v>1.3782083388158835E-4</v>
      </c>
      <c r="GW29" s="134">
        <v>0</v>
      </c>
      <c r="GX29" s="134">
        <v>0</v>
      </c>
      <c r="GY29" s="134">
        <v>7.381053622459027E-5</v>
      </c>
      <c r="GZ29" s="134">
        <v>2.7897998546059353E-5</v>
      </c>
      <c r="HA29" s="134">
        <v>7.02240876320877E-4</v>
      </c>
      <c r="HB29" s="134">
        <v>8.2263924826855971E-6</v>
      </c>
      <c r="HC29" s="134">
        <v>2.8703699625561413E-5</v>
      </c>
      <c r="HD29" s="134">
        <v>1.7842593958182923E-3</v>
      </c>
      <c r="HE29" s="134">
        <v>4.1205130370909241E-5</v>
      </c>
      <c r="HF29" s="134">
        <v>4.1446968726829103E-5</v>
      </c>
      <c r="HG29" s="134">
        <v>4.5358708875758741E-4</v>
      </c>
      <c r="HH29" s="134">
        <v>2.0621994289291034E-3</v>
      </c>
      <c r="HI29" s="134">
        <v>1.8388075069936959E-4</v>
      </c>
      <c r="HJ29" s="134">
        <v>2.6371606647231483E-2</v>
      </c>
      <c r="HK29" s="134">
        <v>7.4674419913818221E-2</v>
      </c>
      <c r="HL29" s="134">
        <v>8.1227386665655987E-3</v>
      </c>
      <c r="HM29" s="134">
        <v>5.4727801815952738E-4</v>
      </c>
      <c r="HN29" s="134">
        <v>2.4060003447318981E-3</v>
      </c>
      <c r="HO29" s="134">
        <v>2.142517124022363E-5</v>
      </c>
      <c r="HP29" s="134">
        <v>1.1997079225044076E-5</v>
      </c>
      <c r="HQ29" s="134">
        <v>1.4322449855784297E-4</v>
      </c>
      <c r="HR29" s="134">
        <v>8.2346685705774684E-4</v>
      </c>
    </row>
    <row r="30" spans="1:226" x14ac:dyDescent="0.25">
      <c r="A30" s="123" t="s">
        <v>28</v>
      </c>
      <c r="B30" s="123">
        <v>5822</v>
      </c>
      <c r="C30" s="138" t="s">
        <v>919</v>
      </c>
      <c r="D30" s="135">
        <v>7.4127360485193099E-4</v>
      </c>
      <c r="E30" s="134">
        <v>2.8565342815204618E-4</v>
      </c>
      <c r="F30" s="134">
        <v>3.4868511629965104E-3</v>
      </c>
      <c r="G30" s="134">
        <v>3.880601783969325E-4</v>
      </c>
      <c r="H30" s="134">
        <v>3.4755612439017715E-3</v>
      </c>
      <c r="I30" s="134">
        <v>6.5213030662830199E-5</v>
      </c>
      <c r="J30" s="134">
        <v>7.745980923230195E-4</v>
      </c>
      <c r="K30" s="134">
        <v>1.1134620181358101E-3</v>
      </c>
      <c r="L30" s="134">
        <v>8.9537608361720694E-4</v>
      </c>
      <c r="M30" s="134">
        <v>4.96038313157006E-3</v>
      </c>
      <c r="N30" s="134">
        <v>1.6491477495443082E-3</v>
      </c>
      <c r="O30" s="134">
        <v>2.7285119293459382E-3</v>
      </c>
      <c r="P30" s="134">
        <v>1.5560729026598863E-2</v>
      </c>
      <c r="Q30" s="134">
        <v>1.4144283446871134E-3</v>
      </c>
      <c r="R30" s="134">
        <v>1.7996927028385002E-3</v>
      </c>
      <c r="S30" s="134">
        <v>8.0338780878789241E-3</v>
      </c>
      <c r="T30" s="134">
        <v>3.4876963916019237E-2</v>
      </c>
      <c r="U30" s="134">
        <v>1.2494265464670785E-2</v>
      </c>
      <c r="V30" s="134">
        <v>1.2771657304083868E-2</v>
      </c>
      <c r="W30" s="134">
        <v>0.10353222755663656</v>
      </c>
      <c r="X30" s="134">
        <v>1.8861278514061882E-2</v>
      </c>
      <c r="Y30" s="134">
        <v>1.1849941513853525E-2</v>
      </c>
      <c r="Z30" s="134">
        <v>3.6138393980412048E-2</v>
      </c>
      <c r="AA30" s="134">
        <v>2.3851382303834278E-3</v>
      </c>
      <c r="AB30" s="134">
        <v>4.4656993671189746E-4</v>
      </c>
      <c r="AC30" s="134">
        <v>6.2628376179397855E-3</v>
      </c>
      <c r="AD30" s="134">
        <v>1.5347976236584114E-2</v>
      </c>
      <c r="AE30" s="134"/>
      <c r="AF30" s="134">
        <v>7.5253556996889438E-4</v>
      </c>
      <c r="AG30" s="134">
        <v>1.8342698892036833E-4</v>
      </c>
      <c r="AH30" s="134">
        <v>3.2019906174870611E-3</v>
      </c>
      <c r="AI30" s="134">
        <v>4.5769732553394861E-4</v>
      </c>
      <c r="AJ30" s="134">
        <v>2.5873993013201505E-3</v>
      </c>
      <c r="AK30" s="134">
        <v>7.762069791927003E-5</v>
      </c>
      <c r="AL30" s="134">
        <v>7.2367379501726424E-4</v>
      </c>
      <c r="AM30" s="134">
        <v>1.1903734497487302E-3</v>
      </c>
      <c r="AN30" s="134">
        <v>8.8688436459394651E-4</v>
      </c>
      <c r="AO30" s="134">
        <v>4.2190702547024025E-3</v>
      </c>
      <c r="AP30" s="134">
        <v>1.7508663074016022E-3</v>
      </c>
      <c r="AQ30" s="134">
        <v>2.5819249707304736E-3</v>
      </c>
      <c r="AR30" s="134">
        <v>1.5328274505269954E-2</v>
      </c>
      <c r="AS30" s="134">
        <v>2.945984126556813E-5</v>
      </c>
      <c r="AT30" s="134">
        <v>2.0224081161951415E-3</v>
      </c>
      <c r="AU30" s="134">
        <v>6.8222516093400399E-3</v>
      </c>
      <c r="AV30" s="134">
        <v>3.7639402798191411E-2</v>
      </c>
      <c r="AW30" s="134">
        <v>1.2330017264487575E-2</v>
      </c>
      <c r="AX30" s="134">
        <v>1.1962335066308217E-2</v>
      </c>
      <c r="AY30" s="134">
        <v>8.6383343435480375E-2</v>
      </c>
      <c r="AZ30" s="134">
        <v>1.9903997155148304E-2</v>
      </c>
      <c r="BA30" s="134">
        <v>1.3183642717511334E-2</v>
      </c>
      <c r="BB30" s="134">
        <v>3.3651061117948917E-2</v>
      </c>
      <c r="BC30" s="134">
        <v>2.4057191628487616E-3</v>
      </c>
      <c r="BD30" s="134">
        <v>5.7348128685375216E-4</v>
      </c>
      <c r="BE30" s="134">
        <v>5.9371235838077451E-3</v>
      </c>
      <c r="BF30" s="134">
        <v>1.6297201986353996E-2</v>
      </c>
      <c r="BG30" s="134"/>
      <c r="BH30" s="134">
        <v>7.2710207218004133E-4</v>
      </c>
      <c r="BI30" s="134">
        <v>2.2114399401422941E-4</v>
      </c>
      <c r="BJ30" s="134">
        <v>4.0962276920690202E-3</v>
      </c>
      <c r="BK30" s="134">
        <v>2.821291951329906E-4</v>
      </c>
      <c r="BL30" s="134">
        <v>2.3926076837472682E-3</v>
      </c>
      <c r="BM30" s="134">
        <v>0</v>
      </c>
      <c r="BN30" s="134">
        <v>5.6043990681465801E-4</v>
      </c>
      <c r="BO30" s="134">
        <v>1.176576538654146E-3</v>
      </c>
      <c r="BP30" s="134">
        <v>8.289388246068678E-4</v>
      </c>
      <c r="BQ30" s="134">
        <v>4.510704379787029E-3</v>
      </c>
      <c r="BR30" s="134">
        <v>1.9915636626673186E-3</v>
      </c>
      <c r="BS30" s="134">
        <v>2.6920567702195613E-3</v>
      </c>
      <c r="BT30" s="134">
        <v>8.8461085563464499E-3</v>
      </c>
      <c r="BU30" s="134">
        <v>1.4466874664884753E-3</v>
      </c>
      <c r="BV30" s="134">
        <v>1.7458179028477143E-3</v>
      </c>
      <c r="BW30" s="134">
        <v>7.0415761973892576E-3</v>
      </c>
      <c r="BX30" s="134">
        <v>3.6891658753547538E-2</v>
      </c>
      <c r="BY30" s="134">
        <v>1.195300852553312E-2</v>
      </c>
      <c r="BZ30" s="134">
        <v>1.2080331936466283E-2</v>
      </c>
      <c r="CA30" s="134">
        <v>6.8712320001168919E-2</v>
      </c>
      <c r="CB30" s="134">
        <v>1.9142932418398779E-2</v>
      </c>
      <c r="CC30" s="134">
        <v>1.2016419734883065E-2</v>
      </c>
      <c r="CD30" s="134">
        <v>3.3108174320708395E-2</v>
      </c>
      <c r="CE30" s="134">
        <v>2.3233357200567102E-3</v>
      </c>
      <c r="CF30" s="134">
        <v>6.0476072166932324E-4</v>
      </c>
      <c r="CG30" s="134">
        <v>5.6895247150543131E-3</v>
      </c>
      <c r="CH30" s="134">
        <v>1.462087920733914E-2</v>
      </c>
      <c r="CI30" s="134"/>
      <c r="CJ30" s="134">
        <v>7.0769097707654226E-4</v>
      </c>
      <c r="CK30" s="134">
        <v>1.6391928652691518E-4</v>
      </c>
      <c r="CL30" s="134">
        <v>4.1492616598673808E-3</v>
      </c>
      <c r="CM30" s="134">
        <v>2.7029721947510038E-4</v>
      </c>
      <c r="CN30" s="134">
        <v>2.4010718006908138E-3</v>
      </c>
      <c r="CO30" s="134">
        <v>2.2015063347045039E-5</v>
      </c>
      <c r="CP30" s="134">
        <v>6.8026671583533481E-4</v>
      </c>
      <c r="CQ30" s="134">
        <v>1.0813283575382701E-3</v>
      </c>
      <c r="CR30" s="134">
        <v>6.678963922552081E-4</v>
      </c>
      <c r="CS30" s="134">
        <v>4.3352810035512668E-3</v>
      </c>
      <c r="CT30" s="134">
        <v>2.5563760003541468E-3</v>
      </c>
      <c r="CU30" s="134">
        <v>3.0735730276519146E-3</v>
      </c>
      <c r="CV30" s="134">
        <v>1.5178002162935808E-2</v>
      </c>
      <c r="CW30" s="134">
        <v>1.381268044053259E-3</v>
      </c>
      <c r="CX30" s="134">
        <v>1.5108408523839024E-3</v>
      </c>
      <c r="CY30" s="134">
        <v>9.0828614698298411E-3</v>
      </c>
      <c r="CZ30" s="134">
        <v>3.5463835596512901E-2</v>
      </c>
      <c r="DA30" s="134">
        <v>1.1575460108177992E-2</v>
      </c>
      <c r="DB30" s="134">
        <v>1.2124038999647804E-2</v>
      </c>
      <c r="DC30" s="134">
        <v>7.0569934457268238E-2</v>
      </c>
      <c r="DD30" s="134">
        <v>1.8991987560130822E-2</v>
      </c>
      <c r="DE30" s="134">
        <v>1.2352585348203372E-2</v>
      </c>
      <c r="DF30" s="134">
        <v>3.621114052530737E-2</v>
      </c>
      <c r="DG30" s="134">
        <v>2.2539846216435505E-3</v>
      </c>
      <c r="DH30" s="134">
        <v>7.2541053693130693E-4</v>
      </c>
      <c r="DI30" s="134">
        <v>6.3686874038172362E-3</v>
      </c>
      <c r="DJ30" s="134">
        <v>1.5403320515288539E-2</v>
      </c>
      <c r="DK30" s="134"/>
      <c r="DL30" s="134">
        <v>7.6367419615908691E-4</v>
      </c>
      <c r="DM30" s="134">
        <v>1.2952402993149237E-4</v>
      </c>
      <c r="DN30" s="134">
        <v>3.8708070099221239E-3</v>
      </c>
      <c r="DO30" s="134">
        <v>3.0552232900715552E-4</v>
      </c>
      <c r="DP30" s="134">
        <v>2.6585915720749921E-3</v>
      </c>
      <c r="DQ30" s="134">
        <v>1.0406928371631599E-5</v>
      </c>
      <c r="DR30" s="134">
        <v>6.4375300379825896E-4</v>
      </c>
      <c r="DS30" s="134">
        <v>1.2448627236259333E-3</v>
      </c>
      <c r="DT30" s="134">
        <v>7.9989305349576064E-4</v>
      </c>
      <c r="DU30" s="134">
        <v>4.3532304851378028E-3</v>
      </c>
      <c r="DV30" s="134">
        <v>2.5693048059633014E-3</v>
      </c>
      <c r="DW30" s="134">
        <v>2.9650634024465088E-3</v>
      </c>
      <c r="DX30" s="134">
        <v>7.7967921916542865E-3</v>
      </c>
      <c r="DY30" s="134">
        <v>1.4659435624784127E-3</v>
      </c>
      <c r="DZ30" s="134">
        <v>1.3362214714398193E-3</v>
      </c>
      <c r="EA30" s="134">
        <v>1.0216500679222848E-2</v>
      </c>
      <c r="EB30" s="134">
        <v>3.8206653525433946E-2</v>
      </c>
      <c r="EC30" s="134">
        <v>1.1450895268220887E-2</v>
      </c>
      <c r="ED30" s="134">
        <v>1.2565267568501156E-2</v>
      </c>
      <c r="EE30" s="134">
        <v>7.4776331232454515E-2</v>
      </c>
      <c r="EF30" s="134">
        <v>2.2963746149466904E-2</v>
      </c>
      <c r="EG30" s="134">
        <v>1.2722999492757125E-2</v>
      </c>
      <c r="EH30" s="134">
        <v>3.769868035020997E-2</v>
      </c>
      <c r="EI30" s="134">
        <v>1.8856811908800532E-3</v>
      </c>
      <c r="EJ30" s="134">
        <v>6.6035580425691796E-4</v>
      </c>
      <c r="EK30" s="134">
        <v>7.1764231589433857E-3</v>
      </c>
      <c r="EL30" s="134">
        <v>1.5159592424629888E-2</v>
      </c>
      <c r="EM30" s="134"/>
      <c r="EN30" s="134">
        <v>4.53697399789459E-4</v>
      </c>
      <c r="EO30" s="134">
        <v>1.2368949134908361E-4</v>
      </c>
      <c r="EP30" s="134">
        <v>3.3584655467947038E-3</v>
      </c>
      <c r="EQ30" s="134">
        <v>2.7885476243583163E-4</v>
      </c>
      <c r="ER30" s="134">
        <v>2.0585133048562909E-3</v>
      </c>
      <c r="ES30" s="134">
        <v>3.7325544054586429E-5</v>
      </c>
      <c r="ET30" s="134">
        <v>7.5451231579037425E-4</v>
      </c>
      <c r="EU30" s="134">
        <v>1.2325874740800973E-3</v>
      </c>
      <c r="EV30" s="134">
        <v>2.412912580897086E-4</v>
      </c>
      <c r="EW30" s="134">
        <v>5.0126114161477995E-3</v>
      </c>
      <c r="EX30" s="134">
        <v>2.6633690109305725E-3</v>
      </c>
      <c r="EY30" s="134">
        <v>2.873688583091053E-3</v>
      </c>
      <c r="EZ30" s="134">
        <v>8.705233736920226E-3</v>
      </c>
      <c r="FA30" s="134">
        <v>1.4233660893178399E-3</v>
      </c>
      <c r="FB30" s="134">
        <v>6.6528417019104933E-4</v>
      </c>
      <c r="FC30" s="134">
        <v>1.0173116387049099E-2</v>
      </c>
      <c r="FD30" s="134">
        <v>3.7586308661816899E-2</v>
      </c>
      <c r="FE30" s="134">
        <v>1.1381901624317474E-2</v>
      </c>
      <c r="FF30" s="134">
        <v>1.4555898522661224E-2</v>
      </c>
      <c r="FG30" s="134">
        <v>7.9972152011654321E-2</v>
      </c>
      <c r="FH30" s="134">
        <v>2.2822133205404091E-2</v>
      </c>
      <c r="FI30" s="134">
        <v>1.1994588969678135E-2</v>
      </c>
      <c r="FJ30" s="134">
        <v>3.4771770759745607E-2</v>
      </c>
      <c r="FK30" s="134">
        <v>1.7560920773021294E-3</v>
      </c>
      <c r="FL30" s="134">
        <v>7.159084315410064E-4</v>
      </c>
      <c r="FM30" s="134">
        <v>5.9888386176100601E-3</v>
      </c>
      <c r="FN30" s="134">
        <v>1.5972001092940134E-2</v>
      </c>
      <c r="FO30" s="134"/>
      <c r="FP30" s="134">
        <v>4.4869133670129567E-4</v>
      </c>
      <c r="FQ30" s="134">
        <v>9.5892848882168263E-5</v>
      </c>
      <c r="FR30" s="134">
        <v>2.8241540732487761E-3</v>
      </c>
      <c r="FS30" s="134">
        <v>2.7653330835240207E-4</v>
      </c>
      <c r="FT30" s="134">
        <v>1.9351361685071883E-3</v>
      </c>
      <c r="FU30" s="134">
        <v>3.2179058419957251E-5</v>
      </c>
      <c r="FV30" s="134">
        <v>7.0331857637068987E-4</v>
      </c>
      <c r="FW30" s="134">
        <v>1.2336899099169795E-3</v>
      </c>
      <c r="FX30" s="134">
        <v>8.6004044968230025E-4</v>
      </c>
      <c r="FY30" s="134">
        <v>4.5944767198111656E-3</v>
      </c>
      <c r="FZ30" s="134">
        <v>3.2074240127012614E-3</v>
      </c>
      <c r="GA30" s="134">
        <v>2.9474206555397875E-3</v>
      </c>
      <c r="GB30" s="134">
        <v>1.4210042737947274E-2</v>
      </c>
      <c r="GC30" s="134">
        <v>1.3097026147790903E-3</v>
      </c>
      <c r="GD30" s="134">
        <v>1.3246360003030576E-3</v>
      </c>
      <c r="GE30" s="134">
        <v>1.1393133727612042E-2</v>
      </c>
      <c r="GF30" s="134">
        <v>3.8227457425956707E-2</v>
      </c>
      <c r="GG30" s="134">
        <v>1.1220311262104741E-2</v>
      </c>
      <c r="GH30" s="134">
        <v>4.7383470311835756E-2</v>
      </c>
      <c r="GI30" s="134">
        <v>7.5714760275946508E-2</v>
      </c>
      <c r="GJ30" s="134">
        <v>2.369633139461395E-2</v>
      </c>
      <c r="GK30" s="134">
        <v>1.1438922972674242E-2</v>
      </c>
      <c r="GL30" s="134">
        <v>3.3215202312342491E-2</v>
      </c>
      <c r="GM30" s="134">
        <v>2.0362533786845156E-3</v>
      </c>
      <c r="GN30" s="134">
        <v>7.9931617404238522E-4</v>
      </c>
      <c r="GO30" s="134">
        <v>6.6475015435585967E-3</v>
      </c>
      <c r="GP30" s="134">
        <v>1.8117555140852636E-2</v>
      </c>
      <c r="GQ30" s="134"/>
      <c r="GR30" s="134">
        <v>3.9251308809575111E-4</v>
      </c>
      <c r="GS30" s="134">
        <v>9.9909873853329929E-5</v>
      </c>
      <c r="GT30" s="134">
        <v>3.5494031766953402E-3</v>
      </c>
      <c r="GU30" s="134">
        <v>2.300043990368485E-4</v>
      </c>
      <c r="GV30" s="134">
        <v>1.699064153021303E-3</v>
      </c>
      <c r="GW30" s="134">
        <v>3.9925331275240036E-5</v>
      </c>
      <c r="GX30" s="134">
        <v>7.74568848585175E-4</v>
      </c>
      <c r="GY30" s="134">
        <v>9.8309122065849837E-4</v>
      </c>
      <c r="GZ30" s="134">
        <v>7.5706942515070953E-4</v>
      </c>
      <c r="HA30" s="134">
        <v>4.2689527560845512E-3</v>
      </c>
      <c r="HB30" s="134">
        <v>3.2967653156050457E-3</v>
      </c>
      <c r="HC30" s="134">
        <v>3.0466223253815435E-3</v>
      </c>
      <c r="HD30" s="134">
        <v>1.40568619775083E-2</v>
      </c>
      <c r="HE30" s="134">
        <v>8.1326398133738082E-5</v>
      </c>
      <c r="HF30" s="134">
        <v>1.5982346769646304E-3</v>
      </c>
      <c r="HG30" s="134">
        <v>1.0752155069649138E-2</v>
      </c>
      <c r="HH30" s="134">
        <v>3.8612702243395976E-2</v>
      </c>
      <c r="HI30" s="134">
        <v>1.0597752090991159E-2</v>
      </c>
      <c r="HJ30" s="134">
        <v>5.0230028009098593E-2</v>
      </c>
      <c r="HK30" s="134">
        <v>0.11096123958786874</v>
      </c>
      <c r="HL30" s="134">
        <v>2.1279149098660365E-2</v>
      </c>
      <c r="HM30" s="134">
        <v>1.2780458766547461E-2</v>
      </c>
      <c r="HN30" s="134">
        <v>3.8626763958310203E-2</v>
      </c>
      <c r="HO30" s="134">
        <v>2.1919117072524185E-3</v>
      </c>
      <c r="HP30" s="134">
        <v>1.0021869669189919E-3</v>
      </c>
      <c r="HQ30" s="134">
        <v>6.8018520877710011E-3</v>
      </c>
      <c r="HR30" s="134">
        <v>2.2026144723384562E-2</v>
      </c>
    </row>
    <row r="31" spans="1:226" x14ac:dyDescent="0.25">
      <c r="A31" s="123" t="s">
        <v>28</v>
      </c>
      <c r="B31" s="123">
        <v>5823</v>
      </c>
      <c r="C31" s="138" t="s">
        <v>920</v>
      </c>
      <c r="D31" s="135">
        <v>2.2052492127895535E-4</v>
      </c>
      <c r="E31" s="134">
        <v>2.7442201599735325E-5</v>
      </c>
      <c r="F31" s="134">
        <v>0</v>
      </c>
      <c r="G31" s="134">
        <v>0</v>
      </c>
      <c r="H31" s="134">
        <v>7.4081338536070986E-5</v>
      </c>
      <c r="I31" s="134">
        <v>0</v>
      </c>
      <c r="J31" s="134">
        <v>0</v>
      </c>
      <c r="K31" s="134">
        <v>7.6551018984765074E-5</v>
      </c>
      <c r="L31" s="134">
        <v>0</v>
      </c>
      <c r="M31" s="134">
        <v>1.338210744022896E-5</v>
      </c>
      <c r="N31" s="134">
        <v>1.1907912196843312E-5</v>
      </c>
      <c r="O31" s="134">
        <v>0</v>
      </c>
      <c r="P31" s="134">
        <v>5.5750206797037976E-5</v>
      </c>
      <c r="Q31" s="134">
        <v>4.819311718605876E-6</v>
      </c>
      <c r="R31" s="134">
        <v>0</v>
      </c>
      <c r="S31" s="134">
        <v>9.4098578955352903E-5</v>
      </c>
      <c r="T31" s="134">
        <v>7.0181273360855813E-4</v>
      </c>
      <c r="U31" s="134">
        <v>1.2354977692600756E-4</v>
      </c>
      <c r="V31" s="134">
        <v>1.0540548643341327E-3</v>
      </c>
      <c r="W31" s="134">
        <v>6.4137687046476863E-2</v>
      </c>
      <c r="X31" s="134">
        <v>3.3709778434669324E-4</v>
      </c>
      <c r="Y31" s="134">
        <v>1.0347039340241236E-3</v>
      </c>
      <c r="Z31" s="134">
        <v>5.1527201278026827E-4</v>
      </c>
      <c r="AA31" s="134">
        <v>8.6427170067040858E-5</v>
      </c>
      <c r="AB31" s="134">
        <v>3.1986818744870446E-5</v>
      </c>
      <c r="AC31" s="134">
        <v>5.3058887565179582E-5</v>
      </c>
      <c r="AD31" s="134">
        <v>0</v>
      </c>
      <c r="AE31" s="134"/>
      <c r="AF31" s="134">
        <v>2.0359035399419398E-4</v>
      </c>
      <c r="AG31" s="134">
        <v>0</v>
      </c>
      <c r="AH31" s="134">
        <v>1.8945531578867643E-4</v>
      </c>
      <c r="AI31" s="134">
        <v>0</v>
      </c>
      <c r="AJ31" s="134">
        <v>5.4512773586975371E-5</v>
      </c>
      <c r="AK31" s="134">
        <v>0</v>
      </c>
      <c r="AL31" s="134">
        <v>0</v>
      </c>
      <c r="AM31" s="134">
        <v>7.8275033913268629E-5</v>
      </c>
      <c r="AN31" s="134">
        <v>4.2872137199337603E-6</v>
      </c>
      <c r="AO31" s="134">
        <v>8.5492085356326154E-6</v>
      </c>
      <c r="AP31" s="134">
        <v>5.2896651632712135E-6</v>
      </c>
      <c r="AQ31" s="134">
        <v>4.8451189288718532E-6</v>
      </c>
      <c r="AR31" s="134">
        <v>1.0402797996898095E-5</v>
      </c>
      <c r="AS31" s="134">
        <v>0</v>
      </c>
      <c r="AT31" s="134">
        <v>0</v>
      </c>
      <c r="AU31" s="134">
        <v>4.5871988905343228E-5</v>
      </c>
      <c r="AV31" s="134">
        <v>4.4541556155339873E-4</v>
      </c>
      <c r="AW31" s="134">
        <v>1.4953946463828528E-4</v>
      </c>
      <c r="AX31" s="134">
        <v>9.083860023446765E-4</v>
      </c>
      <c r="AY31" s="134">
        <v>7.850593961900991E-2</v>
      </c>
      <c r="AZ31" s="134">
        <v>2.6969701442505517E-4</v>
      </c>
      <c r="BA31" s="134">
        <v>4.0349972520263913E-4</v>
      </c>
      <c r="BB31" s="134">
        <v>5.7133894093908523E-4</v>
      </c>
      <c r="BC31" s="134">
        <v>6.3018132752872075E-5</v>
      </c>
      <c r="BD31" s="134">
        <v>4.4001849538167923E-5</v>
      </c>
      <c r="BE31" s="134">
        <v>5.6957809399813419E-5</v>
      </c>
      <c r="BF31" s="134">
        <v>2.2066541205541417E-6</v>
      </c>
      <c r="BG31" s="134"/>
      <c r="BH31" s="134">
        <v>1.7753372290988051E-4</v>
      </c>
      <c r="BI31" s="134">
        <v>0</v>
      </c>
      <c r="BJ31" s="134">
        <v>1.1759419136927955E-4</v>
      </c>
      <c r="BK31" s="134">
        <v>0</v>
      </c>
      <c r="BL31" s="134">
        <v>4.6144203424633411E-5</v>
      </c>
      <c r="BM31" s="134">
        <v>0</v>
      </c>
      <c r="BN31" s="134">
        <v>0</v>
      </c>
      <c r="BO31" s="134">
        <v>7.9084475333846425E-5</v>
      </c>
      <c r="BP31" s="134">
        <v>1.0293243640275934E-5</v>
      </c>
      <c r="BQ31" s="134">
        <v>1.4483947746752777E-5</v>
      </c>
      <c r="BR31" s="134">
        <v>8.5044051337875002E-6</v>
      </c>
      <c r="BS31" s="134">
        <v>2.6100142352522181E-6</v>
      </c>
      <c r="BT31" s="134">
        <v>3.6583688655720067E-5</v>
      </c>
      <c r="BU31" s="134">
        <v>0</v>
      </c>
      <c r="BV31" s="134">
        <v>4.0585721358171994E-6</v>
      </c>
      <c r="BW31" s="134">
        <v>3.7414717188229599E-5</v>
      </c>
      <c r="BX31" s="134">
        <v>4.3432069119907853E-4</v>
      </c>
      <c r="BY31" s="134">
        <v>1.1945699115417135E-4</v>
      </c>
      <c r="BZ31" s="134">
        <v>2.8856971519766496E-3</v>
      </c>
      <c r="CA31" s="134">
        <v>8.6005745861316832E-2</v>
      </c>
      <c r="CB31" s="134">
        <v>1.1811274573502982E-3</v>
      </c>
      <c r="CC31" s="134">
        <v>8.3696556451038294E-4</v>
      </c>
      <c r="CD31" s="134">
        <v>5.7827570009266456E-4</v>
      </c>
      <c r="CE31" s="134">
        <v>2.6675063238188481E-5</v>
      </c>
      <c r="CF31" s="134">
        <v>5.4419123056780987E-5</v>
      </c>
      <c r="CG31" s="134">
        <v>2.7764711556232088E-5</v>
      </c>
      <c r="CH31" s="134">
        <v>4.3618231647731192E-6</v>
      </c>
      <c r="CI31" s="134"/>
      <c r="CJ31" s="134">
        <v>1.4365147688276219E-4</v>
      </c>
      <c r="CK31" s="134">
        <v>0</v>
      </c>
      <c r="CL31" s="134">
        <v>6.6151644873240979E-6</v>
      </c>
      <c r="CM31" s="134">
        <v>0</v>
      </c>
      <c r="CN31" s="134">
        <v>3.8422371832031019E-5</v>
      </c>
      <c r="CO31" s="134">
        <v>0</v>
      </c>
      <c r="CP31" s="134">
        <v>0</v>
      </c>
      <c r="CQ31" s="134">
        <v>5.4972118923043906E-5</v>
      </c>
      <c r="CR31" s="134">
        <v>9.9305692905366915E-6</v>
      </c>
      <c r="CS31" s="134">
        <v>3.7072130031790578E-6</v>
      </c>
      <c r="CT31" s="134">
        <v>1.0587426214662041E-5</v>
      </c>
      <c r="CU31" s="134">
        <v>0</v>
      </c>
      <c r="CV31" s="134">
        <v>0</v>
      </c>
      <c r="CW31" s="134">
        <v>0</v>
      </c>
      <c r="CX31" s="134">
        <v>3.7072130031790578E-6</v>
      </c>
      <c r="CY31" s="134">
        <v>2.17962697576003E-5</v>
      </c>
      <c r="CZ31" s="134">
        <v>3.9718610762489245E-4</v>
      </c>
      <c r="DA31" s="134">
        <v>1.1212197040200389E-4</v>
      </c>
      <c r="DB31" s="134">
        <v>3.034005569146442E-3</v>
      </c>
      <c r="DC31" s="134">
        <v>8.1100868051502725E-2</v>
      </c>
      <c r="DD31" s="134">
        <v>2.4650378224265056E-4</v>
      </c>
      <c r="DE31" s="134">
        <v>9.9986000502546766E-4</v>
      </c>
      <c r="DF31" s="134">
        <v>4.1541409983911415E-4</v>
      </c>
      <c r="DG31" s="134">
        <v>1.391055154403885E-5</v>
      </c>
      <c r="DH31" s="134">
        <v>4.72972016837475E-5</v>
      </c>
      <c r="DI31" s="134">
        <v>3.4083334095274821E-5</v>
      </c>
      <c r="DJ31" s="134">
        <v>3.0028425325763051E-6</v>
      </c>
      <c r="DK31" s="134"/>
      <c r="DL31" s="134">
        <v>1.62846485805156E-4</v>
      </c>
      <c r="DM31" s="134">
        <v>1.497045079487595E-5</v>
      </c>
      <c r="DN31" s="134">
        <v>2.7500040673181242E-4</v>
      </c>
      <c r="DO31" s="134">
        <v>9.7929718460619845E-5</v>
      </c>
      <c r="DP31" s="134">
        <v>4.7383529405704383E-4</v>
      </c>
      <c r="DQ31" s="134">
        <v>1.798447503462206E-5</v>
      </c>
      <c r="DR31" s="134">
        <v>5.5403399134958481E-5</v>
      </c>
      <c r="DS31" s="134">
        <v>9.9341630536221051E-5</v>
      </c>
      <c r="DT31" s="134">
        <v>6.4524228292252799E-5</v>
      </c>
      <c r="DU31" s="134">
        <v>8.0839582377255034E-4</v>
      </c>
      <c r="DV31" s="134">
        <v>1.4713391828666015E-4</v>
      </c>
      <c r="DW31" s="134">
        <v>1.0591739091992883E-4</v>
      </c>
      <c r="DX31" s="134">
        <v>4.5202670766986852E-4</v>
      </c>
      <c r="DY31" s="134">
        <v>1.3611712111916727E-4</v>
      </c>
      <c r="DZ31" s="134">
        <v>2.1353203061118546E-4</v>
      </c>
      <c r="EA31" s="134">
        <v>9.0476847553404868E-4</v>
      </c>
      <c r="EB31" s="134">
        <v>8.1587472379221991E-4</v>
      </c>
      <c r="EC31" s="134">
        <v>3.6366834614257699E-4</v>
      </c>
      <c r="ED31" s="134">
        <v>1.7255245262802409E-3</v>
      </c>
      <c r="EE31" s="134">
        <v>9.224187475873942E-2</v>
      </c>
      <c r="EF31" s="134">
        <v>4.8313529959532163E-3</v>
      </c>
      <c r="EG31" s="134">
        <v>1.640210609306775E-3</v>
      </c>
      <c r="EH31" s="134">
        <v>2.02742734979718E-3</v>
      </c>
      <c r="EI31" s="134">
        <v>1.8758105302315198E-4</v>
      </c>
      <c r="EJ31" s="134">
        <v>2.1536277044798222E-4</v>
      </c>
      <c r="EK31" s="134">
        <v>1.7068977146147081E-3</v>
      </c>
      <c r="EL31" s="134">
        <v>5.673469372209014E-4</v>
      </c>
      <c r="EM31" s="134"/>
      <c r="EN31" s="134">
        <v>1.4592119023688926E-4</v>
      </c>
      <c r="EO31" s="134">
        <v>0</v>
      </c>
      <c r="EP31" s="134">
        <v>3.6064505721752199E-4</v>
      </c>
      <c r="EQ31" s="134">
        <v>1.0153701970883312E-4</v>
      </c>
      <c r="ER31" s="134">
        <v>5.8739176844560688E-4</v>
      </c>
      <c r="ES31" s="134">
        <v>0</v>
      </c>
      <c r="ET31" s="134">
        <v>8.2224433039307474E-5</v>
      </c>
      <c r="EU31" s="134">
        <v>8.2117032566583707E-5</v>
      </c>
      <c r="EV31" s="134">
        <v>8.3133377684614356E-5</v>
      </c>
      <c r="EW31" s="134">
        <v>7.9984530324014966E-4</v>
      </c>
      <c r="EX31" s="134">
        <v>2.1345018253062604E-4</v>
      </c>
      <c r="EY31" s="134">
        <v>5.5959665344412358E-6</v>
      </c>
      <c r="EZ31" s="134">
        <v>4.4377405770610462E-4</v>
      </c>
      <c r="FA31" s="134">
        <v>1.3411633035026241E-4</v>
      </c>
      <c r="FB31" s="134">
        <v>2.1342097469547472E-4</v>
      </c>
      <c r="FC31" s="134">
        <v>8.6402836691309721E-4</v>
      </c>
      <c r="FD31" s="134">
        <v>6.245175133991563E-4</v>
      </c>
      <c r="FE31" s="134">
        <v>2.8286005594464346E-4</v>
      </c>
      <c r="FF31" s="134">
        <v>1.8454955892902058E-3</v>
      </c>
      <c r="FG31" s="134">
        <v>9.8347393514873968E-2</v>
      </c>
      <c r="FH31" s="134">
        <v>5.7585490437344509E-3</v>
      </c>
      <c r="FI31" s="134">
        <v>1.6628484114723213E-3</v>
      </c>
      <c r="FJ31" s="134">
        <v>3.0185744470961947E-3</v>
      </c>
      <c r="FK31" s="134">
        <v>2.5851281843837113E-4</v>
      </c>
      <c r="FL31" s="134">
        <v>1.9494272137585085E-4</v>
      </c>
      <c r="FM31" s="134">
        <v>1.6073932776557408E-3</v>
      </c>
      <c r="FN31" s="134">
        <v>6.713293962057657E-4</v>
      </c>
      <c r="FO31" s="134"/>
      <c r="FP31" s="134">
        <v>1.3815328941842932E-4</v>
      </c>
      <c r="FQ31" s="134">
        <v>0</v>
      </c>
      <c r="FR31" s="134">
        <v>3.3885830341993836E-4</v>
      </c>
      <c r="FS31" s="134">
        <v>2.6265008393499112E-5</v>
      </c>
      <c r="FT31" s="134">
        <v>5.1885530016566709E-4</v>
      </c>
      <c r="FU31" s="134">
        <v>0</v>
      </c>
      <c r="FV31" s="134">
        <v>4.6870415429639369E-5</v>
      </c>
      <c r="FW31" s="134">
        <v>5.7016900543034713E-5</v>
      </c>
      <c r="FX31" s="134">
        <v>4.8885318233098656E-5</v>
      </c>
      <c r="FY31" s="134">
        <v>8.8366847824483306E-4</v>
      </c>
      <c r="FZ31" s="134">
        <v>9.3966244331899332E-5</v>
      </c>
      <c r="GA31" s="134">
        <v>0</v>
      </c>
      <c r="GB31" s="134">
        <v>3.2377567040606974E-4</v>
      </c>
      <c r="GC31" s="134">
        <v>1.256194202349697E-4</v>
      </c>
      <c r="GD31" s="134">
        <v>1.5407872452952756E-4</v>
      </c>
      <c r="GE31" s="134">
        <v>8.8300724894128013E-4</v>
      </c>
      <c r="GF31" s="134">
        <v>6.0798085083360457E-4</v>
      </c>
      <c r="GG31" s="134">
        <v>2.6526481441559022E-4</v>
      </c>
      <c r="GH31" s="134">
        <v>1.754779645292061E-3</v>
      </c>
      <c r="GI31" s="134">
        <v>3.2860756796836421E-2</v>
      </c>
      <c r="GJ31" s="134">
        <v>4.402097239941929E-3</v>
      </c>
      <c r="GK31" s="134">
        <v>1.4360733310036051E-3</v>
      </c>
      <c r="GL31" s="134">
        <v>2.1276845131310475E-3</v>
      </c>
      <c r="GM31" s="134">
        <v>3.1561443600463168E-4</v>
      </c>
      <c r="GN31" s="134">
        <v>2.1100601077647042E-4</v>
      </c>
      <c r="GO31" s="134">
        <v>1.1169349022546618E-3</v>
      </c>
      <c r="GP31" s="134">
        <v>5.3635402343523645E-4</v>
      </c>
      <c r="GQ31" s="134"/>
      <c r="GR31" s="134">
        <v>1.2302326649500748E-4</v>
      </c>
      <c r="GS31" s="134">
        <v>0</v>
      </c>
      <c r="GT31" s="134">
        <v>3.9011073225501394E-4</v>
      </c>
      <c r="GU31" s="134">
        <v>3.916870915621555E-5</v>
      </c>
      <c r="GV31" s="134">
        <v>5.1015089892009202E-4</v>
      </c>
      <c r="GW31" s="134">
        <v>0</v>
      </c>
      <c r="GX31" s="134">
        <v>5.1818230330084816E-5</v>
      </c>
      <c r="GY31" s="134">
        <v>8.7486021059008889E-5</v>
      </c>
      <c r="GZ31" s="134">
        <v>1.4699509046165276E-4</v>
      </c>
      <c r="HA31" s="134">
        <v>8.7694518915307847E-4</v>
      </c>
      <c r="HB31" s="134">
        <v>1.2598640280574072E-4</v>
      </c>
      <c r="HC31" s="134">
        <v>0</v>
      </c>
      <c r="HD31" s="134">
        <v>3.5127746712430765E-4</v>
      </c>
      <c r="HE31" s="134">
        <v>2.1107035253973853E-4</v>
      </c>
      <c r="HF31" s="134">
        <v>2.1856530254402436E-4</v>
      </c>
      <c r="HG31" s="134">
        <v>1.1463918117847315E-3</v>
      </c>
      <c r="HH31" s="134">
        <v>5.3120226393297144E-4</v>
      </c>
      <c r="HI31" s="134">
        <v>3.4119389832599356E-4</v>
      </c>
      <c r="HJ31" s="134">
        <v>3.2007373741379328E-3</v>
      </c>
      <c r="HK31" s="134">
        <v>4.0880171792703771E-2</v>
      </c>
      <c r="HL31" s="134">
        <v>2.8706864388669895E-3</v>
      </c>
      <c r="HM31" s="134">
        <v>9.7756687390057433E-4</v>
      </c>
      <c r="HN31" s="134">
        <v>1.9345894846272563E-3</v>
      </c>
      <c r="HO31" s="134">
        <v>5.5638493935418725E-4</v>
      </c>
      <c r="HP31" s="134">
        <v>2.2096547709758797E-4</v>
      </c>
      <c r="HQ31" s="134">
        <v>1.3962270034262091E-3</v>
      </c>
      <c r="HR31" s="134">
        <v>7.9274257425887898E-4</v>
      </c>
    </row>
    <row r="32" spans="1:226" x14ac:dyDescent="0.25">
      <c r="A32" s="123" t="s">
        <v>28</v>
      </c>
      <c r="B32" s="123">
        <v>6391</v>
      </c>
      <c r="C32" s="138" t="s">
        <v>921</v>
      </c>
      <c r="D32" s="135">
        <v>8.9255266114614852E-3</v>
      </c>
      <c r="E32" s="134">
        <v>0</v>
      </c>
      <c r="F32" s="134">
        <v>9.9894198468540474E-5</v>
      </c>
      <c r="G32" s="134">
        <v>0</v>
      </c>
      <c r="H32" s="134">
        <v>1.1380178100510265E-3</v>
      </c>
      <c r="I32" s="134">
        <v>0</v>
      </c>
      <c r="J32" s="134">
        <v>0</v>
      </c>
      <c r="K32" s="134">
        <v>5.5577850724557003E-4</v>
      </c>
      <c r="L32" s="134">
        <v>2.504122861338815E-4</v>
      </c>
      <c r="M32" s="134">
        <v>9.8611681489555228E-4</v>
      </c>
      <c r="N32" s="134">
        <v>4.0634441150369586E-4</v>
      </c>
      <c r="O32" s="134">
        <v>2.7700900367791316E-4</v>
      </c>
      <c r="P32" s="134">
        <v>1.0587417357948807E-3</v>
      </c>
      <c r="Q32" s="134">
        <v>7.8350366585244085E-4</v>
      </c>
      <c r="R32" s="134">
        <v>2.2281420144124319E-4</v>
      </c>
      <c r="S32" s="134">
        <v>6.8736198573027577E-4</v>
      </c>
      <c r="T32" s="134">
        <v>9.1894721588826698E-3</v>
      </c>
      <c r="U32" s="134">
        <v>1.5991356792090204E-3</v>
      </c>
      <c r="V32" s="134">
        <v>1.5792900261400938E-2</v>
      </c>
      <c r="W32" s="134">
        <v>4.2068550057084174E-2</v>
      </c>
      <c r="X32" s="134">
        <v>3.3605901250676022E-3</v>
      </c>
      <c r="Y32" s="134">
        <v>2.3871535341116828E-3</v>
      </c>
      <c r="Z32" s="134">
        <v>2.6990916677555026E-3</v>
      </c>
      <c r="AA32" s="134">
        <v>7.0027372823619873E-4</v>
      </c>
      <c r="AB32" s="134">
        <v>1.8832664872635238E-3</v>
      </c>
      <c r="AC32" s="134">
        <v>1.0420030280468319E-3</v>
      </c>
      <c r="AD32" s="134">
        <v>3.7888566658440224E-2</v>
      </c>
      <c r="AE32" s="134"/>
      <c r="AF32" s="134">
        <v>7.9644851493903163E-5</v>
      </c>
      <c r="AG32" s="134">
        <v>0</v>
      </c>
      <c r="AH32" s="134">
        <v>1.3294911152907519E-4</v>
      </c>
      <c r="AI32" s="134">
        <v>0</v>
      </c>
      <c r="AJ32" s="134">
        <v>7.4252723442887929E-4</v>
      </c>
      <c r="AK32" s="134">
        <v>0</v>
      </c>
      <c r="AL32" s="134">
        <v>0</v>
      </c>
      <c r="AM32" s="134">
        <v>4.2690170356968524E-4</v>
      </c>
      <c r="AN32" s="134">
        <v>2.6137895816412751E-4</v>
      </c>
      <c r="AO32" s="134">
        <v>6.3709521720287164E-4</v>
      </c>
      <c r="AP32" s="134">
        <v>3.2632585198785606E-4</v>
      </c>
      <c r="AQ32" s="134">
        <v>2.1277944770558348E-4</v>
      </c>
      <c r="AR32" s="134">
        <v>7.1476484609652498E-4</v>
      </c>
      <c r="AS32" s="134">
        <v>5.0200811080095508E-4</v>
      </c>
      <c r="AT32" s="134">
        <v>6.0566426991561347E-5</v>
      </c>
      <c r="AU32" s="134">
        <v>4.3738625680214943E-4</v>
      </c>
      <c r="AV32" s="134">
        <v>4.620546596836749E-3</v>
      </c>
      <c r="AW32" s="134">
        <v>1.2186114003167512E-3</v>
      </c>
      <c r="AX32" s="134">
        <v>1.3784223278808879E-2</v>
      </c>
      <c r="AY32" s="134">
        <v>3.5294530894164781E-2</v>
      </c>
      <c r="AZ32" s="134">
        <v>2.3614345163785544E-3</v>
      </c>
      <c r="BA32" s="134">
        <v>2.0209830594554931E-3</v>
      </c>
      <c r="BB32" s="134">
        <v>2.4624252479853339E-3</v>
      </c>
      <c r="BC32" s="134">
        <v>7.8815545692323223E-4</v>
      </c>
      <c r="BD32" s="134">
        <v>1.604568937439609E-3</v>
      </c>
      <c r="BE32" s="134">
        <v>5.2103682036121711E-4</v>
      </c>
      <c r="BF32" s="134">
        <v>3.651403539691838E-2</v>
      </c>
      <c r="BG32" s="134"/>
      <c r="BH32" s="134">
        <v>1.0281765106545504E-4</v>
      </c>
      <c r="BI32" s="134">
        <v>0</v>
      </c>
      <c r="BJ32" s="134">
        <v>5.9317875614685598E-5</v>
      </c>
      <c r="BK32" s="134">
        <v>0</v>
      </c>
      <c r="BL32" s="134">
        <v>2.394066769655651E-4</v>
      </c>
      <c r="BM32" s="134">
        <v>0</v>
      </c>
      <c r="BN32" s="134">
        <v>0</v>
      </c>
      <c r="BO32" s="134">
        <v>7.0039776668143542E-4</v>
      </c>
      <c r="BP32" s="134">
        <v>1.392154223609968E-4</v>
      </c>
      <c r="BQ32" s="134">
        <v>3.7506894512654917E-4</v>
      </c>
      <c r="BR32" s="134">
        <v>2.1991248260538193E-4</v>
      </c>
      <c r="BS32" s="134">
        <v>8.6676732530846699E-5</v>
      </c>
      <c r="BT32" s="134">
        <v>4.5753827822598208E-4</v>
      </c>
      <c r="BU32" s="134">
        <v>3.6721934742793555E-4</v>
      </c>
      <c r="BV32" s="134">
        <v>1.673275221421063E-5</v>
      </c>
      <c r="BW32" s="134">
        <v>4.7574415827172814E-4</v>
      </c>
      <c r="BX32" s="134">
        <v>4.1626958123963734E-3</v>
      </c>
      <c r="BY32" s="134">
        <v>8.7021959876781309E-4</v>
      </c>
      <c r="BZ32" s="134">
        <v>1.4661737858565576E-2</v>
      </c>
      <c r="CA32" s="134">
        <v>8.7640891468437232E-2</v>
      </c>
      <c r="CB32" s="134">
        <v>2.136166366263965E-3</v>
      </c>
      <c r="CC32" s="134">
        <v>1.1676501877120658E-3</v>
      </c>
      <c r="CD32" s="134">
        <v>2.8327155999354138E-3</v>
      </c>
      <c r="CE32" s="134">
        <v>7.465731683945875E-4</v>
      </c>
      <c r="CF32" s="134">
        <v>1.3882072309975952E-3</v>
      </c>
      <c r="CG32" s="134">
        <v>3.3231891534163963E-4</v>
      </c>
      <c r="CH32" s="134">
        <v>2.0778429595415069E-2</v>
      </c>
      <c r="CI32" s="134"/>
      <c r="CJ32" s="134">
        <v>2.4656135887013307E-5</v>
      </c>
      <c r="CK32" s="134">
        <v>0</v>
      </c>
      <c r="CL32" s="134">
        <v>0</v>
      </c>
      <c r="CM32" s="134">
        <v>0</v>
      </c>
      <c r="CN32" s="134">
        <v>9.6661032939430579E-4</v>
      </c>
      <c r="CO32" s="134">
        <v>0</v>
      </c>
      <c r="CP32" s="134">
        <v>0</v>
      </c>
      <c r="CQ32" s="134">
        <v>4.8109255925505152E-4</v>
      </c>
      <c r="CR32" s="134">
        <v>6.2884456665960543E-5</v>
      </c>
      <c r="CS32" s="134">
        <v>2.9880929423622846E-4</v>
      </c>
      <c r="CT32" s="134">
        <v>8.6296475604546579E-5</v>
      </c>
      <c r="CU32" s="134">
        <v>2.714436978386786E-5</v>
      </c>
      <c r="CV32" s="134">
        <v>2.5702822785878573E-4</v>
      </c>
      <c r="CW32" s="134">
        <v>1.44260110434833E-4</v>
      </c>
      <c r="CX32" s="134">
        <v>0</v>
      </c>
      <c r="CY32" s="134">
        <v>5.556839302027376E-4</v>
      </c>
      <c r="CZ32" s="134">
        <v>4.0386562834371026E-3</v>
      </c>
      <c r="DA32" s="134">
        <v>5.5399577660532806E-4</v>
      </c>
      <c r="DB32" s="134">
        <v>1.5892224808905838E-2</v>
      </c>
      <c r="DC32" s="134">
        <v>7.0435595304243967E-2</v>
      </c>
      <c r="DD32" s="134">
        <v>1.0976031766908878E-3</v>
      </c>
      <c r="DE32" s="134">
        <v>9.7368754520610063E-4</v>
      </c>
      <c r="DF32" s="134">
        <v>1.0018602341986143E-3</v>
      </c>
      <c r="DG32" s="134">
        <v>6.0938295833686896E-4</v>
      </c>
      <c r="DH32" s="134">
        <v>5.8083590324445821E-4</v>
      </c>
      <c r="DI32" s="134">
        <v>1.9682721834906155E-4</v>
      </c>
      <c r="DJ32" s="134">
        <v>1.8237078072905449E-2</v>
      </c>
      <c r="DK32" s="134"/>
      <c r="DL32" s="134">
        <v>0</v>
      </c>
      <c r="DM32" s="134">
        <v>0</v>
      </c>
      <c r="DN32" s="134">
        <v>0</v>
      </c>
      <c r="DO32" s="134">
        <v>0</v>
      </c>
      <c r="DP32" s="134">
        <v>1.3697318700546087E-4</v>
      </c>
      <c r="DQ32" s="134">
        <v>0</v>
      </c>
      <c r="DR32" s="134">
        <v>0</v>
      </c>
      <c r="DS32" s="134">
        <v>1.3195274963890728E-4</v>
      </c>
      <c r="DT32" s="134">
        <v>1.9714518243880655E-5</v>
      </c>
      <c r="DU32" s="134">
        <v>7.1552104449849196E-5</v>
      </c>
      <c r="DV32" s="134">
        <v>5.991667309414709E-5</v>
      </c>
      <c r="DW32" s="134">
        <v>2.3604753204207448E-4</v>
      </c>
      <c r="DX32" s="134">
        <v>9.924377392580455E-4</v>
      </c>
      <c r="DY32" s="134">
        <v>9.6559197723814706E-5</v>
      </c>
      <c r="DZ32" s="134">
        <v>0</v>
      </c>
      <c r="EA32" s="134">
        <v>5.2539075152197425E-4</v>
      </c>
      <c r="EB32" s="134">
        <v>2.6179793996576706E-3</v>
      </c>
      <c r="EC32" s="134">
        <v>3.0242766792639369E-4</v>
      </c>
      <c r="ED32" s="134">
        <v>1.0937967650237567E-2</v>
      </c>
      <c r="EE32" s="134">
        <v>5.5926948237661651E-2</v>
      </c>
      <c r="EF32" s="134">
        <v>1.2543812574114432E-3</v>
      </c>
      <c r="EG32" s="134">
        <v>5.9196919226627205E-4</v>
      </c>
      <c r="EH32" s="134">
        <v>1.4343013627338213E-3</v>
      </c>
      <c r="EI32" s="134">
        <v>4.8611769166373626E-4</v>
      </c>
      <c r="EJ32" s="134">
        <v>4.0720434072532348E-4</v>
      </c>
      <c r="EK32" s="134">
        <v>1.0731733301768868E-4</v>
      </c>
      <c r="EL32" s="134">
        <v>1.3710201751658026E-2</v>
      </c>
      <c r="EM32" s="134"/>
      <c r="EN32" s="134">
        <v>9.9086495435739336E-6</v>
      </c>
      <c r="EO32" s="134">
        <v>0</v>
      </c>
      <c r="EP32" s="134">
        <v>0</v>
      </c>
      <c r="EQ32" s="134">
        <v>0</v>
      </c>
      <c r="ER32" s="134">
        <v>1.5867411116974301E-4</v>
      </c>
      <c r="ES32" s="134">
        <v>0</v>
      </c>
      <c r="ET32" s="134">
        <v>1.2911270617384217E-5</v>
      </c>
      <c r="EU32" s="134">
        <v>2.7180458599672694E-3</v>
      </c>
      <c r="EV32" s="134">
        <v>2.7924375986435632E-5</v>
      </c>
      <c r="EW32" s="134">
        <v>7.6827064541892435E-5</v>
      </c>
      <c r="EX32" s="134">
        <v>8.5694805446545475E-5</v>
      </c>
      <c r="EY32" s="134">
        <v>2.054978449460892E-3</v>
      </c>
      <c r="EZ32" s="134">
        <v>7.2791481766260133E-4</v>
      </c>
      <c r="FA32" s="134">
        <v>1.0423458935418743E-4</v>
      </c>
      <c r="FB32" s="134">
        <v>3.2065376784465244E-3</v>
      </c>
      <c r="FC32" s="134">
        <v>4.3175429066849802E-4</v>
      </c>
      <c r="FD32" s="134">
        <v>2.434577011902465E-3</v>
      </c>
      <c r="FE32" s="134">
        <v>2.7192717300643767E-4</v>
      </c>
      <c r="FF32" s="134">
        <v>1.0305767799457617E-2</v>
      </c>
      <c r="FG32" s="134">
        <v>5.4591559533634752E-2</v>
      </c>
      <c r="FH32" s="134">
        <v>1.1474230183688592E-3</v>
      </c>
      <c r="FI32" s="134">
        <v>4.6522010393400357E-4</v>
      </c>
      <c r="FJ32" s="134">
        <v>6.3100322075803597E-4</v>
      </c>
      <c r="FK32" s="134">
        <v>3.6412965919364133E-4</v>
      </c>
      <c r="FL32" s="134">
        <v>3.7011188124632863E-4</v>
      </c>
      <c r="FM32" s="134">
        <v>6.4556152912187236E-5</v>
      </c>
      <c r="FN32" s="134">
        <v>1.2717021651905792E-2</v>
      </c>
      <c r="FO32" s="134"/>
      <c r="FP32" s="134">
        <v>8.9986745384341532E-6</v>
      </c>
      <c r="FQ32" s="134">
        <v>0</v>
      </c>
      <c r="FR32" s="134">
        <v>1.9997054529853674E-5</v>
      </c>
      <c r="FS32" s="134">
        <v>0</v>
      </c>
      <c r="FT32" s="134">
        <v>2.2094905526473565E-4</v>
      </c>
      <c r="FU32" s="134">
        <v>0</v>
      </c>
      <c r="FV32" s="134">
        <v>0</v>
      </c>
      <c r="FW32" s="134">
        <v>1.4229504062354776E-4</v>
      </c>
      <c r="FX32" s="134">
        <v>1.6595555554323702E-5</v>
      </c>
      <c r="FY32" s="134">
        <v>8.9785774986301514E-5</v>
      </c>
      <c r="FZ32" s="134">
        <v>1.1998232717912204E-5</v>
      </c>
      <c r="GA32" s="134">
        <v>1.8258994537748178E-3</v>
      </c>
      <c r="GB32" s="134">
        <v>7.2601246184930159E-4</v>
      </c>
      <c r="GC32" s="134">
        <v>0</v>
      </c>
      <c r="GD32" s="134">
        <v>0</v>
      </c>
      <c r="GE32" s="134">
        <v>4.5666173591831692E-4</v>
      </c>
      <c r="GF32" s="134">
        <v>1.6733999162246987E-3</v>
      </c>
      <c r="GG32" s="134">
        <v>1.0114470187091828E-4</v>
      </c>
      <c r="GH32" s="134">
        <v>8.0215646620283368E-3</v>
      </c>
      <c r="GI32" s="134">
        <v>4.9056079674931211E-2</v>
      </c>
      <c r="GJ32" s="134">
        <v>6.1191586772980336E-4</v>
      </c>
      <c r="GK32" s="134">
        <v>3.5925948280264976E-4</v>
      </c>
      <c r="GL32" s="134">
        <v>7.2715329380984377E-4</v>
      </c>
      <c r="GM32" s="134">
        <v>4.0547527543822846E-4</v>
      </c>
      <c r="GN32" s="134">
        <v>2.7274322623193833E-4</v>
      </c>
      <c r="GO32" s="134">
        <v>1.9797083984555137E-5</v>
      </c>
      <c r="GP32" s="134">
        <v>1.1738021245812949E-2</v>
      </c>
      <c r="GQ32" s="134"/>
      <c r="GR32" s="134">
        <v>2.2726181907434302E-5</v>
      </c>
      <c r="GS32" s="134">
        <v>0</v>
      </c>
      <c r="GT32" s="134">
        <v>3.7816907793538642E-5</v>
      </c>
      <c r="GU32" s="134">
        <v>0</v>
      </c>
      <c r="GV32" s="134">
        <v>1.6323170338276226E-5</v>
      </c>
      <c r="GW32" s="134">
        <v>0</v>
      </c>
      <c r="GX32" s="134">
        <v>1.10023579075674E-4</v>
      </c>
      <c r="GY32" s="134">
        <v>5.0141893414815361E-5</v>
      </c>
      <c r="GZ32" s="134">
        <v>2.5318409577078498E-5</v>
      </c>
      <c r="HA32" s="134">
        <v>1.3634176029015112E-4</v>
      </c>
      <c r="HB32" s="134">
        <v>0</v>
      </c>
      <c r="HC32" s="134">
        <v>1.4721558901336904E-3</v>
      </c>
      <c r="HD32" s="134">
        <v>5.6596489809581328E-4</v>
      </c>
      <c r="HE32" s="134">
        <v>0</v>
      </c>
      <c r="HF32" s="134">
        <v>0</v>
      </c>
      <c r="HG32" s="134">
        <v>3.0265755085090809E-4</v>
      </c>
      <c r="HH32" s="134">
        <v>1.1251649693770505E-3</v>
      </c>
      <c r="HI32" s="134">
        <v>7.2750115616141206E-5</v>
      </c>
      <c r="HJ32" s="134">
        <v>6.52608304287989E-3</v>
      </c>
      <c r="HK32" s="134">
        <v>4.2516242658779325E-2</v>
      </c>
      <c r="HL32" s="134">
        <v>8.3390802571638872E-4</v>
      </c>
      <c r="HM32" s="134">
        <v>3.266008460561761E-4</v>
      </c>
      <c r="HN32" s="134">
        <v>6.9919677879507554E-4</v>
      </c>
      <c r="HO32" s="134">
        <v>1.2405411053913938E-4</v>
      </c>
      <c r="HP32" s="134">
        <v>2.1506723844923989E-4</v>
      </c>
      <c r="HQ32" s="134">
        <v>6.4313651865849784E-5</v>
      </c>
      <c r="HR32" s="134">
        <v>1.0209668321903226E-2</v>
      </c>
    </row>
    <row r="33" spans="1:226" x14ac:dyDescent="0.25">
      <c r="A33" s="123" t="s">
        <v>28</v>
      </c>
      <c r="B33" s="123">
        <v>8592</v>
      </c>
      <c r="C33" s="138" t="s">
        <v>922</v>
      </c>
      <c r="D33" s="135">
        <v>2.0641856898778386E-5</v>
      </c>
      <c r="E33" s="134">
        <v>1.4980816720405566E-5</v>
      </c>
      <c r="F33" s="134">
        <v>3.4316728429024512E-5</v>
      </c>
      <c r="G33" s="134">
        <v>1.5191142707281384E-6</v>
      </c>
      <c r="H33" s="134">
        <v>4.2440268576923485E-4</v>
      </c>
      <c r="I33" s="134">
        <v>1.3004488920451045E-5</v>
      </c>
      <c r="J33" s="134">
        <v>8.0438674303139002E-6</v>
      </c>
      <c r="K33" s="134">
        <v>9.5852721850978422E-5</v>
      </c>
      <c r="L33" s="134">
        <v>1.4785136337963849E-5</v>
      </c>
      <c r="M33" s="134">
        <v>1.1175183685335564E-4</v>
      </c>
      <c r="N33" s="134">
        <v>2.6622299245457827E-5</v>
      </c>
      <c r="O33" s="134">
        <v>3.6367071085199765E-5</v>
      </c>
      <c r="P33" s="134">
        <v>8.2761146137978132E-5</v>
      </c>
      <c r="Q33" s="134">
        <v>1.9853113465749611E-5</v>
      </c>
      <c r="R33" s="134">
        <v>4.8593444077847784E-5</v>
      </c>
      <c r="S33" s="134">
        <v>3.2134603658975767E-4</v>
      </c>
      <c r="T33" s="134">
        <v>7.6578188443743311E-4</v>
      </c>
      <c r="U33" s="134">
        <v>1.1145783368814758E-4</v>
      </c>
      <c r="V33" s="134">
        <v>1.1039737757396631E-3</v>
      </c>
      <c r="W33" s="134">
        <v>1.3345208773164476E-2</v>
      </c>
      <c r="X33" s="134">
        <v>5.6043157381028413E-4</v>
      </c>
      <c r="Y33" s="134">
        <v>2.2301734731767882E-4</v>
      </c>
      <c r="Z33" s="134">
        <v>5.0978812279215964E-4</v>
      </c>
      <c r="AA33" s="134">
        <v>1.0349679365539466E-4</v>
      </c>
      <c r="AB33" s="134">
        <v>6.8721005259912414E-5</v>
      </c>
      <c r="AC33" s="134">
        <v>1.7352873787890012E-4</v>
      </c>
      <c r="AD33" s="134">
        <v>2.578603733054348E-4</v>
      </c>
      <c r="AE33" s="134"/>
      <c r="AF33" s="134">
        <v>1.6055396444787031E-5</v>
      </c>
      <c r="AG33" s="134">
        <v>2.7726167876555374E-6</v>
      </c>
      <c r="AH33" s="134">
        <v>2.7965133032053635E-5</v>
      </c>
      <c r="AI33" s="134">
        <v>3.2495121257264034E-6</v>
      </c>
      <c r="AJ33" s="134">
        <v>4.6617116299135515E-4</v>
      </c>
      <c r="AK33" s="134">
        <v>1.30240111778563E-5</v>
      </c>
      <c r="AL33" s="134">
        <v>1.3636197674323526E-5</v>
      </c>
      <c r="AM33" s="134">
        <v>8.4507522484526831E-5</v>
      </c>
      <c r="AN33" s="134">
        <v>1.3570767189656962E-5</v>
      </c>
      <c r="AO33" s="134">
        <v>1.433252873330824E-4</v>
      </c>
      <c r="AP33" s="134">
        <v>4.0462633278626709E-5</v>
      </c>
      <c r="AQ33" s="134">
        <v>2.4908062765835135E-5</v>
      </c>
      <c r="AR33" s="134">
        <v>1.2236499002488832E-4</v>
      </c>
      <c r="AS33" s="134">
        <v>2.3816204174618307E-5</v>
      </c>
      <c r="AT33" s="134">
        <v>4.3443481573997081E-5</v>
      </c>
      <c r="AU33" s="134">
        <v>3.3782218659251595E-4</v>
      </c>
      <c r="AV33" s="134">
        <v>6.9087118543673088E-4</v>
      </c>
      <c r="AW33" s="134">
        <v>1.40800483457452E-4</v>
      </c>
      <c r="AX33" s="134">
        <v>1.3180233023235531E-3</v>
      </c>
      <c r="AY33" s="134">
        <v>1.564197802946599E-2</v>
      </c>
      <c r="AZ33" s="134">
        <v>5.2462484455271835E-4</v>
      </c>
      <c r="BA33" s="134">
        <v>2.8273847791025937E-4</v>
      </c>
      <c r="BB33" s="134">
        <v>4.5062119937028434E-4</v>
      </c>
      <c r="BC33" s="134">
        <v>1.134241616792699E-4</v>
      </c>
      <c r="BD33" s="134">
        <v>5.3400539756177332E-5</v>
      </c>
      <c r="BE33" s="134">
        <v>1.7803015155584014E-4</v>
      </c>
      <c r="BF33" s="134">
        <v>3.2050816207469432E-4</v>
      </c>
      <c r="BG33" s="134"/>
      <c r="BH33" s="134">
        <v>2.2837212058469439E-5</v>
      </c>
      <c r="BI33" s="134">
        <v>4.4636792922348441E-6</v>
      </c>
      <c r="BJ33" s="134">
        <v>1.0108289404356774E-5</v>
      </c>
      <c r="BK33" s="134">
        <v>2.3807527007900383E-6</v>
      </c>
      <c r="BL33" s="134">
        <v>5.3578232981544953E-4</v>
      </c>
      <c r="BM33" s="134">
        <v>9.1940488721719754E-6</v>
      </c>
      <c r="BN33" s="134">
        <v>6.1980643109991248E-6</v>
      </c>
      <c r="BO33" s="134">
        <v>6.7185594463703755E-5</v>
      </c>
      <c r="BP33" s="134">
        <v>1.908565990234332E-6</v>
      </c>
      <c r="BQ33" s="134">
        <v>1.1484845992871471E-4</v>
      </c>
      <c r="BR33" s="134">
        <v>4.0894207284086277E-5</v>
      </c>
      <c r="BS33" s="134">
        <v>1.8253764636921498E-5</v>
      </c>
      <c r="BT33" s="134">
        <v>1.1028140372094353E-4</v>
      </c>
      <c r="BU33" s="134">
        <v>1.8241699506034511E-5</v>
      </c>
      <c r="BV33" s="134">
        <v>5.8318816009125023E-5</v>
      </c>
      <c r="BW33" s="134">
        <v>3.4071112310374828E-4</v>
      </c>
      <c r="BX33" s="134">
        <v>7.979002772015467E-4</v>
      </c>
      <c r="BY33" s="134">
        <v>1.172059206398478E-4</v>
      </c>
      <c r="BZ33" s="134">
        <v>1.165462887984157E-3</v>
      </c>
      <c r="CA33" s="134">
        <v>1.6135564138413733E-2</v>
      </c>
      <c r="CB33" s="134">
        <v>4.9763389783349162E-4</v>
      </c>
      <c r="CC33" s="134">
        <v>2.607326128909845E-4</v>
      </c>
      <c r="CD33" s="134">
        <v>3.9799304140637943E-4</v>
      </c>
      <c r="CE33" s="134">
        <v>1.2003745417381309E-4</v>
      </c>
      <c r="CF33" s="134">
        <v>4.8320340252648117E-5</v>
      </c>
      <c r="CG33" s="134">
        <v>1.3046864300542986E-4</v>
      </c>
      <c r="CH33" s="134">
        <v>3.3548341864962172E-4</v>
      </c>
      <c r="CI33" s="134"/>
      <c r="CJ33" s="134">
        <v>7.121828793475874E-6</v>
      </c>
      <c r="CK33" s="134">
        <v>2.0332452168488443E-6</v>
      </c>
      <c r="CL33" s="134">
        <v>4.6963014123901161E-6</v>
      </c>
      <c r="CM33" s="134">
        <v>1.9550434777399116E-6</v>
      </c>
      <c r="CN33" s="134">
        <v>6.0004355844402688E-5</v>
      </c>
      <c r="CO33" s="134">
        <v>1.8945985555382282E-5</v>
      </c>
      <c r="CP33" s="134">
        <v>8.8694403646090485E-6</v>
      </c>
      <c r="CQ33" s="134">
        <v>2.9724660397344562E-5</v>
      </c>
      <c r="CR33" s="134">
        <v>3.4297560900300848E-6</v>
      </c>
      <c r="CS33" s="134">
        <v>1.162769641580787E-4</v>
      </c>
      <c r="CT33" s="134">
        <v>2.7004172557626328E-5</v>
      </c>
      <c r="CU33" s="134">
        <v>2.4158884786541889E-5</v>
      </c>
      <c r="CV33" s="134">
        <v>9.861719991308257E-5</v>
      </c>
      <c r="CW33" s="134">
        <v>1.9684220734284627E-5</v>
      </c>
      <c r="CX33" s="134">
        <v>6.06905940412724E-5</v>
      </c>
      <c r="CY33" s="134">
        <v>3.68817068776857E-4</v>
      </c>
      <c r="CZ33" s="134">
        <v>6.9081760820123442E-4</v>
      </c>
      <c r="DA33" s="134">
        <v>9.0836360041999492E-5</v>
      </c>
      <c r="DB33" s="134">
        <v>1.0309372215346322E-3</v>
      </c>
      <c r="DC33" s="134">
        <v>1.7603133056597144E-2</v>
      </c>
      <c r="DD33" s="134">
        <v>4.4956739538958343E-4</v>
      </c>
      <c r="DE33" s="134">
        <v>2.6314614374081988E-4</v>
      </c>
      <c r="DF33" s="134">
        <v>2.6371450537128292E-4</v>
      </c>
      <c r="DG33" s="134">
        <v>1.4424780706645258E-4</v>
      </c>
      <c r="DH33" s="134">
        <v>5.789075654700451E-5</v>
      </c>
      <c r="DI33" s="134">
        <v>1.0833138048570074E-4</v>
      </c>
      <c r="DJ33" s="134">
        <v>2.8623490229788507E-4</v>
      </c>
      <c r="DK33" s="134"/>
      <c r="DL33" s="134">
        <v>4.2454083699246011E-6</v>
      </c>
      <c r="DM33" s="134">
        <v>0</v>
      </c>
      <c r="DN33" s="134">
        <v>2.9156179733238605E-6</v>
      </c>
      <c r="DO33" s="134">
        <v>3.2276280869031216E-6</v>
      </c>
      <c r="DP33" s="134">
        <v>6.5548507378308614E-5</v>
      </c>
      <c r="DQ33" s="134">
        <v>2.5163277743069686E-5</v>
      </c>
      <c r="DR33" s="134">
        <v>1.1047289497735281E-6</v>
      </c>
      <c r="DS33" s="134">
        <v>2.6933530070348401E-5</v>
      </c>
      <c r="DT33" s="134">
        <v>9.1657844668080692E-6</v>
      </c>
      <c r="DU33" s="134">
        <v>8.7692062690548133E-5</v>
      </c>
      <c r="DV33" s="134">
        <v>1.1548273245778133E-5</v>
      </c>
      <c r="DW33" s="134">
        <v>1.4292658231890519E-5</v>
      </c>
      <c r="DX33" s="134">
        <v>9.2829333904567206E-5</v>
      </c>
      <c r="DY33" s="134">
        <v>9.8032130708264422E-6</v>
      </c>
      <c r="DZ33" s="134">
        <v>5.1409254840974598E-5</v>
      </c>
      <c r="EA33" s="134">
        <v>5.8094396444688628E-4</v>
      </c>
      <c r="EB33" s="134">
        <v>6.9660982197413464E-4</v>
      </c>
      <c r="EC33" s="134">
        <v>7.177833386230956E-5</v>
      </c>
      <c r="ED33" s="134">
        <v>8.4140421934951449E-4</v>
      </c>
      <c r="EE33" s="134">
        <v>1.2479193002090643E-2</v>
      </c>
      <c r="EF33" s="134">
        <v>3.3461943128119877E-4</v>
      </c>
      <c r="EG33" s="134">
        <v>1.5685834076584483E-4</v>
      </c>
      <c r="EH33" s="134">
        <v>2.6065940937254525E-4</v>
      </c>
      <c r="EI33" s="134">
        <v>1.4136319590280869E-4</v>
      </c>
      <c r="EJ33" s="134">
        <v>5.2766598477261715E-5</v>
      </c>
      <c r="EK33" s="134">
        <v>1.1960339310181886E-4</v>
      </c>
      <c r="EL33" s="134">
        <v>2.6580850768473797E-4</v>
      </c>
      <c r="EM33" s="134"/>
      <c r="EN33" s="134">
        <v>6.7774490886783598E-6</v>
      </c>
      <c r="EO33" s="134">
        <v>0</v>
      </c>
      <c r="EP33" s="134">
        <v>0</v>
      </c>
      <c r="EQ33" s="134">
        <v>0</v>
      </c>
      <c r="ER33" s="134">
        <v>4.6592125660590546E-5</v>
      </c>
      <c r="ES33" s="134">
        <v>1.823130577291935E-5</v>
      </c>
      <c r="ET33" s="134">
        <v>1.1935627559676011E-6</v>
      </c>
      <c r="EU33" s="134">
        <v>2.3391517354119848E-5</v>
      </c>
      <c r="EV33" s="134">
        <v>6.7235005095589413E-5</v>
      </c>
      <c r="EW33" s="134">
        <v>6.264912173161058E-5</v>
      </c>
      <c r="EX33" s="134">
        <v>6.1797909319203021E-6</v>
      </c>
      <c r="EY33" s="134">
        <v>1.2226362318080851E-5</v>
      </c>
      <c r="EZ33" s="134">
        <v>7.3172830500001991E-5</v>
      </c>
      <c r="FA33" s="134">
        <v>8.4371023576756571E-6</v>
      </c>
      <c r="FB33" s="134">
        <v>3.9177296524645503E-5</v>
      </c>
      <c r="FC33" s="134">
        <v>4.7856987049831853E-4</v>
      </c>
      <c r="FD33" s="134">
        <v>6.6853585998158437E-4</v>
      </c>
      <c r="FE33" s="134">
        <v>3.296573824587095E-5</v>
      </c>
      <c r="FF33" s="134">
        <v>4.5829800826070266E-4</v>
      </c>
      <c r="FG33" s="134">
        <v>1.0240879301537548E-2</v>
      </c>
      <c r="FH33" s="134">
        <v>4.0566980714535933E-4</v>
      </c>
      <c r="FI33" s="134">
        <v>1.3097054467569352E-4</v>
      </c>
      <c r="FJ33" s="134">
        <v>2.9141104709404784E-4</v>
      </c>
      <c r="FK33" s="134">
        <v>1.0410683089664024E-4</v>
      </c>
      <c r="FL33" s="134">
        <v>4.765379039241913E-5</v>
      </c>
      <c r="FM33" s="134">
        <v>7.9870124219086236E-5</v>
      </c>
      <c r="FN33" s="134">
        <v>1.7161465396700506E-4</v>
      </c>
      <c r="FO33" s="134"/>
      <c r="FP33" s="134">
        <v>5.8818698829189886E-6</v>
      </c>
      <c r="FQ33" s="134">
        <v>7.5697108058435854E-6</v>
      </c>
      <c r="FR33" s="134">
        <v>1.4773741950918681E-6</v>
      </c>
      <c r="FS33" s="134">
        <v>0</v>
      </c>
      <c r="FT33" s="134">
        <v>8.928475491057556E-5</v>
      </c>
      <c r="FU33" s="134">
        <v>3.801283803971377E-5</v>
      </c>
      <c r="FV33" s="134">
        <v>2.4524116163692613E-6</v>
      </c>
      <c r="FW33" s="134">
        <v>3.7923663733295365E-5</v>
      </c>
      <c r="FX33" s="134">
        <v>4.3005890059385399E-5</v>
      </c>
      <c r="FY33" s="134">
        <v>6.4457437240827303E-4</v>
      </c>
      <c r="FZ33" s="134">
        <v>2.5688582504268424E-6</v>
      </c>
      <c r="GA33" s="134">
        <v>3.8619743359058689E-6</v>
      </c>
      <c r="GB33" s="134">
        <v>4.8244008910533546E-5</v>
      </c>
      <c r="GC33" s="134">
        <v>5.15603594087062E-6</v>
      </c>
      <c r="GD33" s="134">
        <v>1.164909552829938E-5</v>
      </c>
      <c r="GE33" s="134">
        <v>3.2812610881923101E-4</v>
      </c>
      <c r="GF33" s="134">
        <v>6.5076915014573346E-4</v>
      </c>
      <c r="GG33" s="134">
        <v>3.1064658557744117E-5</v>
      </c>
      <c r="GH33" s="134">
        <v>6.5121333747116775E-4</v>
      </c>
      <c r="GI33" s="134">
        <v>9.8901505354988609E-3</v>
      </c>
      <c r="GJ33" s="134">
        <v>2.7004804722148735E-4</v>
      </c>
      <c r="GK33" s="134">
        <v>8.2753992733678884E-5</v>
      </c>
      <c r="GL33" s="134">
        <v>1.57745004569327E-4</v>
      </c>
      <c r="GM33" s="134">
        <v>1.3505546213360713E-4</v>
      </c>
      <c r="GN33" s="134">
        <v>4.011623477623563E-5</v>
      </c>
      <c r="GO33" s="134">
        <v>7.3802346105749281E-5</v>
      </c>
      <c r="GP33" s="134">
        <v>1.2793747326165567E-4</v>
      </c>
      <c r="GQ33" s="134"/>
      <c r="GR33" s="134">
        <v>2.8268187165069406E-6</v>
      </c>
      <c r="GS33" s="134">
        <v>0</v>
      </c>
      <c r="GT33" s="134">
        <v>9.4227290550231355E-7</v>
      </c>
      <c r="GU33" s="134">
        <v>0</v>
      </c>
      <c r="GV33" s="134">
        <v>8.1998571969234559E-5</v>
      </c>
      <c r="GW33" s="134">
        <v>2.8268187165069406E-6</v>
      </c>
      <c r="GX33" s="134">
        <v>0</v>
      </c>
      <c r="GY33" s="134">
        <v>3.2743413143130521E-5</v>
      </c>
      <c r="GZ33" s="134">
        <v>9.6747374639350565E-6</v>
      </c>
      <c r="HA33" s="134">
        <v>4.2961643700292319E-5</v>
      </c>
      <c r="HB33" s="134">
        <v>2.0845804301804191E-6</v>
      </c>
      <c r="HC33" s="134">
        <v>0</v>
      </c>
      <c r="HD33" s="134">
        <v>3.470644036850455E-5</v>
      </c>
      <c r="HE33" s="134">
        <v>2.8268187165069406E-6</v>
      </c>
      <c r="HF33" s="134">
        <v>8.7736270064090314E-6</v>
      </c>
      <c r="HG33" s="134">
        <v>3.8851461684822643E-4</v>
      </c>
      <c r="HH33" s="134">
        <v>4.1730333540361715E-4</v>
      </c>
      <c r="HI33" s="134">
        <v>1.8502148415922655E-5</v>
      </c>
      <c r="HJ33" s="134">
        <v>2.3261878819808089E-4</v>
      </c>
      <c r="HK33" s="134">
        <v>5.5764810279295496E-3</v>
      </c>
      <c r="HL33" s="134">
        <v>1.8464430223382976E-4</v>
      </c>
      <c r="HM33" s="134">
        <v>3.4637828022984536E-5</v>
      </c>
      <c r="HN33" s="134">
        <v>6.6142648228496344E-5</v>
      </c>
      <c r="HO33" s="134">
        <v>9.9287420036048139E-5</v>
      </c>
      <c r="HP33" s="134">
        <v>1.7300576884820936E-5</v>
      </c>
      <c r="HQ33" s="134">
        <v>4.7278667016856371E-5</v>
      </c>
      <c r="HR33" s="134">
        <v>1.6039728948963623E-4</v>
      </c>
    </row>
    <row r="34" spans="1:226" x14ac:dyDescent="0.25">
      <c r="A34" s="123" t="s">
        <v>28</v>
      </c>
      <c r="B34" s="123">
        <v>8593</v>
      </c>
      <c r="C34" s="138" t="s">
        <v>923</v>
      </c>
      <c r="D34" s="135">
        <v>3.3205732390202648E-4</v>
      </c>
      <c r="E34" s="134">
        <v>7.9822866502988538E-5</v>
      </c>
      <c r="F34" s="134">
        <v>1.119177602211826E-3</v>
      </c>
      <c r="G34" s="134">
        <v>1.1823264270852865E-4</v>
      </c>
      <c r="H34" s="134">
        <v>1.5687765921427262E-3</v>
      </c>
      <c r="I34" s="134">
        <v>1.6476353246576295E-4</v>
      </c>
      <c r="J34" s="134">
        <v>2.0620724634440538E-4</v>
      </c>
      <c r="K34" s="134">
        <v>8.723403123244934E-4</v>
      </c>
      <c r="L34" s="134">
        <v>3.155487797008111E-4</v>
      </c>
      <c r="M34" s="134">
        <v>1.4755320468153512E-3</v>
      </c>
      <c r="N34" s="134">
        <v>6.0405081039675715E-4</v>
      </c>
      <c r="O34" s="134">
        <v>8.7979958303856633E-4</v>
      </c>
      <c r="P34" s="134">
        <v>2.6004082054529734E-3</v>
      </c>
      <c r="Q34" s="134">
        <v>4.3245351930367923E-4</v>
      </c>
      <c r="R34" s="134">
        <v>5.3550322336129701E-4</v>
      </c>
      <c r="S34" s="134">
        <v>2.5537553878915748E-3</v>
      </c>
      <c r="T34" s="134">
        <v>8.7729241922108233E-3</v>
      </c>
      <c r="U34" s="134">
        <v>1.7303323700483982E-3</v>
      </c>
      <c r="V34" s="134">
        <v>2.1968082778508771E-2</v>
      </c>
      <c r="W34" s="134">
        <v>3.8598941885312897E-2</v>
      </c>
      <c r="X34" s="134">
        <v>5.4870094193837527E-3</v>
      </c>
      <c r="Y34" s="134">
        <v>3.8806769967833789E-3</v>
      </c>
      <c r="Z34" s="134">
        <v>4.743962853007223E-3</v>
      </c>
      <c r="AA34" s="134">
        <v>8.5620265022064526E-4</v>
      </c>
      <c r="AB34" s="134">
        <v>8.1350818493758803E-4</v>
      </c>
      <c r="AC34" s="134">
        <v>1.5046484211561856E-3</v>
      </c>
      <c r="AD34" s="134">
        <v>5.2755528044353666E-3</v>
      </c>
      <c r="AE34" s="134"/>
      <c r="AF34" s="134">
        <v>3.6923757863661303E-4</v>
      </c>
      <c r="AG34" s="134">
        <v>9.1320168781296027E-5</v>
      </c>
      <c r="AH34" s="134">
        <v>1.2760865898967617E-3</v>
      </c>
      <c r="AI34" s="134">
        <v>1.2957766598618948E-4</v>
      </c>
      <c r="AJ34" s="134">
        <v>1.4014595268378206E-3</v>
      </c>
      <c r="AK34" s="134">
        <v>1.4935591059758271E-4</v>
      </c>
      <c r="AL34" s="134">
        <v>1.9814521675243576E-4</v>
      </c>
      <c r="AM34" s="134">
        <v>8.5744461563592392E-4</v>
      </c>
      <c r="AN34" s="134">
        <v>3.374696647104371E-4</v>
      </c>
      <c r="AO34" s="134">
        <v>1.6690884726012784E-3</v>
      </c>
      <c r="AP34" s="134">
        <v>7.7649357572803172E-4</v>
      </c>
      <c r="AQ34" s="134">
        <v>8.2901657202215568E-4</v>
      </c>
      <c r="AR34" s="134">
        <v>2.4444815944140255E-3</v>
      </c>
      <c r="AS34" s="134">
        <v>4.1132149703223002E-4</v>
      </c>
      <c r="AT34" s="134">
        <v>6.0574760161801995E-4</v>
      </c>
      <c r="AU34" s="134">
        <v>2.6607995476874554E-3</v>
      </c>
      <c r="AV34" s="134">
        <v>1.0008735958985462E-2</v>
      </c>
      <c r="AW34" s="134">
        <v>1.7316285807516413E-3</v>
      </c>
      <c r="AX34" s="134">
        <v>2.3914911601626444E-2</v>
      </c>
      <c r="AY34" s="134">
        <v>4.2818226524650546E-2</v>
      </c>
      <c r="AZ34" s="134">
        <v>5.6505876238079275E-3</v>
      </c>
      <c r="BA34" s="134">
        <v>3.91668039866037E-3</v>
      </c>
      <c r="BB34" s="134">
        <v>5.2048010354922083E-3</v>
      </c>
      <c r="BC34" s="134">
        <v>7.7692284968904925E-4</v>
      </c>
      <c r="BD34" s="134">
        <v>8.171798262706782E-4</v>
      </c>
      <c r="BE34" s="134">
        <v>1.5625908799723905E-3</v>
      </c>
      <c r="BF34" s="134">
        <v>5.8690951633176801E-3</v>
      </c>
      <c r="BG34" s="134"/>
      <c r="BH34" s="134">
        <v>2.680702333050423E-4</v>
      </c>
      <c r="BI34" s="134">
        <v>9.0648576660645535E-5</v>
      </c>
      <c r="BJ34" s="134">
        <v>1.5473229782510876E-3</v>
      </c>
      <c r="BK34" s="134">
        <v>1.0403798290054856E-4</v>
      </c>
      <c r="BL34" s="134">
        <v>1.5528603344391757E-3</v>
      </c>
      <c r="BM34" s="134">
        <v>1.3363329989269943E-4</v>
      </c>
      <c r="BN34" s="134">
        <v>1.5921702074142536E-4</v>
      </c>
      <c r="BO34" s="134">
        <v>8.4280358078185516E-4</v>
      </c>
      <c r="BP34" s="134">
        <v>3.332400527618602E-4</v>
      </c>
      <c r="BQ34" s="134">
        <v>1.6417002641526037E-3</v>
      </c>
      <c r="BR34" s="134">
        <v>8.1916465125432656E-4</v>
      </c>
      <c r="BS34" s="134">
        <v>7.2200192181642202E-4</v>
      </c>
      <c r="BT34" s="134">
        <v>2.5270719768606129E-3</v>
      </c>
      <c r="BU34" s="134">
        <v>3.494889399294689E-4</v>
      </c>
      <c r="BV34" s="134">
        <v>5.9396685762454346E-4</v>
      </c>
      <c r="BW34" s="134">
        <v>2.741171781093686E-3</v>
      </c>
      <c r="BX34" s="134">
        <v>9.7666431737326899E-3</v>
      </c>
      <c r="BY34" s="134">
        <v>1.5402439198790108E-3</v>
      </c>
      <c r="BZ34" s="134">
        <v>2.4713259976211328E-2</v>
      </c>
      <c r="CA34" s="134">
        <v>4.3771207470438306E-2</v>
      </c>
      <c r="CB34" s="134">
        <v>6.3784993014444165E-3</v>
      </c>
      <c r="CC34" s="134">
        <v>3.9484284171937929E-3</v>
      </c>
      <c r="CD34" s="134">
        <v>5.2631067365806498E-3</v>
      </c>
      <c r="CE34" s="134">
        <v>7.7856541097288349E-4</v>
      </c>
      <c r="CF34" s="134">
        <v>7.622777986271102E-4</v>
      </c>
      <c r="CG34" s="134">
        <v>1.6593672383046992E-3</v>
      </c>
      <c r="CH34" s="134">
        <v>6.3440652831697232E-3</v>
      </c>
      <c r="CI34" s="134"/>
      <c r="CJ34" s="134">
        <v>4.0563557752893613E-4</v>
      </c>
      <c r="CK34" s="134">
        <v>1.1464706772772893E-4</v>
      </c>
      <c r="CL34" s="134">
        <v>1.4280233580629769E-3</v>
      </c>
      <c r="CM34" s="134">
        <v>1.1742414421122982E-4</v>
      </c>
      <c r="CN34" s="134">
        <v>1.4730123881045738E-3</v>
      </c>
      <c r="CO34" s="134">
        <v>1.2179479636323342E-4</v>
      </c>
      <c r="CP34" s="134">
        <v>1.6527370777566744E-4</v>
      </c>
      <c r="CQ34" s="134">
        <v>6.7140416995668329E-4</v>
      </c>
      <c r="CR34" s="134">
        <v>3.329850498530401E-4</v>
      </c>
      <c r="CS34" s="134">
        <v>1.4652356376821214E-3</v>
      </c>
      <c r="CT34" s="134">
        <v>7.4691015521698536E-4</v>
      </c>
      <c r="CU34" s="134">
        <v>6.4174743386807235E-4</v>
      </c>
      <c r="CV34" s="134">
        <v>1.8651998851886807E-3</v>
      </c>
      <c r="CW34" s="134">
        <v>3.0404940195647535E-4</v>
      </c>
      <c r="CX34" s="134">
        <v>5.7217920262854342E-4</v>
      </c>
      <c r="CY34" s="134">
        <v>2.7407498565165662E-3</v>
      </c>
      <c r="CZ34" s="134">
        <v>9.484361301705482E-3</v>
      </c>
      <c r="DA34" s="134">
        <v>1.4433025250545305E-3</v>
      </c>
      <c r="DB34" s="134">
        <v>2.5699590052850125E-2</v>
      </c>
      <c r="DC34" s="134">
        <v>4.5323874122428387E-2</v>
      </c>
      <c r="DD34" s="134">
        <v>6.0238685920749047E-3</v>
      </c>
      <c r="DE34" s="134">
        <v>4.2479915762977296E-3</v>
      </c>
      <c r="DF34" s="134">
        <v>4.9631937781581181E-3</v>
      </c>
      <c r="DG34" s="134">
        <v>7.2885453950817677E-4</v>
      </c>
      <c r="DH34" s="134">
        <v>8.5190163986797573E-4</v>
      </c>
      <c r="DI34" s="134">
        <v>1.7543436826366614E-3</v>
      </c>
      <c r="DJ34" s="134">
        <v>7.1342450952406574E-3</v>
      </c>
      <c r="DK34" s="134"/>
      <c r="DL34" s="134">
        <v>2.8331675029184377E-4</v>
      </c>
      <c r="DM34" s="134">
        <v>1.128706983321737E-4</v>
      </c>
      <c r="DN34" s="134">
        <v>1.3997065690185705E-3</v>
      </c>
      <c r="DO34" s="134">
        <v>1.3543385569315654E-4</v>
      </c>
      <c r="DP34" s="134">
        <v>1.4336149461121122E-3</v>
      </c>
      <c r="DQ34" s="134">
        <v>5.483276653361625E-5</v>
      </c>
      <c r="DR34" s="134">
        <v>1.1482433566510313E-4</v>
      </c>
      <c r="DS34" s="134">
        <v>5.6197065630022604E-4</v>
      </c>
      <c r="DT34" s="134">
        <v>3.3772051374995334E-4</v>
      </c>
      <c r="DU34" s="134">
        <v>1.2150929747959374E-3</v>
      </c>
      <c r="DV34" s="134">
        <v>7.9325174877516625E-4</v>
      </c>
      <c r="DW34" s="134">
        <v>5.2965443189818384E-4</v>
      </c>
      <c r="DX34" s="134">
        <v>2.0406638505943708E-3</v>
      </c>
      <c r="DY34" s="134">
        <v>2.3382266222274475E-4</v>
      </c>
      <c r="DZ34" s="134">
        <v>5.2952455043185154E-4</v>
      </c>
      <c r="EA34" s="134">
        <v>2.5775938324035744E-3</v>
      </c>
      <c r="EB34" s="134">
        <v>8.8298895718002569E-3</v>
      </c>
      <c r="EC34" s="134">
        <v>1.264787452031989E-3</v>
      </c>
      <c r="ED34" s="134">
        <v>2.6407497914709959E-2</v>
      </c>
      <c r="EE34" s="134">
        <v>4.4277484991180012E-2</v>
      </c>
      <c r="EF34" s="134">
        <v>5.4544962547623628E-3</v>
      </c>
      <c r="EG34" s="134">
        <v>3.71292271267954E-3</v>
      </c>
      <c r="EH34" s="134">
        <v>4.5041426049798449E-3</v>
      </c>
      <c r="EI34" s="134">
        <v>5.4026871097029446E-4</v>
      </c>
      <c r="EJ34" s="134">
        <v>7.186070115312225E-4</v>
      </c>
      <c r="EK34" s="134">
        <v>1.4359950088197195E-3</v>
      </c>
      <c r="EL34" s="134">
        <v>6.9016399931911424E-3</v>
      </c>
      <c r="EM34" s="134"/>
      <c r="EN34" s="134">
        <v>1.8648289050490324E-4</v>
      </c>
      <c r="EO34" s="134">
        <v>1.0409956252769014E-4</v>
      </c>
      <c r="EP34" s="134">
        <v>1.2926544376959653E-3</v>
      </c>
      <c r="EQ34" s="134">
        <v>1.6644572542583253E-4</v>
      </c>
      <c r="ER34" s="134">
        <v>1.5569951053592379E-3</v>
      </c>
      <c r="ES34" s="134">
        <v>4.2526464368684536E-5</v>
      </c>
      <c r="ET34" s="134">
        <v>7.3076308593318193E-5</v>
      </c>
      <c r="EU34" s="134">
        <v>5.8176378408804678E-4</v>
      </c>
      <c r="EV34" s="134">
        <v>4.0998089025210619E-4</v>
      </c>
      <c r="EW34" s="134">
        <v>1.2116160375289895E-3</v>
      </c>
      <c r="EX34" s="134">
        <v>7.086563417412398E-4</v>
      </c>
      <c r="EY34" s="134">
        <v>6.9855041170482793E-4</v>
      </c>
      <c r="EZ34" s="134">
        <v>1.8905877759184282E-3</v>
      </c>
      <c r="FA34" s="134">
        <v>2.0188519967811289E-4</v>
      </c>
      <c r="FB34" s="134">
        <v>4.9998103686349482E-4</v>
      </c>
      <c r="FC34" s="134">
        <v>2.784749565022717E-3</v>
      </c>
      <c r="FD34" s="134">
        <v>8.6457249795856804E-3</v>
      </c>
      <c r="FE34" s="134">
        <v>1.2558234265821664E-3</v>
      </c>
      <c r="FF34" s="134">
        <v>2.6866086266167977E-2</v>
      </c>
      <c r="FG34" s="134">
        <v>4.2225734865963253E-2</v>
      </c>
      <c r="FH34" s="134">
        <v>4.7601791565981925E-3</v>
      </c>
      <c r="FI34" s="134">
        <v>3.3935070294592415E-3</v>
      </c>
      <c r="FJ34" s="134">
        <v>3.9921383344128439E-3</v>
      </c>
      <c r="FK34" s="134">
        <v>4.9208992624967171E-4</v>
      </c>
      <c r="FL34" s="134">
        <v>7.4220484561166825E-4</v>
      </c>
      <c r="FM34" s="134">
        <v>1.1337088049650163E-3</v>
      </c>
      <c r="FN34" s="134">
        <v>6.7914089824070243E-3</v>
      </c>
      <c r="FO34" s="134"/>
      <c r="FP34" s="134">
        <v>1.5012562444304028E-4</v>
      </c>
      <c r="FQ34" s="134">
        <v>9.6505214456698858E-5</v>
      </c>
      <c r="FR34" s="134">
        <v>1.3361827842612384E-3</v>
      </c>
      <c r="FS34" s="134">
        <v>1.3705889973208936E-4</v>
      </c>
      <c r="FT34" s="134">
        <v>1.2614293341962199E-3</v>
      </c>
      <c r="FU34" s="134">
        <v>2.4100139317178971E-5</v>
      </c>
      <c r="FV34" s="134">
        <v>1.0480912114253297E-4</v>
      </c>
      <c r="FW34" s="134">
        <v>3.8255428792045219E-4</v>
      </c>
      <c r="FX34" s="134">
        <v>3.6125841165792768E-4</v>
      </c>
      <c r="FY34" s="134">
        <v>1.1740524603211912E-3</v>
      </c>
      <c r="FZ34" s="134">
        <v>5.8515913942655973E-4</v>
      </c>
      <c r="GA34" s="134">
        <v>4.7682665811365859E-4</v>
      </c>
      <c r="GB34" s="134">
        <v>1.7343696412997448E-3</v>
      </c>
      <c r="GC34" s="134">
        <v>1.4652745004341484E-4</v>
      </c>
      <c r="GD34" s="134">
        <v>4.5894602777796917E-4</v>
      </c>
      <c r="GE34" s="134">
        <v>2.9178004730113253E-3</v>
      </c>
      <c r="GF34" s="134">
        <v>9.5156855508885252E-3</v>
      </c>
      <c r="GG34" s="134">
        <v>1.0592755250318413E-3</v>
      </c>
      <c r="GH34" s="134">
        <v>2.6966558458986319E-2</v>
      </c>
      <c r="GI34" s="134">
        <v>4.0299109354460093E-2</v>
      </c>
      <c r="GJ34" s="134">
        <v>4.3736377434669595E-3</v>
      </c>
      <c r="GK34" s="134">
        <v>3.1589923292643157E-3</v>
      </c>
      <c r="GL34" s="134">
        <v>4.0563118014161981E-3</v>
      </c>
      <c r="GM34" s="134">
        <v>3.6933495045516636E-4</v>
      </c>
      <c r="GN34" s="134">
        <v>5.2795559470992289E-4</v>
      </c>
      <c r="GO34" s="134">
        <v>1.2312644260707578E-3</v>
      </c>
      <c r="GP34" s="134">
        <v>6.975737592874248E-3</v>
      </c>
      <c r="GQ34" s="134"/>
      <c r="GR34" s="134">
        <v>9.4184640302928685E-5</v>
      </c>
      <c r="GS34" s="134">
        <v>5.935694428948394E-5</v>
      </c>
      <c r="GT34" s="134">
        <v>8.1872156140309156E-4</v>
      </c>
      <c r="GU34" s="134">
        <v>1.22508272789494E-4</v>
      </c>
      <c r="GV34" s="134">
        <v>9.3796106468671265E-4</v>
      </c>
      <c r="GW34" s="134">
        <v>1.4212029470481164E-5</v>
      </c>
      <c r="GX34" s="134">
        <v>6.0080138744454491E-5</v>
      </c>
      <c r="GY34" s="134">
        <v>3.2114917115161714E-4</v>
      </c>
      <c r="GZ34" s="134">
        <v>2.3093132620425347E-4</v>
      </c>
      <c r="HA34" s="134">
        <v>8.3859994899079923E-4</v>
      </c>
      <c r="HB34" s="134">
        <v>4.0890116229520438E-4</v>
      </c>
      <c r="HC34" s="134">
        <v>5.5735866383268087E-4</v>
      </c>
      <c r="HD34" s="134">
        <v>1.1171355718907019E-3</v>
      </c>
      <c r="HE34" s="134">
        <v>1.0404879941752425E-4</v>
      </c>
      <c r="HF34" s="134">
        <v>3.1539971944207466E-4</v>
      </c>
      <c r="HG34" s="134">
        <v>2.9611582670845409E-3</v>
      </c>
      <c r="HH34" s="134">
        <v>5.5907695550818908E-3</v>
      </c>
      <c r="HI34" s="134">
        <v>6.3250158049802763E-4</v>
      </c>
      <c r="HJ34" s="134">
        <v>2.0515859360234728E-2</v>
      </c>
      <c r="HK34" s="134">
        <v>2.8159872274665779E-2</v>
      </c>
      <c r="HL34" s="134">
        <v>2.8790433492081225E-3</v>
      </c>
      <c r="HM34" s="134">
        <v>2.1808456090589507E-3</v>
      </c>
      <c r="HN34" s="134">
        <v>2.385791429008331E-3</v>
      </c>
      <c r="HO34" s="134">
        <v>2.6253253100933378E-4</v>
      </c>
      <c r="HP34" s="134">
        <v>3.8716858000272875E-4</v>
      </c>
      <c r="HQ34" s="134">
        <v>7.8615098094812178E-4</v>
      </c>
      <c r="HR34" s="134">
        <v>4.9557408482446465E-3</v>
      </c>
    </row>
    <row r="35" spans="1:226" x14ac:dyDescent="0.25">
      <c r="A35" s="123" t="s">
        <v>29</v>
      </c>
      <c r="B35" s="123">
        <v>4783</v>
      </c>
      <c r="C35" s="9" t="s">
        <v>924</v>
      </c>
      <c r="D35" s="134">
        <v>8.2351834872205251E-4</v>
      </c>
      <c r="E35" s="134">
        <v>2.0937633819343677E-4</v>
      </c>
      <c r="F35" s="134">
        <v>1.2974125385421043E-3</v>
      </c>
      <c r="G35" s="134">
        <v>6.9559537068439556E-5</v>
      </c>
      <c r="H35" s="134">
        <v>1.0575420497333605E-3</v>
      </c>
      <c r="I35" s="134">
        <v>9.8418248087805296E-5</v>
      </c>
      <c r="J35" s="134">
        <v>1.6493425807540167E-4</v>
      </c>
      <c r="K35" s="134">
        <v>1.1026271371576647E-3</v>
      </c>
      <c r="L35" s="134">
        <v>6.8893478075273567E-4</v>
      </c>
      <c r="M35" s="134">
        <v>1.5487090660682217E-3</v>
      </c>
      <c r="N35" s="134">
        <v>5.146780779981267E-4</v>
      </c>
      <c r="O35" s="134">
        <v>8.1330082633638808E-4</v>
      </c>
      <c r="P35" s="134">
        <v>1.9943724430093639E-3</v>
      </c>
      <c r="Q35" s="134">
        <v>3.4423987237082573E-4</v>
      </c>
      <c r="R35" s="134">
        <v>7.8343253208233308E-4</v>
      </c>
      <c r="S35" s="134">
        <v>2.3956045102174906E-3</v>
      </c>
      <c r="T35" s="134">
        <v>7.0544441063025284E-3</v>
      </c>
      <c r="U35" s="134">
        <v>1.9410361941548792E-3</v>
      </c>
      <c r="V35" s="134">
        <v>1.1569498358888127E-2</v>
      </c>
      <c r="W35" s="134">
        <v>3.8565576764226797E-2</v>
      </c>
      <c r="X35" s="134">
        <v>9.9080725672674192E-3</v>
      </c>
      <c r="Y35" s="134">
        <v>5.8599635260231384E-3</v>
      </c>
      <c r="Z35" s="134">
        <v>7.4812776342141514E-3</v>
      </c>
      <c r="AA35" s="134">
        <v>1.0309851257043572E-3</v>
      </c>
      <c r="AB35" s="134">
        <v>8.9109505022924422E-4</v>
      </c>
      <c r="AC35" s="134">
        <v>2.4655072448427858E-3</v>
      </c>
      <c r="AD35" s="134">
        <v>2.6122901498692994E-3</v>
      </c>
      <c r="AE35" s="134"/>
      <c r="AF35" s="134">
        <v>8.935965291620773E-4</v>
      </c>
      <c r="AG35" s="134">
        <v>1.6705804024651804E-4</v>
      </c>
      <c r="AH35" s="134">
        <v>1.1741100329985827E-3</v>
      </c>
      <c r="AI35" s="134">
        <v>4.5779555737170756E-5</v>
      </c>
      <c r="AJ35" s="134">
        <v>8.2582383002962776E-4</v>
      </c>
      <c r="AK35" s="134">
        <v>6.8725462109285533E-5</v>
      </c>
      <c r="AL35" s="134">
        <v>1.5637280215696539E-4</v>
      </c>
      <c r="AM35" s="134">
        <v>1.0012026513735116E-3</v>
      </c>
      <c r="AN35" s="134">
        <v>5.3427904588702912E-4</v>
      </c>
      <c r="AO35" s="134">
        <v>1.4099650265719842E-3</v>
      </c>
      <c r="AP35" s="134">
        <v>4.4938516845401404E-4</v>
      </c>
      <c r="AQ35" s="134">
        <v>7.1092160670321761E-4</v>
      </c>
      <c r="AR35" s="134">
        <v>1.891494802889258E-3</v>
      </c>
      <c r="AS35" s="134">
        <v>2.7275002459409243E-4</v>
      </c>
      <c r="AT35" s="134">
        <v>6.6886317914566348E-4</v>
      </c>
      <c r="AU35" s="134">
        <v>2.2760379176704503E-3</v>
      </c>
      <c r="AV35" s="134">
        <v>6.618182408942022E-3</v>
      </c>
      <c r="AW35" s="134">
        <v>1.9091763459732182E-3</v>
      </c>
      <c r="AX35" s="134">
        <v>1.0797915816584295E-2</v>
      </c>
      <c r="AY35" s="134">
        <v>3.7238943142316704E-2</v>
      </c>
      <c r="AZ35" s="134">
        <v>9.8744036672176669E-3</v>
      </c>
      <c r="BA35" s="134">
        <v>5.486415477271963E-3</v>
      </c>
      <c r="BB35" s="134">
        <v>7.0455616740889354E-3</v>
      </c>
      <c r="BC35" s="134">
        <v>9.4272981277518841E-4</v>
      </c>
      <c r="BD35" s="134">
        <v>8.3361583708353943E-4</v>
      </c>
      <c r="BE35" s="134">
        <v>2.2748020467247892E-3</v>
      </c>
      <c r="BF35" s="134">
        <v>2.6373442440414947E-3</v>
      </c>
      <c r="BG35" s="134"/>
      <c r="BH35" s="134">
        <v>8.160509135091118E-4</v>
      </c>
      <c r="BI35" s="134">
        <v>1.9070522650600218E-4</v>
      </c>
      <c r="BJ35" s="134">
        <v>1.2112863159256008E-3</v>
      </c>
      <c r="BK35" s="134">
        <v>5.7207380914487604E-5</v>
      </c>
      <c r="BL35" s="134">
        <v>6.2368840473782015E-4</v>
      </c>
      <c r="BM35" s="134">
        <v>5.6680346135644248E-5</v>
      </c>
      <c r="BN35" s="134">
        <v>1.5949334462356631E-4</v>
      </c>
      <c r="BO35" s="134">
        <v>9.2909371485282979E-4</v>
      </c>
      <c r="BP35" s="134">
        <v>5.0845565509685187E-4</v>
      </c>
      <c r="BQ35" s="134">
        <v>1.1657495660525854E-3</v>
      </c>
      <c r="BR35" s="134">
        <v>4.1806313581319314E-4</v>
      </c>
      <c r="BS35" s="134">
        <v>6.5389351067431957E-4</v>
      </c>
      <c r="BT35" s="134">
        <v>1.4950066210081513E-3</v>
      </c>
      <c r="BU35" s="134">
        <v>2.6136862802230386E-4</v>
      </c>
      <c r="BV35" s="134">
        <v>6.1174028218137586E-4</v>
      </c>
      <c r="BW35" s="134">
        <v>2.1077506034905911E-3</v>
      </c>
      <c r="BX35" s="134">
        <v>6.1507405983459006E-3</v>
      </c>
      <c r="BY35" s="134">
        <v>1.7161729748842623E-3</v>
      </c>
      <c r="BZ35" s="134">
        <v>9.444378515536752E-3</v>
      </c>
      <c r="CA35" s="134">
        <v>3.0471560908494781E-2</v>
      </c>
      <c r="CB35" s="134">
        <v>9.3394489533408908E-3</v>
      </c>
      <c r="CC35" s="134">
        <v>4.9787216348165589E-3</v>
      </c>
      <c r="CD35" s="134">
        <v>6.1140376354373339E-3</v>
      </c>
      <c r="CE35" s="134">
        <v>8.5778520053943089E-4</v>
      </c>
      <c r="CF35" s="134">
        <v>7.8799030467354618E-4</v>
      </c>
      <c r="CG35" s="134">
        <v>2.1806006696446665E-3</v>
      </c>
      <c r="CH35" s="134">
        <v>2.2864333719268552E-3</v>
      </c>
      <c r="CI35" s="134"/>
      <c r="CJ35" s="134">
        <v>8.6769163575665031E-4</v>
      </c>
      <c r="CK35" s="134">
        <v>1.3261931454532053E-4</v>
      </c>
      <c r="CL35" s="134">
        <v>1.142071990156251E-3</v>
      </c>
      <c r="CM35" s="134">
        <v>3.3807875267854908E-5</v>
      </c>
      <c r="CN35" s="134">
        <v>6.3151377110421357E-4</v>
      </c>
      <c r="CO35" s="134">
        <v>3.4147590391912317E-5</v>
      </c>
      <c r="CP35" s="134">
        <v>1.1858945944402998E-4</v>
      </c>
      <c r="CQ35" s="134">
        <v>6.8344280434798094E-4</v>
      </c>
      <c r="CR35" s="134">
        <v>5.2772347404841089E-4</v>
      </c>
      <c r="CS35" s="134">
        <v>1.0178804051980766E-3</v>
      </c>
      <c r="CT35" s="134">
        <v>3.6113028146376325E-4</v>
      </c>
      <c r="CU35" s="134">
        <v>5.2761582923301759E-4</v>
      </c>
      <c r="CV35" s="134">
        <v>1.3360018942008872E-3</v>
      </c>
      <c r="CW35" s="134">
        <v>2.6858662962351106E-4</v>
      </c>
      <c r="CX35" s="134">
        <v>5.9564876512195174E-4</v>
      </c>
      <c r="CY35" s="134">
        <v>1.9906769152167681E-3</v>
      </c>
      <c r="CZ35" s="134">
        <v>5.6303018551414749E-3</v>
      </c>
      <c r="DA35" s="134">
        <v>1.6117282087377885E-3</v>
      </c>
      <c r="DB35" s="134">
        <v>9.2587059165303194E-3</v>
      </c>
      <c r="DC35" s="134">
        <v>3.0152963096289846E-2</v>
      </c>
      <c r="DD35" s="134">
        <v>9.7696527631489644E-3</v>
      </c>
      <c r="DE35" s="134">
        <v>5.0176084312541711E-3</v>
      </c>
      <c r="DF35" s="134">
        <v>6.1733252059041769E-3</v>
      </c>
      <c r="DG35" s="134">
        <v>8.8927461695708667E-4</v>
      </c>
      <c r="DH35" s="134">
        <v>1.0089544120124988E-3</v>
      </c>
      <c r="DI35" s="134">
        <v>2.0274236896622253E-3</v>
      </c>
      <c r="DJ35" s="134">
        <v>2.0942732133397506E-3</v>
      </c>
      <c r="DK35" s="134"/>
      <c r="DL35" s="134">
        <v>7.2451580137548139E-4</v>
      </c>
      <c r="DM35" s="134">
        <v>1.1444503677261504E-4</v>
      </c>
      <c r="DN35" s="134">
        <v>1.02399467020142E-3</v>
      </c>
      <c r="DO35" s="134">
        <v>3.030263461702298E-5</v>
      </c>
      <c r="DP35" s="134">
        <v>6.1370779021776341E-4</v>
      </c>
      <c r="DQ35" s="134">
        <v>6.1194287171363428E-5</v>
      </c>
      <c r="DR35" s="134">
        <v>1.0013066395606887E-4</v>
      </c>
      <c r="DS35" s="134">
        <v>7.0170865518333467E-4</v>
      </c>
      <c r="DT35" s="134">
        <v>4.6076488424987656E-4</v>
      </c>
      <c r="DU35" s="134">
        <v>9.1903192000401856E-4</v>
      </c>
      <c r="DV35" s="134">
        <v>3.6017462894396982E-4</v>
      </c>
      <c r="DW35" s="134">
        <v>4.5653060725840255E-4</v>
      </c>
      <c r="DX35" s="134">
        <v>1.2715141889868976E-3</v>
      </c>
      <c r="DY35" s="134">
        <v>2.3843926643311967E-4</v>
      </c>
      <c r="DZ35" s="134">
        <v>5.5319533954567568E-4</v>
      </c>
      <c r="EA35" s="134">
        <v>1.8981903001216256E-3</v>
      </c>
      <c r="EB35" s="134">
        <v>5.4068339355072218E-3</v>
      </c>
      <c r="EC35" s="134">
        <v>1.518184105329299E-3</v>
      </c>
      <c r="ED35" s="134">
        <v>9.607248464870783E-3</v>
      </c>
      <c r="EE35" s="134">
        <v>2.9669985087979727E-2</v>
      </c>
      <c r="EF35" s="134">
        <v>9.597410832290109E-3</v>
      </c>
      <c r="EG35" s="134">
        <v>5.0823312785712796E-3</v>
      </c>
      <c r="EH35" s="134">
        <v>5.6692287013043506E-3</v>
      </c>
      <c r="EI35" s="134">
        <v>6.9593260897652417E-4</v>
      </c>
      <c r="EJ35" s="134">
        <v>9.3534503715275719E-4</v>
      </c>
      <c r="EK35" s="134">
        <v>1.7366118052334137E-3</v>
      </c>
      <c r="EL35" s="134">
        <v>2.1433819486110315E-3</v>
      </c>
      <c r="EM35" s="134"/>
      <c r="EN35" s="134">
        <v>5.9723091174955414E-4</v>
      </c>
      <c r="EO35" s="134">
        <v>9.1175987660983211E-5</v>
      </c>
      <c r="EP35" s="134">
        <v>9.5547532119850671E-4</v>
      </c>
      <c r="EQ35" s="134">
        <v>1.626453928709062E-5</v>
      </c>
      <c r="ER35" s="134">
        <v>5.9000530673888353E-4</v>
      </c>
      <c r="ES35" s="134">
        <v>2.1928176293148012E-5</v>
      </c>
      <c r="ET35" s="134">
        <v>9.4753958113036804E-5</v>
      </c>
      <c r="EU35" s="134">
        <v>6.3010855221228186E-4</v>
      </c>
      <c r="EV35" s="134">
        <v>4.1247266139349774E-4</v>
      </c>
      <c r="EW35" s="134">
        <v>7.8890416393773046E-4</v>
      </c>
      <c r="EX35" s="134">
        <v>3.6639238917128927E-4</v>
      </c>
      <c r="EY35" s="134">
        <v>4.4303574208676637E-4</v>
      </c>
      <c r="EZ35" s="134">
        <v>1.2633447265975838E-3</v>
      </c>
      <c r="FA35" s="134">
        <v>2.3650255453043847E-4</v>
      </c>
      <c r="FB35" s="134">
        <v>5.0003781030901796E-4</v>
      </c>
      <c r="FC35" s="134">
        <v>1.8388166745230367E-3</v>
      </c>
      <c r="FD35" s="134">
        <v>4.989888465906314E-3</v>
      </c>
      <c r="FE35" s="134">
        <v>1.5915822930742023E-3</v>
      </c>
      <c r="FF35" s="134">
        <v>9.606974654949885E-3</v>
      </c>
      <c r="FG35" s="134">
        <v>2.7300110640049117E-2</v>
      </c>
      <c r="FH35" s="134">
        <v>8.5052990583081821E-3</v>
      </c>
      <c r="FI35" s="134">
        <v>4.996397726429091E-3</v>
      </c>
      <c r="FJ35" s="134">
        <v>5.3867886871975567E-3</v>
      </c>
      <c r="FK35" s="134">
        <v>1.0834429092114268E-3</v>
      </c>
      <c r="FL35" s="134">
        <v>9.3259218713906465E-4</v>
      </c>
      <c r="FM35" s="134">
        <v>1.758885109955699E-3</v>
      </c>
      <c r="FN35" s="134">
        <v>1.7073484157894179E-3</v>
      </c>
      <c r="FO35" s="134"/>
      <c r="FP35" s="134">
        <v>5.5668674537607968E-4</v>
      </c>
      <c r="FQ35" s="134">
        <v>6.764488746660909E-5</v>
      </c>
      <c r="FR35" s="134">
        <v>8.3202170365790121E-4</v>
      </c>
      <c r="FS35" s="134">
        <v>3.353894232063617E-5</v>
      </c>
      <c r="FT35" s="134">
        <v>5.745512725604837E-4</v>
      </c>
      <c r="FU35" s="134">
        <v>1.0275161229019394E-5</v>
      </c>
      <c r="FV35" s="134">
        <v>8.0428289383022221E-5</v>
      </c>
      <c r="FW35" s="134">
        <v>5.7449841921389645E-4</v>
      </c>
      <c r="FX35" s="134">
        <v>3.2595700990869331E-4</v>
      </c>
      <c r="FY35" s="134">
        <v>7.1783513416807585E-4</v>
      </c>
      <c r="FZ35" s="134">
        <v>3.8476700784955461E-4</v>
      </c>
      <c r="GA35" s="134">
        <v>4.482668578059516E-4</v>
      </c>
      <c r="GB35" s="134">
        <v>1.0580531104030504E-3</v>
      </c>
      <c r="GC35" s="134">
        <v>1.91520908973482E-4</v>
      </c>
      <c r="GD35" s="134">
        <v>4.0721051748973501E-4</v>
      </c>
      <c r="GE35" s="134">
        <v>1.6981562202750321E-3</v>
      </c>
      <c r="GF35" s="134">
        <v>4.4896642623761997E-3</v>
      </c>
      <c r="GG35" s="134">
        <v>1.2286345848660416E-3</v>
      </c>
      <c r="GH35" s="134">
        <v>9.1865333101155758E-3</v>
      </c>
      <c r="GI35" s="134">
        <v>2.5989466690155512E-2</v>
      </c>
      <c r="GJ35" s="134">
        <v>7.7208015903171261E-3</v>
      </c>
      <c r="GK35" s="134">
        <v>4.7753515607402586E-3</v>
      </c>
      <c r="GL35" s="134">
        <v>4.9471977694402671E-3</v>
      </c>
      <c r="GM35" s="134">
        <v>5.9717980493355957E-4</v>
      </c>
      <c r="GN35" s="134">
        <v>8.4772243740741094E-4</v>
      </c>
      <c r="GO35" s="134">
        <v>1.3035995047419975E-3</v>
      </c>
      <c r="GP35" s="134">
        <v>1.3800995730009224E-3</v>
      </c>
      <c r="GQ35" s="134"/>
      <c r="GR35" s="134">
        <v>5.0607838589897204E-4</v>
      </c>
      <c r="GS35" s="134">
        <v>4.7308324253536011E-5</v>
      </c>
      <c r="GT35" s="134">
        <v>7.8571072855668027E-4</v>
      </c>
      <c r="GU35" s="134">
        <v>2.5790865043220762E-5</v>
      </c>
      <c r="GV35" s="134">
        <v>7.5067234623423472E-4</v>
      </c>
      <c r="GW35" s="134">
        <v>1.2200101319689477E-5</v>
      </c>
      <c r="GX35" s="134">
        <v>8.211587426427615E-5</v>
      </c>
      <c r="GY35" s="134">
        <v>5.7404383570570504E-4</v>
      </c>
      <c r="GZ35" s="134">
        <v>2.7864155251398594E-4</v>
      </c>
      <c r="HA35" s="134">
        <v>7.3820518211720448E-4</v>
      </c>
      <c r="HB35" s="134">
        <v>4.2251986984776386E-4</v>
      </c>
      <c r="HC35" s="134">
        <v>4.4498258376491343E-4</v>
      </c>
      <c r="HD35" s="134">
        <v>1.1069959102466217E-3</v>
      </c>
      <c r="HE35" s="134">
        <v>2.1303899882895209E-4</v>
      </c>
      <c r="HF35" s="134">
        <v>4.2006256055651203E-4</v>
      </c>
      <c r="HG35" s="134">
        <v>1.9542922343216041E-3</v>
      </c>
      <c r="HH35" s="134">
        <v>4.7699134881512336E-3</v>
      </c>
      <c r="HI35" s="134">
        <v>1.1926412755312924E-3</v>
      </c>
      <c r="HJ35" s="134">
        <v>8.8487679769886935E-3</v>
      </c>
      <c r="HK35" s="134">
        <v>2.7429853093937077E-2</v>
      </c>
      <c r="HL35" s="134">
        <v>7.9085363395849182E-3</v>
      </c>
      <c r="HM35" s="134">
        <v>4.7470967582712827E-3</v>
      </c>
      <c r="HN35" s="134">
        <v>5.3160304377256841E-3</v>
      </c>
      <c r="HO35" s="134">
        <v>5.8733221525069756E-4</v>
      </c>
      <c r="HP35" s="134">
        <v>1.0326718631522391E-3</v>
      </c>
      <c r="HQ35" s="134">
        <v>1.3408145498207185E-3</v>
      </c>
      <c r="HR35" s="134">
        <v>1.4927208743092664E-3</v>
      </c>
    </row>
    <row r="36" spans="1:226" x14ac:dyDescent="0.25">
      <c r="A36" s="123" t="s">
        <v>29</v>
      </c>
      <c r="B36" s="123">
        <v>4761</v>
      </c>
      <c r="C36" s="9" t="s">
        <v>925</v>
      </c>
      <c r="D36" s="134">
        <v>2.9379479785290163E-3</v>
      </c>
      <c r="E36" s="134">
        <v>9.4919456769023303E-4</v>
      </c>
      <c r="F36" s="134">
        <v>5.7110958152817009E-3</v>
      </c>
      <c r="G36" s="134">
        <v>8.4845953651753838E-4</v>
      </c>
      <c r="H36" s="134">
        <v>8.3847767368193157E-3</v>
      </c>
      <c r="I36" s="134">
        <v>1.0108149013588505E-3</v>
      </c>
      <c r="J36" s="134">
        <v>1.3565457514014877E-3</v>
      </c>
      <c r="K36" s="134">
        <v>5.7183896787528291E-3</v>
      </c>
      <c r="L36" s="134">
        <v>2.6308125649333485E-3</v>
      </c>
      <c r="M36" s="134">
        <v>8.4515046817242555E-3</v>
      </c>
      <c r="N36" s="134">
        <v>4.3357707997579127E-3</v>
      </c>
      <c r="O36" s="134">
        <v>4.2988310571087747E-3</v>
      </c>
      <c r="P36" s="134">
        <v>1.2083650956369393E-2</v>
      </c>
      <c r="Q36" s="134">
        <v>2.8863291436184149E-3</v>
      </c>
      <c r="R36" s="134">
        <v>2.8835960742832401E-3</v>
      </c>
      <c r="S36" s="134">
        <v>1.6161444470603459E-2</v>
      </c>
      <c r="T36" s="134">
        <v>4.3401268931395662E-2</v>
      </c>
      <c r="U36" s="134">
        <v>8.7438276760423723E-3</v>
      </c>
      <c r="V36" s="134">
        <v>5.8069644462351022E-2</v>
      </c>
      <c r="W36" s="134">
        <v>0.21201275635243055</v>
      </c>
      <c r="X36" s="134">
        <v>4.5896378204974206E-2</v>
      </c>
      <c r="Y36" s="134">
        <v>1.6107337402697878E-2</v>
      </c>
      <c r="Z36" s="134">
        <v>3.1473581294235317E-2</v>
      </c>
      <c r="AA36" s="134">
        <v>5.1829228588111545E-3</v>
      </c>
      <c r="AB36" s="134">
        <v>5.9084706969368371E-3</v>
      </c>
      <c r="AC36" s="134">
        <v>1.0750054367901383E-2</v>
      </c>
      <c r="AD36" s="134">
        <v>1.7484375286325862E-2</v>
      </c>
      <c r="AE36" s="134"/>
      <c r="AF36" s="134">
        <v>2.8783860873258654E-3</v>
      </c>
      <c r="AG36" s="134">
        <v>9.0560311653378202E-4</v>
      </c>
      <c r="AH36" s="134">
        <v>4.952816284381858E-3</v>
      </c>
      <c r="AI36" s="134">
        <v>8.542536753038259E-4</v>
      </c>
      <c r="AJ36" s="134">
        <v>8.4159423918849178E-3</v>
      </c>
      <c r="AK36" s="134">
        <v>1.0886060190379372E-3</v>
      </c>
      <c r="AL36" s="134">
        <v>1.5937769670923735E-3</v>
      </c>
      <c r="AM36" s="134">
        <v>5.9380147092268744E-3</v>
      </c>
      <c r="AN36" s="134">
        <v>2.7551978125645582E-3</v>
      </c>
      <c r="AO36" s="134">
        <v>9.2586564612022939E-3</v>
      </c>
      <c r="AP36" s="134">
        <v>4.3678782211391638E-3</v>
      </c>
      <c r="AQ36" s="134">
        <v>3.6592768541877279E-3</v>
      </c>
      <c r="AR36" s="134">
        <v>1.369665732111836E-2</v>
      </c>
      <c r="AS36" s="134">
        <v>3.2601763061294599E-3</v>
      </c>
      <c r="AT36" s="134">
        <v>3.0748947371165083E-3</v>
      </c>
      <c r="AU36" s="134">
        <v>1.62698720960745E-2</v>
      </c>
      <c r="AV36" s="134">
        <v>4.433463565456934E-2</v>
      </c>
      <c r="AW36" s="134">
        <v>8.829610349319103E-3</v>
      </c>
      <c r="AX36" s="134">
        <v>5.8813173690158885E-2</v>
      </c>
      <c r="AY36" s="134">
        <v>0.22798290127617987</v>
      </c>
      <c r="AZ36" s="134">
        <v>4.4953721489103045E-2</v>
      </c>
      <c r="BA36" s="134">
        <v>1.6573835640233833E-2</v>
      </c>
      <c r="BB36" s="134">
        <v>3.2853889686472668E-2</v>
      </c>
      <c r="BC36" s="134">
        <v>4.2769800014338033E-3</v>
      </c>
      <c r="BD36" s="134">
        <v>5.8583407592790911E-3</v>
      </c>
      <c r="BE36" s="134">
        <v>1.0603721054852352E-2</v>
      </c>
      <c r="BF36" s="134">
        <v>1.8570910008527269E-2</v>
      </c>
      <c r="BG36" s="134"/>
      <c r="BH36" s="134">
        <v>3.3251476921717284E-3</v>
      </c>
      <c r="BI36" s="134">
        <v>9.9459609397862712E-4</v>
      </c>
      <c r="BJ36" s="134">
        <v>5.2067045081771518E-3</v>
      </c>
      <c r="BK36" s="134">
        <v>1.2583609684838682E-3</v>
      </c>
      <c r="BL36" s="134">
        <v>8.1751303970596066E-3</v>
      </c>
      <c r="BM36" s="134">
        <v>9.5423913903214957E-4</v>
      </c>
      <c r="BN36" s="134">
        <v>1.3883768175832838E-3</v>
      </c>
      <c r="BO36" s="134">
        <v>6.1374324937804748E-3</v>
      </c>
      <c r="BP36" s="134">
        <v>2.8039491059648259E-3</v>
      </c>
      <c r="BQ36" s="134">
        <v>9.4082392692868451E-3</v>
      </c>
      <c r="BR36" s="134">
        <v>3.9738632881375791E-3</v>
      </c>
      <c r="BS36" s="134">
        <v>3.6597797271044731E-3</v>
      </c>
      <c r="BT36" s="134">
        <v>1.3787134264162053E-2</v>
      </c>
      <c r="BU36" s="134">
        <v>3.1274465315518475E-3</v>
      </c>
      <c r="BV36" s="134">
        <v>3.401998586614378E-3</v>
      </c>
      <c r="BW36" s="134">
        <v>1.7161666116968302E-2</v>
      </c>
      <c r="BX36" s="134">
        <v>4.9024470133689858E-2</v>
      </c>
      <c r="BY36" s="134">
        <v>8.8538347732286769E-3</v>
      </c>
      <c r="BZ36" s="134">
        <v>6.2229688032709028E-2</v>
      </c>
      <c r="CA36" s="134">
        <v>0.23091493029064544</v>
      </c>
      <c r="CB36" s="134">
        <v>4.9179399263573072E-2</v>
      </c>
      <c r="CC36" s="134">
        <v>1.6894745346339543E-2</v>
      </c>
      <c r="CD36" s="134">
        <v>3.294896502995405E-2</v>
      </c>
      <c r="CE36" s="134">
        <v>4.3907086644511982E-3</v>
      </c>
      <c r="CF36" s="134">
        <v>6.6997947151578021E-3</v>
      </c>
      <c r="CG36" s="134">
        <v>1.0566711771784882E-2</v>
      </c>
      <c r="CH36" s="134">
        <v>1.7990215472672159E-2</v>
      </c>
      <c r="CI36" s="134"/>
      <c r="CJ36" s="134">
        <v>3.2630716299927652E-3</v>
      </c>
      <c r="CK36" s="134">
        <v>9.7234836252038832E-4</v>
      </c>
      <c r="CL36" s="134">
        <v>5.0930852625087801E-3</v>
      </c>
      <c r="CM36" s="134">
        <v>7.8640947587943055E-4</v>
      </c>
      <c r="CN36" s="134">
        <v>7.6248788514084436E-3</v>
      </c>
      <c r="CO36" s="134">
        <v>9.2224524110809966E-4</v>
      </c>
      <c r="CP36" s="134">
        <v>1.6363485695191594E-3</v>
      </c>
      <c r="CQ36" s="134">
        <v>5.6684220949805896E-3</v>
      </c>
      <c r="CR36" s="134">
        <v>2.9014136512923437E-3</v>
      </c>
      <c r="CS36" s="134">
        <v>1.0128838963022102E-2</v>
      </c>
      <c r="CT36" s="134">
        <v>3.655869588200693E-3</v>
      </c>
      <c r="CU36" s="134">
        <v>3.4057070822412589E-3</v>
      </c>
      <c r="CV36" s="134">
        <v>1.1625332899236281E-2</v>
      </c>
      <c r="CW36" s="134">
        <v>3.109521283968401E-3</v>
      </c>
      <c r="CX36" s="134">
        <v>3.1395569148687393E-3</v>
      </c>
      <c r="CY36" s="134">
        <v>1.6280485067727515E-2</v>
      </c>
      <c r="CZ36" s="134">
        <v>4.7660485134322576E-2</v>
      </c>
      <c r="DA36" s="134">
        <v>9.0248328183723317E-3</v>
      </c>
      <c r="DB36" s="134">
        <v>6.0917090838048242E-2</v>
      </c>
      <c r="DC36" s="134">
        <v>0.22921676802201071</v>
      </c>
      <c r="DD36" s="134">
        <v>5.0122639409406346E-2</v>
      </c>
      <c r="DE36" s="134">
        <v>1.6991014746167901E-2</v>
      </c>
      <c r="DF36" s="134">
        <v>3.4332048052974108E-2</v>
      </c>
      <c r="DG36" s="134">
        <v>4.5204359921254137E-3</v>
      </c>
      <c r="DH36" s="134">
        <v>6.6201356157549992E-3</v>
      </c>
      <c r="DI36" s="134">
        <v>1.0980800282382536E-2</v>
      </c>
      <c r="DJ36" s="134">
        <v>1.9266879904248746E-2</v>
      </c>
      <c r="DK36" s="134"/>
      <c r="DL36" s="134">
        <v>4.0881497712280728E-3</v>
      </c>
      <c r="DM36" s="134">
        <v>1.1449918714580328E-3</v>
      </c>
      <c r="DN36" s="134">
        <v>4.9945908495112002E-3</v>
      </c>
      <c r="DO36" s="134">
        <v>8.2085108012373278E-4</v>
      </c>
      <c r="DP36" s="134">
        <v>7.9448092573147014E-3</v>
      </c>
      <c r="DQ36" s="134">
        <v>1.0831666463677382E-3</v>
      </c>
      <c r="DR36" s="134">
        <v>2.4206351043421161E-3</v>
      </c>
      <c r="DS36" s="134">
        <v>6.3870717740291657E-3</v>
      </c>
      <c r="DT36" s="134">
        <v>3.0159158637522985E-3</v>
      </c>
      <c r="DU36" s="134">
        <v>1.030438025399698E-2</v>
      </c>
      <c r="DV36" s="134">
        <v>3.9283006143075562E-3</v>
      </c>
      <c r="DW36" s="134">
        <v>2.7492425340305045E-3</v>
      </c>
      <c r="DX36" s="134">
        <v>1.3453165949489984E-2</v>
      </c>
      <c r="DY36" s="134">
        <v>2.9107916088045235E-3</v>
      </c>
      <c r="DZ36" s="134">
        <v>3.1298441348058034E-3</v>
      </c>
      <c r="EA36" s="134">
        <v>1.7227854683935419E-2</v>
      </c>
      <c r="EB36" s="134">
        <v>5.0623909747854766E-2</v>
      </c>
      <c r="EC36" s="134">
        <v>9.5547952047402122E-3</v>
      </c>
      <c r="ED36" s="134">
        <v>6.1795617768294835E-2</v>
      </c>
      <c r="EE36" s="134">
        <v>0.23951138619062065</v>
      </c>
      <c r="EF36" s="134">
        <v>5.1606933856965194E-2</v>
      </c>
      <c r="EG36" s="134">
        <v>1.7787881778584765E-2</v>
      </c>
      <c r="EH36" s="134">
        <v>3.6925676720531035E-2</v>
      </c>
      <c r="EI36" s="134">
        <v>4.5535978196911643E-3</v>
      </c>
      <c r="EJ36" s="134">
        <v>7.2035343359136894E-3</v>
      </c>
      <c r="EK36" s="134">
        <v>1.1461013029225616E-2</v>
      </c>
      <c r="EL36" s="134">
        <v>2.1992342132014009E-2</v>
      </c>
      <c r="EM36" s="134"/>
      <c r="EN36" s="134">
        <v>3.7733123485069017E-3</v>
      </c>
      <c r="EO36" s="134">
        <v>1.4333563997332897E-3</v>
      </c>
      <c r="EP36" s="134">
        <v>4.8335271508487552E-3</v>
      </c>
      <c r="EQ36" s="134">
        <v>9.4430533470982419E-4</v>
      </c>
      <c r="ER36" s="134">
        <v>7.2166299729016356E-3</v>
      </c>
      <c r="ES36" s="134">
        <v>9.7280074843308169E-4</v>
      </c>
      <c r="ET36" s="134">
        <v>3.0896945030811068E-3</v>
      </c>
      <c r="EU36" s="134">
        <v>5.335873510786804E-3</v>
      </c>
      <c r="EV36" s="134">
        <v>3.1770880502298513E-3</v>
      </c>
      <c r="EW36" s="134">
        <v>8.9217614002254971E-3</v>
      </c>
      <c r="EX36" s="134">
        <v>4.0816516975855218E-3</v>
      </c>
      <c r="EY36" s="134">
        <v>2.4671991540280423E-3</v>
      </c>
      <c r="EZ36" s="134">
        <v>1.3682583990261175E-2</v>
      </c>
      <c r="FA36" s="134">
        <v>3.05315033376984E-3</v>
      </c>
      <c r="FB36" s="134">
        <v>3.4196856813560328E-3</v>
      </c>
      <c r="FC36" s="134">
        <v>1.6856763744591378E-2</v>
      </c>
      <c r="FD36" s="134">
        <v>5.0704587405258419E-2</v>
      </c>
      <c r="FE36" s="134">
        <v>1.1050296907577903E-2</v>
      </c>
      <c r="FF36" s="134">
        <v>6.6267457029514254E-2</v>
      </c>
      <c r="FG36" s="134">
        <v>0.24851406401625908</v>
      </c>
      <c r="FH36" s="134">
        <v>5.1635911960837624E-2</v>
      </c>
      <c r="FI36" s="134">
        <v>1.7414549391690185E-2</v>
      </c>
      <c r="FJ36" s="134">
        <v>3.8508813610195376E-2</v>
      </c>
      <c r="FK36" s="134">
        <v>4.7795919488489939E-3</v>
      </c>
      <c r="FL36" s="134">
        <v>7.4364106126361233E-3</v>
      </c>
      <c r="FM36" s="134">
        <v>1.2406723644753913E-2</v>
      </c>
      <c r="FN36" s="134">
        <v>2.1513996170143872E-2</v>
      </c>
      <c r="FO36" s="134"/>
      <c r="FP36" s="134">
        <v>3.6542140179940917E-3</v>
      </c>
      <c r="FQ36" s="134">
        <v>1.1871843987123168E-3</v>
      </c>
      <c r="FR36" s="134">
        <v>4.1950058295231896E-3</v>
      </c>
      <c r="FS36" s="134">
        <v>9.798084548459326E-4</v>
      </c>
      <c r="FT36" s="134">
        <v>7.098996570513035E-3</v>
      </c>
      <c r="FU36" s="134">
        <v>1.3835223007873075E-3</v>
      </c>
      <c r="FV36" s="134">
        <v>4.3130930133783814E-3</v>
      </c>
      <c r="FW36" s="134">
        <v>4.9427184502579937E-3</v>
      </c>
      <c r="FX36" s="134">
        <v>3.1534244645341331E-3</v>
      </c>
      <c r="FY36" s="134">
        <v>8.3626762342510191E-3</v>
      </c>
      <c r="FZ36" s="134">
        <v>3.8701763414150971E-3</v>
      </c>
      <c r="GA36" s="134">
        <v>2.4991048272915255E-3</v>
      </c>
      <c r="GB36" s="134">
        <v>1.3291527378943712E-2</v>
      </c>
      <c r="GC36" s="134">
        <v>3.0672084924871184E-3</v>
      </c>
      <c r="GD36" s="134">
        <v>3.3989310791182371E-3</v>
      </c>
      <c r="GE36" s="134">
        <v>1.7497435054157483E-2</v>
      </c>
      <c r="GF36" s="134">
        <v>4.9441782513136003E-2</v>
      </c>
      <c r="GG36" s="134">
        <v>1.1847852749327519E-2</v>
      </c>
      <c r="GH36" s="134">
        <v>6.7675226526693569E-2</v>
      </c>
      <c r="GI36" s="134">
        <v>0.27412739402039121</v>
      </c>
      <c r="GJ36" s="134">
        <v>4.8170333050548589E-2</v>
      </c>
      <c r="GK36" s="134">
        <v>1.7343456655450597E-2</v>
      </c>
      <c r="GL36" s="134">
        <v>4.0588015781437482E-2</v>
      </c>
      <c r="GM36" s="134">
        <v>4.7863205016673085E-3</v>
      </c>
      <c r="GN36" s="134">
        <v>7.275703562560713E-3</v>
      </c>
      <c r="GO36" s="134">
        <v>1.2369299417659657E-2</v>
      </c>
      <c r="GP36" s="134">
        <v>2.2204323367880346E-2</v>
      </c>
      <c r="GQ36" s="134"/>
      <c r="GR36" s="134">
        <v>3.4917055867250981E-3</v>
      </c>
      <c r="GS36" s="134">
        <v>1.5147504588316719E-3</v>
      </c>
      <c r="GT36" s="134">
        <v>5.1021649057912434E-3</v>
      </c>
      <c r="GU36" s="134">
        <v>1.1442013478543498E-3</v>
      </c>
      <c r="GV36" s="134">
        <v>6.8337930580141303E-3</v>
      </c>
      <c r="GW36" s="134">
        <v>2.0418476506638699E-3</v>
      </c>
      <c r="GX36" s="134">
        <v>4.0338695646694412E-3</v>
      </c>
      <c r="GY36" s="134">
        <v>5.4111413049419384E-3</v>
      </c>
      <c r="GZ36" s="134">
        <v>3.1644918720255192E-3</v>
      </c>
      <c r="HA36" s="134">
        <v>8.7491839284090482E-3</v>
      </c>
      <c r="HB36" s="134">
        <v>4.3430110580524161E-3</v>
      </c>
      <c r="HC36" s="134">
        <v>2.6311012943354552E-3</v>
      </c>
      <c r="HD36" s="134">
        <v>1.3946900506564741E-2</v>
      </c>
      <c r="HE36" s="134">
        <v>3.6740313040363407E-3</v>
      </c>
      <c r="HF36" s="134">
        <v>4.0856043354831782E-3</v>
      </c>
      <c r="HG36" s="134">
        <v>1.8092432091211925E-2</v>
      </c>
      <c r="HH36" s="134">
        <v>5.1600826708622573E-2</v>
      </c>
      <c r="HI36" s="134">
        <v>1.1547502665113353E-2</v>
      </c>
      <c r="HJ36" s="134">
        <v>7.1217229094389337E-2</v>
      </c>
      <c r="HK36" s="134">
        <v>0.27364947536489587</v>
      </c>
      <c r="HL36" s="134">
        <v>4.5136364399032174E-2</v>
      </c>
      <c r="HM36" s="134">
        <v>1.8327737635647292E-2</v>
      </c>
      <c r="HN36" s="134">
        <v>4.2933821819792918E-2</v>
      </c>
      <c r="HO36" s="134">
        <v>4.9847926920028041E-3</v>
      </c>
      <c r="HP36" s="134">
        <v>7.2026399527407451E-3</v>
      </c>
      <c r="HQ36" s="134">
        <v>1.3212900710335958E-2</v>
      </c>
      <c r="HR36" s="134">
        <v>2.1488605497494248E-2</v>
      </c>
    </row>
    <row r="37" spans="1:226" x14ac:dyDescent="0.25">
      <c r="A37" s="123" t="s">
        <v>29</v>
      </c>
      <c r="B37" s="123">
        <v>4762</v>
      </c>
      <c r="C37" s="138" t="s">
        <v>926</v>
      </c>
      <c r="D37" s="135">
        <v>1.1013845619894771E-4</v>
      </c>
      <c r="E37" s="134">
        <v>4.4502322372561529E-5</v>
      </c>
      <c r="F37" s="134">
        <v>1.2145971608046271E-4</v>
      </c>
      <c r="G37" s="134">
        <v>4.6440121909881356E-5</v>
      </c>
      <c r="H37" s="134">
        <v>1.8621103791213714E-4</v>
      </c>
      <c r="I37" s="134">
        <v>4.7520725270174774E-6</v>
      </c>
      <c r="J37" s="134">
        <v>3.2491474004147366E-5</v>
      </c>
      <c r="K37" s="134">
        <v>2.5984580641895855E-4</v>
      </c>
      <c r="L37" s="134">
        <v>4.3195711638375793E-5</v>
      </c>
      <c r="M37" s="134">
        <v>3.0482841687646162E-4</v>
      </c>
      <c r="N37" s="134">
        <v>1.8800029782393469E-4</v>
      </c>
      <c r="O37" s="134">
        <v>7.0793955640369367E-5</v>
      </c>
      <c r="P37" s="134">
        <v>6.6083393512930894E-4</v>
      </c>
      <c r="Q37" s="134">
        <v>6.0802618546945636E-5</v>
      </c>
      <c r="R37" s="134">
        <v>2.6622514997028763E-5</v>
      </c>
      <c r="S37" s="134">
        <v>3.7543363454194074E-4</v>
      </c>
      <c r="T37" s="134">
        <v>1.3263035618395573E-3</v>
      </c>
      <c r="U37" s="134">
        <v>3.0099116314178282E-4</v>
      </c>
      <c r="V37" s="134">
        <v>1.149871482232288E-3</v>
      </c>
      <c r="W37" s="134">
        <v>6.3785345932528071E-3</v>
      </c>
      <c r="X37" s="134">
        <v>1.0711519363471129E-3</v>
      </c>
      <c r="Y37" s="134">
        <v>6.0485724050066841E-4</v>
      </c>
      <c r="Z37" s="134">
        <v>1.1631145220859567E-3</v>
      </c>
      <c r="AA37" s="134">
        <v>1.489143219657142E-4</v>
      </c>
      <c r="AB37" s="134">
        <v>2.189509347266334E-4</v>
      </c>
      <c r="AC37" s="134">
        <v>3.4862731296601758E-4</v>
      </c>
      <c r="AD37" s="134">
        <v>2.7626439632333377E-4</v>
      </c>
      <c r="AE37" s="134"/>
      <c r="AF37" s="134">
        <v>1.2751791514342031E-4</v>
      </c>
      <c r="AG37" s="134">
        <v>2.9745680210514163E-5</v>
      </c>
      <c r="AH37" s="134">
        <v>1.1762727367839885E-4</v>
      </c>
      <c r="AI37" s="134">
        <v>6.5033186330607545E-5</v>
      </c>
      <c r="AJ37" s="134">
        <v>1.8904211166465763E-4</v>
      </c>
      <c r="AK37" s="134">
        <v>1.9722853867541125E-5</v>
      </c>
      <c r="AL37" s="134">
        <v>4.6092498830727889E-5</v>
      </c>
      <c r="AM37" s="134">
        <v>3.710399071285868E-4</v>
      </c>
      <c r="AN37" s="134">
        <v>4.7259942286959814E-5</v>
      </c>
      <c r="AO37" s="134">
        <v>2.8253567268875826E-4</v>
      </c>
      <c r="AP37" s="134">
        <v>1.8131163882151934E-4</v>
      </c>
      <c r="AQ37" s="134">
        <v>7.1674321921350246E-5</v>
      </c>
      <c r="AR37" s="134">
        <v>6.2456943216829838E-4</v>
      </c>
      <c r="AS37" s="134">
        <v>6.063638264478798E-5</v>
      </c>
      <c r="AT37" s="134">
        <v>1.6886601425609541E-5</v>
      </c>
      <c r="AU37" s="134">
        <v>3.7746101346045204E-4</v>
      </c>
      <c r="AV37" s="134">
        <v>1.4531460778048127E-3</v>
      </c>
      <c r="AW37" s="134">
        <v>3.0816812760732574E-4</v>
      </c>
      <c r="AX37" s="134">
        <v>1.3546339422006433E-3</v>
      </c>
      <c r="AY37" s="134">
        <v>7.6205324714937305E-3</v>
      </c>
      <c r="AZ37" s="134">
        <v>1.1224080348461317E-3</v>
      </c>
      <c r="BA37" s="134">
        <v>6.7992082914100508E-4</v>
      </c>
      <c r="BB37" s="134">
        <v>1.2087567187686094E-3</v>
      </c>
      <c r="BC37" s="134">
        <v>1.5304043909385737E-4</v>
      </c>
      <c r="BD37" s="134">
        <v>2.3499205161434821E-4</v>
      </c>
      <c r="BE37" s="134">
        <v>2.4820150398714534E-4</v>
      </c>
      <c r="BF37" s="134">
        <v>4.8365787590058868E-4</v>
      </c>
      <c r="BG37" s="134"/>
      <c r="BH37" s="134">
        <v>1.4111671982639984E-4</v>
      </c>
      <c r="BI37" s="134">
        <v>3.1885326895663706E-5</v>
      </c>
      <c r="BJ37" s="134">
        <v>1.6615201630633091E-4</v>
      </c>
      <c r="BK37" s="134">
        <v>1.0557746664715613E-4</v>
      </c>
      <c r="BL37" s="134">
        <v>1.7099973303228068E-4</v>
      </c>
      <c r="BM37" s="134">
        <v>2.8450269088847362E-5</v>
      </c>
      <c r="BN37" s="134">
        <v>6.2844929276765032E-5</v>
      </c>
      <c r="BO37" s="134">
        <v>1.76483142510595E-4</v>
      </c>
      <c r="BP37" s="134">
        <v>5.6117478748610523E-5</v>
      </c>
      <c r="BQ37" s="134">
        <v>2.9973253668077023E-4</v>
      </c>
      <c r="BR37" s="134">
        <v>1.6569182455288372E-4</v>
      </c>
      <c r="BS37" s="134">
        <v>9.0897556582423766E-5</v>
      </c>
      <c r="BT37" s="134">
        <v>7.7356575031873817E-4</v>
      </c>
      <c r="BU37" s="134">
        <v>4.9921119970231244E-5</v>
      </c>
      <c r="BV37" s="134">
        <v>3.4312965338017848E-5</v>
      </c>
      <c r="BW37" s="134">
        <v>4.6923107042713929E-4</v>
      </c>
      <c r="BX37" s="134">
        <v>1.5890857177826602E-3</v>
      </c>
      <c r="BY37" s="134">
        <v>3.3135337085800061E-4</v>
      </c>
      <c r="BZ37" s="134">
        <v>1.4060781958741089E-3</v>
      </c>
      <c r="CA37" s="134">
        <v>7.7429573442425806E-3</v>
      </c>
      <c r="CB37" s="134">
        <v>9.6102432510108558E-4</v>
      </c>
      <c r="CC37" s="134">
        <v>7.8244521320264173E-4</v>
      </c>
      <c r="CD37" s="134">
        <v>1.3175962416604571E-3</v>
      </c>
      <c r="CE37" s="134">
        <v>1.4628147425482698E-4</v>
      </c>
      <c r="CF37" s="134">
        <v>3.23411706175E-4</v>
      </c>
      <c r="CG37" s="134">
        <v>3.3991737577414587E-4</v>
      </c>
      <c r="CH37" s="134">
        <v>2.8498845929841648E-4</v>
      </c>
      <c r="CI37" s="134"/>
      <c r="CJ37" s="134">
        <v>1.2612084105451308E-4</v>
      </c>
      <c r="CK37" s="134">
        <v>3.9011677085206373E-5</v>
      </c>
      <c r="CL37" s="134">
        <v>1.7600392863765548E-4</v>
      </c>
      <c r="CM37" s="134">
        <v>4.9969969705296159E-5</v>
      </c>
      <c r="CN37" s="134">
        <v>1.3837894594817324E-4</v>
      </c>
      <c r="CO37" s="134">
        <v>3.2770982377917389E-5</v>
      </c>
      <c r="CP37" s="134">
        <v>5.9275686683115783E-5</v>
      </c>
      <c r="CQ37" s="134">
        <v>2.5575213356850097E-4</v>
      </c>
      <c r="CR37" s="134">
        <v>5.1607389525478322E-5</v>
      </c>
      <c r="CS37" s="134">
        <v>2.7166844863279094E-4</v>
      </c>
      <c r="CT37" s="134">
        <v>1.9315453554132465E-4</v>
      </c>
      <c r="CU37" s="134">
        <v>1.0510372641425976E-4</v>
      </c>
      <c r="CV37" s="134">
        <v>8.7070886019755065E-4</v>
      </c>
      <c r="CW37" s="134">
        <v>3.3634104334899515E-5</v>
      </c>
      <c r="CX37" s="134">
        <v>4.0639978082083256E-5</v>
      </c>
      <c r="CY37" s="134">
        <v>4.9685382205949731E-4</v>
      </c>
      <c r="CZ37" s="134">
        <v>1.5736578412872267E-3</v>
      </c>
      <c r="DA37" s="134">
        <v>3.7614580476211137E-4</v>
      </c>
      <c r="DB37" s="134">
        <v>1.5892885176544088E-3</v>
      </c>
      <c r="DC37" s="134">
        <v>9.3692658042123875E-3</v>
      </c>
      <c r="DD37" s="134">
        <v>9.6758972990275091E-4</v>
      </c>
      <c r="DE37" s="134">
        <v>8.3721829289627508E-4</v>
      </c>
      <c r="DF37" s="134">
        <v>1.4430789088334308E-3</v>
      </c>
      <c r="DG37" s="134">
        <v>1.7263608544282685E-4</v>
      </c>
      <c r="DH37" s="134">
        <v>3.0957320188761811E-4</v>
      </c>
      <c r="DI37" s="134">
        <v>3.8034709152135929E-4</v>
      </c>
      <c r="DJ37" s="134">
        <v>2.2637635085536375E-4</v>
      </c>
      <c r="DK37" s="134"/>
      <c r="DL37" s="134">
        <v>1.7360957214960951E-4</v>
      </c>
      <c r="DM37" s="134">
        <v>4.9214766135118427E-5</v>
      </c>
      <c r="DN37" s="134">
        <v>2.508766573315944E-4</v>
      </c>
      <c r="DO37" s="134">
        <v>6.7493413221518728E-5</v>
      </c>
      <c r="DP37" s="134">
        <v>2.3674919836841525E-4</v>
      </c>
      <c r="DQ37" s="134">
        <v>4.3278342120968939E-5</v>
      </c>
      <c r="DR37" s="134">
        <v>9.7556972872200578E-5</v>
      </c>
      <c r="DS37" s="134">
        <v>2.5741705251488992E-4</v>
      </c>
      <c r="DT37" s="134">
        <v>3.6556488810770913E-5</v>
      </c>
      <c r="DU37" s="134">
        <v>3.6201309065724696E-4</v>
      </c>
      <c r="DV37" s="134">
        <v>1.5295072799053868E-4</v>
      </c>
      <c r="DW37" s="134">
        <v>1.0234208156409397E-4</v>
      </c>
      <c r="DX37" s="134">
        <v>9.7254156758056235E-4</v>
      </c>
      <c r="DY37" s="134">
        <v>9.7044661966328596E-5</v>
      </c>
      <c r="DZ37" s="134">
        <v>3.6986854132553803E-5</v>
      </c>
      <c r="EA37" s="134">
        <v>6.3661239055803627E-4</v>
      </c>
      <c r="EB37" s="134">
        <v>1.7021179011572803E-3</v>
      </c>
      <c r="EC37" s="134">
        <v>4.0021025287897841E-4</v>
      </c>
      <c r="ED37" s="134">
        <v>1.8135521170844161E-3</v>
      </c>
      <c r="EE37" s="134">
        <v>1.038914792721333E-2</v>
      </c>
      <c r="EF37" s="134">
        <v>1.2866319444354271E-3</v>
      </c>
      <c r="EG37" s="134">
        <v>9.5656479611184141E-4</v>
      </c>
      <c r="EH37" s="134">
        <v>1.6666622918731398E-3</v>
      </c>
      <c r="EI37" s="134">
        <v>1.8284108447488615E-4</v>
      </c>
      <c r="EJ37" s="134">
        <v>4.4567137771097585E-4</v>
      </c>
      <c r="EK37" s="134">
        <v>4.2022304570411178E-4</v>
      </c>
      <c r="EL37" s="134">
        <v>2.2170040527066069E-4</v>
      </c>
      <c r="EM37" s="134"/>
      <c r="EN37" s="134">
        <v>2.1247166403888081E-4</v>
      </c>
      <c r="EO37" s="134">
        <v>3.066345695165566E-5</v>
      </c>
      <c r="EP37" s="134">
        <v>1.6836321873337965E-4</v>
      </c>
      <c r="EQ37" s="134">
        <v>6.1225384756853206E-5</v>
      </c>
      <c r="ER37" s="134">
        <v>2.1575924635376767E-4</v>
      </c>
      <c r="ES37" s="134">
        <v>5.5672839655734859E-5</v>
      </c>
      <c r="ET37" s="134">
        <v>1.0090218328529562E-4</v>
      </c>
      <c r="EU37" s="134">
        <v>2.4974710323276829E-4</v>
      </c>
      <c r="EV37" s="134">
        <v>4.3850190142553485E-5</v>
      </c>
      <c r="EW37" s="134">
        <v>3.9379592340770827E-4</v>
      </c>
      <c r="EX37" s="134">
        <v>2.3623509855056214E-4</v>
      </c>
      <c r="EY37" s="134">
        <v>1.0444311568794065E-4</v>
      </c>
      <c r="EZ37" s="134">
        <v>9.912215514222408E-4</v>
      </c>
      <c r="FA37" s="134">
        <v>1.0642754363241131E-4</v>
      </c>
      <c r="FB37" s="134">
        <v>1.3352235155175688E-4</v>
      </c>
      <c r="FC37" s="134">
        <v>8.15119719685415E-4</v>
      </c>
      <c r="FD37" s="134">
        <v>1.6865828559908707E-3</v>
      </c>
      <c r="FE37" s="134">
        <v>3.6963192745563268E-4</v>
      </c>
      <c r="FF37" s="134">
        <v>2.480061915868117E-3</v>
      </c>
      <c r="FG37" s="134">
        <v>1.1268492912543842E-2</v>
      </c>
      <c r="FH37" s="134">
        <v>1.4260217758128493E-3</v>
      </c>
      <c r="FI37" s="134">
        <v>1.1351309019897993E-3</v>
      </c>
      <c r="FJ37" s="134">
        <v>1.9009933839626814E-3</v>
      </c>
      <c r="FK37" s="134">
        <v>1.941276284310683E-4</v>
      </c>
      <c r="FL37" s="134">
        <v>5.5484301567305851E-4</v>
      </c>
      <c r="FM37" s="134">
        <v>4.8663067636072681E-4</v>
      </c>
      <c r="FN37" s="134">
        <v>2.7653596447506503E-4</v>
      </c>
      <c r="FO37" s="134"/>
      <c r="FP37" s="134">
        <v>1.9742588181658361E-4</v>
      </c>
      <c r="FQ37" s="134">
        <v>3.1815329693841394E-5</v>
      </c>
      <c r="FR37" s="134">
        <v>3.4693000356273996E-4</v>
      </c>
      <c r="FS37" s="134">
        <v>6.8094077738276512E-5</v>
      </c>
      <c r="FT37" s="134">
        <v>2.1108515230717687E-4</v>
      </c>
      <c r="FU37" s="134">
        <v>2.6154815814563532E-5</v>
      </c>
      <c r="FV37" s="134">
        <v>7.4527936516625764E-5</v>
      </c>
      <c r="FW37" s="134">
        <v>4.0612041846235222E-4</v>
      </c>
      <c r="FX37" s="134">
        <v>4.5604969714065508E-5</v>
      </c>
      <c r="FY37" s="134">
        <v>5.2166072861145629E-4</v>
      </c>
      <c r="FZ37" s="134">
        <v>2.5154261124795898E-4</v>
      </c>
      <c r="GA37" s="134">
        <v>1.3743186357450838E-4</v>
      </c>
      <c r="GB37" s="134">
        <v>1.1887445293506818E-3</v>
      </c>
      <c r="GC37" s="134">
        <v>1.0222672747682939E-4</v>
      </c>
      <c r="GD37" s="134">
        <v>1.2675871080202131E-4</v>
      </c>
      <c r="GE37" s="134">
        <v>9.8558397729460088E-4</v>
      </c>
      <c r="GF37" s="134">
        <v>1.7993380012333081E-3</v>
      </c>
      <c r="GG37" s="134">
        <v>5.1407089135768194E-4</v>
      </c>
      <c r="GH37" s="134">
        <v>2.2855621199656625E-3</v>
      </c>
      <c r="GI37" s="134">
        <v>1.2381935264169136E-2</v>
      </c>
      <c r="GJ37" s="134">
        <v>1.2378508710640648E-3</v>
      </c>
      <c r="GK37" s="134">
        <v>1.301332489409971E-3</v>
      </c>
      <c r="GL37" s="134">
        <v>2.1249740721804851E-3</v>
      </c>
      <c r="GM37" s="134">
        <v>2.1010966511559936E-4</v>
      </c>
      <c r="GN37" s="134">
        <v>4.462931699488606E-4</v>
      </c>
      <c r="GO37" s="134">
        <v>9.3286363860990002E-4</v>
      </c>
      <c r="GP37" s="134">
        <v>3.7548847861278785E-4</v>
      </c>
      <c r="GQ37" s="134"/>
      <c r="GR37" s="134">
        <v>1.6619728683059447E-4</v>
      </c>
      <c r="GS37" s="134">
        <v>2.1167053207658388E-5</v>
      </c>
      <c r="GT37" s="134">
        <v>3.340382358648134E-4</v>
      </c>
      <c r="GU37" s="134">
        <v>1.4598972153214421E-4</v>
      </c>
      <c r="GV37" s="134">
        <v>2.7732590135722229E-4</v>
      </c>
      <c r="GW37" s="134">
        <v>1.8200288724370325E-5</v>
      </c>
      <c r="GX37" s="134">
        <v>6.0736985880422583E-5</v>
      </c>
      <c r="GY37" s="134">
        <v>2.8856475577634342E-4</v>
      </c>
      <c r="GZ37" s="134">
        <v>4.119989573434129E-5</v>
      </c>
      <c r="HA37" s="134">
        <v>5.3449684212153513E-4</v>
      </c>
      <c r="HB37" s="134">
        <v>3.2423528637505E-4</v>
      </c>
      <c r="HC37" s="134">
        <v>1.1215229270148553E-4</v>
      </c>
      <c r="HD37" s="134">
        <v>1.2306068467394422E-3</v>
      </c>
      <c r="HE37" s="134">
        <v>1.3683384123204108E-4</v>
      </c>
      <c r="HF37" s="134">
        <v>2.9154882031902065E-4</v>
      </c>
      <c r="HG37" s="134">
        <v>1.3241847467173279E-3</v>
      </c>
      <c r="HH37" s="134">
        <v>2.5541185350376997E-3</v>
      </c>
      <c r="HI37" s="134">
        <v>7.767462076794441E-4</v>
      </c>
      <c r="HJ37" s="134">
        <v>3.0330323999223732E-3</v>
      </c>
      <c r="HK37" s="134">
        <v>1.6301687365910953E-2</v>
      </c>
      <c r="HL37" s="134">
        <v>1.283111274493933E-3</v>
      </c>
      <c r="HM37" s="134">
        <v>1.3340237836613087E-3</v>
      </c>
      <c r="HN37" s="134">
        <v>2.4882579917494523E-3</v>
      </c>
      <c r="HO37" s="134">
        <v>2.6341383549875036E-4</v>
      </c>
      <c r="HP37" s="134">
        <v>6.284738176776032E-4</v>
      </c>
      <c r="HQ37" s="134">
        <v>1.2015319442129318E-3</v>
      </c>
      <c r="HR37" s="134">
        <v>9.4753583832954099E-4</v>
      </c>
    </row>
    <row r="38" spans="1:226" x14ac:dyDescent="0.25">
      <c r="A38" s="123" t="s">
        <v>29</v>
      </c>
      <c r="B38" s="123">
        <v>4647</v>
      </c>
      <c r="C38" s="138" t="s">
        <v>15</v>
      </c>
      <c r="D38" s="135">
        <v>1.4312055106020021E-3</v>
      </c>
      <c r="E38" s="134">
        <v>2.0472731750641258E-4</v>
      </c>
      <c r="F38" s="134">
        <v>5.298261801081958E-3</v>
      </c>
      <c r="G38" s="134">
        <v>0</v>
      </c>
      <c r="H38" s="134">
        <v>2.9717714695293037E-3</v>
      </c>
      <c r="I38" s="134">
        <v>1.21183801959338E-4</v>
      </c>
      <c r="J38" s="134">
        <v>1.2506082270112753E-3</v>
      </c>
      <c r="K38" s="134">
        <v>1.9234355197154844E-3</v>
      </c>
      <c r="L38" s="134">
        <v>5.0320687087388981E-3</v>
      </c>
      <c r="M38" s="134">
        <v>3.9396638214410751E-2</v>
      </c>
      <c r="N38" s="134">
        <v>3.2792729496143643E-3</v>
      </c>
      <c r="O38" s="134">
        <v>3.8484128951145062E-3</v>
      </c>
      <c r="P38" s="134">
        <v>6.8113965553894526E-2</v>
      </c>
      <c r="Q38" s="134">
        <v>1.5510117789010254E-3</v>
      </c>
      <c r="R38" s="134">
        <v>3.3448511428925722E-3</v>
      </c>
      <c r="S38" s="134">
        <v>3.2338568577111995E-2</v>
      </c>
      <c r="T38" s="134">
        <v>4.6394177100813609E-2</v>
      </c>
      <c r="U38" s="134">
        <v>1.4665097734449047E-2</v>
      </c>
      <c r="V38" s="134">
        <v>0.10650859819451655</v>
      </c>
      <c r="W38" s="134">
        <v>0.53499409658974084</v>
      </c>
      <c r="X38" s="134">
        <v>3.586920587437302E-2</v>
      </c>
      <c r="Y38" s="134">
        <v>2.0536633286939644E-2</v>
      </c>
      <c r="Z38" s="134">
        <v>3.695602977727621E-2</v>
      </c>
      <c r="AA38" s="134">
        <v>1.5051775318807897E-3</v>
      </c>
      <c r="AB38" s="134">
        <v>2.4960128228796656E-3</v>
      </c>
      <c r="AC38" s="134">
        <v>1.9611991304841311E-2</v>
      </c>
      <c r="AD38" s="134">
        <v>1.0356996314204829E-2</v>
      </c>
      <c r="AE38" s="134"/>
      <c r="AF38" s="134">
        <v>1.638042759000784E-3</v>
      </c>
      <c r="AG38" s="134">
        <v>2.3941736070805253E-4</v>
      </c>
      <c r="AH38" s="134">
        <v>5.6196009337843543E-3</v>
      </c>
      <c r="AI38" s="134">
        <v>4.98584394044057E-5</v>
      </c>
      <c r="AJ38" s="134">
        <v>2.9382483805772803E-3</v>
      </c>
      <c r="AK38" s="134">
        <v>1.6809542619153375E-4</v>
      </c>
      <c r="AL38" s="134">
        <v>1.4408918627467609E-3</v>
      </c>
      <c r="AM38" s="134">
        <v>1.9519381124554695E-3</v>
      </c>
      <c r="AN38" s="134">
        <v>5.2974356763436517E-3</v>
      </c>
      <c r="AO38" s="134">
        <v>3.4123347088446061E-2</v>
      </c>
      <c r="AP38" s="134">
        <v>3.5933959030485488E-3</v>
      </c>
      <c r="AQ38" s="134">
        <v>3.7911868882106866E-3</v>
      </c>
      <c r="AR38" s="134">
        <v>7.2781000816847172E-2</v>
      </c>
      <c r="AS38" s="134">
        <v>1.6173877972462283E-3</v>
      </c>
      <c r="AT38" s="134">
        <v>3.5660363732159172E-3</v>
      </c>
      <c r="AU38" s="134">
        <v>3.0756003476932345E-2</v>
      </c>
      <c r="AV38" s="134">
        <v>5.0226821827209514E-2</v>
      </c>
      <c r="AW38" s="134">
        <v>1.2637589687338739E-2</v>
      </c>
      <c r="AX38" s="134">
        <v>0.10307138120540731</v>
      </c>
      <c r="AY38" s="134">
        <v>0.54100600685281042</v>
      </c>
      <c r="AZ38" s="134">
        <v>3.2612245663200617E-2</v>
      </c>
      <c r="BA38" s="134">
        <v>2.20600044872485E-2</v>
      </c>
      <c r="BB38" s="134">
        <v>3.6993309685833739E-2</v>
      </c>
      <c r="BC38" s="134">
        <v>9.2772305331182922E-4</v>
      </c>
      <c r="BD38" s="134">
        <v>3.5502907289329862E-3</v>
      </c>
      <c r="BE38" s="134">
        <v>1.82247427916119E-2</v>
      </c>
      <c r="BF38" s="134">
        <v>9.1179967219351728E-3</v>
      </c>
      <c r="BG38" s="134"/>
      <c r="BH38" s="134">
        <v>1.7493374982309239E-3</v>
      </c>
      <c r="BI38" s="134">
        <v>2.3894766073061669E-4</v>
      </c>
      <c r="BJ38" s="134">
        <v>7.258236312768643E-3</v>
      </c>
      <c r="BK38" s="134">
        <v>3.3750451873766318E-5</v>
      </c>
      <c r="BL38" s="134">
        <v>4.2047380843249485E-3</v>
      </c>
      <c r="BM38" s="134">
        <v>3.0837528258199714E-4</v>
      </c>
      <c r="BN38" s="134">
        <v>8.3847476452595521E-4</v>
      </c>
      <c r="BO38" s="134">
        <v>2.2335277116645423E-3</v>
      </c>
      <c r="BP38" s="134">
        <v>4.9949157791407371E-3</v>
      </c>
      <c r="BQ38" s="134">
        <v>3.514028302022236E-2</v>
      </c>
      <c r="BR38" s="134">
        <v>3.3916106014734286E-3</v>
      </c>
      <c r="BS38" s="134">
        <v>2.571664488867342E-3</v>
      </c>
      <c r="BT38" s="134">
        <v>6.9280821059033201E-2</v>
      </c>
      <c r="BU38" s="134">
        <v>1.7068972569355208E-3</v>
      </c>
      <c r="BV38" s="134">
        <v>2.8876131997706759E-3</v>
      </c>
      <c r="BW38" s="134">
        <v>3.3589745202885261E-2</v>
      </c>
      <c r="BX38" s="134">
        <v>4.4045702175044436E-2</v>
      </c>
      <c r="BY38" s="134">
        <v>1.1218869494237171E-2</v>
      </c>
      <c r="BZ38" s="134">
        <v>0.10127912947392269</v>
      </c>
      <c r="CA38" s="134">
        <v>0.54292320550207673</v>
      </c>
      <c r="CB38" s="134">
        <v>3.3346326905376582E-2</v>
      </c>
      <c r="CC38" s="134">
        <v>2.224099410432186E-2</v>
      </c>
      <c r="CD38" s="134">
        <v>3.8708443966241401E-2</v>
      </c>
      <c r="CE38" s="134">
        <v>1.0772093647117545E-3</v>
      </c>
      <c r="CF38" s="134">
        <v>4.5076406013264958E-3</v>
      </c>
      <c r="CG38" s="134">
        <v>1.9836155156719045E-2</v>
      </c>
      <c r="CH38" s="134">
        <v>1.0387384880992095E-2</v>
      </c>
      <c r="CI38" s="134"/>
      <c r="CJ38" s="134">
        <v>1.1725817279336836E-3</v>
      </c>
      <c r="CK38" s="134">
        <v>2.2379874109789647E-4</v>
      </c>
      <c r="CL38" s="134">
        <v>6.0584369502110031E-3</v>
      </c>
      <c r="CM38" s="134">
        <v>0</v>
      </c>
      <c r="CN38" s="134">
        <v>3.1985499859096089E-3</v>
      </c>
      <c r="CO38" s="134">
        <v>2.0348774189600153E-4</v>
      </c>
      <c r="CP38" s="134">
        <v>8.3879278704181723E-4</v>
      </c>
      <c r="CQ38" s="134">
        <v>1.8239031137701168E-3</v>
      </c>
      <c r="CR38" s="134">
        <v>4.6043800106331384E-3</v>
      </c>
      <c r="CS38" s="134">
        <v>3.2653041799280288E-2</v>
      </c>
      <c r="CT38" s="134">
        <v>3.6784542495909831E-3</v>
      </c>
      <c r="CU38" s="134">
        <v>3.2693411480370165E-3</v>
      </c>
      <c r="CV38" s="134">
        <v>4.7823013467246711E-2</v>
      </c>
      <c r="CW38" s="134">
        <v>1.9791497819981788E-3</v>
      </c>
      <c r="CX38" s="134">
        <v>3.0643734471046688E-3</v>
      </c>
      <c r="CY38" s="134">
        <v>3.4373372830713893E-2</v>
      </c>
      <c r="CZ38" s="134">
        <v>4.3795953441692126E-2</v>
      </c>
      <c r="DA38" s="134">
        <v>1.0809538934326238E-2</v>
      </c>
      <c r="DB38" s="134">
        <v>9.7223954067454862E-2</v>
      </c>
      <c r="DC38" s="134">
        <v>0.57468244884454711</v>
      </c>
      <c r="DD38" s="134">
        <v>3.6408249523580044E-2</v>
      </c>
      <c r="DE38" s="134">
        <v>1.8266433887135881E-2</v>
      </c>
      <c r="DF38" s="134">
        <v>3.7793233418569071E-2</v>
      </c>
      <c r="DG38" s="134">
        <v>9.9567933628709969E-4</v>
      </c>
      <c r="DH38" s="134">
        <v>3.9249492053617394E-3</v>
      </c>
      <c r="DI38" s="134">
        <v>1.8224788823709908E-2</v>
      </c>
      <c r="DJ38" s="134">
        <v>1.2910092734870897E-2</v>
      </c>
      <c r="DK38" s="134"/>
      <c r="DL38" s="134">
        <v>1.4308178877594918E-3</v>
      </c>
      <c r="DM38" s="134">
        <v>2.3854896382114214E-4</v>
      </c>
      <c r="DN38" s="134">
        <v>6.1123460918356444E-3</v>
      </c>
      <c r="DO38" s="134">
        <v>0</v>
      </c>
      <c r="DP38" s="134">
        <v>3.4839557718011867E-3</v>
      </c>
      <c r="DQ38" s="134">
        <v>1.7692301485956391E-4</v>
      </c>
      <c r="DR38" s="134">
        <v>8.2237935102107661E-4</v>
      </c>
      <c r="DS38" s="134">
        <v>1.7329622445877535E-3</v>
      </c>
      <c r="DT38" s="134">
        <v>4.504678801223524E-3</v>
      </c>
      <c r="DU38" s="134">
        <v>2.9934748584363187E-2</v>
      </c>
      <c r="DV38" s="134">
        <v>2.9234024913009412E-3</v>
      </c>
      <c r="DW38" s="134">
        <v>3.2061429813860496E-3</v>
      </c>
      <c r="DX38" s="134">
        <v>6.242993176815978E-2</v>
      </c>
      <c r="DY38" s="134">
        <v>2.3844911408428585E-3</v>
      </c>
      <c r="DZ38" s="134">
        <v>3.011548349583908E-3</v>
      </c>
      <c r="EA38" s="134">
        <v>3.385151282343863E-2</v>
      </c>
      <c r="EB38" s="134">
        <v>4.2640994159254514E-2</v>
      </c>
      <c r="EC38" s="134">
        <v>1.0859833021773128E-2</v>
      </c>
      <c r="ED38" s="134">
        <v>0.10027568718990558</v>
      </c>
      <c r="EE38" s="134">
        <v>0.55294325098963171</v>
      </c>
      <c r="EF38" s="134">
        <v>3.4312704530867405E-2</v>
      </c>
      <c r="EG38" s="134">
        <v>1.6063955893820665E-2</v>
      </c>
      <c r="EH38" s="134">
        <v>4.2653874538551226E-2</v>
      </c>
      <c r="EI38" s="134">
        <v>7.5369030846885625E-4</v>
      </c>
      <c r="EJ38" s="134">
        <v>3.3714034436594237E-3</v>
      </c>
      <c r="EK38" s="134">
        <v>1.8652260601756083E-2</v>
      </c>
      <c r="EL38" s="134">
        <v>2.122795505632671E-2</v>
      </c>
      <c r="EM38" s="134"/>
      <c r="EN38" s="134">
        <v>1.9638399925752045E-3</v>
      </c>
      <c r="EO38" s="134">
        <v>2.0535111816833283E-4</v>
      </c>
      <c r="EP38" s="134">
        <v>6.4919790673736624E-3</v>
      </c>
      <c r="EQ38" s="134">
        <v>0</v>
      </c>
      <c r="ER38" s="134">
        <v>5.2777607191680275E-3</v>
      </c>
      <c r="ES38" s="134">
        <v>1.6926953005480571E-4</v>
      </c>
      <c r="ET38" s="134">
        <v>6.9090347314893765E-4</v>
      </c>
      <c r="EU38" s="134">
        <v>2.1269396519354358E-3</v>
      </c>
      <c r="EV38" s="134">
        <v>3.2583651777630539E-3</v>
      </c>
      <c r="EW38" s="134">
        <v>2.6200326740726379E-2</v>
      </c>
      <c r="EX38" s="134">
        <v>2.4974470530290524E-3</v>
      </c>
      <c r="EY38" s="134">
        <v>2.7809273202626999E-3</v>
      </c>
      <c r="EZ38" s="134">
        <v>4.7105635945682074E-2</v>
      </c>
      <c r="FA38" s="134">
        <v>1.6785489065232935E-3</v>
      </c>
      <c r="FB38" s="134">
        <v>2.4646937543140331E-3</v>
      </c>
      <c r="FC38" s="134">
        <v>3.8375179707713723E-2</v>
      </c>
      <c r="FD38" s="134">
        <v>4.8716687064775527E-2</v>
      </c>
      <c r="FE38" s="134">
        <v>1.0701106467938495E-2</v>
      </c>
      <c r="FF38" s="134">
        <v>0.10960049662302573</v>
      </c>
      <c r="FG38" s="134">
        <v>0.5491170179582584</v>
      </c>
      <c r="FH38" s="134">
        <v>3.9351790149922995E-2</v>
      </c>
      <c r="FI38" s="134">
        <v>1.6862038986194677E-2</v>
      </c>
      <c r="FJ38" s="134">
        <v>4.240989994042571E-2</v>
      </c>
      <c r="FK38" s="134">
        <v>7.3182395929467477E-4</v>
      </c>
      <c r="FL38" s="134">
        <v>3.528852348218947E-3</v>
      </c>
      <c r="FM38" s="134">
        <v>2.0218009234296154E-2</v>
      </c>
      <c r="FN38" s="134">
        <v>1.7475109109210081E-2</v>
      </c>
      <c r="FO38" s="134"/>
      <c r="FP38" s="134">
        <v>2.4989143722059146E-3</v>
      </c>
      <c r="FQ38" s="134">
        <v>7.9846496728100359E-4</v>
      </c>
      <c r="FR38" s="134">
        <v>6.8410634689390635E-3</v>
      </c>
      <c r="FS38" s="134">
        <v>7.7715548569751402E-5</v>
      </c>
      <c r="FT38" s="134">
        <v>5.3704642877289346E-3</v>
      </c>
      <c r="FU38" s="134">
        <v>2.8338024474050386E-4</v>
      </c>
      <c r="FV38" s="134">
        <v>2.0714045137635432E-3</v>
      </c>
      <c r="FW38" s="134">
        <v>1.74335450190694E-3</v>
      </c>
      <c r="FX38" s="134">
        <v>2.8165384166150094E-3</v>
      </c>
      <c r="FY38" s="134">
        <v>2.343796364291147E-2</v>
      </c>
      <c r="FZ38" s="134">
        <v>2.6497408542464512E-3</v>
      </c>
      <c r="GA38" s="134">
        <v>2.0788664557879776E-3</v>
      </c>
      <c r="GB38" s="134">
        <v>4.1492661852566025E-2</v>
      </c>
      <c r="GC38" s="134">
        <v>2.0281204900380991E-3</v>
      </c>
      <c r="GD38" s="134">
        <v>2.3666651949404141E-3</v>
      </c>
      <c r="GE38" s="134">
        <v>3.9579751939668451E-2</v>
      </c>
      <c r="GF38" s="134">
        <v>5.0553835183273534E-2</v>
      </c>
      <c r="GG38" s="134">
        <v>1.0561935294626464E-2</v>
      </c>
      <c r="GH38" s="134">
        <v>0.11752614925990261</v>
      </c>
      <c r="GI38" s="134">
        <v>0.54684976583046241</v>
      </c>
      <c r="GJ38" s="134">
        <v>3.6538429472344494E-2</v>
      </c>
      <c r="GK38" s="134">
        <v>1.8652970856827249E-2</v>
      </c>
      <c r="GL38" s="134">
        <v>4.330113666690022E-2</v>
      </c>
      <c r="GM38" s="134">
        <v>6.5735393161705288E-4</v>
      </c>
      <c r="GN38" s="134">
        <v>3.4213662022907982E-3</v>
      </c>
      <c r="GO38" s="134">
        <v>2.1260612869654246E-2</v>
      </c>
      <c r="GP38" s="134">
        <v>1.4541373680191209E-2</v>
      </c>
      <c r="GQ38" s="134"/>
      <c r="GR38" s="134">
        <v>2.2355431303298164E-3</v>
      </c>
      <c r="GS38" s="134">
        <v>8.1097082539154357E-4</v>
      </c>
      <c r="GT38" s="134">
        <v>5.194522285546674E-3</v>
      </c>
      <c r="GU38" s="134">
        <v>1.2346087435994438E-4</v>
      </c>
      <c r="GV38" s="134">
        <v>5.154328530098006E-3</v>
      </c>
      <c r="GW38" s="134">
        <v>1.0450709755605435E-4</v>
      </c>
      <c r="GX38" s="134">
        <v>8.020348265585759E-4</v>
      </c>
      <c r="GY38" s="134">
        <v>2.6432924174482333E-3</v>
      </c>
      <c r="GZ38" s="134">
        <v>2.9231876748122055E-3</v>
      </c>
      <c r="HA38" s="134">
        <v>1.983991052428663E-2</v>
      </c>
      <c r="HB38" s="134">
        <v>2.3451078598264643E-3</v>
      </c>
      <c r="HC38" s="134">
        <v>2.1349222614328632E-3</v>
      </c>
      <c r="HD38" s="134">
        <v>4.5648664174153038E-2</v>
      </c>
      <c r="HE38" s="134">
        <v>2.7423311843563043E-3</v>
      </c>
      <c r="HF38" s="134">
        <v>2.559518057330918E-3</v>
      </c>
      <c r="HG38" s="134">
        <v>3.0484134215205697E-2</v>
      </c>
      <c r="HH38" s="134">
        <v>5.4603070862791508E-2</v>
      </c>
      <c r="HI38" s="134">
        <v>1.1981398304569249E-2</v>
      </c>
      <c r="HJ38" s="134">
        <v>0.12206453208791197</v>
      </c>
      <c r="HK38" s="134">
        <v>0.55522867034217582</v>
      </c>
      <c r="HL38" s="134">
        <v>3.5342503067740214E-2</v>
      </c>
      <c r="HM38" s="134">
        <v>1.4977402294195599E-2</v>
      </c>
      <c r="HN38" s="134">
        <v>4.3845957543879654E-2</v>
      </c>
      <c r="HO38" s="134">
        <v>8.3939928930261149E-4</v>
      </c>
      <c r="HP38" s="134">
        <v>3.2011096286613363E-3</v>
      </c>
      <c r="HQ38" s="134">
        <v>1.7573309640693435E-2</v>
      </c>
      <c r="HR38" s="134">
        <v>1.4596210999385566E-2</v>
      </c>
    </row>
    <row r="39" spans="1:226" x14ac:dyDescent="0.25">
      <c r="A39" s="123" t="s">
        <v>29</v>
      </c>
      <c r="B39" s="123">
        <v>4756</v>
      </c>
      <c r="C39" s="138" t="s">
        <v>16</v>
      </c>
      <c r="D39" s="135">
        <v>1.0241885374012458E-4</v>
      </c>
      <c r="E39" s="134">
        <v>4.6653064806667508E-5</v>
      </c>
      <c r="F39" s="134">
        <v>3.2197746758132889E-4</v>
      </c>
      <c r="G39" s="134">
        <v>3.4318425119382302E-5</v>
      </c>
      <c r="H39" s="134">
        <v>4.0760109815239762E-4</v>
      </c>
      <c r="I39" s="134">
        <v>4.909096059904308E-6</v>
      </c>
      <c r="J39" s="134">
        <v>7.9072642352363118E-5</v>
      </c>
      <c r="K39" s="134">
        <v>1.2767246967394845E-4</v>
      </c>
      <c r="L39" s="134">
        <v>2.087688872925394E-4</v>
      </c>
      <c r="M39" s="134">
        <v>2.5445203877541567E-4</v>
      </c>
      <c r="N39" s="134">
        <v>1.8636026972862699E-4</v>
      </c>
      <c r="O39" s="134">
        <v>1.4767803494450605E-4</v>
      </c>
      <c r="P39" s="134">
        <v>5.2671556944076058E-4</v>
      </c>
      <c r="Q39" s="134">
        <v>8.3358680014039934E-5</v>
      </c>
      <c r="R39" s="134">
        <v>5.0764536127951547E-5</v>
      </c>
      <c r="S39" s="134">
        <v>8.6975911281793675E-4</v>
      </c>
      <c r="T39" s="134">
        <v>1.9616700945927759E-3</v>
      </c>
      <c r="U39" s="134">
        <v>7.5997529142746655E-4</v>
      </c>
      <c r="V39" s="134">
        <v>1.3883654632154141E-3</v>
      </c>
      <c r="W39" s="134">
        <v>6.8938272155526113E-3</v>
      </c>
      <c r="X39" s="134">
        <v>1.4677457256463775E-3</v>
      </c>
      <c r="Y39" s="134">
        <v>6.0552339709663548E-4</v>
      </c>
      <c r="Z39" s="134">
        <v>1.150715090988724E-3</v>
      </c>
      <c r="AA39" s="134">
        <v>2.0965152770630928E-4</v>
      </c>
      <c r="AB39" s="134">
        <v>1.5708512302484146E-4</v>
      </c>
      <c r="AC39" s="134">
        <v>8.6691713093466191E-4</v>
      </c>
      <c r="AD39" s="134">
        <v>5.0152470463766586E-4</v>
      </c>
      <c r="AE39" s="134"/>
      <c r="AF39" s="134">
        <v>9.6952776969582818E-5</v>
      </c>
      <c r="AG39" s="134">
        <v>4.468190574257802E-5</v>
      </c>
      <c r="AH39" s="134">
        <v>3.183402426450177E-4</v>
      </c>
      <c r="AI39" s="134">
        <v>3.8095001445836412E-5</v>
      </c>
      <c r="AJ39" s="134">
        <v>3.7823792260001826E-4</v>
      </c>
      <c r="AK39" s="134">
        <v>1.73302872477031E-6</v>
      </c>
      <c r="AL39" s="134">
        <v>7.1691954085396179E-5</v>
      </c>
      <c r="AM39" s="134">
        <v>2.2889041189759065E-4</v>
      </c>
      <c r="AN39" s="134">
        <v>1.9850468518818951E-4</v>
      </c>
      <c r="AO39" s="134">
        <v>2.2885435618046965E-4</v>
      </c>
      <c r="AP39" s="134">
        <v>2.1900406069900452E-4</v>
      </c>
      <c r="AQ39" s="134">
        <v>1.5894630992730214E-4</v>
      </c>
      <c r="AR39" s="134">
        <v>6.0058496301046036E-4</v>
      </c>
      <c r="AS39" s="134">
        <v>8.5010159940194187E-5</v>
      </c>
      <c r="AT39" s="134">
        <v>4.6702660833865366E-5</v>
      </c>
      <c r="AU39" s="134">
        <v>8.9869485288034579E-4</v>
      </c>
      <c r="AV39" s="134">
        <v>1.852501806734906E-3</v>
      </c>
      <c r="AW39" s="134">
        <v>6.5278304703098532E-4</v>
      </c>
      <c r="AX39" s="134">
        <v>1.4885963368761299E-3</v>
      </c>
      <c r="AY39" s="134">
        <v>7.3365026120043204E-3</v>
      </c>
      <c r="AZ39" s="134">
        <v>1.6498638807368607E-3</v>
      </c>
      <c r="BA39" s="134">
        <v>6.5647306846949209E-4</v>
      </c>
      <c r="BB39" s="134">
        <v>1.1553649086692007E-3</v>
      </c>
      <c r="BC39" s="134">
        <v>1.8437226102016797E-4</v>
      </c>
      <c r="BD39" s="134">
        <v>1.8924697653506064E-4</v>
      </c>
      <c r="BE39" s="134">
        <v>7.9127449521680204E-4</v>
      </c>
      <c r="BF39" s="134">
        <v>5.7228896375565038E-4</v>
      </c>
      <c r="BG39" s="134"/>
      <c r="BH39" s="134">
        <v>1.1940802319769663E-4</v>
      </c>
      <c r="BI39" s="134">
        <v>7.4289067001707994E-5</v>
      </c>
      <c r="BJ39" s="134">
        <v>3.2889366648702488E-4</v>
      </c>
      <c r="BK39" s="134">
        <v>4.8025079450296008E-5</v>
      </c>
      <c r="BL39" s="134">
        <v>3.882854658395008E-4</v>
      </c>
      <c r="BM39" s="134">
        <v>0</v>
      </c>
      <c r="BN39" s="134">
        <v>5.9788425515817288E-5</v>
      </c>
      <c r="BO39" s="134">
        <v>2.6648814594768959E-4</v>
      </c>
      <c r="BP39" s="134">
        <v>2.1220099736741902E-4</v>
      </c>
      <c r="BQ39" s="134">
        <v>2.2044466593896817E-4</v>
      </c>
      <c r="BR39" s="134">
        <v>1.9810740041678558E-4</v>
      </c>
      <c r="BS39" s="134">
        <v>1.5343327104452609E-4</v>
      </c>
      <c r="BT39" s="134">
        <v>7.3176949733339469E-4</v>
      </c>
      <c r="BU39" s="134">
        <v>8.1072406190290183E-5</v>
      </c>
      <c r="BV39" s="134">
        <v>5.1859768343554375E-5</v>
      </c>
      <c r="BW39" s="134">
        <v>1.0054124790178718E-3</v>
      </c>
      <c r="BX39" s="134">
        <v>2.0677076870738911E-3</v>
      </c>
      <c r="BY39" s="134">
        <v>7.1018898217943256E-4</v>
      </c>
      <c r="BZ39" s="134">
        <v>1.7039837212934235E-3</v>
      </c>
      <c r="CA39" s="134">
        <v>6.7094448146939375E-3</v>
      </c>
      <c r="CB39" s="134">
        <v>1.796805088664592E-3</v>
      </c>
      <c r="CC39" s="134">
        <v>8.0499737156657872E-4</v>
      </c>
      <c r="CD39" s="134">
        <v>1.2695244077215342E-3</v>
      </c>
      <c r="CE39" s="134">
        <v>2.113953183079532E-4</v>
      </c>
      <c r="CF39" s="134">
        <v>1.3257215074700994E-4</v>
      </c>
      <c r="CG39" s="134">
        <v>6.2295326800394834E-4</v>
      </c>
      <c r="CH39" s="134">
        <v>5.5430664060099333E-4</v>
      </c>
      <c r="CI39" s="134"/>
      <c r="CJ39" s="134">
        <v>7.9351303103919574E-5</v>
      </c>
      <c r="CK39" s="134">
        <v>6.7662306546950913E-5</v>
      </c>
      <c r="CL39" s="134">
        <v>3.2180251260924259E-4</v>
      </c>
      <c r="CM39" s="134">
        <v>4.7764127852548893E-5</v>
      </c>
      <c r="CN39" s="134">
        <v>3.5601133595942433E-4</v>
      </c>
      <c r="CO39" s="134">
        <v>1.4259130393727588E-5</v>
      </c>
      <c r="CP39" s="134">
        <v>6.3697327222692719E-5</v>
      </c>
      <c r="CQ39" s="134">
        <v>2.3876773741113346E-4</v>
      </c>
      <c r="CR39" s="134">
        <v>2.1418444932389964E-4</v>
      </c>
      <c r="CS39" s="134">
        <v>2.1093873282475902E-4</v>
      </c>
      <c r="CT39" s="134">
        <v>2.1074181074107401E-4</v>
      </c>
      <c r="CU39" s="134">
        <v>1.065811291775264E-4</v>
      </c>
      <c r="CV39" s="134">
        <v>7.140335493505313E-4</v>
      </c>
      <c r="CW39" s="134">
        <v>8.9245192404312389E-5</v>
      </c>
      <c r="CX39" s="134">
        <v>5.4089917348247579E-5</v>
      </c>
      <c r="CY39" s="134">
        <v>9.2229865728459687E-4</v>
      </c>
      <c r="CZ39" s="134">
        <v>2.2847778380004412E-3</v>
      </c>
      <c r="DA39" s="134">
        <v>5.0747991749456375E-4</v>
      </c>
      <c r="DB39" s="134">
        <v>1.6307751128422862E-3</v>
      </c>
      <c r="DC39" s="134">
        <v>8.0792570399830267E-3</v>
      </c>
      <c r="DD39" s="134">
        <v>2.0480445381352657E-3</v>
      </c>
      <c r="DE39" s="134">
        <v>7.6115895238812621E-4</v>
      </c>
      <c r="DF39" s="134">
        <v>1.3836022829940764E-3</v>
      </c>
      <c r="DG39" s="134">
        <v>2.6186020506695174E-4</v>
      </c>
      <c r="DH39" s="134">
        <v>1.3682852890168465E-4</v>
      </c>
      <c r="DI39" s="134">
        <v>7.3090262005624264E-4</v>
      </c>
      <c r="DJ39" s="134">
        <v>5.5269718254344271E-4</v>
      </c>
      <c r="DK39" s="134"/>
      <c r="DL39" s="134">
        <v>7.4257695168848881E-5</v>
      </c>
      <c r="DM39" s="134">
        <v>1.0579586375760105E-4</v>
      </c>
      <c r="DN39" s="134">
        <v>4.4035334830514535E-4</v>
      </c>
      <c r="DO39" s="134">
        <v>5.0379607319871422E-5</v>
      </c>
      <c r="DP39" s="134">
        <v>5.4217146258939727E-4</v>
      </c>
      <c r="DQ39" s="134">
        <v>1.88248656222821E-5</v>
      </c>
      <c r="DR39" s="134">
        <v>9.2254922104117199E-5</v>
      </c>
      <c r="DS39" s="134">
        <v>3.832235544236632E-4</v>
      </c>
      <c r="DT39" s="134">
        <v>3.3099787562704215E-4</v>
      </c>
      <c r="DU39" s="134">
        <v>3.4302039514882765E-4</v>
      </c>
      <c r="DV39" s="134">
        <v>3.0563258002930184E-4</v>
      </c>
      <c r="DW39" s="134">
        <v>1.3076177793485384E-4</v>
      </c>
      <c r="DX39" s="134">
        <v>1.181591080955964E-3</v>
      </c>
      <c r="DY39" s="134">
        <v>1.5851227942432244E-4</v>
      </c>
      <c r="DZ39" s="134">
        <v>4.1963111590909091E-5</v>
      </c>
      <c r="EA39" s="134">
        <v>1.4357682758855568E-3</v>
      </c>
      <c r="EB39" s="134">
        <v>3.5033597382699731E-3</v>
      </c>
      <c r="EC39" s="134">
        <v>7.0177105996441593E-4</v>
      </c>
      <c r="ED39" s="134">
        <v>2.8594085439031637E-3</v>
      </c>
      <c r="EE39" s="134">
        <v>1.2630947121594538E-2</v>
      </c>
      <c r="EF39" s="134">
        <v>2.9646243488513149E-3</v>
      </c>
      <c r="EG39" s="134">
        <v>1.1685262857363526E-3</v>
      </c>
      <c r="EH39" s="134">
        <v>2.174709565368665E-3</v>
      </c>
      <c r="EI39" s="134">
        <v>2.9773773052683169E-4</v>
      </c>
      <c r="EJ39" s="134">
        <v>1.7509016701668825E-4</v>
      </c>
      <c r="EK39" s="134">
        <v>9.7759349760953834E-4</v>
      </c>
      <c r="EL39" s="134">
        <v>1.011667301013532E-3</v>
      </c>
      <c r="EM39" s="134"/>
      <c r="EN39" s="134">
        <v>1.1761651648545498E-4</v>
      </c>
      <c r="EO39" s="134">
        <v>6.9493507097252691E-5</v>
      </c>
      <c r="EP39" s="134">
        <v>3.6815421441477834E-4</v>
      </c>
      <c r="EQ39" s="134">
        <v>8.0481291485726375E-5</v>
      </c>
      <c r="ER39" s="134">
        <v>5.0276373426232925E-4</v>
      </c>
      <c r="ES39" s="134">
        <v>6.370156579243487E-6</v>
      </c>
      <c r="ET39" s="134">
        <v>1.3644543962127719E-4</v>
      </c>
      <c r="EU39" s="134">
        <v>3.4515643130937905E-4</v>
      </c>
      <c r="EV39" s="134">
        <v>3.89937651323041E-4</v>
      </c>
      <c r="EW39" s="134">
        <v>2.3950366886831714E-4</v>
      </c>
      <c r="EX39" s="134">
        <v>1.6657751447815737E-4</v>
      </c>
      <c r="EY39" s="134">
        <v>1.3145252092146737E-4</v>
      </c>
      <c r="EZ39" s="134">
        <v>9.5824483213375602E-4</v>
      </c>
      <c r="FA39" s="134">
        <v>1.5480030780339046E-4</v>
      </c>
      <c r="FB39" s="134">
        <v>6.4948728765301051E-5</v>
      </c>
      <c r="FC39" s="134">
        <v>1.5839114701476117E-3</v>
      </c>
      <c r="FD39" s="134">
        <v>3.7018938158762081E-3</v>
      </c>
      <c r="FE39" s="134">
        <v>7.0618319341543372E-4</v>
      </c>
      <c r="FF39" s="134">
        <v>2.9118783805121454E-3</v>
      </c>
      <c r="FG39" s="134">
        <v>1.3192451839512405E-2</v>
      </c>
      <c r="FH39" s="134">
        <v>2.4434310168826713E-3</v>
      </c>
      <c r="FI39" s="134">
        <v>9.8758566503613036E-4</v>
      </c>
      <c r="FJ39" s="134">
        <v>2.3122544580639125E-3</v>
      </c>
      <c r="FK39" s="134">
        <v>2.6235136071634511E-4</v>
      </c>
      <c r="FL39" s="134">
        <v>1.8682295522887165E-4</v>
      </c>
      <c r="FM39" s="134">
        <v>9.9811759115341807E-4</v>
      </c>
      <c r="FN39" s="134">
        <v>8.5557237255649322E-4</v>
      </c>
      <c r="FO39" s="134"/>
      <c r="FP39" s="134">
        <v>1.2976019556659114E-4</v>
      </c>
      <c r="FQ39" s="134">
        <v>6.4548549012566507E-5</v>
      </c>
      <c r="FR39" s="134">
        <v>2.4125088626755135E-4</v>
      </c>
      <c r="FS39" s="134">
        <v>6.3933425333061875E-5</v>
      </c>
      <c r="FT39" s="134">
        <v>4.6301556587141553E-4</v>
      </c>
      <c r="FU39" s="134">
        <v>5.7682783874023411E-5</v>
      </c>
      <c r="FV39" s="134">
        <v>1.6739886498279876E-4</v>
      </c>
      <c r="FW39" s="134">
        <v>3.8209417273417286E-4</v>
      </c>
      <c r="FX39" s="134">
        <v>3.25989305618458E-4</v>
      </c>
      <c r="FY39" s="134">
        <v>2.9629708313034999E-4</v>
      </c>
      <c r="FZ39" s="134">
        <v>2.0632549149187621E-4</v>
      </c>
      <c r="GA39" s="134">
        <v>5.0028130906094906E-5</v>
      </c>
      <c r="GB39" s="134">
        <v>6.4574948746592032E-4</v>
      </c>
      <c r="GC39" s="134">
        <v>1.2867958432688043E-4</v>
      </c>
      <c r="GD39" s="134">
        <v>7.4242655510427418E-5</v>
      </c>
      <c r="GE39" s="134">
        <v>1.5056873823922217E-3</v>
      </c>
      <c r="GF39" s="134">
        <v>4.4715794691375229E-3</v>
      </c>
      <c r="GG39" s="134">
        <v>5.5591730222616983E-4</v>
      </c>
      <c r="GH39" s="134">
        <v>3.2736247275612072E-3</v>
      </c>
      <c r="GI39" s="134">
        <v>1.3627062536488923E-2</v>
      </c>
      <c r="GJ39" s="134">
        <v>2.0985022989674041E-3</v>
      </c>
      <c r="GK39" s="134">
        <v>1.0728387685924534E-3</v>
      </c>
      <c r="GL39" s="134">
        <v>2.3402092896721979E-3</v>
      </c>
      <c r="GM39" s="134">
        <v>1.9855160936709467E-4</v>
      </c>
      <c r="GN39" s="134">
        <v>1.8519998974652127E-4</v>
      </c>
      <c r="GO39" s="134">
        <v>9.0021075266057018E-4</v>
      </c>
      <c r="GP39" s="134">
        <v>8.5451106344611226E-4</v>
      </c>
      <c r="GQ39" s="134"/>
      <c r="GR39" s="134">
        <v>1.7522415434211307E-4</v>
      </c>
      <c r="GS39" s="134">
        <v>7.6773362182287611E-5</v>
      </c>
      <c r="GT39" s="134">
        <v>2.4113568645175767E-4</v>
      </c>
      <c r="GU39" s="134">
        <v>0</v>
      </c>
      <c r="GV39" s="134">
        <v>4.655769814866639E-4</v>
      </c>
      <c r="GW39" s="134">
        <v>4.217034225243841E-5</v>
      </c>
      <c r="GX39" s="134">
        <v>1.8594755460771655E-4</v>
      </c>
      <c r="GY39" s="134">
        <v>4.2854036033444689E-4</v>
      </c>
      <c r="GZ39" s="134">
        <v>3.7225739036150004E-4</v>
      </c>
      <c r="HA39" s="134">
        <v>4.0384354424475758E-4</v>
      </c>
      <c r="HB39" s="134">
        <v>3.1712287508436064E-4</v>
      </c>
      <c r="HC39" s="134">
        <v>9.9138161760557692E-5</v>
      </c>
      <c r="HD39" s="134">
        <v>4.9018272762168516E-4</v>
      </c>
      <c r="HE39" s="134">
        <v>1.5793311568401379E-4</v>
      </c>
      <c r="HF39" s="134">
        <v>6.6755493369085773E-5</v>
      </c>
      <c r="HG39" s="134">
        <v>1.7709909179377352E-3</v>
      </c>
      <c r="HH39" s="134">
        <v>4.3629334196828712E-3</v>
      </c>
      <c r="HI39" s="134">
        <v>6.7776571786605109E-4</v>
      </c>
      <c r="HJ39" s="134">
        <v>2.8084561050853809E-3</v>
      </c>
      <c r="HK39" s="134">
        <v>1.2536841079273477E-2</v>
      </c>
      <c r="HL39" s="134">
        <v>2.1886834389080981E-3</v>
      </c>
      <c r="HM39" s="134">
        <v>1.0446488512165209E-3</v>
      </c>
      <c r="HN39" s="134">
        <v>2.2742229794195145E-3</v>
      </c>
      <c r="HO39" s="134">
        <v>2.2754306122061533E-4</v>
      </c>
      <c r="HP39" s="134">
        <v>1.9904337933223561E-4</v>
      </c>
      <c r="HQ39" s="134">
        <v>8.6798756432607629E-4</v>
      </c>
      <c r="HR39" s="134">
        <v>6.8403937757850568E-4</v>
      </c>
    </row>
    <row r="40" spans="1:226" x14ac:dyDescent="0.25">
      <c r="A40" s="123" t="s">
        <v>30</v>
      </c>
      <c r="B40" s="123">
        <v>3211</v>
      </c>
      <c r="C40" s="9" t="s">
        <v>927</v>
      </c>
      <c r="D40" s="134">
        <v>7.7340792434408266E-4</v>
      </c>
      <c r="E40" s="134">
        <v>2.3261811314772949E-5</v>
      </c>
      <c r="F40" s="134">
        <v>2.0080497713441999E-2</v>
      </c>
      <c r="G40" s="134">
        <v>0</v>
      </c>
      <c r="H40" s="134">
        <v>3.622477637067377E-3</v>
      </c>
      <c r="I40" s="134">
        <v>4.6787204131818272E-5</v>
      </c>
      <c r="J40" s="134">
        <v>3.7970938374033339E-4</v>
      </c>
      <c r="K40" s="134">
        <v>8.6154856721389552E-5</v>
      </c>
      <c r="L40" s="134">
        <v>3.4211451012587738E-4</v>
      </c>
      <c r="M40" s="134">
        <v>1.4885252754563295E-2</v>
      </c>
      <c r="N40" s="134">
        <v>2.9725805537297113E-4</v>
      </c>
      <c r="O40" s="134">
        <v>5.6623316106190746E-5</v>
      </c>
      <c r="P40" s="134">
        <v>3.3437285960793554E-3</v>
      </c>
      <c r="Q40" s="134">
        <v>1.4874802610737148E-4</v>
      </c>
      <c r="R40" s="134">
        <v>2.5736175229865502E-4</v>
      </c>
      <c r="S40" s="134">
        <v>1.0787572773450387E-3</v>
      </c>
      <c r="T40" s="134">
        <v>5.0186388074497532E-2</v>
      </c>
      <c r="U40" s="134">
        <v>1.4699247215365983E-3</v>
      </c>
      <c r="V40" s="134">
        <v>2.3954244681155128E-2</v>
      </c>
      <c r="W40" s="134">
        <v>0.35174934281627079</v>
      </c>
      <c r="X40" s="134">
        <v>2.8340180189604908E-2</v>
      </c>
      <c r="Y40" s="134">
        <v>5.7380687505835916E-3</v>
      </c>
      <c r="Z40" s="134">
        <v>0.14313865117401614</v>
      </c>
      <c r="AA40" s="134">
        <v>3.982514201867217E-4</v>
      </c>
      <c r="AB40" s="134">
        <v>1.1940057604927453E-3</v>
      </c>
      <c r="AC40" s="134">
        <v>9.3121732320652177E-3</v>
      </c>
      <c r="AD40" s="134">
        <v>1.2426353576759771E-3</v>
      </c>
      <c r="AE40" s="134"/>
      <c r="AF40" s="134">
        <v>1.3692110557263447E-3</v>
      </c>
      <c r="AG40" s="134">
        <v>6.9469924169426962E-5</v>
      </c>
      <c r="AH40" s="134">
        <v>1.6515134862229091E-2</v>
      </c>
      <c r="AI40" s="134">
        <v>0</v>
      </c>
      <c r="AJ40" s="134">
        <v>5.5998504399228264E-3</v>
      </c>
      <c r="AK40" s="134">
        <v>1.9085634006829255E-4</v>
      </c>
      <c r="AL40" s="134">
        <v>1.5744618681825277E-3</v>
      </c>
      <c r="AM40" s="134">
        <v>6.4324003860560895E-5</v>
      </c>
      <c r="AN40" s="134">
        <v>5.6107134169763862E-4</v>
      </c>
      <c r="AO40" s="134">
        <v>1.4618192158919401E-2</v>
      </c>
      <c r="AP40" s="134">
        <v>3.3390546129876141E-4</v>
      </c>
      <c r="AQ40" s="134">
        <v>2.7046852150323486E-4</v>
      </c>
      <c r="AR40" s="134">
        <v>3.3833274902956611E-3</v>
      </c>
      <c r="AS40" s="134">
        <v>0</v>
      </c>
      <c r="AT40" s="134">
        <v>1.4577814773649906E-3</v>
      </c>
      <c r="AU40" s="134">
        <v>1.2111030337294811E-3</v>
      </c>
      <c r="AV40" s="134">
        <v>5.4404769996915778E-2</v>
      </c>
      <c r="AW40" s="134">
        <v>2.1929083871094252E-3</v>
      </c>
      <c r="AX40" s="134">
        <v>2.2130244701533353E-2</v>
      </c>
      <c r="AY40" s="134">
        <v>0.3402550010463018</v>
      </c>
      <c r="AZ40" s="134">
        <v>3.1836610070298324E-2</v>
      </c>
      <c r="BA40" s="134">
        <v>7.0267975071383994E-3</v>
      </c>
      <c r="BB40" s="134">
        <v>0.14539743122450949</v>
      </c>
      <c r="BC40" s="134">
        <v>2.8861744115691028E-4</v>
      </c>
      <c r="BD40" s="134">
        <v>1.2219890965854353E-3</v>
      </c>
      <c r="BE40" s="134">
        <v>9.4224122084977605E-3</v>
      </c>
      <c r="BF40" s="134">
        <v>1.6851899168143327E-3</v>
      </c>
      <c r="BG40" s="134"/>
      <c r="BH40" s="134">
        <v>1.1637065760521526E-3</v>
      </c>
      <c r="BI40" s="134">
        <v>0</v>
      </c>
      <c r="BJ40" s="134">
        <v>1.1742195012236179E-2</v>
      </c>
      <c r="BK40" s="134">
        <v>0</v>
      </c>
      <c r="BL40" s="134">
        <v>2.5059786569102123E-3</v>
      </c>
      <c r="BM40" s="134">
        <v>8.2677676677412394E-5</v>
      </c>
      <c r="BN40" s="134">
        <v>1.377159867197557E-3</v>
      </c>
      <c r="BO40" s="134">
        <v>4.1338838338706197E-5</v>
      </c>
      <c r="BP40" s="134">
        <v>6.1768897658738596E-4</v>
      </c>
      <c r="BQ40" s="134">
        <v>1.226781136329223E-2</v>
      </c>
      <c r="BR40" s="134">
        <v>2.991645872375433E-4</v>
      </c>
      <c r="BS40" s="134">
        <v>2.7243690149453422E-4</v>
      </c>
      <c r="BT40" s="134">
        <v>3.4824558520056607E-3</v>
      </c>
      <c r="BU40" s="134">
        <v>0</v>
      </c>
      <c r="BV40" s="134">
        <v>1.4980111697121497E-4</v>
      </c>
      <c r="BW40" s="134">
        <v>1.1627239478772258E-3</v>
      </c>
      <c r="BX40" s="134">
        <v>5.5472493788785902E-2</v>
      </c>
      <c r="BY40" s="134">
        <v>1.7798430200614264E-3</v>
      </c>
      <c r="BZ40" s="134">
        <v>4.2383967580658065E-2</v>
      </c>
      <c r="CA40" s="134">
        <v>0.37591187425256284</v>
      </c>
      <c r="CB40" s="134">
        <v>3.0615233964664541E-2</v>
      </c>
      <c r="CC40" s="134">
        <v>6.5575795933626906E-3</v>
      </c>
      <c r="CD40" s="134">
        <v>0.13644945709406303</v>
      </c>
      <c r="CE40" s="134">
        <v>3.8123979354589275E-4</v>
      </c>
      <c r="CF40" s="134">
        <v>8.5441364111594554E-4</v>
      </c>
      <c r="CG40" s="134">
        <v>1.0383542250533126E-2</v>
      </c>
      <c r="CH40" s="134">
        <v>1.0209071417482125E-3</v>
      </c>
      <c r="CI40" s="134"/>
      <c r="CJ40" s="134">
        <v>1.0503060076188105E-3</v>
      </c>
      <c r="CK40" s="134">
        <v>2.4047233099687388E-5</v>
      </c>
      <c r="CL40" s="134">
        <v>8.2568928472544906E-3</v>
      </c>
      <c r="CM40" s="134">
        <v>0</v>
      </c>
      <c r="CN40" s="134">
        <v>2.5578068682859025E-3</v>
      </c>
      <c r="CO40" s="134">
        <v>7.3743213973773787E-5</v>
      </c>
      <c r="CP40" s="134">
        <v>1.3439375949737954E-3</v>
      </c>
      <c r="CQ40" s="134">
        <v>2.2265956573798729E-5</v>
      </c>
      <c r="CR40" s="134">
        <v>5.0366002319594632E-4</v>
      </c>
      <c r="CS40" s="134">
        <v>1.2550649290654792E-2</v>
      </c>
      <c r="CT40" s="134">
        <v>3.5144790130915157E-4</v>
      </c>
      <c r="CU40" s="134">
        <v>5.7303175578719007E-5</v>
      </c>
      <c r="CV40" s="134">
        <v>2.2316702527303894E-3</v>
      </c>
      <c r="CW40" s="134">
        <v>0</v>
      </c>
      <c r="CX40" s="134">
        <v>0</v>
      </c>
      <c r="CY40" s="134">
        <v>2.4062136991367558E-3</v>
      </c>
      <c r="CZ40" s="134">
        <v>7.4063340823803489E-2</v>
      </c>
      <c r="DA40" s="134">
        <v>1.7125241545998813E-3</v>
      </c>
      <c r="DB40" s="134">
        <v>2.3736400345932517E-2</v>
      </c>
      <c r="DC40" s="134">
        <v>0.37121114597931598</v>
      </c>
      <c r="DD40" s="134">
        <v>3.3831616325483108E-2</v>
      </c>
      <c r="DE40" s="134">
        <v>3.9558772934626127E-3</v>
      </c>
      <c r="DF40" s="134">
        <v>0.14528214032735748</v>
      </c>
      <c r="DG40" s="134">
        <v>4.9762860453725333E-4</v>
      </c>
      <c r="DH40" s="134">
        <v>9.4044373513533727E-4</v>
      </c>
      <c r="DI40" s="134">
        <v>1.0221595506314752E-2</v>
      </c>
      <c r="DJ40" s="134">
        <v>5.5140027683845175E-4</v>
      </c>
      <c r="DK40" s="134"/>
      <c r="DL40" s="134">
        <v>1.3709380659601164E-3</v>
      </c>
      <c r="DM40" s="134">
        <v>0</v>
      </c>
      <c r="DN40" s="134">
        <v>6.293426686769861E-3</v>
      </c>
      <c r="DO40" s="134">
        <v>0</v>
      </c>
      <c r="DP40" s="134">
        <v>2.497231082046514E-3</v>
      </c>
      <c r="DQ40" s="134">
        <v>7.1166217970665567E-5</v>
      </c>
      <c r="DR40" s="134">
        <v>9.8123283980536507E-4</v>
      </c>
      <c r="DS40" s="134">
        <v>0</v>
      </c>
      <c r="DT40" s="134">
        <v>6.4290989124002025E-4</v>
      </c>
      <c r="DU40" s="134">
        <v>1.0998060404960939E-2</v>
      </c>
      <c r="DV40" s="134">
        <v>1.9570709941933034E-4</v>
      </c>
      <c r="DW40" s="134">
        <v>5.149716275264243E-5</v>
      </c>
      <c r="DX40" s="134">
        <v>2.324175581854577E-3</v>
      </c>
      <c r="DY40" s="134">
        <v>0</v>
      </c>
      <c r="DZ40" s="134">
        <v>0</v>
      </c>
      <c r="EA40" s="134">
        <v>2.161282724874558E-3</v>
      </c>
      <c r="EB40" s="134">
        <v>7.2853587326732874E-2</v>
      </c>
      <c r="EC40" s="134">
        <v>1.7666682813468869E-3</v>
      </c>
      <c r="ED40" s="134">
        <v>4.1543191229627727E-2</v>
      </c>
      <c r="EE40" s="134">
        <v>0.38014574122626055</v>
      </c>
      <c r="EF40" s="134">
        <v>3.5482175887409914E-2</v>
      </c>
      <c r="EG40" s="134">
        <v>5.4544493947810127E-3</v>
      </c>
      <c r="EH40" s="134">
        <v>0.14140528182777665</v>
      </c>
      <c r="EI40" s="134">
        <v>3.0568393952697988E-4</v>
      </c>
      <c r="EJ40" s="134">
        <v>0</v>
      </c>
      <c r="EK40" s="134">
        <v>1.0931375155387857E-2</v>
      </c>
      <c r="EL40" s="134">
        <v>6.3232436334087505E-4</v>
      </c>
      <c r="EM40" s="134"/>
      <c r="EN40" s="134">
        <v>1.0050988850411413E-3</v>
      </c>
      <c r="EO40" s="134">
        <v>0</v>
      </c>
      <c r="EP40" s="134">
        <v>6.2097427009890089E-3</v>
      </c>
      <c r="EQ40" s="134">
        <v>0</v>
      </c>
      <c r="ER40" s="134">
        <v>2.9466805074790919E-3</v>
      </c>
      <c r="ES40" s="134">
        <v>1.1088320129836721E-4</v>
      </c>
      <c r="ET40" s="134">
        <v>7.5407121696219478E-4</v>
      </c>
      <c r="EU40" s="134">
        <v>0</v>
      </c>
      <c r="EV40" s="134">
        <v>8.0092829425637677E-4</v>
      </c>
      <c r="EW40" s="134">
        <v>8.9722375568129197E-3</v>
      </c>
      <c r="EX40" s="134">
        <v>1.6348511020698286E-4</v>
      </c>
      <c r="EY40" s="134">
        <v>2.8667364238114447E-5</v>
      </c>
      <c r="EZ40" s="134">
        <v>1.9480793780340025E-3</v>
      </c>
      <c r="FA40" s="134">
        <v>0</v>
      </c>
      <c r="FB40" s="134">
        <v>0</v>
      </c>
      <c r="FC40" s="134">
        <v>2.7660625904374517E-3</v>
      </c>
      <c r="FD40" s="134">
        <v>7.493479874394382E-2</v>
      </c>
      <c r="FE40" s="134">
        <v>1.8401380973788687E-3</v>
      </c>
      <c r="FF40" s="134">
        <v>4.3543043986012886E-2</v>
      </c>
      <c r="FG40" s="134">
        <v>0.38270969012260486</v>
      </c>
      <c r="FH40" s="134">
        <v>2.9627256853326983E-2</v>
      </c>
      <c r="FI40" s="134">
        <v>7.8368925590582561E-3</v>
      </c>
      <c r="FJ40" s="134">
        <v>0.15163128490900427</v>
      </c>
      <c r="FK40" s="134">
        <v>1.1377806419272753E-4</v>
      </c>
      <c r="FL40" s="134">
        <v>2.8126470573244364E-5</v>
      </c>
      <c r="FM40" s="134">
        <v>1.2349123790477871E-2</v>
      </c>
      <c r="FN40" s="134">
        <v>7.3142616278893324E-4</v>
      </c>
      <c r="FO40" s="134"/>
      <c r="FP40" s="134">
        <v>3.001425299785627E-4</v>
      </c>
      <c r="FQ40" s="134">
        <v>0</v>
      </c>
      <c r="FR40" s="134">
        <v>8.0727497520418565E-3</v>
      </c>
      <c r="FS40" s="134">
        <v>0</v>
      </c>
      <c r="FT40" s="134">
        <v>3.5155542885426409E-3</v>
      </c>
      <c r="FU40" s="134">
        <v>6.4135719563840243E-5</v>
      </c>
      <c r="FV40" s="134">
        <v>0</v>
      </c>
      <c r="FW40" s="134">
        <v>2.6222978934969163E-5</v>
      </c>
      <c r="FX40" s="134">
        <v>5.3994061445617229E-4</v>
      </c>
      <c r="FY40" s="134">
        <v>8.8667373226614839E-3</v>
      </c>
      <c r="FZ40" s="134">
        <v>1.7044936307729957E-4</v>
      </c>
      <c r="GA40" s="134">
        <v>3.0962071513578045E-5</v>
      </c>
      <c r="GB40" s="134">
        <v>1.6733129291217658E-3</v>
      </c>
      <c r="GC40" s="134">
        <v>0</v>
      </c>
      <c r="GD40" s="134">
        <v>0</v>
      </c>
      <c r="GE40" s="134">
        <v>2.8851734631954776E-3</v>
      </c>
      <c r="GF40" s="134">
        <v>8.4967760164866513E-2</v>
      </c>
      <c r="GG40" s="134">
        <v>1.6026625369597951E-3</v>
      </c>
      <c r="GH40" s="134">
        <v>4.7526727327383805E-2</v>
      </c>
      <c r="GI40" s="134">
        <v>0.41687895837328592</v>
      </c>
      <c r="GJ40" s="134">
        <v>3.1408425791550058E-2</v>
      </c>
      <c r="GK40" s="134">
        <v>7.3789162683404446E-3</v>
      </c>
      <c r="GL40" s="134">
        <v>0.15379755661472932</v>
      </c>
      <c r="GM40" s="134">
        <v>1.553771530403342E-4</v>
      </c>
      <c r="GN40" s="134">
        <v>5.4215850978281977E-5</v>
      </c>
      <c r="GO40" s="134">
        <v>1.3960942745767323E-2</v>
      </c>
      <c r="GP40" s="134">
        <v>6.0135609487984361E-4</v>
      </c>
      <c r="GQ40" s="134"/>
      <c r="GR40" s="134">
        <v>1.7540732683634687E-4</v>
      </c>
      <c r="GS40" s="134">
        <v>0</v>
      </c>
      <c r="GT40" s="134">
        <v>8.9802297225242429E-3</v>
      </c>
      <c r="GU40" s="134">
        <v>0</v>
      </c>
      <c r="GV40" s="134">
        <v>2.2490359090817568E-3</v>
      </c>
      <c r="GW40" s="134">
        <v>6.6411210763032581E-5</v>
      </c>
      <c r="GX40" s="134">
        <v>0</v>
      </c>
      <c r="GY40" s="134">
        <v>0</v>
      </c>
      <c r="GZ40" s="134">
        <v>3.1565529274200785E-4</v>
      </c>
      <c r="HA40" s="134">
        <v>9.963476208396823E-3</v>
      </c>
      <c r="HB40" s="134">
        <v>1.4380719395607535E-4</v>
      </c>
      <c r="HC40" s="134">
        <v>0</v>
      </c>
      <c r="HD40" s="134">
        <v>6.4204444432029381E-4</v>
      </c>
      <c r="HE40" s="134">
        <v>0</v>
      </c>
      <c r="HF40" s="134">
        <v>0</v>
      </c>
      <c r="HG40" s="134">
        <v>2.7138881695699143E-3</v>
      </c>
      <c r="HH40" s="134">
        <v>9.2965197892091234E-2</v>
      </c>
      <c r="HI40" s="134">
        <v>1.4534211105282787E-3</v>
      </c>
      <c r="HJ40" s="134">
        <v>5.9120514838622851E-2</v>
      </c>
      <c r="HK40" s="134">
        <v>0.40505507363135151</v>
      </c>
      <c r="HL40" s="134">
        <v>3.4642649698839102E-2</v>
      </c>
      <c r="HM40" s="134">
        <v>6.2992629144302294E-3</v>
      </c>
      <c r="HN40" s="134">
        <v>0.15890969364208199</v>
      </c>
      <c r="HO40" s="134">
        <v>1.1909460177093349E-3</v>
      </c>
      <c r="HP40" s="134">
        <v>1.4089434928268843E-4</v>
      </c>
      <c r="HQ40" s="134">
        <v>1.5591133312199917E-2</v>
      </c>
      <c r="HR40" s="134">
        <v>5.5144965710698913E-4</v>
      </c>
    </row>
    <row r="41" spans="1:226" x14ac:dyDescent="0.25">
      <c r="A41" s="123" t="s">
        <v>30</v>
      </c>
      <c r="B41" s="123">
        <v>3212</v>
      </c>
      <c r="C41" s="9" t="s">
        <v>928</v>
      </c>
      <c r="D41" s="134">
        <v>0</v>
      </c>
      <c r="E41" s="134">
        <v>0</v>
      </c>
      <c r="F41" s="134">
        <v>0</v>
      </c>
      <c r="G41" s="134">
        <v>0</v>
      </c>
      <c r="H41" s="134">
        <v>9.0593497820439173E-5</v>
      </c>
      <c r="I41" s="134">
        <v>0</v>
      </c>
      <c r="J41" s="134">
        <v>4.3077428360694776E-5</v>
      </c>
      <c r="K41" s="134">
        <v>0</v>
      </c>
      <c r="L41" s="134">
        <v>2.7173408407710057E-4</v>
      </c>
      <c r="M41" s="134">
        <v>2.8009690635213613E-3</v>
      </c>
      <c r="N41" s="134">
        <v>5.1497935120214868E-4</v>
      </c>
      <c r="O41" s="134">
        <v>2.3738489239240735E-4</v>
      </c>
      <c r="P41" s="134">
        <v>6.3198782099479036E-4</v>
      </c>
      <c r="Q41" s="134">
        <v>4.0339453193744885E-4</v>
      </c>
      <c r="R41" s="134">
        <v>9.9648513084996688E-3</v>
      </c>
      <c r="S41" s="134">
        <v>3.1526522366709742E-3</v>
      </c>
      <c r="T41" s="134">
        <v>2.263556338261144E-2</v>
      </c>
      <c r="U41" s="134">
        <v>4.7718366775244764E-5</v>
      </c>
      <c r="V41" s="134">
        <v>3.2777408479896367E-2</v>
      </c>
      <c r="W41" s="134">
        <v>0.20591700025015508</v>
      </c>
      <c r="X41" s="134">
        <v>1.4226962415104197E-2</v>
      </c>
      <c r="Y41" s="134">
        <v>8.306849880249656E-3</v>
      </c>
      <c r="Z41" s="134">
        <v>1.334464088854764E-2</v>
      </c>
      <c r="AA41" s="134">
        <v>3.4079065269335513E-5</v>
      </c>
      <c r="AB41" s="134">
        <v>1.4079506414351267E-4</v>
      </c>
      <c r="AC41" s="134">
        <v>2.1922933604239869E-2</v>
      </c>
      <c r="AD41" s="134">
        <v>3.8841739068470817E-4</v>
      </c>
      <c r="AE41" s="134"/>
      <c r="AF41" s="134">
        <v>0</v>
      </c>
      <c r="AG41" s="134">
        <v>0</v>
      </c>
      <c r="AH41" s="134">
        <v>0</v>
      </c>
      <c r="AI41" s="134">
        <v>0</v>
      </c>
      <c r="AJ41" s="134">
        <v>1.1017936551140321E-4</v>
      </c>
      <c r="AK41" s="134">
        <v>0</v>
      </c>
      <c r="AL41" s="134">
        <v>1.0720667310093482E-4</v>
      </c>
      <c r="AM41" s="134">
        <v>0</v>
      </c>
      <c r="AN41" s="134">
        <v>2.6078450161033201E-4</v>
      </c>
      <c r="AO41" s="134">
        <v>2.2981113390280533E-3</v>
      </c>
      <c r="AP41" s="134">
        <v>4.542220241737606E-4</v>
      </c>
      <c r="AQ41" s="134">
        <v>7.1407550382065894E-5</v>
      </c>
      <c r="AR41" s="134">
        <v>4.9389039068426822E-4</v>
      </c>
      <c r="AS41" s="134">
        <v>4.0379535733211423E-4</v>
      </c>
      <c r="AT41" s="134">
        <v>1.1798364763270187E-2</v>
      </c>
      <c r="AU41" s="134">
        <v>3.5998128663561799E-3</v>
      </c>
      <c r="AV41" s="134">
        <v>2.5644721372345691E-2</v>
      </c>
      <c r="AW41" s="134">
        <v>1.5792175435514386E-4</v>
      </c>
      <c r="AX41" s="134">
        <v>4.0465756146624801E-2</v>
      </c>
      <c r="AY41" s="134">
        <v>0.19873537496764579</v>
      </c>
      <c r="AZ41" s="134">
        <v>1.350544508100435E-2</v>
      </c>
      <c r="BA41" s="134">
        <v>7.7579270943226837E-3</v>
      </c>
      <c r="BB41" s="134">
        <v>1.3825445299187101E-2</v>
      </c>
      <c r="BC41" s="134">
        <v>3.0336009804949478E-5</v>
      </c>
      <c r="BD41" s="134">
        <v>0</v>
      </c>
      <c r="BE41" s="134">
        <v>1.7113460997194595E-2</v>
      </c>
      <c r="BF41" s="134">
        <v>8.4706870236275834E-5</v>
      </c>
      <c r="BG41" s="134"/>
      <c r="BH41" s="134">
        <v>2.6584461954151891E-5</v>
      </c>
      <c r="BI41" s="134">
        <v>0</v>
      </c>
      <c r="BJ41" s="134">
        <v>0</v>
      </c>
      <c r="BK41" s="134">
        <v>0</v>
      </c>
      <c r="BL41" s="134">
        <v>7.8822929694060369E-5</v>
      </c>
      <c r="BM41" s="134">
        <v>0</v>
      </c>
      <c r="BN41" s="134">
        <v>1.1065881980148917E-4</v>
      </c>
      <c r="BO41" s="134">
        <v>0</v>
      </c>
      <c r="BP41" s="134">
        <v>2.3327865364768286E-5</v>
      </c>
      <c r="BQ41" s="134">
        <v>2.7431084021775024E-3</v>
      </c>
      <c r="BR41" s="134">
        <v>2.417577677879337E-4</v>
      </c>
      <c r="BS41" s="134">
        <v>2.4125399223392843E-5</v>
      </c>
      <c r="BT41" s="134">
        <v>9.4285017686419946E-4</v>
      </c>
      <c r="BU41" s="134">
        <v>3.8613033762816001E-4</v>
      </c>
      <c r="BV41" s="134">
        <v>6.0415057349273429E-3</v>
      </c>
      <c r="BW41" s="134">
        <v>2.8568250997151896E-3</v>
      </c>
      <c r="BX41" s="134">
        <v>2.8188536154805561E-2</v>
      </c>
      <c r="BY41" s="134">
        <v>2.023077554710959E-4</v>
      </c>
      <c r="BZ41" s="134">
        <v>4.350169965281795E-2</v>
      </c>
      <c r="CA41" s="134">
        <v>0.17626421985963947</v>
      </c>
      <c r="CB41" s="134">
        <v>1.0530268209869199E-2</v>
      </c>
      <c r="CC41" s="134">
        <v>7.3840858632367307E-3</v>
      </c>
      <c r="CD41" s="134">
        <v>1.0236823269621305E-2</v>
      </c>
      <c r="CE41" s="134">
        <v>2.4956495965227075E-5</v>
      </c>
      <c r="CF41" s="134">
        <v>2.0002481480068406E-5</v>
      </c>
      <c r="CG41" s="134">
        <v>1.3171785752216763E-2</v>
      </c>
      <c r="CH41" s="134">
        <v>2.3926015758736703E-5</v>
      </c>
      <c r="CI41" s="134"/>
      <c r="CJ41" s="134">
        <v>3.268397295236511E-5</v>
      </c>
      <c r="CK41" s="134">
        <v>0</v>
      </c>
      <c r="CL41" s="134">
        <v>0</v>
      </c>
      <c r="CM41" s="134">
        <v>0</v>
      </c>
      <c r="CN41" s="134">
        <v>7.7032038752105505E-5</v>
      </c>
      <c r="CO41" s="134">
        <v>0</v>
      </c>
      <c r="CP41" s="134">
        <v>0</v>
      </c>
      <c r="CQ41" s="134">
        <v>2.5125804207130676E-5</v>
      </c>
      <c r="CR41" s="134">
        <v>1.2816202893946166E-4</v>
      </c>
      <c r="CS41" s="134">
        <v>2.3105370880141126E-3</v>
      </c>
      <c r="CT41" s="134">
        <v>3.4904440364816412E-4</v>
      </c>
      <c r="CU41" s="134">
        <v>0</v>
      </c>
      <c r="CV41" s="134">
        <v>1.5993411904645497E-3</v>
      </c>
      <c r="CW41" s="134">
        <v>6.5778129765284028E-5</v>
      </c>
      <c r="CX41" s="134">
        <v>6.0934618274546158E-3</v>
      </c>
      <c r="CY41" s="134">
        <v>2.1101099777774478E-3</v>
      </c>
      <c r="CZ41" s="134">
        <v>2.7696857481104838E-2</v>
      </c>
      <c r="DA41" s="134">
        <v>1.0857525933850559E-3</v>
      </c>
      <c r="DB41" s="134">
        <v>5.4356338734288495E-2</v>
      </c>
      <c r="DC41" s="134">
        <v>0.16845092710311707</v>
      </c>
      <c r="DD41" s="134">
        <v>8.8522514335159889E-3</v>
      </c>
      <c r="DE41" s="134">
        <v>6.8623964145213051E-3</v>
      </c>
      <c r="DF41" s="134">
        <v>1.194335288327346E-2</v>
      </c>
      <c r="DG41" s="134">
        <v>9.192367392852687E-5</v>
      </c>
      <c r="DH41" s="134">
        <v>3.4734483705480865E-5</v>
      </c>
      <c r="DI41" s="134">
        <v>1.0400131300017714E-2</v>
      </c>
      <c r="DJ41" s="134">
        <v>0</v>
      </c>
      <c r="DK41" s="134"/>
      <c r="DL41" s="134">
        <v>0</v>
      </c>
      <c r="DM41" s="134">
        <v>0</v>
      </c>
      <c r="DN41" s="134">
        <v>0</v>
      </c>
      <c r="DO41" s="134">
        <v>0</v>
      </c>
      <c r="DP41" s="134">
        <v>4.1242074981150622E-4</v>
      </c>
      <c r="DQ41" s="134">
        <v>0</v>
      </c>
      <c r="DR41" s="134">
        <v>0</v>
      </c>
      <c r="DS41" s="134">
        <v>0</v>
      </c>
      <c r="DT41" s="134">
        <v>7.7782172907636988E-5</v>
      </c>
      <c r="DU41" s="134">
        <v>3.5239883971778371E-3</v>
      </c>
      <c r="DV41" s="134">
        <v>2.1318573712443727E-4</v>
      </c>
      <c r="DW41" s="134">
        <v>0</v>
      </c>
      <c r="DX41" s="134">
        <v>1.4955057688475718E-3</v>
      </c>
      <c r="DY41" s="134">
        <v>2.5480366986984533E-5</v>
      </c>
      <c r="DZ41" s="134">
        <v>5.5994103317383347E-3</v>
      </c>
      <c r="EA41" s="134">
        <v>3.7113665457601604E-3</v>
      </c>
      <c r="EB41" s="134">
        <v>2.7502377155075402E-2</v>
      </c>
      <c r="EC41" s="134">
        <v>5.0309464734259602E-4</v>
      </c>
      <c r="ED41" s="134">
        <v>4.9287918824713346E-2</v>
      </c>
      <c r="EE41" s="134">
        <v>0.15924460396211193</v>
      </c>
      <c r="EF41" s="134">
        <v>1.6571353360537438E-3</v>
      </c>
      <c r="EG41" s="134">
        <v>5.3018760864310928E-3</v>
      </c>
      <c r="EH41" s="134">
        <v>1.3029771440491115E-2</v>
      </c>
      <c r="EI41" s="134">
        <v>1.171202833436833E-4</v>
      </c>
      <c r="EJ41" s="134">
        <v>0</v>
      </c>
      <c r="EK41" s="134">
        <v>1.0162034365302939E-2</v>
      </c>
      <c r="EL41" s="134">
        <v>2.6821438933667929E-5</v>
      </c>
      <c r="EM41" s="134"/>
      <c r="EN41" s="134">
        <v>0</v>
      </c>
      <c r="EO41" s="134">
        <v>0</v>
      </c>
      <c r="EP41" s="134">
        <v>1.3522341621752097E-4</v>
      </c>
      <c r="EQ41" s="134">
        <v>0</v>
      </c>
      <c r="ER41" s="134">
        <v>3.125916441207205E-4</v>
      </c>
      <c r="ES41" s="134">
        <v>0</v>
      </c>
      <c r="ET41" s="134">
        <v>0</v>
      </c>
      <c r="EU41" s="134">
        <v>2.9208257902984534E-5</v>
      </c>
      <c r="EV41" s="134">
        <v>1.8869562303285418E-4</v>
      </c>
      <c r="EW41" s="134">
        <v>3.8853419645583598E-4</v>
      </c>
      <c r="EX41" s="134">
        <v>1.9546761171708823E-4</v>
      </c>
      <c r="EY41" s="134">
        <v>0</v>
      </c>
      <c r="EZ41" s="134">
        <v>8.2517277099677282E-4</v>
      </c>
      <c r="FA41" s="134">
        <v>0</v>
      </c>
      <c r="FB41" s="134">
        <v>4.3054659737227592E-3</v>
      </c>
      <c r="FC41" s="134">
        <v>1.8645480875808451E-3</v>
      </c>
      <c r="FD41" s="134">
        <v>2.2868559008286722E-2</v>
      </c>
      <c r="FE41" s="134">
        <v>1.0156549658047566E-3</v>
      </c>
      <c r="FF41" s="134">
        <v>5.3342082403753002E-2</v>
      </c>
      <c r="FG41" s="134">
        <v>0.14852334993679198</v>
      </c>
      <c r="FH41" s="134">
        <v>1.3129539233387335E-3</v>
      </c>
      <c r="FI41" s="134">
        <v>9.5300898607575662E-3</v>
      </c>
      <c r="FJ41" s="134">
        <v>1.7419486967865518E-2</v>
      </c>
      <c r="FK41" s="134">
        <v>1.1337185305039713E-4</v>
      </c>
      <c r="FL41" s="134">
        <v>0</v>
      </c>
      <c r="FM41" s="134">
        <v>6.5493417066910652E-3</v>
      </c>
      <c r="FN41" s="134">
        <v>2.8705226794665415E-5</v>
      </c>
      <c r="FO41" s="134"/>
      <c r="FP41" s="134">
        <v>0</v>
      </c>
      <c r="FQ41" s="134">
        <v>0</v>
      </c>
      <c r="FR41" s="134">
        <v>0</v>
      </c>
      <c r="FS41" s="134">
        <v>2.9377318955286499E-5</v>
      </c>
      <c r="FT41" s="134">
        <v>0</v>
      </c>
      <c r="FU41" s="134">
        <v>0</v>
      </c>
      <c r="FV41" s="134">
        <v>0</v>
      </c>
      <c r="FW41" s="134">
        <v>0</v>
      </c>
      <c r="FX41" s="134">
        <v>3.4517717893456471E-4</v>
      </c>
      <c r="FY41" s="134">
        <v>1.2846650017818758E-3</v>
      </c>
      <c r="FZ41" s="134">
        <v>2.211639724584961E-4</v>
      </c>
      <c r="GA41" s="134">
        <v>0</v>
      </c>
      <c r="GB41" s="134">
        <v>3.561510217095573E-4</v>
      </c>
      <c r="GC41" s="134">
        <v>0</v>
      </c>
      <c r="GD41" s="134">
        <v>5.3556289348365444E-3</v>
      </c>
      <c r="GE41" s="134">
        <v>6.0615458408552303E-4</v>
      </c>
      <c r="GF41" s="134">
        <v>1.9526743485794317E-2</v>
      </c>
      <c r="GG41" s="134">
        <v>1.1373019702318012E-3</v>
      </c>
      <c r="GH41" s="134">
        <v>3.4221105671508517E-2</v>
      </c>
      <c r="GI41" s="134">
        <v>0.11704872511746399</v>
      </c>
      <c r="GJ41" s="134">
        <v>7.129680438962224E-4</v>
      </c>
      <c r="GK41" s="134">
        <v>5.9901732109837735E-3</v>
      </c>
      <c r="GL41" s="134">
        <v>2.2375954186987301E-2</v>
      </c>
      <c r="GM41" s="134">
        <v>0</v>
      </c>
      <c r="GN41" s="134">
        <v>0</v>
      </c>
      <c r="GO41" s="134">
        <v>6.3104303455030165E-3</v>
      </c>
      <c r="GP41" s="134">
        <v>0</v>
      </c>
      <c r="GQ41" s="134"/>
      <c r="GR41" s="134">
        <v>3.744979009272795E-5</v>
      </c>
      <c r="GS41" s="134">
        <v>0</v>
      </c>
      <c r="GT41" s="134">
        <v>0</v>
      </c>
      <c r="GU41" s="134">
        <v>1.2827676600461432E-4</v>
      </c>
      <c r="GV41" s="134">
        <v>0</v>
      </c>
      <c r="GW41" s="134">
        <v>0</v>
      </c>
      <c r="GX41" s="134">
        <v>0</v>
      </c>
      <c r="GY41" s="134">
        <v>0</v>
      </c>
      <c r="GZ41" s="134">
        <v>2.1152989636806873E-4</v>
      </c>
      <c r="HA41" s="134">
        <v>1.1353652862413231E-3</v>
      </c>
      <c r="HB41" s="134">
        <v>0</v>
      </c>
      <c r="HC41" s="134">
        <v>0</v>
      </c>
      <c r="HD41" s="134">
        <v>4.9414773328615479E-4</v>
      </c>
      <c r="HE41" s="134">
        <v>0</v>
      </c>
      <c r="HF41" s="134">
        <v>3.3918499585724108E-3</v>
      </c>
      <c r="HG41" s="134">
        <v>6.1708266123191983E-4</v>
      </c>
      <c r="HH41" s="134">
        <v>2.4277984375120115E-2</v>
      </c>
      <c r="HI41" s="134">
        <v>1.1331430156971008E-3</v>
      </c>
      <c r="HJ41" s="134">
        <v>2.9217192250702118E-2</v>
      </c>
      <c r="HK41" s="134">
        <v>0.10029340577325001</v>
      </c>
      <c r="HL41" s="134">
        <v>2.0387456007656349E-3</v>
      </c>
      <c r="HM41" s="134">
        <v>4.7025177122374641E-3</v>
      </c>
      <c r="HN41" s="134">
        <v>2.5769755568696925E-2</v>
      </c>
      <c r="HO41" s="134">
        <v>3.1882429397962373E-4</v>
      </c>
      <c r="HP41" s="134">
        <v>3.6045497863832637E-4</v>
      </c>
      <c r="HQ41" s="134">
        <v>4.7020817966807399E-3</v>
      </c>
      <c r="HR41" s="134">
        <v>0</v>
      </c>
    </row>
    <row r="42" spans="1:226" x14ac:dyDescent="0.25">
      <c r="A42" s="123" t="s">
        <v>30</v>
      </c>
      <c r="B42" s="123">
        <v>3240</v>
      </c>
      <c r="C42" s="138" t="s">
        <v>929</v>
      </c>
      <c r="D42" s="135">
        <v>1.6688993909684459E-3</v>
      </c>
      <c r="E42" s="134">
        <v>0</v>
      </c>
      <c r="F42" s="134">
        <v>2.0298386010025832E-2</v>
      </c>
      <c r="G42" s="134">
        <v>0</v>
      </c>
      <c r="H42" s="134">
        <v>2.3142322844207845E-3</v>
      </c>
      <c r="I42" s="134">
        <v>0</v>
      </c>
      <c r="J42" s="134">
        <v>6.9334323016061454E-4</v>
      </c>
      <c r="K42" s="134">
        <v>1.8657326221943882E-3</v>
      </c>
      <c r="L42" s="134">
        <v>1.4299476361422051E-3</v>
      </c>
      <c r="M42" s="134">
        <v>1.3592761077389059E-3</v>
      </c>
      <c r="N42" s="134">
        <v>2.5926637818636126E-4</v>
      </c>
      <c r="O42" s="134">
        <v>5.8361919418623171E-5</v>
      </c>
      <c r="P42" s="134">
        <v>2.4223566072862448E-3</v>
      </c>
      <c r="Q42" s="134">
        <v>0</v>
      </c>
      <c r="R42" s="134">
        <v>7.5440334041733184E-3</v>
      </c>
      <c r="S42" s="134">
        <v>1.7964379191829792E-3</v>
      </c>
      <c r="T42" s="134">
        <v>4.9650613769714122E-2</v>
      </c>
      <c r="U42" s="134">
        <v>3.5223232102823926E-3</v>
      </c>
      <c r="V42" s="134">
        <v>8.3892631265687235E-3</v>
      </c>
      <c r="W42" s="134">
        <v>0.73843018890262635</v>
      </c>
      <c r="X42" s="134">
        <v>7.2516079437316805E-2</v>
      </c>
      <c r="Y42" s="134">
        <v>3.9868607118423931E-2</v>
      </c>
      <c r="Z42" s="134">
        <v>2.1473845448608558E-2</v>
      </c>
      <c r="AA42" s="134">
        <v>1.6516923382916028E-2</v>
      </c>
      <c r="AB42" s="134">
        <v>1.473291034556692E-3</v>
      </c>
      <c r="AC42" s="134">
        <v>5.7592219209538012E-3</v>
      </c>
      <c r="AD42" s="134">
        <v>6.8936913813384389E-4</v>
      </c>
      <c r="AE42" s="134"/>
      <c r="AF42" s="134">
        <v>1.8580261374148734E-3</v>
      </c>
      <c r="AG42" s="134">
        <v>4.7142482051122051E-4</v>
      </c>
      <c r="AH42" s="134">
        <v>3.0658609216045775E-2</v>
      </c>
      <c r="AI42" s="134">
        <v>0</v>
      </c>
      <c r="AJ42" s="134">
        <v>1.8278991951086122E-3</v>
      </c>
      <c r="AK42" s="134">
        <v>0</v>
      </c>
      <c r="AL42" s="134">
        <v>6.6361210493101239E-4</v>
      </c>
      <c r="AM42" s="134">
        <v>1.6486772098666233E-3</v>
      </c>
      <c r="AN42" s="134">
        <v>1.283240643377172E-3</v>
      </c>
      <c r="AO42" s="134">
        <v>9.8458268068496533E-4</v>
      </c>
      <c r="AP42" s="134">
        <v>3.0969513756206647E-4</v>
      </c>
      <c r="AQ42" s="134">
        <v>2.6657183534825175E-5</v>
      </c>
      <c r="AR42" s="134">
        <v>1.7298609152917165E-3</v>
      </c>
      <c r="AS42" s="134">
        <v>0</v>
      </c>
      <c r="AT42" s="134">
        <v>6.7003176807728469E-3</v>
      </c>
      <c r="AU42" s="134">
        <v>1.8973789029015143E-3</v>
      </c>
      <c r="AV42" s="134">
        <v>4.2572310418581699E-2</v>
      </c>
      <c r="AW42" s="134">
        <v>4.6817413818042962E-3</v>
      </c>
      <c r="AX42" s="134">
        <v>8.16225109745909E-3</v>
      </c>
      <c r="AY42" s="134">
        <v>0.7477798799614378</v>
      </c>
      <c r="AZ42" s="134">
        <v>6.3251947273149617E-2</v>
      </c>
      <c r="BA42" s="134">
        <v>3.8216764105964973E-2</v>
      </c>
      <c r="BB42" s="134">
        <v>2.1218264120229272E-2</v>
      </c>
      <c r="BC42" s="134">
        <v>1.6189404532380922E-2</v>
      </c>
      <c r="BD42" s="134">
        <v>1.5781579505506583E-3</v>
      </c>
      <c r="BE42" s="134">
        <v>5.4874280183257384E-3</v>
      </c>
      <c r="BF42" s="134">
        <v>8.0186931211259464E-4</v>
      </c>
      <c r="BG42" s="134"/>
      <c r="BH42" s="134">
        <v>1.9452535098003776E-3</v>
      </c>
      <c r="BI42" s="134">
        <v>3.7547286091236468E-4</v>
      </c>
      <c r="BJ42" s="134">
        <v>1.9323687191796089E-2</v>
      </c>
      <c r="BK42" s="134">
        <v>0</v>
      </c>
      <c r="BL42" s="134">
        <v>2.4665286067826796E-3</v>
      </c>
      <c r="BM42" s="134">
        <v>0</v>
      </c>
      <c r="BN42" s="134">
        <v>1.2412576903705349E-4</v>
      </c>
      <c r="BO42" s="134">
        <v>1.7620251218874001E-3</v>
      </c>
      <c r="BP42" s="134">
        <v>9.942384800755088E-4</v>
      </c>
      <c r="BQ42" s="134">
        <v>1.7124163383610183E-3</v>
      </c>
      <c r="BR42" s="134">
        <v>3.4581082057265442E-4</v>
      </c>
      <c r="BS42" s="134">
        <v>2.978125465745132E-5</v>
      </c>
      <c r="BT42" s="134">
        <v>1.4928021332885754E-3</v>
      </c>
      <c r="BU42" s="134">
        <v>0</v>
      </c>
      <c r="BV42" s="134">
        <v>6.5609072905746836E-3</v>
      </c>
      <c r="BW42" s="134">
        <v>1.8089004595218377E-3</v>
      </c>
      <c r="BX42" s="134">
        <v>5.5502570174070794E-2</v>
      </c>
      <c r="BY42" s="134">
        <v>4.7444012254787464E-3</v>
      </c>
      <c r="BZ42" s="134">
        <v>8.7982617755928937E-3</v>
      </c>
      <c r="CA42" s="134">
        <v>0.76867500101135777</v>
      </c>
      <c r="CB42" s="134">
        <v>5.6481029947124117E-2</v>
      </c>
      <c r="CC42" s="134">
        <v>3.6581421511774438E-2</v>
      </c>
      <c r="CD42" s="134">
        <v>1.3666444522022762E-2</v>
      </c>
      <c r="CE42" s="134">
        <v>1.0345466715365367E-2</v>
      </c>
      <c r="CF42" s="134">
        <v>1.2028331744287971E-3</v>
      </c>
      <c r="CG42" s="134">
        <v>4.3924176036223509E-3</v>
      </c>
      <c r="CH42" s="134">
        <v>6.6820250189437351E-4</v>
      </c>
      <c r="CI42" s="134"/>
      <c r="CJ42" s="134">
        <v>1.9269273286696012E-3</v>
      </c>
      <c r="CK42" s="134">
        <v>5.8005962551704105E-5</v>
      </c>
      <c r="CL42" s="134">
        <v>2.2055350617906731E-2</v>
      </c>
      <c r="CM42" s="134">
        <v>0</v>
      </c>
      <c r="CN42" s="134">
        <v>2.4556897172564886E-3</v>
      </c>
      <c r="CO42" s="134">
        <v>0</v>
      </c>
      <c r="CP42" s="134">
        <v>7.8643116167009569E-4</v>
      </c>
      <c r="CQ42" s="134">
        <v>4.8388463585736087E-4</v>
      </c>
      <c r="CR42" s="134">
        <v>7.9559622201234555E-4</v>
      </c>
      <c r="CS42" s="134">
        <v>2.1642082771985444E-3</v>
      </c>
      <c r="CT42" s="134">
        <v>8.5915049528729987E-5</v>
      </c>
      <c r="CU42" s="134">
        <v>8.7119811492984033E-5</v>
      </c>
      <c r="CV42" s="134">
        <v>2.4136230757769946E-3</v>
      </c>
      <c r="CW42" s="134">
        <v>3.9419614374271871E-5</v>
      </c>
      <c r="CX42" s="134">
        <v>1.0794614969261663E-2</v>
      </c>
      <c r="CY42" s="134">
        <v>1.4062735547592552E-3</v>
      </c>
      <c r="CZ42" s="134">
        <v>4.9499014149938333E-2</v>
      </c>
      <c r="DA42" s="134">
        <v>4.3730878468966686E-3</v>
      </c>
      <c r="DB42" s="134">
        <v>9.6581780370523455E-3</v>
      </c>
      <c r="DC42" s="134">
        <v>0.77386298286033994</v>
      </c>
      <c r="DD42" s="134">
        <v>5.0036829252965889E-2</v>
      </c>
      <c r="DE42" s="134">
        <v>3.6480529809866831E-2</v>
      </c>
      <c r="DF42" s="134">
        <v>1.2628666237249146E-2</v>
      </c>
      <c r="DG42" s="134">
        <v>1.0098414812148626E-2</v>
      </c>
      <c r="DH42" s="134">
        <v>1.1941231031392429E-3</v>
      </c>
      <c r="DI42" s="134">
        <v>6.0823809628411047E-3</v>
      </c>
      <c r="DJ42" s="134">
        <v>5.3273292924489854E-4</v>
      </c>
      <c r="DK42" s="134"/>
      <c r="DL42" s="134">
        <v>2.0756616965580156E-3</v>
      </c>
      <c r="DM42" s="134">
        <v>0</v>
      </c>
      <c r="DN42" s="134">
        <v>1.5015407914208391E-2</v>
      </c>
      <c r="DO42" s="134">
        <v>0</v>
      </c>
      <c r="DP42" s="134">
        <v>2.668218623132307E-3</v>
      </c>
      <c r="DQ42" s="134">
        <v>0</v>
      </c>
      <c r="DR42" s="134">
        <v>8.8201337999223252E-4</v>
      </c>
      <c r="DS42" s="134">
        <v>3.2960179666443473E-4</v>
      </c>
      <c r="DT42" s="134">
        <v>9.3118137201187909E-4</v>
      </c>
      <c r="DU42" s="134">
        <v>3.1699367815415896E-3</v>
      </c>
      <c r="DV42" s="134">
        <v>3.5113814632444293E-4</v>
      </c>
      <c r="DW42" s="134">
        <v>1.6289235114630096E-4</v>
      </c>
      <c r="DX42" s="134">
        <v>2.3569389965239647E-3</v>
      </c>
      <c r="DY42" s="134">
        <v>4.0766989347362738E-5</v>
      </c>
      <c r="DZ42" s="134">
        <v>4.6186057525963416E-3</v>
      </c>
      <c r="EA42" s="134">
        <v>8.2646268638820878E-4</v>
      </c>
      <c r="EB42" s="134">
        <v>4.6866303430068819E-2</v>
      </c>
      <c r="EC42" s="134">
        <v>4.3989732682269012E-3</v>
      </c>
      <c r="ED42" s="134">
        <v>9.6934353541912061E-3</v>
      </c>
      <c r="EE42" s="134">
        <v>0.78038409812697762</v>
      </c>
      <c r="EF42" s="134">
        <v>5.5720919857250119E-2</v>
      </c>
      <c r="EG42" s="134">
        <v>3.9066414391205458E-2</v>
      </c>
      <c r="EH42" s="134">
        <v>1.0284740208252076E-2</v>
      </c>
      <c r="EI42" s="134">
        <v>1.1614922378867753E-2</v>
      </c>
      <c r="EJ42" s="134">
        <v>1.6328254821853772E-3</v>
      </c>
      <c r="EK42" s="134">
        <v>6.5055164933510226E-3</v>
      </c>
      <c r="EL42" s="134">
        <v>4.0302452298813759E-4</v>
      </c>
      <c r="EM42" s="134"/>
      <c r="EN42" s="134">
        <v>1.8638281648305026E-3</v>
      </c>
      <c r="EO42" s="134">
        <v>0</v>
      </c>
      <c r="EP42" s="134">
        <v>9.3469923404464906E-3</v>
      </c>
      <c r="EQ42" s="134">
        <v>0</v>
      </c>
      <c r="ER42" s="134">
        <v>1.8781269660226158E-3</v>
      </c>
      <c r="ES42" s="134">
        <v>0</v>
      </c>
      <c r="ET42" s="134">
        <v>7.0724576467588122E-4</v>
      </c>
      <c r="EU42" s="134">
        <v>2.9954357038790871E-4</v>
      </c>
      <c r="EV42" s="134">
        <v>0</v>
      </c>
      <c r="EW42" s="134">
        <v>3.1291211765203998E-3</v>
      </c>
      <c r="EX42" s="134">
        <v>3.5338299986096444E-4</v>
      </c>
      <c r="EY42" s="134">
        <v>0</v>
      </c>
      <c r="EZ42" s="134">
        <v>5.278059337864748E-4</v>
      </c>
      <c r="FA42" s="134">
        <v>1.6959433180921546E-4</v>
      </c>
      <c r="FB42" s="134">
        <v>4.9645355198964106E-4</v>
      </c>
      <c r="FC42" s="134">
        <v>1.3066212158157047E-2</v>
      </c>
      <c r="FD42" s="134">
        <v>3.8216006271120206E-2</v>
      </c>
      <c r="FE42" s="134">
        <v>5.4709977168438152E-3</v>
      </c>
      <c r="FF42" s="134">
        <v>9.5834126425964634E-3</v>
      </c>
      <c r="FG42" s="134">
        <v>0.79763001400524025</v>
      </c>
      <c r="FH42" s="134">
        <v>5.0231635710728223E-2</v>
      </c>
      <c r="FI42" s="134">
        <v>3.6332754074113294E-2</v>
      </c>
      <c r="FJ42" s="134">
        <v>1.3557367015756088E-2</v>
      </c>
      <c r="FK42" s="134">
        <v>9.269893983389968E-3</v>
      </c>
      <c r="FL42" s="134">
        <v>1.9066987745922142E-3</v>
      </c>
      <c r="FM42" s="134">
        <v>5.2971390226150593E-3</v>
      </c>
      <c r="FN42" s="134">
        <v>6.6577382451741499E-4</v>
      </c>
      <c r="FO42" s="134"/>
      <c r="FP42" s="134">
        <v>1.8079943245003704E-3</v>
      </c>
      <c r="FQ42" s="134">
        <v>3.4056498769502032E-5</v>
      </c>
      <c r="FR42" s="134">
        <v>9.5818536774316503E-3</v>
      </c>
      <c r="FS42" s="134">
        <v>0</v>
      </c>
      <c r="FT42" s="134">
        <v>1.5351380938861459E-3</v>
      </c>
      <c r="FU42" s="134">
        <v>0</v>
      </c>
      <c r="FV42" s="134">
        <v>6.1651684918775831E-4</v>
      </c>
      <c r="FW42" s="134">
        <v>6.3067590313866485E-5</v>
      </c>
      <c r="FX42" s="134">
        <v>0</v>
      </c>
      <c r="FY42" s="134">
        <v>2.5905415442177781E-3</v>
      </c>
      <c r="FZ42" s="134">
        <v>3.1441397337869859E-4</v>
      </c>
      <c r="GA42" s="134">
        <v>0</v>
      </c>
      <c r="GB42" s="134">
        <v>7.9094888653785656E-4</v>
      </c>
      <c r="GC42" s="134">
        <v>2.6998703518027386E-4</v>
      </c>
      <c r="GD42" s="134">
        <v>4.5523782374564569E-4</v>
      </c>
      <c r="GE42" s="134">
        <v>1.8792194416737185E-2</v>
      </c>
      <c r="GF42" s="134">
        <v>4.2117798163404573E-2</v>
      </c>
      <c r="GG42" s="134">
        <v>7.4177159105797506E-3</v>
      </c>
      <c r="GH42" s="134">
        <v>1.201757492533701E-2</v>
      </c>
      <c r="GI42" s="134">
        <v>0.78495580062562509</v>
      </c>
      <c r="GJ42" s="134">
        <v>5.1058629813486113E-2</v>
      </c>
      <c r="GK42" s="134">
        <v>3.6761436564180024E-2</v>
      </c>
      <c r="GL42" s="134">
        <v>9.8614490220041619E-3</v>
      </c>
      <c r="GM42" s="134">
        <v>9.3898394596939154E-3</v>
      </c>
      <c r="GN42" s="134">
        <v>1.6433126885831621E-3</v>
      </c>
      <c r="GO42" s="134">
        <v>6.0568601634974307E-3</v>
      </c>
      <c r="GP42" s="134">
        <v>1.8676319497219888E-3</v>
      </c>
      <c r="GQ42" s="134"/>
      <c r="GR42" s="134">
        <v>1.4660923184201843E-3</v>
      </c>
      <c r="GS42" s="134">
        <v>2.649527999603575E-4</v>
      </c>
      <c r="GT42" s="134">
        <v>6.3012890854832635E-3</v>
      </c>
      <c r="GU42" s="134">
        <v>0</v>
      </c>
      <c r="GV42" s="134">
        <v>1.3326112378672602E-3</v>
      </c>
      <c r="GW42" s="134">
        <v>0</v>
      </c>
      <c r="GX42" s="134">
        <v>3.3019607355811478E-4</v>
      </c>
      <c r="GY42" s="134">
        <v>0</v>
      </c>
      <c r="GZ42" s="134">
        <v>0</v>
      </c>
      <c r="HA42" s="134">
        <v>2.4177670495669859E-3</v>
      </c>
      <c r="HB42" s="134">
        <v>0</v>
      </c>
      <c r="HC42" s="134">
        <v>0</v>
      </c>
      <c r="HD42" s="134">
        <v>7.6960482703953312E-4</v>
      </c>
      <c r="HE42" s="134">
        <v>2.3759557556364124E-4</v>
      </c>
      <c r="HF42" s="134">
        <v>4.7977805442141999E-4</v>
      </c>
      <c r="HG42" s="134">
        <v>8.0685969948914166E-3</v>
      </c>
      <c r="HH42" s="134">
        <v>5.3740254098544646E-2</v>
      </c>
      <c r="HI42" s="134">
        <v>5.6246310298407815E-3</v>
      </c>
      <c r="HJ42" s="134">
        <v>1.1894498649129477E-2</v>
      </c>
      <c r="HK42" s="134">
        <v>0.79961778959732122</v>
      </c>
      <c r="HL42" s="134">
        <v>4.7778964850687569E-2</v>
      </c>
      <c r="HM42" s="134">
        <v>3.2749295446616609E-2</v>
      </c>
      <c r="HN42" s="134">
        <v>8.6275375382235345E-3</v>
      </c>
      <c r="HO42" s="134">
        <v>9.260197737849649E-3</v>
      </c>
      <c r="HP42" s="134">
        <v>1.475207599926731E-3</v>
      </c>
      <c r="HQ42" s="134">
        <v>6.565663950260891E-3</v>
      </c>
      <c r="HR42" s="134">
        <v>9.9747548482664655E-4</v>
      </c>
    </row>
    <row r="43" spans="1:226" x14ac:dyDescent="0.25">
      <c r="A43" s="123" t="s">
        <v>30</v>
      </c>
      <c r="B43" s="123">
        <v>3220</v>
      </c>
      <c r="C43" s="138" t="s">
        <v>930</v>
      </c>
      <c r="D43" s="135">
        <v>0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4">
        <v>0</v>
      </c>
      <c r="L43" s="134">
        <v>0</v>
      </c>
      <c r="M43" s="134">
        <v>8.5886801229903293E-4</v>
      </c>
      <c r="N43" s="134">
        <v>0</v>
      </c>
      <c r="O43" s="134">
        <v>8.1852119155666567E-3</v>
      </c>
      <c r="P43" s="134">
        <v>0</v>
      </c>
      <c r="Q43" s="134">
        <v>0</v>
      </c>
      <c r="R43" s="134">
        <v>0</v>
      </c>
      <c r="S43" s="134">
        <v>3.0798654701456769E-3</v>
      </c>
      <c r="T43" s="134">
        <v>1.5685012697315367E-2</v>
      </c>
      <c r="U43" s="134">
        <v>1.963860203150394E-2</v>
      </c>
      <c r="V43" s="134">
        <v>2.7635540708551877E-2</v>
      </c>
      <c r="W43" s="134">
        <v>0.83705030422078042</v>
      </c>
      <c r="X43" s="134">
        <v>4.0522463603110875E-2</v>
      </c>
      <c r="Y43" s="134">
        <v>2.1365128445934797E-2</v>
      </c>
      <c r="Z43" s="134">
        <v>2.5020504269586782E-2</v>
      </c>
      <c r="AA43" s="134">
        <v>0</v>
      </c>
      <c r="AB43" s="134">
        <v>0</v>
      </c>
      <c r="AC43" s="134">
        <v>9.5849862520433059E-4</v>
      </c>
      <c r="AD43" s="134">
        <v>0</v>
      </c>
      <c r="AE43" s="134"/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4">
        <v>0</v>
      </c>
      <c r="AM43" s="134">
        <v>0</v>
      </c>
      <c r="AN43" s="134">
        <v>0</v>
      </c>
      <c r="AO43" s="134">
        <v>1.9509774666131646E-3</v>
      </c>
      <c r="AP43" s="134">
        <v>0</v>
      </c>
      <c r="AQ43" s="134">
        <v>8.0815722330430939E-3</v>
      </c>
      <c r="AR43" s="134">
        <v>0</v>
      </c>
      <c r="AS43" s="134">
        <v>0</v>
      </c>
      <c r="AT43" s="134">
        <v>0</v>
      </c>
      <c r="AU43" s="134">
        <v>4.6801822215990479E-3</v>
      </c>
      <c r="AV43" s="134">
        <v>1.7736999242295257E-2</v>
      </c>
      <c r="AW43" s="134">
        <v>1.0495595824004094E-2</v>
      </c>
      <c r="AX43" s="134">
        <v>3.6853689810563965E-2</v>
      </c>
      <c r="AY43" s="134">
        <v>0.79375487555334523</v>
      </c>
      <c r="AZ43" s="134">
        <v>5.9516087350736685E-2</v>
      </c>
      <c r="BA43" s="134">
        <v>2.8882016796505212E-2</v>
      </c>
      <c r="BB43" s="134">
        <v>3.0640884918059795E-2</v>
      </c>
      <c r="BC43" s="134">
        <v>0</v>
      </c>
      <c r="BD43" s="134">
        <v>0</v>
      </c>
      <c r="BE43" s="134">
        <v>7.4071185832344953E-3</v>
      </c>
      <c r="BF43" s="134">
        <v>0</v>
      </c>
      <c r="BG43" s="134"/>
      <c r="BH43" s="134">
        <v>0</v>
      </c>
      <c r="BI43" s="134">
        <v>0</v>
      </c>
      <c r="BJ43" s="134">
        <v>0</v>
      </c>
      <c r="BK43" s="134">
        <v>0</v>
      </c>
      <c r="BL43" s="134">
        <v>0</v>
      </c>
      <c r="BM43" s="134">
        <v>0</v>
      </c>
      <c r="BN43" s="134">
        <v>0</v>
      </c>
      <c r="BO43" s="134">
        <v>8.2019727194875545E-4</v>
      </c>
      <c r="BP43" s="134">
        <v>0</v>
      </c>
      <c r="BQ43" s="134">
        <v>3.1463130140184153E-3</v>
      </c>
      <c r="BR43" s="134">
        <v>2.0004811510951137E-4</v>
      </c>
      <c r="BS43" s="134">
        <v>7.6008892415304358E-3</v>
      </c>
      <c r="BT43" s="134">
        <v>0</v>
      </c>
      <c r="BU43" s="134">
        <v>0</v>
      </c>
      <c r="BV43" s="134">
        <v>0</v>
      </c>
      <c r="BW43" s="134">
        <v>5.6682057474534003E-3</v>
      </c>
      <c r="BX43" s="134">
        <v>1.8588422612861189E-2</v>
      </c>
      <c r="BY43" s="134">
        <v>1.3129299307772966E-2</v>
      </c>
      <c r="BZ43" s="134">
        <v>3.4736531599036953E-2</v>
      </c>
      <c r="CA43" s="134">
        <v>0.80650403957769878</v>
      </c>
      <c r="CB43" s="134">
        <v>5.4302169956961979E-2</v>
      </c>
      <c r="CC43" s="134">
        <v>2.7793350387144151E-2</v>
      </c>
      <c r="CD43" s="134">
        <v>2.3416394114780636E-2</v>
      </c>
      <c r="CE43" s="134">
        <v>0</v>
      </c>
      <c r="CF43" s="134">
        <v>0</v>
      </c>
      <c r="CG43" s="134">
        <v>4.0941390536827936E-3</v>
      </c>
      <c r="CH43" s="134">
        <v>0</v>
      </c>
      <c r="CI43" s="134"/>
      <c r="CJ43" s="134">
        <v>0</v>
      </c>
      <c r="CK43" s="134">
        <v>0</v>
      </c>
      <c r="CL43" s="134">
        <v>0</v>
      </c>
      <c r="CM43" s="134">
        <v>0</v>
      </c>
      <c r="CN43" s="134">
        <v>0</v>
      </c>
      <c r="CO43" s="134">
        <v>0</v>
      </c>
      <c r="CP43" s="134">
        <v>0</v>
      </c>
      <c r="CQ43" s="134">
        <v>0</v>
      </c>
      <c r="CR43" s="134">
        <v>0</v>
      </c>
      <c r="CS43" s="134">
        <v>6.2660218838169238E-4</v>
      </c>
      <c r="CT43" s="134">
        <v>5.030063438843861E-4</v>
      </c>
      <c r="CU43" s="134">
        <v>6.6888288962322403E-3</v>
      </c>
      <c r="CV43" s="134">
        <v>0</v>
      </c>
      <c r="CW43" s="134">
        <v>0</v>
      </c>
      <c r="CX43" s="134">
        <v>0</v>
      </c>
      <c r="CY43" s="134">
        <v>1.9014818270835898E-3</v>
      </c>
      <c r="CZ43" s="134">
        <v>1.5068834104333018E-2</v>
      </c>
      <c r="DA43" s="134">
        <v>1.1019552555048487E-2</v>
      </c>
      <c r="DB43" s="134">
        <v>0.18136562583472693</v>
      </c>
      <c r="DC43" s="134">
        <v>0.69149088053666419</v>
      </c>
      <c r="DD43" s="134">
        <v>4.3304804911762494E-2</v>
      </c>
      <c r="DE43" s="134">
        <v>2.3804680371703184E-2</v>
      </c>
      <c r="DF43" s="134">
        <v>2.375575078889354E-2</v>
      </c>
      <c r="DG43" s="134">
        <v>0</v>
      </c>
      <c r="DH43" s="134">
        <v>0</v>
      </c>
      <c r="DI43" s="134">
        <v>4.6995164128626929E-4</v>
      </c>
      <c r="DJ43" s="134">
        <v>0</v>
      </c>
      <c r="DK43" s="134"/>
      <c r="DL43" s="134">
        <v>0</v>
      </c>
      <c r="DM43" s="134">
        <v>0</v>
      </c>
      <c r="DN43" s="134">
        <v>0</v>
      </c>
      <c r="DO43" s="134">
        <v>0</v>
      </c>
      <c r="DP43" s="134">
        <v>0</v>
      </c>
      <c r="DQ43" s="134">
        <v>0</v>
      </c>
      <c r="DR43" s="134">
        <v>0</v>
      </c>
      <c r="DS43" s="134">
        <v>0</v>
      </c>
      <c r="DT43" s="134">
        <v>0</v>
      </c>
      <c r="DU43" s="134">
        <v>7.0797025521274876E-4</v>
      </c>
      <c r="DV43" s="134">
        <v>7.600268916254509E-4</v>
      </c>
      <c r="DW43" s="134">
        <v>6.59514549862859E-3</v>
      </c>
      <c r="DX43" s="134">
        <v>0</v>
      </c>
      <c r="DY43" s="134">
        <v>0</v>
      </c>
      <c r="DZ43" s="134">
        <v>0</v>
      </c>
      <c r="EA43" s="134">
        <v>3.4480893078378079E-3</v>
      </c>
      <c r="EB43" s="134">
        <v>1.1061802718056419E-2</v>
      </c>
      <c r="EC43" s="134">
        <v>1.4869450684040348E-2</v>
      </c>
      <c r="ED43" s="134">
        <v>3.8354208755978655E-2</v>
      </c>
      <c r="EE43" s="134">
        <v>0.82059073461488485</v>
      </c>
      <c r="EF43" s="134">
        <v>4.6661229802148999E-2</v>
      </c>
      <c r="EG43" s="134">
        <v>3.0351975845558606E-2</v>
      </c>
      <c r="EH43" s="134">
        <v>2.2187131884747913E-2</v>
      </c>
      <c r="EI43" s="134">
        <v>0</v>
      </c>
      <c r="EJ43" s="134">
        <v>4.0582486136732567E-3</v>
      </c>
      <c r="EK43" s="134">
        <v>3.5398512760637438E-4</v>
      </c>
      <c r="EL43" s="134">
        <v>0</v>
      </c>
      <c r="EM43" s="134"/>
      <c r="EN43" s="134">
        <v>0</v>
      </c>
      <c r="EO43" s="134">
        <v>0</v>
      </c>
      <c r="EP43" s="134">
        <v>0</v>
      </c>
      <c r="EQ43" s="134">
        <v>0</v>
      </c>
      <c r="ER43" s="134">
        <v>0</v>
      </c>
      <c r="ES43" s="134">
        <v>0</v>
      </c>
      <c r="ET43" s="134">
        <v>0</v>
      </c>
      <c r="EU43" s="134">
        <v>0</v>
      </c>
      <c r="EV43" s="134">
        <v>0</v>
      </c>
      <c r="EW43" s="134">
        <v>1.4825723796120076E-3</v>
      </c>
      <c r="EX43" s="134">
        <v>7.7231260371789787E-4</v>
      </c>
      <c r="EY43" s="134">
        <v>5.128775818426177E-3</v>
      </c>
      <c r="EZ43" s="134">
        <v>0</v>
      </c>
      <c r="FA43" s="134">
        <v>0</v>
      </c>
      <c r="FB43" s="134">
        <v>0</v>
      </c>
      <c r="FC43" s="134">
        <v>3.3966968693894387E-3</v>
      </c>
      <c r="FD43" s="134">
        <v>1.1981787299750383E-2</v>
      </c>
      <c r="FE43" s="134">
        <v>1.4709588959716977E-2</v>
      </c>
      <c r="FF43" s="134">
        <v>3.1340233036542771E-2</v>
      </c>
      <c r="FG43" s="134">
        <v>0.8216081313547311</v>
      </c>
      <c r="FH43" s="134">
        <v>3.3535468394054961E-2</v>
      </c>
      <c r="FI43" s="134">
        <v>4.188293674648353E-2</v>
      </c>
      <c r="FJ43" s="134">
        <v>3.1417809034850801E-2</v>
      </c>
      <c r="FK43" s="134">
        <v>0</v>
      </c>
      <c r="FL43" s="134">
        <v>2.7436875027239405E-3</v>
      </c>
      <c r="FM43" s="134">
        <v>0</v>
      </c>
      <c r="FN43" s="134">
        <v>0</v>
      </c>
      <c r="FO43" s="134"/>
      <c r="FP43" s="134">
        <v>0</v>
      </c>
      <c r="FQ43" s="134">
        <v>1.9973515884443737E-4</v>
      </c>
      <c r="FR43" s="134">
        <v>0</v>
      </c>
      <c r="FS43" s="134">
        <v>0</v>
      </c>
      <c r="FT43" s="134">
        <v>0</v>
      </c>
      <c r="FU43" s="134">
        <v>0</v>
      </c>
      <c r="FV43" s="134">
        <v>0</v>
      </c>
      <c r="FW43" s="134">
        <v>0</v>
      </c>
      <c r="FX43" s="134">
        <v>0</v>
      </c>
      <c r="FY43" s="134">
        <v>5.60613185689866E-4</v>
      </c>
      <c r="FZ43" s="134">
        <v>7.967347249884097E-4</v>
      </c>
      <c r="GA43" s="134">
        <v>4.2604061973196185E-3</v>
      </c>
      <c r="GB43" s="134">
        <v>0</v>
      </c>
      <c r="GC43" s="134">
        <v>0</v>
      </c>
      <c r="GD43" s="134">
        <v>3.8097632149937545E-4</v>
      </c>
      <c r="GE43" s="134">
        <v>4.8904320299112403E-3</v>
      </c>
      <c r="GF43" s="134">
        <v>1.2194816308449241E-2</v>
      </c>
      <c r="GG43" s="134">
        <v>4.3352774697469579E-2</v>
      </c>
      <c r="GH43" s="134">
        <v>1.9301537646996617E-2</v>
      </c>
      <c r="GI43" s="134">
        <v>0.82836967250582649</v>
      </c>
      <c r="GJ43" s="134">
        <v>2.3496818239419442E-2</v>
      </c>
      <c r="GK43" s="134">
        <v>3.699796576736894E-2</v>
      </c>
      <c r="GL43" s="134">
        <v>2.2340840980741714E-2</v>
      </c>
      <c r="GM43" s="134">
        <v>0</v>
      </c>
      <c r="GN43" s="134">
        <v>2.6865314705334605E-3</v>
      </c>
      <c r="GO43" s="134">
        <v>1.7014476494140428E-4</v>
      </c>
      <c r="GP43" s="134">
        <v>0</v>
      </c>
      <c r="GQ43" s="134"/>
      <c r="GR43" s="134">
        <v>0</v>
      </c>
      <c r="GS43" s="134">
        <v>0</v>
      </c>
      <c r="GT43" s="134">
        <v>0</v>
      </c>
      <c r="GU43" s="134">
        <v>0</v>
      </c>
      <c r="GV43" s="134">
        <v>5.4344809200908891E-3</v>
      </c>
      <c r="GW43" s="134">
        <v>0</v>
      </c>
      <c r="GX43" s="134">
        <v>0</v>
      </c>
      <c r="GY43" s="134">
        <v>0</v>
      </c>
      <c r="GZ43" s="134">
        <v>0</v>
      </c>
      <c r="HA43" s="134">
        <v>1.4885723946098377E-3</v>
      </c>
      <c r="HB43" s="134">
        <v>1.2547822892243243E-3</v>
      </c>
      <c r="HC43" s="134">
        <v>3.1694007455962316E-3</v>
      </c>
      <c r="HD43" s="134">
        <v>0</v>
      </c>
      <c r="HE43" s="134">
        <v>0</v>
      </c>
      <c r="HF43" s="134">
        <v>1.1021188656901817E-3</v>
      </c>
      <c r="HG43" s="134">
        <v>4.6328091782970749E-3</v>
      </c>
      <c r="HH43" s="134">
        <v>1.5517190943695823E-2</v>
      </c>
      <c r="HI43" s="134">
        <v>3.672555165591132E-2</v>
      </c>
      <c r="HJ43" s="134">
        <v>2.5217032750775067E-2</v>
      </c>
      <c r="HK43" s="134">
        <v>0.81219137709255484</v>
      </c>
      <c r="HL43" s="134">
        <v>2.3427324934471958E-2</v>
      </c>
      <c r="HM43" s="134">
        <v>4.4629855661640828E-2</v>
      </c>
      <c r="HN43" s="134">
        <v>2.3390870834114192E-2</v>
      </c>
      <c r="HO43" s="134">
        <v>0</v>
      </c>
      <c r="HP43" s="134">
        <v>1.8186317333274034E-3</v>
      </c>
      <c r="HQ43" s="134">
        <v>0</v>
      </c>
      <c r="HR43" s="134">
        <v>0</v>
      </c>
    </row>
    <row r="44" spans="1:226" x14ac:dyDescent="0.25">
      <c r="A44" s="123" t="s">
        <v>841</v>
      </c>
      <c r="B44" s="123">
        <v>9493</v>
      </c>
      <c r="C44" s="147" t="s">
        <v>931</v>
      </c>
      <c r="D44" s="148">
        <v>1.2128904164747173E-7</v>
      </c>
      <c r="E44" s="148">
        <v>1.1640060712414595E-6</v>
      </c>
      <c r="F44" s="148">
        <v>5.7621745769690461E-7</v>
      </c>
      <c r="G44" s="148">
        <v>1.8127438289703656E-8</v>
      </c>
      <c r="H44" s="148">
        <v>5.6324593252224753E-6</v>
      </c>
      <c r="I44" s="148">
        <v>6.3673418008068813E-7</v>
      </c>
      <c r="J44" s="148">
        <v>8.8116735949231018E-8</v>
      </c>
      <c r="K44" s="148">
        <v>5.2903964598373725E-7</v>
      </c>
      <c r="L44" s="148">
        <v>5.4663119599886894E-6</v>
      </c>
      <c r="M44" s="148">
        <v>2.3551249234661801E-5</v>
      </c>
      <c r="N44" s="148">
        <v>8.230315937303614E-7</v>
      </c>
      <c r="O44" s="148">
        <v>6.8487645390839035E-7</v>
      </c>
      <c r="P44" s="148">
        <v>3.2924867813536202E-6</v>
      </c>
      <c r="Q44" s="148">
        <v>6.0139993017408055E-7</v>
      </c>
      <c r="R44" s="148">
        <v>4.9750054007790591E-7</v>
      </c>
      <c r="S44" s="148">
        <v>7.445343477044923E-6</v>
      </c>
      <c r="T44" s="148">
        <v>2.2666476904474336E-5</v>
      </c>
      <c r="U44" s="148">
        <v>9.5337833950911523E-7</v>
      </c>
      <c r="V44" s="148">
        <v>2.8093315296420852E-5</v>
      </c>
      <c r="W44" s="148">
        <v>1.6694772517031472E-4</v>
      </c>
      <c r="X44" s="148">
        <v>1.3128076615645117E-5</v>
      </c>
      <c r="Y44" s="148">
        <v>7.7553853762560866E-6</v>
      </c>
      <c r="Z44" s="148">
        <v>9.7645933102433951E-6</v>
      </c>
      <c r="AA44" s="148">
        <v>1.4021813293655803E-6</v>
      </c>
      <c r="AB44" s="148">
        <v>1.4896996950564043E-6</v>
      </c>
      <c r="AC44" s="148">
        <v>3.3436139026906392E-6</v>
      </c>
      <c r="AD44" s="148">
        <v>1.0717726682143417E-5</v>
      </c>
      <c r="AE44" s="149"/>
      <c r="AF44" s="148">
        <v>1.831326605839452E-8</v>
      </c>
      <c r="AG44" s="148">
        <v>7.9999494979475689E-7</v>
      </c>
      <c r="AH44" s="148">
        <v>6.7922967439059755E-7</v>
      </c>
      <c r="AI44" s="148">
        <v>7.4483942602732176E-8</v>
      </c>
      <c r="AJ44" s="148">
        <v>5.1165193645169556E-6</v>
      </c>
      <c r="AK44" s="148">
        <v>6.6301126949941312E-7</v>
      </c>
      <c r="AL44" s="148">
        <v>9.5481983885287773E-8</v>
      </c>
      <c r="AM44" s="148">
        <v>5.2259290644284775E-7</v>
      </c>
      <c r="AN44" s="148">
        <v>6.7227542318892083E-6</v>
      </c>
      <c r="AO44" s="148">
        <v>2.8068985984153918E-5</v>
      </c>
      <c r="AP44" s="148">
        <v>1.0242076694979527E-6</v>
      </c>
      <c r="AQ44" s="148">
        <v>6.096471865123261E-7</v>
      </c>
      <c r="AR44" s="148">
        <v>3.6796711337905374E-6</v>
      </c>
      <c r="AS44" s="148">
        <v>6.4715642885740205E-7</v>
      </c>
      <c r="AT44" s="148">
        <v>8.6466733951917207E-7</v>
      </c>
      <c r="AU44" s="148">
        <v>1.0402739680388101E-5</v>
      </c>
      <c r="AV44" s="148">
        <v>1.9934112012933267E-5</v>
      </c>
      <c r="AW44" s="148">
        <v>8.9576454379365033E-6</v>
      </c>
      <c r="AX44" s="148">
        <v>2.5080751117899229E-5</v>
      </c>
      <c r="AY44" s="148">
        <v>1.5261843563517088E-4</v>
      </c>
      <c r="AZ44" s="148">
        <v>1.5429391778741414E-5</v>
      </c>
      <c r="BA44" s="148">
        <v>7.466393031550286E-6</v>
      </c>
      <c r="BB44" s="148">
        <v>7.9092647074190228E-6</v>
      </c>
      <c r="BC44" s="148">
        <v>1.2081836046635971E-6</v>
      </c>
      <c r="BD44" s="148">
        <v>1.29630985005114E-6</v>
      </c>
      <c r="BE44" s="148">
        <v>1.8970212611627777E-6</v>
      </c>
      <c r="BF44" s="148">
        <v>9.2806427418798551E-6</v>
      </c>
      <c r="BG44" s="148"/>
      <c r="BH44" s="148">
        <v>4.0799715396767305E-8</v>
      </c>
      <c r="BI44" s="148">
        <v>3.854241013446266E-7</v>
      </c>
      <c r="BJ44" s="148">
        <v>5.9657200660875403E-7</v>
      </c>
      <c r="BK44" s="148">
        <v>9.9809152508952742E-8</v>
      </c>
      <c r="BL44" s="148">
        <v>4.2398949283137885E-6</v>
      </c>
      <c r="BM44" s="148">
        <v>5.5058439462765578E-8</v>
      </c>
      <c r="BN44" s="148">
        <v>1.448281998178274E-7</v>
      </c>
      <c r="BO44" s="148">
        <v>2.9454076892549755E-7</v>
      </c>
      <c r="BP44" s="148">
        <v>7.3719504248286113E-6</v>
      </c>
      <c r="BQ44" s="148">
        <v>2.5157192748327265E-5</v>
      </c>
      <c r="BR44" s="148">
        <v>1.1813714902961417E-6</v>
      </c>
      <c r="BS44" s="148">
        <v>6.6130425422100697E-6</v>
      </c>
      <c r="BT44" s="148">
        <v>4.3322368051804038E-6</v>
      </c>
      <c r="BU44" s="148">
        <v>3.9024655509997883E-7</v>
      </c>
      <c r="BV44" s="148">
        <v>2.0125473057762754E-7</v>
      </c>
      <c r="BW44" s="148">
        <v>6.4741462337866453E-6</v>
      </c>
      <c r="BX44" s="148">
        <v>1.966594281789377E-5</v>
      </c>
      <c r="BY44" s="148">
        <v>5.5537132258043161E-6</v>
      </c>
      <c r="BZ44" s="148">
        <v>2.7220178626630499E-5</v>
      </c>
      <c r="CA44" s="148">
        <v>1.6562222259859476E-4</v>
      </c>
      <c r="CB44" s="148">
        <v>2.1804789746853844E-5</v>
      </c>
      <c r="CC44" s="148">
        <v>7.335465032278001E-6</v>
      </c>
      <c r="CD44" s="148">
        <v>8.9853417922755764E-6</v>
      </c>
      <c r="CE44" s="148">
        <v>1.5918917527139434E-6</v>
      </c>
      <c r="CF44" s="148">
        <v>1.2166842187580306E-6</v>
      </c>
      <c r="CG44" s="148">
        <v>4.1782719296007933E-6</v>
      </c>
      <c r="CH44" s="148">
        <v>6.9946876783184807E-6</v>
      </c>
      <c r="CI44" s="148"/>
      <c r="CJ44" s="148">
        <v>2.4098185044159067E-6</v>
      </c>
      <c r="CK44" s="148">
        <v>6.1560888907220751E-9</v>
      </c>
      <c r="CL44" s="148">
        <v>1.4037191941054603E-5</v>
      </c>
      <c r="CM44" s="148">
        <v>2.677433289735003E-7</v>
      </c>
      <c r="CN44" s="148">
        <v>9.4162941525192921E-6</v>
      </c>
      <c r="CO44" s="148">
        <v>3.0868391807928441E-7</v>
      </c>
      <c r="CP44" s="148">
        <v>1.3218546090950771E-7</v>
      </c>
      <c r="CQ44" s="148">
        <v>4.2762091091709086E-7</v>
      </c>
      <c r="CR44" s="148">
        <v>1.1746489916178154E-5</v>
      </c>
      <c r="CS44" s="148">
        <v>2.4782404616997978E-5</v>
      </c>
      <c r="CT44" s="148">
        <v>6.558257706270582E-7</v>
      </c>
      <c r="CU44" s="148">
        <v>2.1318651043444069E-6</v>
      </c>
      <c r="CV44" s="148">
        <v>3.9862616147376168E-6</v>
      </c>
      <c r="CW44" s="148">
        <v>1.7002405894889304E-7</v>
      </c>
      <c r="CX44" s="148">
        <v>2.3974950310583805E-7</v>
      </c>
      <c r="CY44" s="148">
        <v>1.0109680762972899E-5</v>
      </c>
      <c r="CZ44" s="148">
        <v>1.923275091334345E-5</v>
      </c>
      <c r="DA44" s="148">
        <v>5.9817252974063044E-6</v>
      </c>
      <c r="DB44" s="148">
        <v>2.8258245812283061E-5</v>
      </c>
      <c r="DC44" s="148">
        <v>1.4946131157531401E-4</v>
      </c>
      <c r="DD44" s="148">
        <v>1.8924475443290048E-5</v>
      </c>
      <c r="DE44" s="148">
        <v>8.2423005528088607E-6</v>
      </c>
      <c r="DF44" s="148">
        <v>9.6032092768709769E-6</v>
      </c>
      <c r="DG44" s="148">
        <v>1.4077518163785107E-6</v>
      </c>
      <c r="DH44" s="148">
        <v>5.433566019849223E-6</v>
      </c>
      <c r="DI44" s="148">
        <v>2.0422246561481806E-6</v>
      </c>
      <c r="DJ44" s="148">
        <v>5.3696610730215732E-6</v>
      </c>
      <c r="DK44" s="148"/>
      <c r="DL44" s="148">
        <v>2.0489537827269366E-7</v>
      </c>
      <c r="DM44" s="148">
        <v>0</v>
      </c>
      <c r="DN44" s="148">
        <v>1.0736409457230761E-5</v>
      </c>
      <c r="DO44" s="148">
        <v>1.8916206087991108E-7</v>
      </c>
      <c r="DP44" s="148">
        <v>1.0060259820941985E-5</v>
      </c>
      <c r="DQ44" s="148">
        <v>0</v>
      </c>
      <c r="DR44" s="148">
        <v>1.049892928902512E-7</v>
      </c>
      <c r="DS44" s="148">
        <v>9.4779802043948214E-8</v>
      </c>
      <c r="DT44" s="148">
        <v>6.2536665727744314E-6</v>
      </c>
      <c r="DU44" s="148">
        <v>2.1876134024299483E-5</v>
      </c>
      <c r="DV44" s="148">
        <v>9.3647673202477564E-7</v>
      </c>
      <c r="DW44" s="148">
        <v>6.5789495559245243E-7</v>
      </c>
      <c r="DX44" s="148">
        <v>1.9975355390111062E-5</v>
      </c>
      <c r="DY44" s="148">
        <v>6.4498012093722952E-7</v>
      </c>
      <c r="DZ44" s="148">
        <v>4.1289948215382216E-7</v>
      </c>
      <c r="EA44" s="148">
        <v>7.5706279649074029E-6</v>
      </c>
      <c r="EB44" s="148">
        <v>2.0169024584136494E-5</v>
      </c>
      <c r="EC44" s="148">
        <v>3.2089891453796986E-6</v>
      </c>
      <c r="ED44" s="148">
        <v>3.3343477270610351E-5</v>
      </c>
      <c r="EE44" s="148">
        <v>1.341394386021141E-4</v>
      </c>
      <c r="EF44" s="148">
        <v>2.3630010193149939E-5</v>
      </c>
      <c r="EG44" s="148">
        <v>9.2364003069846845E-6</v>
      </c>
      <c r="EH44" s="148">
        <v>8.7368862281290554E-6</v>
      </c>
      <c r="EI44" s="148">
        <v>1.7977908104654269E-6</v>
      </c>
      <c r="EJ44" s="148">
        <v>4.4527125431800157E-6</v>
      </c>
      <c r="EK44" s="148">
        <v>2.7554513796694441E-6</v>
      </c>
      <c r="EL44" s="148">
        <v>6.2745535500129328E-6</v>
      </c>
      <c r="EM44" s="148"/>
      <c r="EN44" s="148">
        <v>8.5474203130033543E-8</v>
      </c>
      <c r="EO44" s="148">
        <v>0</v>
      </c>
      <c r="EP44" s="148">
        <v>1.1053668439806171E-5</v>
      </c>
      <c r="EQ44" s="148">
        <v>2.3969449573463612E-7</v>
      </c>
      <c r="ER44" s="148">
        <v>1.2588350750922629E-5</v>
      </c>
      <c r="ES44" s="148">
        <v>3.5030411118866203E-8</v>
      </c>
      <c r="ET44" s="148">
        <v>5.2257433162827646E-7</v>
      </c>
      <c r="EU44" s="148">
        <v>1.9721744788834374E-7</v>
      </c>
      <c r="EV44" s="148">
        <v>6.7715142215364447E-6</v>
      </c>
      <c r="EW44" s="148">
        <v>1.0642532852027886E-5</v>
      </c>
      <c r="EX44" s="148">
        <v>1.0164526544786161E-6</v>
      </c>
      <c r="EY44" s="148">
        <v>8.2092661044068543E-7</v>
      </c>
      <c r="EZ44" s="148">
        <v>3.236855097512622E-5</v>
      </c>
      <c r="FA44" s="148">
        <v>9.651903863283989E-6</v>
      </c>
      <c r="FB44" s="148">
        <v>1.648739069694048E-7</v>
      </c>
      <c r="FC44" s="148">
        <v>8.9957783869591001E-6</v>
      </c>
      <c r="FD44" s="148">
        <v>2.8242726106215161E-5</v>
      </c>
      <c r="FE44" s="148">
        <v>3.2161239646105542E-6</v>
      </c>
      <c r="FF44" s="148">
        <v>2.6962141289199599E-5</v>
      </c>
      <c r="FG44" s="148">
        <v>1.1478827989367834E-4</v>
      </c>
      <c r="FH44" s="148">
        <v>1.8857262796559097E-5</v>
      </c>
      <c r="FI44" s="148">
        <v>1.8087592985004275E-5</v>
      </c>
      <c r="FJ44" s="148">
        <v>1.1611628308052766E-5</v>
      </c>
      <c r="FK44" s="148">
        <v>1.9345581454160721E-6</v>
      </c>
      <c r="FL44" s="148">
        <v>5.0445517164747617E-6</v>
      </c>
      <c r="FM44" s="148">
        <v>2.1732874591564982E-6</v>
      </c>
      <c r="FN44" s="148">
        <v>5.9372867523295815E-6</v>
      </c>
      <c r="FO44" s="148"/>
      <c r="FP44" s="148">
        <v>9.9183639084396481E-8</v>
      </c>
      <c r="FQ44" s="148">
        <v>0</v>
      </c>
      <c r="FR44" s="148">
        <v>1.2200754636542347E-5</v>
      </c>
      <c r="FS44" s="148">
        <v>0</v>
      </c>
      <c r="FT44" s="148">
        <v>1.5739123857656214E-5</v>
      </c>
      <c r="FU44" s="148">
        <v>1.2189925559691877E-6</v>
      </c>
      <c r="FV44" s="148">
        <v>4.7584842860585861E-7</v>
      </c>
      <c r="FW44" s="148">
        <v>5.1830851443623726E-7</v>
      </c>
      <c r="FX44" s="148">
        <v>7.802779981505479E-6</v>
      </c>
      <c r="FY44" s="148">
        <v>7.3443095992201192E-6</v>
      </c>
      <c r="FZ44" s="148">
        <v>7.6049816279688835E-7</v>
      </c>
      <c r="GA44" s="148">
        <v>2.7869853576428763E-7</v>
      </c>
      <c r="GB44" s="148">
        <v>2.3434889149276494E-5</v>
      </c>
      <c r="GC44" s="148">
        <v>2.1844754974801377E-7</v>
      </c>
      <c r="GD44" s="148">
        <v>1.1667740454175035E-7</v>
      </c>
      <c r="GE44" s="148">
        <v>6.3670569877040465E-6</v>
      </c>
      <c r="GF44" s="148">
        <v>2.2567836005039669E-5</v>
      </c>
      <c r="GG44" s="148">
        <v>2.3031651477593359E-6</v>
      </c>
      <c r="GH44" s="148">
        <v>2.5234564501789357E-5</v>
      </c>
      <c r="GI44" s="148">
        <v>7.8115580950618267E-5</v>
      </c>
      <c r="GJ44" s="148">
        <v>1.8481257044835817E-5</v>
      </c>
      <c r="GK44" s="148">
        <v>1.413777643213688E-5</v>
      </c>
      <c r="GL44" s="148">
        <v>1.6167121923008032E-5</v>
      </c>
      <c r="GM44" s="148">
        <v>2.036317318744142E-6</v>
      </c>
      <c r="GN44" s="148">
        <v>5.9414094881592516E-6</v>
      </c>
      <c r="GO44" s="148">
        <v>2.9294227757719498E-6</v>
      </c>
      <c r="GP44" s="148">
        <v>7.7315193367596736E-6</v>
      </c>
      <c r="GQ44" s="148"/>
      <c r="GR44" s="148">
        <v>6.7231619284193103E-7</v>
      </c>
      <c r="GS44" s="148">
        <v>1.6550872769637465E-8</v>
      </c>
      <c r="GT44" s="148">
        <v>6.0616875725128595E-7</v>
      </c>
      <c r="GU44" s="148">
        <v>0</v>
      </c>
      <c r="GV44" s="148">
        <v>1.0798241445176188E-5</v>
      </c>
      <c r="GW44" s="148">
        <v>2.8033035853595796E-8</v>
      </c>
      <c r="GX44" s="148">
        <v>2.7509367838514224E-7</v>
      </c>
      <c r="GY44" s="148">
        <v>1.6897760200013139E-6</v>
      </c>
      <c r="GZ44" s="148">
        <v>7.9995661615250317E-6</v>
      </c>
      <c r="HA44" s="148">
        <v>7.4639557795603917E-6</v>
      </c>
      <c r="HB44" s="148">
        <v>8.959017378727113E-7</v>
      </c>
      <c r="HC44" s="148">
        <v>5.9423913025588572E-7</v>
      </c>
      <c r="HD44" s="148">
        <v>4.7276377181328733E-6</v>
      </c>
      <c r="HE44" s="148">
        <v>1.3062575043270452E-7</v>
      </c>
      <c r="HF44" s="148">
        <v>3.1881637087762747E-7</v>
      </c>
      <c r="HG44" s="148">
        <v>3.0509490865479747E-6</v>
      </c>
      <c r="HH44" s="148">
        <v>1.6953390567701294E-5</v>
      </c>
      <c r="HI44" s="148">
        <v>2.5685698581941518E-6</v>
      </c>
      <c r="HJ44" s="148">
        <v>2.866502894289186E-5</v>
      </c>
      <c r="HK44" s="148">
        <v>5.0594121970081886E-5</v>
      </c>
      <c r="HL44" s="148">
        <v>1.9160603231726712E-5</v>
      </c>
      <c r="HM44" s="148">
        <v>1.6886177685846042E-5</v>
      </c>
      <c r="HN44" s="148">
        <v>1.6696303244786565E-5</v>
      </c>
      <c r="HO44" s="148">
        <v>3.8463456867665409E-6</v>
      </c>
      <c r="HP44" s="148">
        <v>6.3555606233039829E-6</v>
      </c>
      <c r="HQ44" s="148">
        <v>5.2392320475392937E-6</v>
      </c>
      <c r="HR44" s="148">
        <v>1.0167603095510257E-5</v>
      </c>
    </row>
    <row r="45" spans="1:226" x14ac:dyDescent="0.25">
      <c r="A45" s="123" t="s">
        <v>841</v>
      </c>
      <c r="B45" s="123">
        <v>9101</v>
      </c>
      <c r="C45" s="147" t="s">
        <v>932</v>
      </c>
      <c r="D45" s="148">
        <v>1.2126811269599922E-7</v>
      </c>
      <c r="E45" s="148">
        <v>0</v>
      </c>
      <c r="F45" s="148">
        <v>0</v>
      </c>
      <c r="G45" s="148">
        <v>0</v>
      </c>
      <c r="H45" s="148">
        <v>1.980241358768208E-8</v>
      </c>
      <c r="I45" s="148">
        <v>0</v>
      </c>
      <c r="J45" s="148">
        <v>0</v>
      </c>
      <c r="K45" s="148">
        <v>7.2369677499287957E-9</v>
      </c>
      <c r="L45" s="148">
        <v>2.3861394213082183E-8</v>
      </c>
      <c r="M45" s="148">
        <v>2.366866658507898E-8</v>
      </c>
      <c r="N45" s="148">
        <v>9.3279249099754886E-7</v>
      </c>
      <c r="O45" s="148">
        <v>2.2659297862129572E-8</v>
      </c>
      <c r="P45" s="148">
        <v>2.3553417276278614E-7</v>
      </c>
      <c r="Q45" s="148">
        <v>0</v>
      </c>
      <c r="R45" s="148">
        <v>9.4039052435916549E-8</v>
      </c>
      <c r="S45" s="148">
        <v>2.5767085657904252E-6</v>
      </c>
      <c r="T45" s="148">
        <v>1.8102715759774866E-6</v>
      </c>
      <c r="U45" s="148">
        <v>5.9655751462479308E-9</v>
      </c>
      <c r="V45" s="148">
        <v>2.1158908911098698E-5</v>
      </c>
      <c r="W45" s="148">
        <v>2.9702354756726911E-6</v>
      </c>
      <c r="X45" s="148">
        <v>9.937903815114508E-6</v>
      </c>
      <c r="Y45" s="148">
        <v>1.3148465451859235E-7</v>
      </c>
      <c r="Z45" s="148">
        <v>1.6112228278499063E-6</v>
      </c>
      <c r="AA45" s="148">
        <v>1.0647826538522122E-7</v>
      </c>
      <c r="AB45" s="148">
        <v>1.3797452461867624E-8</v>
      </c>
      <c r="AC45" s="148">
        <v>2.970889381809997E-7</v>
      </c>
      <c r="AD45" s="148">
        <v>3.0823968577565341E-6</v>
      </c>
      <c r="AE45" s="149"/>
      <c r="AF45" s="148">
        <v>9.3159962589089514E-8</v>
      </c>
      <c r="AG45" s="148">
        <v>0</v>
      </c>
      <c r="AH45" s="148">
        <v>0</v>
      </c>
      <c r="AI45" s="148">
        <v>0</v>
      </c>
      <c r="AJ45" s="148">
        <v>2.0556866239867416E-8</v>
      </c>
      <c r="AK45" s="148">
        <v>0</v>
      </c>
      <c r="AL45" s="148">
        <v>0</v>
      </c>
      <c r="AM45" s="148">
        <v>1.3808058550872845E-7</v>
      </c>
      <c r="AN45" s="148">
        <v>1.6688902768303175E-6</v>
      </c>
      <c r="AO45" s="148">
        <v>3.6992977509404637E-8</v>
      </c>
      <c r="AP45" s="148">
        <v>9.1867751885434291E-7</v>
      </c>
      <c r="AQ45" s="148">
        <v>0</v>
      </c>
      <c r="AR45" s="148">
        <v>2.518977141331135E-7</v>
      </c>
      <c r="AS45" s="148">
        <v>6.1044220194648396E-9</v>
      </c>
      <c r="AT45" s="148">
        <v>7.9342630358744412E-8</v>
      </c>
      <c r="AU45" s="148">
        <v>2.8626696964210977E-6</v>
      </c>
      <c r="AV45" s="148">
        <v>1.8777896307298185E-6</v>
      </c>
      <c r="AW45" s="148">
        <v>0</v>
      </c>
      <c r="AX45" s="148">
        <v>2.5735592725966612E-5</v>
      </c>
      <c r="AY45" s="148">
        <v>3.4840842818226018E-6</v>
      </c>
      <c r="AZ45" s="148">
        <v>1.1167598369353701E-5</v>
      </c>
      <c r="BA45" s="148">
        <v>1.4987067339999507E-7</v>
      </c>
      <c r="BB45" s="148">
        <v>1.5467068487530746E-6</v>
      </c>
      <c r="BC45" s="148">
        <v>1.3264764991137141E-7</v>
      </c>
      <c r="BD45" s="148">
        <v>0</v>
      </c>
      <c r="BE45" s="148">
        <v>3.1703351772382091E-7</v>
      </c>
      <c r="BF45" s="148">
        <v>3.2239047217445371E-6</v>
      </c>
      <c r="BG45" s="148"/>
      <c r="BH45" s="148">
        <v>7.85034523899021E-8</v>
      </c>
      <c r="BI45" s="148">
        <v>0</v>
      </c>
      <c r="BJ45" s="148">
        <v>0</v>
      </c>
      <c r="BK45" s="148">
        <v>0</v>
      </c>
      <c r="BL45" s="148">
        <v>2.1592084675985773E-8</v>
      </c>
      <c r="BM45" s="148">
        <v>0</v>
      </c>
      <c r="BN45" s="148">
        <v>0</v>
      </c>
      <c r="BO45" s="148">
        <v>1.893001921192201E-8</v>
      </c>
      <c r="BP45" s="148">
        <v>2.5088900619663141E-8</v>
      </c>
      <c r="BQ45" s="148">
        <v>3.7633350929494711E-8</v>
      </c>
      <c r="BR45" s="148">
        <v>9.229342342321626E-7</v>
      </c>
      <c r="BS45" s="148">
        <v>7.5725522187864568E-9</v>
      </c>
      <c r="BT45" s="148">
        <v>1.7099487443194066E-7</v>
      </c>
      <c r="BU45" s="148">
        <v>6.2722251549157851E-9</v>
      </c>
      <c r="BV45" s="148">
        <v>8.3263284733343464E-8</v>
      </c>
      <c r="BW45" s="148">
        <v>3.0160190286300223E-6</v>
      </c>
      <c r="BX45" s="148">
        <v>1.9885602798233977E-6</v>
      </c>
      <c r="BY45" s="148">
        <v>0</v>
      </c>
      <c r="BZ45" s="148">
        <v>2.7983836257631725E-5</v>
      </c>
      <c r="CA45" s="148">
        <v>5.6289938435320642E-6</v>
      </c>
      <c r="CB45" s="148">
        <v>7.3558693269206893E-6</v>
      </c>
      <c r="CC45" s="148">
        <v>1.5408679069561324E-7</v>
      </c>
      <c r="CD45" s="148">
        <v>1.2449607610073082E-6</v>
      </c>
      <c r="CE45" s="148">
        <v>1.0757319919026884E-7</v>
      </c>
      <c r="CF45" s="148">
        <v>1.1257030718951089E-8</v>
      </c>
      <c r="CG45" s="148">
        <v>6.2722251549157851E-9</v>
      </c>
      <c r="CH45" s="148">
        <v>7.4682416859104455E-7</v>
      </c>
      <c r="CI45" s="148"/>
      <c r="CJ45" s="148">
        <v>7.5392547564953271E-8</v>
      </c>
      <c r="CK45" s="148">
        <v>0</v>
      </c>
      <c r="CL45" s="148">
        <v>3.4054004023026463E-7</v>
      </c>
      <c r="CM45" s="148">
        <v>0</v>
      </c>
      <c r="CN45" s="148">
        <v>1.2947440972664351E-7</v>
      </c>
      <c r="CO45" s="148">
        <v>0</v>
      </c>
      <c r="CP45" s="148">
        <v>0</v>
      </c>
      <c r="CQ45" s="148">
        <v>2.4064241838442198E-7</v>
      </c>
      <c r="CR45" s="148">
        <v>2.46243555628883E-8</v>
      </c>
      <c r="CS45" s="148">
        <v>6.1560888907220751E-9</v>
      </c>
      <c r="CT45" s="148">
        <v>9.5430854111364543E-7</v>
      </c>
      <c r="CU45" s="148">
        <v>7.4987940034575293E-9</v>
      </c>
      <c r="CV45" s="148">
        <v>8.187688589267703E-7</v>
      </c>
      <c r="CW45" s="148">
        <v>6.1560888907220751E-9</v>
      </c>
      <c r="CX45" s="148">
        <v>9.4481619091137151E-8</v>
      </c>
      <c r="CY45" s="148">
        <v>3.1263962877565779E-6</v>
      </c>
      <c r="CZ45" s="148">
        <v>1.8607476738801179E-6</v>
      </c>
      <c r="DA45" s="148">
        <v>0</v>
      </c>
      <c r="DB45" s="148">
        <v>3.1051290225473399E-5</v>
      </c>
      <c r="DC45" s="148">
        <v>1.79456265856981E-5</v>
      </c>
      <c r="DD45" s="148">
        <v>1.2807387917195286E-5</v>
      </c>
      <c r="DE45" s="148">
        <v>1.7154704145374566E-7</v>
      </c>
      <c r="DF45" s="148">
        <v>1.7140171257362084E-6</v>
      </c>
      <c r="DG45" s="148">
        <v>8.9074426885651235E-8</v>
      </c>
      <c r="DH45" s="148">
        <v>0</v>
      </c>
      <c r="DI45" s="148">
        <v>1.2481611420638334E-8</v>
      </c>
      <c r="DJ45" s="148">
        <v>1.4107006394350236E-6</v>
      </c>
      <c r="DK45" s="148"/>
      <c r="DL45" s="148">
        <v>1.4012619604033413E-8</v>
      </c>
      <c r="DM45" s="148">
        <v>0</v>
      </c>
      <c r="DN45" s="148">
        <v>8.0442816245376986E-9</v>
      </c>
      <c r="DO45" s="148">
        <v>0</v>
      </c>
      <c r="DP45" s="148">
        <v>1.4605937272435489E-7</v>
      </c>
      <c r="DQ45" s="148">
        <v>0</v>
      </c>
      <c r="DR45" s="148">
        <v>0</v>
      </c>
      <c r="DS45" s="148">
        <v>0</v>
      </c>
      <c r="DT45" s="148">
        <v>2.6468281474285332E-8</v>
      </c>
      <c r="DU45" s="148">
        <v>6.6170703685713329E-9</v>
      </c>
      <c r="DV45" s="148">
        <v>1.0430629445639006E-6</v>
      </c>
      <c r="DW45" s="148">
        <v>8.0499904695668833E-9</v>
      </c>
      <c r="DX45" s="148">
        <v>2.1935263905621247E-7</v>
      </c>
      <c r="DY45" s="148">
        <v>6.6170703685713329E-9</v>
      </c>
      <c r="DZ45" s="148">
        <v>2.9776816658571002E-8</v>
      </c>
      <c r="EA45" s="148">
        <v>6.7174707880351161E-7</v>
      </c>
      <c r="EB45" s="148">
        <v>1.9423691271453146E-6</v>
      </c>
      <c r="EC45" s="148">
        <v>7.2787774054284666E-9</v>
      </c>
      <c r="ED45" s="148">
        <v>3.218554211419419E-5</v>
      </c>
      <c r="EE45" s="148">
        <v>1.7993167847402544E-5</v>
      </c>
      <c r="EF45" s="148">
        <v>1.483133454039767E-5</v>
      </c>
      <c r="EG45" s="148">
        <v>7.0802652943737397E-9</v>
      </c>
      <c r="EH45" s="148">
        <v>1.39109775107786E-6</v>
      </c>
      <c r="EI45" s="148">
        <v>9.6296797862549542E-8</v>
      </c>
      <c r="EJ45" s="148">
        <v>3.1337601913442199E-7</v>
      </c>
      <c r="EK45" s="148">
        <v>1.5876583453622343E-7</v>
      </c>
      <c r="EL45" s="148">
        <v>1.9338506221446868E-6</v>
      </c>
      <c r="EM45" s="148"/>
      <c r="EN45" s="148">
        <v>1.4012164447546482E-8</v>
      </c>
      <c r="EO45" s="148">
        <v>0</v>
      </c>
      <c r="EP45" s="148">
        <v>9.7934482697905511E-9</v>
      </c>
      <c r="EQ45" s="148">
        <v>0</v>
      </c>
      <c r="ER45" s="148">
        <v>1.6267459982486916E-7</v>
      </c>
      <c r="ES45" s="148">
        <v>0</v>
      </c>
      <c r="ET45" s="148">
        <v>0</v>
      </c>
      <c r="EU45" s="148">
        <v>2.6813361483103179E-7</v>
      </c>
      <c r="EV45" s="148">
        <v>2.8024328895092963E-8</v>
      </c>
      <c r="EW45" s="148">
        <v>1.4012164447546482E-8</v>
      </c>
      <c r="EX45" s="148">
        <v>1.0283907172510814E-6</v>
      </c>
      <c r="EY45" s="148">
        <v>9.3480723761736385E-9</v>
      </c>
      <c r="EZ45" s="148">
        <v>2.4134371242330348E-7</v>
      </c>
      <c r="FA45" s="148">
        <v>7.0060822237732409E-9</v>
      </c>
      <c r="FB45" s="148">
        <v>3.1459569211265651E-8</v>
      </c>
      <c r="FC45" s="148">
        <v>9.8666972361126194E-7</v>
      </c>
      <c r="FD45" s="148">
        <v>1.8014917010740287E-6</v>
      </c>
      <c r="FE45" s="148">
        <v>2.0822377705923913E-8</v>
      </c>
      <c r="FF45" s="148">
        <v>3.2238685331015447E-5</v>
      </c>
      <c r="FG45" s="148">
        <v>2.4315876383152867E-5</v>
      </c>
      <c r="FH45" s="148">
        <v>1.5963430366380279E-5</v>
      </c>
      <c r="FI45" s="148">
        <v>2.2315411494919627E-7</v>
      </c>
      <c r="FJ45" s="148">
        <v>1.8086962136269075E-7</v>
      </c>
      <c r="FK45" s="148">
        <v>1.0985762929532468E-7</v>
      </c>
      <c r="FL45" s="148">
        <v>7.5162154107249907E-8</v>
      </c>
      <c r="FM45" s="148">
        <v>2.427224792712581E-7</v>
      </c>
      <c r="FN45" s="148">
        <v>1.36200769659858E-6</v>
      </c>
      <c r="FO45" s="148"/>
      <c r="FP45" s="148">
        <v>0</v>
      </c>
      <c r="FQ45" s="148">
        <v>0</v>
      </c>
      <c r="FR45" s="148">
        <v>0</v>
      </c>
      <c r="FS45" s="148">
        <v>0</v>
      </c>
      <c r="FT45" s="148">
        <v>1.3347718866344681E-7</v>
      </c>
      <c r="FU45" s="148">
        <v>0</v>
      </c>
      <c r="FV45" s="148">
        <v>0</v>
      </c>
      <c r="FW45" s="148">
        <v>0</v>
      </c>
      <c r="FX45" s="148">
        <v>2.4219314994835287E-8</v>
      </c>
      <c r="FY45" s="148">
        <v>6.9198042842386539E-9</v>
      </c>
      <c r="FZ45" s="148">
        <v>9.1621943750214888E-7</v>
      </c>
      <c r="GA45" s="148">
        <v>9.2328530801610145E-9</v>
      </c>
      <c r="GB45" s="148">
        <v>1.0404717767144385E-8</v>
      </c>
      <c r="GC45" s="148">
        <v>2.0759246110447723E-8</v>
      </c>
      <c r="GD45" s="148">
        <v>6.9198042842386539E-9</v>
      </c>
      <c r="GE45" s="148">
        <v>1.0763472102271646E-6</v>
      </c>
      <c r="GF45" s="148">
        <v>4.0817877877623774E-6</v>
      </c>
      <c r="GG45" s="148">
        <v>8.0036290516495273E-9</v>
      </c>
      <c r="GH45" s="148">
        <v>3.8549996228313027E-6</v>
      </c>
      <c r="GI45" s="148">
        <v>2.3320242999093297E-5</v>
      </c>
      <c r="GJ45" s="148">
        <v>1.4848769981599086E-5</v>
      </c>
      <c r="GK45" s="148">
        <v>1.4001798776365913E-7</v>
      </c>
      <c r="GL45" s="148">
        <v>1.3288675427861325E-7</v>
      </c>
      <c r="GM45" s="148">
        <v>1.1049193322302457E-7</v>
      </c>
      <c r="GN45" s="148">
        <v>8.9880254023194796E-8</v>
      </c>
      <c r="GO45" s="148">
        <v>9.1663729363552195E-8</v>
      </c>
      <c r="GP45" s="148">
        <v>1.5782494523035756E-6</v>
      </c>
      <c r="GQ45" s="148"/>
      <c r="GR45" s="148">
        <v>0</v>
      </c>
      <c r="GS45" s="148">
        <v>0</v>
      </c>
      <c r="GT45" s="148">
        <v>0</v>
      </c>
      <c r="GU45" s="148">
        <v>0</v>
      </c>
      <c r="GV45" s="148">
        <v>1.0466304366186011E-7</v>
      </c>
      <c r="GW45" s="148">
        <v>0</v>
      </c>
      <c r="GX45" s="148">
        <v>0</v>
      </c>
      <c r="GY45" s="148">
        <v>3.2194313030746942E-7</v>
      </c>
      <c r="GZ45" s="148">
        <v>3.3515693756887782E-8</v>
      </c>
      <c r="HA45" s="148">
        <v>0</v>
      </c>
      <c r="HB45" s="148">
        <v>1.4939195176018757E-6</v>
      </c>
      <c r="HC45" s="148">
        <v>1.7385433143997218E-8</v>
      </c>
      <c r="HD45" s="148">
        <v>1.2132289143575168E-8</v>
      </c>
      <c r="HE45" s="148">
        <v>7.4479319459750638E-9</v>
      </c>
      <c r="HF45" s="148">
        <v>7.4479319459750638E-9</v>
      </c>
      <c r="HG45" s="148">
        <v>7.9020460765961934E-7</v>
      </c>
      <c r="HH45" s="148">
        <v>1.6592034353522666E-6</v>
      </c>
      <c r="HI45" s="148">
        <v>1.8980662567902161E-8</v>
      </c>
      <c r="HJ45" s="148">
        <v>5.7691600494256137E-6</v>
      </c>
      <c r="HK45" s="148">
        <v>2.1592747556482126E-5</v>
      </c>
      <c r="HL45" s="148">
        <v>1.4364669937632262E-5</v>
      </c>
      <c r="HM45" s="148">
        <v>2.6543743461720319E-7</v>
      </c>
      <c r="HN45" s="148">
        <v>1.6320143677868702E-6</v>
      </c>
      <c r="HO45" s="148">
        <v>0</v>
      </c>
      <c r="HP45" s="148">
        <v>3.714166062532302E-8</v>
      </c>
      <c r="HQ45" s="148">
        <v>7.4479319459750638E-9</v>
      </c>
      <c r="HR45" s="148">
        <v>2.0145728842330934E-6</v>
      </c>
    </row>
    <row r="46" spans="1:226" x14ac:dyDescent="0.25">
      <c r="A46" s="123" t="s">
        <v>841</v>
      </c>
      <c r="B46" s="123">
        <v>9102</v>
      </c>
      <c r="C46" s="147" t="s">
        <v>933</v>
      </c>
      <c r="D46" s="148">
        <v>0</v>
      </c>
      <c r="E46" s="148">
        <v>0</v>
      </c>
      <c r="F46" s="148">
        <v>4.6135566408992768E-8</v>
      </c>
      <c r="G46" s="148">
        <v>0</v>
      </c>
      <c r="H46" s="148">
        <v>2.7095202064701076E-5</v>
      </c>
      <c r="I46" s="148">
        <v>0</v>
      </c>
      <c r="J46" s="148">
        <v>0</v>
      </c>
      <c r="K46" s="148">
        <v>7.646178189830639E-7</v>
      </c>
      <c r="L46" s="148">
        <v>2.2319925850163762E-6</v>
      </c>
      <c r="M46" s="148">
        <v>8.6332666431725549E-8</v>
      </c>
      <c r="N46" s="148">
        <v>4.6558759695628699E-8</v>
      </c>
      <c r="O46" s="148">
        <v>0</v>
      </c>
      <c r="P46" s="148">
        <v>5.8524970101715644E-7</v>
      </c>
      <c r="Q46" s="148">
        <v>3.5974725260384623E-8</v>
      </c>
      <c r="R46" s="148">
        <v>0</v>
      </c>
      <c r="S46" s="148">
        <v>6.533640447754184E-7</v>
      </c>
      <c r="T46" s="148">
        <v>8.5430949149014247E-6</v>
      </c>
      <c r="U46" s="148">
        <v>2.7806551005513292E-7</v>
      </c>
      <c r="V46" s="148">
        <v>6.4672943532032278E-6</v>
      </c>
      <c r="W46" s="148">
        <v>1.6256625189710865E-5</v>
      </c>
      <c r="X46" s="148">
        <v>1.9669817968378753E-6</v>
      </c>
      <c r="Y46" s="148">
        <v>5.0045902040432289E-8</v>
      </c>
      <c r="Z46" s="148">
        <v>7.8499067009478631E-7</v>
      </c>
      <c r="AA46" s="148">
        <v>1.1319133368908646E-6</v>
      </c>
      <c r="AB46" s="148">
        <v>1.8222524943276592E-7</v>
      </c>
      <c r="AC46" s="148">
        <v>3.6629422413449401E-7</v>
      </c>
      <c r="AD46" s="148">
        <v>1.5054837499595837E-8</v>
      </c>
      <c r="AE46" s="149"/>
      <c r="AF46" s="148">
        <v>0</v>
      </c>
      <c r="AG46" s="148">
        <v>0</v>
      </c>
      <c r="AH46" s="148">
        <v>1.8089707358182511E-7</v>
      </c>
      <c r="AI46" s="148">
        <v>0</v>
      </c>
      <c r="AJ46" s="148">
        <v>2.9204115143387945E-5</v>
      </c>
      <c r="AK46" s="148">
        <v>0</v>
      </c>
      <c r="AL46" s="148">
        <v>0</v>
      </c>
      <c r="AM46" s="148">
        <v>8.3890037609638442E-7</v>
      </c>
      <c r="AN46" s="148">
        <v>2.222530021564048E-6</v>
      </c>
      <c r="AO46" s="148">
        <v>2.8833490112451345E-8</v>
      </c>
      <c r="AP46" s="148">
        <v>0</v>
      </c>
      <c r="AQ46" s="148">
        <v>0</v>
      </c>
      <c r="AR46" s="148">
        <v>7.3766483940423947E-7</v>
      </c>
      <c r="AS46" s="148">
        <v>3.9323462163551669E-8</v>
      </c>
      <c r="AT46" s="148">
        <v>0</v>
      </c>
      <c r="AU46" s="148">
        <v>5.4716482571425727E-7</v>
      </c>
      <c r="AV46" s="148">
        <v>9.444426995697792E-6</v>
      </c>
      <c r="AW46" s="148">
        <v>2.8311309929751986E-7</v>
      </c>
      <c r="AX46" s="148">
        <v>1.4974640879616104E-5</v>
      </c>
      <c r="AY46" s="148">
        <v>1.3400229048502891E-5</v>
      </c>
      <c r="AZ46" s="148">
        <v>1.8414680496068425E-6</v>
      </c>
      <c r="BA46" s="148">
        <v>7.4951318040823093E-8</v>
      </c>
      <c r="BB46" s="148">
        <v>9.3810623748497828E-7</v>
      </c>
      <c r="BC46" s="148">
        <v>1.0122443528755836E-6</v>
      </c>
      <c r="BD46" s="148">
        <v>1.5431717761611043E-7</v>
      </c>
      <c r="BE46" s="148">
        <v>3.9972376629943577E-7</v>
      </c>
      <c r="BF46" s="148">
        <v>1.1614608267123368E-8</v>
      </c>
      <c r="BG46" s="148"/>
      <c r="BH46" s="148">
        <v>0</v>
      </c>
      <c r="BI46" s="148">
        <v>0</v>
      </c>
      <c r="BJ46" s="148">
        <v>7.5187946105833234E-8</v>
      </c>
      <c r="BK46" s="148">
        <v>0</v>
      </c>
      <c r="BL46" s="148">
        <v>2.5633279141614103E-5</v>
      </c>
      <c r="BM46" s="148">
        <v>0</v>
      </c>
      <c r="BN46" s="148">
        <v>0</v>
      </c>
      <c r="BO46" s="148">
        <v>9.7590962940196344E-7</v>
      </c>
      <c r="BP46" s="148">
        <v>2.1069305801679006E-6</v>
      </c>
      <c r="BQ46" s="148">
        <v>7.0012956994483327E-9</v>
      </c>
      <c r="BR46" s="148">
        <v>0</v>
      </c>
      <c r="BS46" s="148">
        <v>0</v>
      </c>
      <c r="BT46" s="148">
        <v>1.1247380366101812E-7</v>
      </c>
      <c r="BU46" s="148">
        <v>3.1996415460687761E-8</v>
      </c>
      <c r="BV46" s="148">
        <v>0</v>
      </c>
      <c r="BW46" s="148">
        <v>4.9268984049483713E-7</v>
      </c>
      <c r="BX46" s="148">
        <v>1.0097817326188293E-5</v>
      </c>
      <c r="BY46" s="148">
        <v>2.7224744544361547E-7</v>
      </c>
      <c r="BZ46" s="148">
        <v>1.4129613739732138E-5</v>
      </c>
      <c r="CA46" s="148">
        <v>1.4169274068118649E-5</v>
      </c>
      <c r="CB46" s="148">
        <v>1.6407704369649937E-6</v>
      </c>
      <c r="CC46" s="148">
        <v>6.7977105649608491E-8</v>
      </c>
      <c r="CD46" s="148">
        <v>7.0926483395206497E-7</v>
      </c>
      <c r="CE46" s="148">
        <v>7.778769267688162E-8</v>
      </c>
      <c r="CF46" s="148">
        <v>1.8486929865767056E-7</v>
      </c>
      <c r="CG46" s="148">
        <v>2.7658274293331823E-7</v>
      </c>
      <c r="CH46" s="148">
        <v>1.0689001067862914E-8</v>
      </c>
      <c r="CI46" s="148"/>
      <c r="CJ46" s="148">
        <v>0</v>
      </c>
      <c r="CK46" s="148">
        <v>0</v>
      </c>
      <c r="CL46" s="148">
        <v>4.8665238150267042E-7</v>
      </c>
      <c r="CM46" s="148">
        <v>0</v>
      </c>
      <c r="CN46" s="148">
        <v>2.9359122132289973E-5</v>
      </c>
      <c r="CO46" s="148">
        <v>0</v>
      </c>
      <c r="CP46" s="148">
        <v>0</v>
      </c>
      <c r="CQ46" s="148">
        <v>1.2386600942680834E-6</v>
      </c>
      <c r="CR46" s="148">
        <v>2.0088801159550025E-6</v>
      </c>
      <c r="CS46" s="148">
        <v>1.3007872303973783E-8</v>
      </c>
      <c r="CT46" s="148">
        <v>0</v>
      </c>
      <c r="CU46" s="148">
        <v>0</v>
      </c>
      <c r="CV46" s="148">
        <v>3.3202588690503686E-7</v>
      </c>
      <c r="CW46" s="148">
        <v>3.4361593851619134E-8</v>
      </c>
      <c r="CX46" s="148">
        <v>0</v>
      </c>
      <c r="CY46" s="148">
        <v>5.2556914226620824E-7</v>
      </c>
      <c r="CZ46" s="148">
        <v>9.5886038712606136E-6</v>
      </c>
      <c r="DA46" s="148">
        <v>2.1816015584394985E-7</v>
      </c>
      <c r="DB46" s="148">
        <v>2.869506764753804E-6</v>
      </c>
      <c r="DC46" s="148">
        <v>1.3340502843060984E-5</v>
      </c>
      <c r="DD46" s="148">
        <v>1.4963206532847359E-6</v>
      </c>
      <c r="DE46" s="148">
        <v>7.9811602786664127E-8</v>
      </c>
      <c r="DF46" s="148">
        <v>7.0327464468169819E-7</v>
      </c>
      <c r="DG46" s="148">
        <v>7.3534199410276526E-9</v>
      </c>
      <c r="DH46" s="148">
        <v>1.5318851130188848E-6</v>
      </c>
      <c r="DI46" s="148">
        <v>6.6693576026060656E-7</v>
      </c>
      <c r="DJ46" s="148">
        <v>9.8158554973164824E-9</v>
      </c>
      <c r="DK46" s="148"/>
      <c r="DL46" s="148">
        <v>0</v>
      </c>
      <c r="DM46" s="148">
        <v>0</v>
      </c>
      <c r="DN46" s="148">
        <v>0</v>
      </c>
      <c r="DO46" s="148">
        <v>0</v>
      </c>
      <c r="DP46" s="148">
        <v>3.3511688389238548E-5</v>
      </c>
      <c r="DQ46" s="148">
        <v>0</v>
      </c>
      <c r="DR46" s="148">
        <v>0</v>
      </c>
      <c r="DS46" s="148">
        <v>1.3254062011347049E-6</v>
      </c>
      <c r="DT46" s="148">
        <v>7.45004275614443E-7</v>
      </c>
      <c r="DU46" s="148">
        <v>0</v>
      </c>
      <c r="DV46" s="148">
        <v>0</v>
      </c>
      <c r="DW46" s="148">
        <v>9.8484582971481785E-8</v>
      </c>
      <c r="DX46" s="148">
        <v>1.336662486563891E-7</v>
      </c>
      <c r="DY46" s="148">
        <v>4.0999886989579242E-8</v>
      </c>
      <c r="DZ46" s="148">
        <v>0</v>
      </c>
      <c r="EA46" s="148">
        <v>8.4886010327452131E-7</v>
      </c>
      <c r="EB46" s="148">
        <v>1.0191904359981261E-5</v>
      </c>
      <c r="EC46" s="148">
        <v>2.0366992278971553E-7</v>
      </c>
      <c r="ED46" s="148">
        <v>1.1406024282417379E-5</v>
      </c>
      <c r="EE46" s="148">
        <v>2.5069228707159619E-5</v>
      </c>
      <c r="EF46" s="148">
        <v>2.0736202748637123E-6</v>
      </c>
      <c r="EG46" s="148">
        <v>2.0432669946042347E-7</v>
      </c>
      <c r="EH46" s="148">
        <v>5.6638424580350934E-7</v>
      </c>
      <c r="EI46" s="148">
        <v>7.2787774054284666E-9</v>
      </c>
      <c r="EJ46" s="148">
        <v>0</v>
      </c>
      <c r="EK46" s="148">
        <v>3.1266098629525157E-7</v>
      </c>
      <c r="EL46" s="148">
        <v>1.1274968922134291E-8</v>
      </c>
      <c r="EM46" s="148"/>
      <c r="EN46" s="148">
        <v>0</v>
      </c>
      <c r="EO46" s="148">
        <v>0</v>
      </c>
      <c r="EP46" s="148">
        <v>0</v>
      </c>
      <c r="EQ46" s="148">
        <v>0</v>
      </c>
      <c r="ER46" s="148">
        <v>3.4438289141689674E-5</v>
      </c>
      <c r="ES46" s="148">
        <v>0</v>
      </c>
      <c r="ET46" s="148">
        <v>0</v>
      </c>
      <c r="EU46" s="148">
        <v>0</v>
      </c>
      <c r="EV46" s="148">
        <v>1.7105663139687002E-6</v>
      </c>
      <c r="EW46" s="148">
        <v>0</v>
      </c>
      <c r="EX46" s="148">
        <v>0</v>
      </c>
      <c r="EY46" s="148">
        <v>1.1476414687845327E-7</v>
      </c>
      <c r="EZ46" s="148">
        <v>5.0714859592430445E-7</v>
      </c>
      <c r="FA46" s="148">
        <v>5.1271263055753056E-8</v>
      </c>
      <c r="FB46" s="148">
        <v>0</v>
      </c>
      <c r="FC46" s="148">
        <v>1.2566255224942128E-6</v>
      </c>
      <c r="FD46" s="148">
        <v>9.8584493446469873E-6</v>
      </c>
      <c r="FE46" s="148">
        <v>2.2835097060647594E-7</v>
      </c>
      <c r="FF46" s="148">
        <v>3.0023225927594695E-6</v>
      </c>
      <c r="FG46" s="148">
        <v>2.5473394017178414E-5</v>
      </c>
      <c r="FH46" s="148">
        <v>1.1829248522059384E-6</v>
      </c>
      <c r="FI46" s="148">
        <v>5.7540576632776641E-8</v>
      </c>
      <c r="FJ46" s="148">
        <v>5.079161009317499E-7</v>
      </c>
      <c r="FK46" s="148">
        <v>0</v>
      </c>
      <c r="FL46" s="148">
        <v>0</v>
      </c>
      <c r="FM46" s="148">
        <v>1.77223746574479E-7</v>
      </c>
      <c r="FN46" s="148">
        <v>2.1048380358303695E-8</v>
      </c>
      <c r="FO46" s="148"/>
      <c r="FP46" s="148">
        <v>0</v>
      </c>
      <c r="FQ46" s="148">
        <v>0</v>
      </c>
      <c r="FR46" s="148">
        <v>0</v>
      </c>
      <c r="FS46" s="148">
        <v>0</v>
      </c>
      <c r="FT46" s="148">
        <v>1.1382594494985532E-7</v>
      </c>
      <c r="FU46" s="148">
        <v>0</v>
      </c>
      <c r="FV46" s="148">
        <v>0</v>
      </c>
      <c r="FW46" s="148">
        <v>0</v>
      </c>
      <c r="FX46" s="148">
        <v>5.7836224434482392E-7</v>
      </c>
      <c r="FY46" s="148">
        <v>0</v>
      </c>
      <c r="FZ46" s="148">
        <v>0</v>
      </c>
      <c r="GA46" s="148">
        <v>2.2994359568479329E-7</v>
      </c>
      <c r="GB46" s="148">
        <v>2.2374878679882488E-7</v>
      </c>
      <c r="GC46" s="148">
        <v>5.6828600885332942E-8</v>
      </c>
      <c r="GD46" s="148">
        <v>0</v>
      </c>
      <c r="GE46" s="148">
        <v>3.7837906681894732E-7</v>
      </c>
      <c r="GF46" s="148">
        <v>8.3139687676740894E-6</v>
      </c>
      <c r="GG46" s="148">
        <v>2.704469609542755E-7</v>
      </c>
      <c r="GH46" s="148">
        <v>2.8234245467769607E-6</v>
      </c>
      <c r="GI46" s="148">
        <v>2.3853579327524453E-5</v>
      </c>
      <c r="GJ46" s="148">
        <v>1.3495552564619773E-7</v>
      </c>
      <c r="GK46" s="148">
        <v>3.9253131714729306E-8</v>
      </c>
      <c r="GL46" s="148">
        <v>5.4674924352897695E-7</v>
      </c>
      <c r="GM46" s="148">
        <v>0</v>
      </c>
      <c r="GN46" s="148">
        <v>0</v>
      </c>
      <c r="GO46" s="148">
        <v>1.8487549397950862E-7</v>
      </c>
      <c r="GP46" s="148">
        <v>8.4790356132346425E-5</v>
      </c>
      <c r="GQ46" s="148"/>
      <c r="GR46" s="148">
        <v>0</v>
      </c>
      <c r="GS46" s="148">
        <v>0</v>
      </c>
      <c r="GT46" s="148">
        <v>4.9007588202727958E-8</v>
      </c>
      <c r="GU46" s="148">
        <v>0</v>
      </c>
      <c r="GV46" s="148">
        <v>0</v>
      </c>
      <c r="GW46" s="148">
        <v>0</v>
      </c>
      <c r="GX46" s="148">
        <v>0</v>
      </c>
      <c r="GY46" s="148">
        <v>0</v>
      </c>
      <c r="GZ46" s="148">
        <v>6.5470183378973735E-7</v>
      </c>
      <c r="HA46" s="148">
        <v>0</v>
      </c>
      <c r="HB46" s="148">
        <v>0</v>
      </c>
      <c r="HC46" s="148">
        <v>1.0347451052183801E-7</v>
      </c>
      <c r="HD46" s="148">
        <v>2.5394096366401238E-7</v>
      </c>
      <c r="HE46" s="148">
        <v>6.4130614019027387E-8</v>
      </c>
      <c r="HF46" s="148">
        <v>0</v>
      </c>
      <c r="HG46" s="148">
        <v>2.0925072601232149E-6</v>
      </c>
      <c r="HH46" s="148">
        <v>6.8482426935187947E-6</v>
      </c>
      <c r="HI46" s="148">
        <v>2.0149909484134858E-7</v>
      </c>
      <c r="HJ46" s="148">
        <v>1.4369818418587784E-6</v>
      </c>
      <c r="HK46" s="148">
        <v>2.3291143773717881E-5</v>
      </c>
      <c r="HL46" s="148">
        <v>1.4085136899809575E-7</v>
      </c>
      <c r="HM46" s="148">
        <v>1.1450607372304231E-8</v>
      </c>
      <c r="HN46" s="148">
        <v>5.5782070302217639E-7</v>
      </c>
      <c r="HO46" s="148">
        <v>9.2511154697374468E-9</v>
      </c>
      <c r="HP46" s="148">
        <v>0</v>
      </c>
      <c r="HQ46" s="148">
        <v>1.2066825741734408E-7</v>
      </c>
      <c r="HR46" s="148">
        <v>8.4501007964527322E-5</v>
      </c>
    </row>
    <row r="47" spans="1:226" x14ac:dyDescent="0.25">
      <c r="A47" s="123" t="s">
        <v>841</v>
      </c>
      <c r="B47" s="123">
        <v>9103</v>
      </c>
      <c r="C47" s="147" t="s">
        <v>934</v>
      </c>
      <c r="D47" s="148">
        <v>3.2318396238117609E-7</v>
      </c>
      <c r="E47" s="148">
        <v>3.6357486943843793E-6</v>
      </c>
      <c r="F47" s="148">
        <v>0</v>
      </c>
      <c r="G47" s="148">
        <v>1.3033957720084344E-7</v>
      </c>
      <c r="H47" s="148">
        <v>2.957755228795677E-8</v>
      </c>
      <c r="I47" s="148">
        <v>5.5076595755597141E-8</v>
      </c>
      <c r="J47" s="148">
        <v>5.0460196402793269E-8</v>
      </c>
      <c r="K47" s="148">
        <v>0</v>
      </c>
      <c r="L47" s="148">
        <v>0</v>
      </c>
      <c r="M47" s="148">
        <v>5.9655751462479308E-9</v>
      </c>
      <c r="N47" s="148">
        <v>1.53983524551891E-8</v>
      </c>
      <c r="O47" s="148">
        <v>0</v>
      </c>
      <c r="P47" s="148">
        <v>1.2414479707690416E-6</v>
      </c>
      <c r="Q47" s="148">
        <v>0</v>
      </c>
      <c r="R47" s="148">
        <v>1.786475522938974E-8</v>
      </c>
      <c r="S47" s="148">
        <v>7.5180583998459343E-8</v>
      </c>
      <c r="T47" s="148">
        <v>7.6964650220062082E-6</v>
      </c>
      <c r="U47" s="148">
        <v>1.0893601642751217E-8</v>
      </c>
      <c r="V47" s="148">
        <v>1.9045807602028456E-5</v>
      </c>
      <c r="W47" s="148">
        <v>2.472227894666314E-5</v>
      </c>
      <c r="X47" s="148">
        <v>9.0646121683801828E-6</v>
      </c>
      <c r="Y47" s="148">
        <v>1.8221437296980531E-7</v>
      </c>
      <c r="Z47" s="148">
        <v>9.4813265437586057E-6</v>
      </c>
      <c r="AA47" s="148">
        <v>1.6622152293614206E-7</v>
      </c>
      <c r="AB47" s="148">
        <v>2.6400059548105276E-8</v>
      </c>
      <c r="AC47" s="148">
        <v>1.4289521774241218E-7</v>
      </c>
      <c r="AD47" s="148">
        <v>3.722934091993031E-6</v>
      </c>
      <c r="AE47" s="149"/>
      <c r="AF47" s="148">
        <v>3.3466278239455471E-7</v>
      </c>
      <c r="AG47" s="148">
        <v>4.1396931743192166E-6</v>
      </c>
      <c r="AH47" s="148">
        <v>0</v>
      </c>
      <c r="AI47" s="148">
        <v>1.3214876197024745E-7</v>
      </c>
      <c r="AJ47" s="148">
        <v>3.0221570853956369E-8</v>
      </c>
      <c r="AK47" s="148">
        <v>6.4209876215375442E-8</v>
      </c>
      <c r="AL47" s="148">
        <v>3.0605123033937114E-8</v>
      </c>
      <c r="AM47" s="148">
        <v>0</v>
      </c>
      <c r="AN47" s="148">
        <v>0</v>
      </c>
      <c r="AO47" s="148">
        <v>6.1044220194648396E-9</v>
      </c>
      <c r="AP47" s="148">
        <v>8.3306813206770632E-8</v>
      </c>
      <c r="AQ47" s="148">
        <v>0</v>
      </c>
      <c r="AR47" s="148">
        <v>1.2139996422622898E-6</v>
      </c>
      <c r="AS47" s="148">
        <v>0</v>
      </c>
      <c r="AT47" s="148">
        <v>6.1044220194648396E-9</v>
      </c>
      <c r="AU47" s="148">
        <v>3.1808630543281802E-8</v>
      </c>
      <c r="AV47" s="148">
        <v>6.9868182031648917E-6</v>
      </c>
      <c r="AW47" s="148">
        <v>6.9181738875202503E-8</v>
      </c>
      <c r="AX47" s="148">
        <v>2.096585612262361E-5</v>
      </c>
      <c r="AY47" s="148">
        <v>2.6162344045844654E-5</v>
      </c>
      <c r="AZ47" s="148">
        <v>7.1501902734425996E-6</v>
      </c>
      <c r="BA47" s="148">
        <v>1.2809436332778688E-7</v>
      </c>
      <c r="BB47" s="148">
        <v>9.4104413013724331E-6</v>
      </c>
      <c r="BC47" s="148">
        <v>1.8144278009895374E-7</v>
      </c>
      <c r="BD47" s="148">
        <v>2.8647206201550303E-8</v>
      </c>
      <c r="BE47" s="148">
        <v>1.2474674511089191E-7</v>
      </c>
      <c r="BF47" s="148">
        <v>3.7881523853270394E-6</v>
      </c>
      <c r="BG47" s="148"/>
      <c r="BH47" s="148">
        <v>2.5885533718117075E-8</v>
      </c>
      <c r="BI47" s="148">
        <v>3.6651678113401399E-6</v>
      </c>
      <c r="BJ47" s="148">
        <v>0</v>
      </c>
      <c r="BK47" s="148">
        <v>1.5037992579700675E-7</v>
      </c>
      <c r="BL47" s="148">
        <v>4.9357672506467647E-8</v>
      </c>
      <c r="BM47" s="148">
        <v>6.5585189561590453E-8</v>
      </c>
      <c r="BN47" s="148">
        <v>0</v>
      </c>
      <c r="BO47" s="148">
        <v>0</v>
      </c>
      <c r="BP47" s="148">
        <v>1.4157884433282576E-8</v>
      </c>
      <c r="BQ47" s="148">
        <v>7.7957415862717187E-7</v>
      </c>
      <c r="BR47" s="148">
        <v>2.9698582750003648E-8</v>
      </c>
      <c r="BS47" s="148">
        <v>0</v>
      </c>
      <c r="BT47" s="148">
        <v>1.1451976922104425E-6</v>
      </c>
      <c r="BU47" s="148">
        <v>0</v>
      </c>
      <c r="BV47" s="148">
        <v>0</v>
      </c>
      <c r="BW47" s="148">
        <v>1.5728612972276976E-7</v>
      </c>
      <c r="BX47" s="148">
        <v>1.0007649450964041E-5</v>
      </c>
      <c r="BY47" s="148">
        <v>9.3778236595131943E-8</v>
      </c>
      <c r="BZ47" s="148">
        <v>2.2692840930298698E-5</v>
      </c>
      <c r="CA47" s="148">
        <v>2.6381747298736141E-5</v>
      </c>
      <c r="CB47" s="148">
        <v>6.4338645315826754E-6</v>
      </c>
      <c r="CC47" s="148">
        <v>1.6130942938886531E-7</v>
      </c>
      <c r="CD47" s="148">
        <v>7.1612506508924677E-6</v>
      </c>
      <c r="CE47" s="148">
        <v>1.841109846196002E-7</v>
      </c>
      <c r="CF47" s="148">
        <v>1.7568079132458682E-8</v>
      </c>
      <c r="CG47" s="148">
        <v>1.5677951140802226E-7</v>
      </c>
      <c r="CH47" s="148">
        <v>4.4759444749996623E-6</v>
      </c>
      <c r="CI47" s="148"/>
      <c r="CJ47" s="148">
        <v>1.0382012354896638E-7</v>
      </c>
      <c r="CK47" s="148">
        <v>3.8464936596067114E-6</v>
      </c>
      <c r="CL47" s="148">
        <v>0</v>
      </c>
      <c r="CM47" s="148">
        <v>1.4150645722462219E-7</v>
      </c>
      <c r="CN47" s="148">
        <v>1.40629920531174E-8</v>
      </c>
      <c r="CO47" s="148">
        <v>5.8995437698290101E-8</v>
      </c>
      <c r="CP47" s="148">
        <v>0</v>
      </c>
      <c r="CQ47" s="148">
        <v>1.6886886039687161E-8</v>
      </c>
      <c r="CR47" s="148">
        <v>2.2545969588772955E-8</v>
      </c>
      <c r="CS47" s="148">
        <v>7.1822930949991988E-7</v>
      </c>
      <c r="CT47" s="148">
        <v>4.6660262124232547E-7</v>
      </c>
      <c r="CU47" s="148">
        <v>0</v>
      </c>
      <c r="CV47" s="148">
        <v>4.4789884181166356E-7</v>
      </c>
      <c r="CW47" s="148">
        <v>0</v>
      </c>
      <c r="CX47" s="148">
        <v>0</v>
      </c>
      <c r="CY47" s="148">
        <v>9.064021962332568E-8</v>
      </c>
      <c r="CZ47" s="148">
        <v>9.2584044789858545E-6</v>
      </c>
      <c r="DA47" s="148">
        <v>7.7697522792556842E-8</v>
      </c>
      <c r="DB47" s="148">
        <v>2.4845301207759598E-5</v>
      </c>
      <c r="DC47" s="148">
        <v>9.5648524378073383E-6</v>
      </c>
      <c r="DD47" s="148">
        <v>1.0591783625352094E-6</v>
      </c>
      <c r="DE47" s="148">
        <v>1.6058705706880459E-7</v>
      </c>
      <c r="DF47" s="148">
        <v>7.3434898872578355E-6</v>
      </c>
      <c r="DG47" s="148">
        <v>1.5128853894982542E-7</v>
      </c>
      <c r="DH47" s="148">
        <v>2.8124515681363027E-8</v>
      </c>
      <c r="DI47" s="148">
        <v>1.0144906920208125E-7</v>
      </c>
      <c r="DJ47" s="148">
        <v>5.2555555368838329E-6</v>
      </c>
      <c r="DK47" s="148"/>
      <c r="DL47" s="148">
        <v>1.3630036164899824E-7</v>
      </c>
      <c r="DM47" s="148">
        <v>8.1897374166474397E-6</v>
      </c>
      <c r="DN47" s="148">
        <v>4.0682418117802601E-6</v>
      </c>
      <c r="DO47" s="148">
        <v>1.4631730872222543E-7</v>
      </c>
      <c r="DP47" s="148">
        <v>2.7301253861848697E-8</v>
      </c>
      <c r="DQ47" s="148">
        <v>0</v>
      </c>
      <c r="DR47" s="148">
        <v>0</v>
      </c>
      <c r="DS47" s="148">
        <v>1.9461971672268626E-8</v>
      </c>
      <c r="DT47" s="148">
        <v>2.2575887139831604E-8</v>
      </c>
      <c r="DU47" s="148">
        <v>6.2261027120409435E-7</v>
      </c>
      <c r="DV47" s="148">
        <v>3.8226296533319104E-8</v>
      </c>
      <c r="DW47" s="148">
        <v>0</v>
      </c>
      <c r="DX47" s="148">
        <v>1.9377714309578602E-7</v>
      </c>
      <c r="DY47" s="148">
        <v>0</v>
      </c>
      <c r="DZ47" s="148">
        <v>0</v>
      </c>
      <c r="EA47" s="148">
        <v>1.5713492131007307E-7</v>
      </c>
      <c r="EB47" s="148">
        <v>8.7955538227487963E-6</v>
      </c>
      <c r="EC47" s="148">
        <v>7.5540215834662493E-8</v>
      </c>
      <c r="ED47" s="148">
        <v>2.8439131380521639E-5</v>
      </c>
      <c r="EE47" s="148">
        <v>8.7097109580968709E-6</v>
      </c>
      <c r="EF47" s="148">
        <v>1.0821223432312313E-6</v>
      </c>
      <c r="EG47" s="148">
        <v>1.9590239040240681E-7</v>
      </c>
      <c r="EH47" s="148">
        <v>8.2379867583382535E-6</v>
      </c>
      <c r="EI47" s="148">
        <v>1.8728527807827511E-7</v>
      </c>
      <c r="EJ47" s="148">
        <v>5.2393703685394127E-8</v>
      </c>
      <c r="EK47" s="148">
        <v>2.2736357583591793E-7</v>
      </c>
      <c r="EL47" s="148">
        <v>2.2077462152909823E-5</v>
      </c>
      <c r="EM47" s="148"/>
      <c r="EN47" s="148">
        <v>1.6660794998693656E-7</v>
      </c>
      <c r="EO47" s="148">
        <v>8.6728793573977683E-6</v>
      </c>
      <c r="EP47" s="148">
        <v>4.8361582867576973E-6</v>
      </c>
      <c r="EQ47" s="148">
        <v>7.8565211645724606E-7</v>
      </c>
      <c r="ER47" s="148">
        <v>3.5763363334167778E-6</v>
      </c>
      <c r="ES47" s="148">
        <v>0</v>
      </c>
      <c r="ET47" s="148">
        <v>0</v>
      </c>
      <c r="EU47" s="148">
        <v>1.2053474793588372E-8</v>
      </c>
      <c r="EV47" s="148">
        <v>2.3504275847497325E-8</v>
      </c>
      <c r="EW47" s="148">
        <v>1.8159991126671565E-7</v>
      </c>
      <c r="EX47" s="148">
        <v>1.5400107003183938E-7</v>
      </c>
      <c r="EY47" s="148">
        <v>0</v>
      </c>
      <c r="EZ47" s="148">
        <v>8.240550898233011E-7</v>
      </c>
      <c r="FA47" s="148">
        <v>0</v>
      </c>
      <c r="FB47" s="148">
        <v>9.6712998629164653E-7</v>
      </c>
      <c r="FC47" s="148">
        <v>2.6962688968960983E-6</v>
      </c>
      <c r="FD47" s="148">
        <v>1.0525683454010231E-5</v>
      </c>
      <c r="FE47" s="148">
        <v>3.6052456886986802E-6</v>
      </c>
      <c r="FF47" s="148">
        <v>2.926630372031344E-5</v>
      </c>
      <c r="FG47" s="148">
        <v>9.7295201048591352E-6</v>
      </c>
      <c r="FH47" s="148">
        <v>1.1540938445100043E-6</v>
      </c>
      <c r="FI47" s="148">
        <v>6.3229003125783547E-7</v>
      </c>
      <c r="FJ47" s="148">
        <v>5.4878819847564634E-6</v>
      </c>
      <c r="FK47" s="148">
        <v>2.0428545483890218E-7</v>
      </c>
      <c r="FL47" s="148">
        <v>7.0248705776087557E-8</v>
      </c>
      <c r="FM47" s="148">
        <v>1.0762427108448688E-7</v>
      </c>
      <c r="FN47" s="148">
        <v>4.6653409620358449E-6</v>
      </c>
      <c r="FO47" s="148"/>
      <c r="FP47" s="148">
        <v>7.5099385329832641E-8</v>
      </c>
      <c r="FQ47" s="148">
        <v>8.7996464864660501E-6</v>
      </c>
      <c r="FR47" s="148">
        <v>3.9673740763041228E-6</v>
      </c>
      <c r="FS47" s="148">
        <v>1.0589401507510831E-7</v>
      </c>
      <c r="FT47" s="148">
        <v>5.0623095482614216E-6</v>
      </c>
      <c r="FU47" s="148">
        <v>0</v>
      </c>
      <c r="FV47" s="148">
        <v>0</v>
      </c>
      <c r="FW47" s="148">
        <v>0</v>
      </c>
      <c r="FX47" s="148">
        <v>2.2835354137987559E-8</v>
      </c>
      <c r="FY47" s="148">
        <v>1.8365343986865319E-7</v>
      </c>
      <c r="FZ47" s="148">
        <v>2.7218541588126091E-7</v>
      </c>
      <c r="GA47" s="148">
        <v>0</v>
      </c>
      <c r="GB47" s="148">
        <v>6.0492834009714322E-6</v>
      </c>
      <c r="GC47" s="148">
        <v>0</v>
      </c>
      <c r="GD47" s="148">
        <v>8.0407108654997849E-7</v>
      </c>
      <c r="GE47" s="148">
        <v>2.5040122169959718E-6</v>
      </c>
      <c r="GF47" s="148">
        <v>3.1215002019594836E-6</v>
      </c>
      <c r="GG47" s="148">
        <v>3.1413245241516319E-6</v>
      </c>
      <c r="GH47" s="148">
        <v>2.6892896765702718E-5</v>
      </c>
      <c r="GI47" s="148">
        <v>2.8458845974092852E-5</v>
      </c>
      <c r="GJ47" s="148">
        <v>1.0891418449775944E-6</v>
      </c>
      <c r="GK47" s="148">
        <v>6.0028318386370889E-7</v>
      </c>
      <c r="GL47" s="148">
        <v>1.6547292969023061E-6</v>
      </c>
      <c r="GM47" s="148">
        <v>2.4605806906895669E-7</v>
      </c>
      <c r="GN47" s="148">
        <v>3.5911950070211277E-8</v>
      </c>
      <c r="GO47" s="148">
        <v>7.7702732421120533E-8</v>
      </c>
      <c r="GP47" s="148">
        <v>5.1023680451493705E-6</v>
      </c>
      <c r="GQ47" s="148"/>
      <c r="GR47" s="148">
        <v>7.4479319459750638E-9</v>
      </c>
      <c r="GS47" s="148">
        <v>8.7827940169331494E-6</v>
      </c>
      <c r="GT47" s="148">
        <v>4.3123631806229125E-6</v>
      </c>
      <c r="GU47" s="148">
        <v>1.0344275881197012E-7</v>
      </c>
      <c r="GV47" s="148">
        <v>1.9478086422788272E-6</v>
      </c>
      <c r="GW47" s="148">
        <v>0</v>
      </c>
      <c r="GX47" s="148">
        <v>0</v>
      </c>
      <c r="GY47" s="148">
        <v>0</v>
      </c>
      <c r="GZ47" s="148">
        <v>8.5686693054553133E-8</v>
      </c>
      <c r="HA47" s="148">
        <v>1.3538458694970596E-7</v>
      </c>
      <c r="HB47" s="148">
        <v>2.2495772849264907E-7</v>
      </c>
      <c r="HC47" s="148">
        <v>0</v>
      </c>
      <c r="HD47" s="148">
        <v>6.317980710684297E-7</v>
      </c>
      <c r="HE47" s="148">
        <v>0</v>
      </c>
      <c r="HF47" s="148">
        <v>4.7416455141392133E-7</v>
      </c>
      <c r="HG47" s="148">
        <v>2.7666887679211332E-6</v>
      </c>
      <c r="HH47" s="148">
        <v>3.0612832881210285E-6</v>
      </c>
      <c r="HI47" s="148">
        <v>3.0416082038984487E-6</v>
      </c>
      <c r="HJ47" s="148">
        <v>2.2358681509910268E-5</v>
      </c>
      <c r="HK47" s="148">
        <v>3.6781300082047948E-5</v>
      </c>
      <c r="HL47" s="148">
        <v>9.6374788994171339E-7</v>
      </c>
      <c r="HM47" s="148">
        <v>5.8663635972481212E-7</v>
      </c>
      <c r="HN47" s="148">
        <v>9.0206868432339824E-6</v>
      </c>
      <c r="HO47" s="148">
        <v>3.1784088779091387E-7</v>
      </c>
      <c r="HP47" s="148">
        <v>7.2638112283432154E-8</v>
      </c>
      <c r="HQ47" s="148">
        <v>2.2011304475999942E-7</v>
      </c>
      <c r="HR47" s="148">
        <v>6.2066055123531074E-6</v>
      </c>
    </row>
    <row r="48" spans="1:226" x14ac:dyDescent="0.25">
      <c r="A48" s="133"/>
      <c r="B48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3"/>
      <c r="BC48" s="133"/>
      <c r="BD48" s="133"/>
      <c r="BE48" s="133"/>
      <c r="BF48" s="133"/>
      <c r="BG48" s="133"/>
      <c r="BH48" s="133"/>
      <c r="BI48" s="133"/>
      <c r="BJ48" s="133"/>
      <c r="BK48" s="133"/>
      <c r="BL48" s="133"/>
      <c r="BM48" s="133"/>
      <c r="BN48" s="133"/>
      <c r="BO48" s="133"/>
      <c r="BP48" s="133"/>
      <c r="BQ48" s="133"/>
      <c r="BR48" s="133"/>
      <c r="BS48" s="133"/>
      <c r="BT48" s="133"/>
      <c r="BU48" s="133"/>
      <c r="BV48" s="133"/>
      <c r="BW48" s="133"/>
      <c r="BX48" s="133"/>
      <c r="BY48" s="133"/>
      <c r="BZ48" s="133"/>
      <c r="CA48" s="133"/>
      <c r="CB48" s="133"/>
      <c r="CC48" s="133"/>
      <c r="CD48" s="133"/>
      <c r="CE48" s="133"/>
      <c r="CF48" s="133"/>
      <c r="CG48" s="133"/>
      <c r="CH48" s="133"/>
      <c r="CI48" s="133"/>
      <c r="CJ48" s="133"/>
      <c r="CK48" s="133"/>
      <c r="CL48" s="133"/>
      <c r="CM48" s="133"/>
      <c r="CN48" s="133"/>
      <c r="CO48" s="133"/>
      <c r="CP48" s="133"/>
      <c r="CQ48" s="133"/>
      <c r="CR48" s="133"/>
      <c r="CS48" s="133"/>
      <c r="CT48" s="133"/>
      <c r="CU48" s="133"/>
      <c r="CV48" s="133"/>
      <c r="CW48" s="133"/>
      <c r="CX48" s="133"/>
      <c r="CY48" s="133"/>
      <c r="CZ48" s="133"/>
      <c r="DA48" s="133"/>
      <c r="DB48" s="133"/>
      <c r="DC48" s="133"/>
      <c r="DD48" s="133"/>
      <c r="DE48" s="133"/>
      <c r="DF48" s="133"/>
      <c r="DG48" s="133"/>
      <c r="DH48" s="133"/>
      <c r="DI48" s="133"/>
      <c r="DJ48" s="133"/>
      <c r="DK48" s="133"/>
      <c r="DL48" s="133"/>
      <c r="DM48" s="133"/>
      <c r="DN48" s="133"/>
      <c r="DO48" s="133"/>
      <c r="DP48" s="133"/>
      <c r="DQ48" s="133"/>
      <c r="DR48" s="133"/>
      <c r="DS48" s="133"/>
      <c r="DT48" s="133"/>
      <c r="DU48" s="133"/>
      <c r="DV48" s="133"/>
      <c r="DW48" s="133"/>
      <c r="DX48" s="133"/>
      <c r="DY48" s="133"/>
      <c r="DZ48" s="133"/>
      <c r="EA48" s="133"/>
      <c r="EB48" s="133"/>
      <c r="EC48" s="133"/>
      <c r="ED48" s="133"/>
      <c r="EE48" s="133"/>
      <c r="EF48" s="133"/>
      <c r="EG48" s="133"/>
      <c r="EH48" s="133"/>
      <c r="EI48" s="133"/>
      <c r="EJ48" s="133"/>
      <c r="EK48" s="133"/>
      <c r="EL48" s="133"/>
      <c r="EM48" s="133"/>
      <c r="EN48" s="133"/>
      <c r="EO48" s="133"/>
      <c r="EP48" s="133"/>
      <c r="EQ48" s="133"/>
      <c r="ER48" s="133"/>
      <c r="ES48" s="133"/>
      <c r="ET48" s="133"/>
      <c r="EU48" s="133"/>
      <c r="EV48" s="133"/>
      <c r="EW48" s="133"/>
      <c r="EX48" s="133"/>
      <c r="EY48" s="133"/>
      <c r="EZ48" s="133"/>
      <c r="FA48" s="133"/>
      <c r="FB48" s="133"/>
      <c r="FC48" s="133"/>
      <c r="FD48" s="133"/>
      <c r="FE48" s="133"/>
      <c r="FF48" s="133"/>
      <c r="FG48" s="133"/>
      <c r="FH48" s="133"/>
      <c r="FI48" s="133"/>
      <c r="FJ48" s="133"/>
      <c r="FK48" s="133"/>
      <c r="FL48" s="133"/>
      <c r="FM48" s="133"/>
      <c r="FN48" s="133"/>
      <c r="FO48" s="133"/>
      <c r="FP48" s="133"/>
      <c r="FQ48" s="133"/>
      <c r="FR48" s="133"/>
      <c r="FS48" s="133"/>
      <c r="FT48" s="133"/>
      <c r="FU48" s="133"/>
      <c r="FV48" s="133"/>
      <c r="FW48" s="133"/>
      <c r="FX48" s="133"/>
      <c r="FY48" s="133"/>
      <c r="FZ48" s="133"/>
      <c r="GA48" s="133"/>
      <c r="GB48" s="133"/>
      <c r="GC48" s="133"/>
      <c r="GD48" s="133"/>
      <c r="GE48" s="133"/>
      <c r="GF48" s="133"/>
      <c r="GG48" s="133"/>
      <c r="GH48" s="133"/>
      <c r="GI48" s="133"/>
      <c r="GJ48" s="133"/>
      <c r="GK48" s="133"/>
      <c r="GL48" s="133"/>
      <c r="GM48" s="133"/>
      <c r="GN48" s="133"/>
      <c r="GO48" s="133"/>
      <c r="GP48" s="133"/>
      <c r="GQ48" s="133"/>
      <c r="GR48" s="133"/>
      <c r="GS48" s="133"/>
      <c r="GT48" s="133"/>
      <c r="GU48" s="133"/>
      <c r="GV48" s="133"/>
      <c r="GW48" s="133"/>
      <c r="GX48" s="133"/>
      <c r="GY48" s="133"/>
      <c r="GZ48" s="133"/>
      <c r="HA48" s="133"/>
      <c r="HB48" s="133"/>
      <c r="HC48" s="133"/>
      <c r="HD48" s="133"/>
      <c r="HE48" s="133"/>
      <c r="HF48" s="133"/>
      <c r="HG48" s="133"/>
      <c r="HH48" s="133"/>
      <c r="HI48" s="133"/>
      <c r="HJ48" s="133"/>
      <c r="HK48" s="133"/>
      <c r="HL48" s="133"/>
      <c r="HM48" s="133"/>
      <c r="HN48" s="133"/>
      <c r="HO48" s="133"/>
      <c r="HP48" s="133"/>
      <c r="HQ48" s="139"/>
      <c r="HR48" s="133"/>
    </row>
    <row r="49" spans="1:227" s="147" customFormat="1" x14ac:dyDescent="0.25"/>
    <row r="50" spans="1:227" s="147" customFormat="1" x14ac:dyDescent="0.25"/>
    <row r="51" spans="1:227" s="147" customFormat="1" x14ac:dyDescent="0.25"/>
    <row r="52" spans="1:227" s="147" customFormat="1" x14ac:dyDescent="0.25">
      <c r="A52" s="150" t="s">
        <v>16</v>
      </c>
      <c r="B52" s="137">
        <v>1.0241885374012458E-4</v>
      </c>
      <c r="C52" s="137">
        <v>4.6653064806667508E-5</v>
      </c>
      <c r="D52" s="137">
        <v>3.2197746758132889E-4</v>
      </c>
      <c r="E52" s="137">
        <v>3.4318425119382302E-5</v>
      </c>
      <c r="F52" s="137">
        <v>4.0760109815239762E-4</v>
      </c>
      <c r="G52" s="137">
        <v>4.909096059904308E-6</v>
      </c>
      <c r="H52" s="137">
        <v>7.9072642352363118E-5</v>
      </c>
      <c r="I52" s="137">
        <v>1.2767246967394845E-4</v>
      </c>
      <c r="J52" s="137">
        <v>2.087688872925394E-4</v>
      </c>
      <c r="K52" s="137">
        <v>2.5445203877541567E-4</v>
      </c>
      <c r="L52" s="137">
        <v>1.8636026972862699E-4</v>
      </c>
      <c r="M52" s="137">
        <v>1.4767803494450605E-4</v>
      </c>
      <c r="N52" s="137">
        <v>5.2671556944076058E-4</v>
      </c>
      <c r="O52" s="137">
        <v>8.3358680014039934E-5</v>
      </c>
      <c r="P52" s="137">
        <v>5.0764536127951547E-5</v>
      </c>
      <c r="Q52" s="137">
        <v>8.6975911281793675E-4</v>
      </c>
      <c r="R52" s="137">
        <v>1.9616700945927759E-3</v>
      </c>
      <c r="S52" s="137">
        <v>7.5997529142746655E-4</v>
      </c>
      <c r="T52" s="137">
        <v>1.3883654632154141E-3</v>
      </c>
      <c r="U52" s="137">
        <v>6.8938272155526113E-3</v>
      </c>
      <c r="V52" s="137">
        <v>1.4677457256463775E-3</v>
      </c>
      <c r="W52" s="137">
        <v>6.0552339709663548E-4</v>
      </c>
      <c r="X52" s="137">
        <v>1.150715090988724E-3</v>
      </c>
      <c r="Y52" s="137">
        <v>2.0965152770630928E-4</v>
      </c>
      <c r="Z52" s="137">
        <v>1.5708512302484146E-4</v>
      </c>
      <c r="AA52" s="137">
        <v>8.6691713093466191E-4</v>
      </c>
      <c r="AB52" s="137">
        <v>5.0152470463766586E-4</v>
      </c>
      <c r="AC52" s="137"/>
      <c r="AD52" s="137">
        <v>9.6952776969582818E-5</v>
      </c>
      <c r="AE52" s="137">
        <v>4.468190574257802E-5</v>
      </c>
      <c r="AF52" s="137">
        <v>3.183402426450177E-4</v>
      </c>
      <c r="AG52" s="137">
        <v>3.8095001445836412E-5</v>
      </c>
      <c r="AH52" s="137">
        <v>3.7823792260001826E-4</v>
      </c>
      <c r="AI52" s="137">
        <v>1.73302872477031E-6</v>
      </c>
      <c r="AJ52" s="137">
        <v>7.1691954085396179E-5</v>
      </c>
      <c r="AK52" s="137">
        <v>2.2889041189759065E-4</v>
      </c>
      <c r="AL52" s="137">
        <v>1.9850468518818951E-4</v>
      </c>
      <c r="AM52" s="137">
        <v>2.2885435618046965E-4</v>
      </c>
      <c r="AN52" s="137">
        <v>2.1900406069900452E-4</v>
      </c>
      <c r="AO52" s="137">
        <v>1.5894630992730214E-4</v>
      </c>
      <c r="AP52" s="137">
        <v>6.0058496301046036E-4</v>
      </c>
      <c r="AQ52" s="137">
        <v>8.5010159940194187E-5</v>
      </c>
      <c r="AR52" s="137">
        <v>4.6702660833865366E-5</v>
      </c>
      <c r="AS52" s="137">
        <v>8.9869485288034579E-4</v>
      </c>
      <c r="AT52" s="137">
        <v>1.852501806734906E-3</v>
      </c>
      <c r="AU52" s="137">
        <v>6.5278304703098532E-4</v>
      </c>
      <c r="AV52" s="137">
        <v>1.4885963368761299E-3</v>
      </c>
      <c r="AW52" s="137">
        <v>7.3365026120043204E-3</v>
      </c>
      <c r="AX52" s="137">
        <v>1.6498638807368607E-3</v>
      </c>
      <c r="AY52" s="137">
        <v>6.5647306846949209E-4</v>
      </c>
      <c r="AZ52" s="137">
        <v>1.1553649086692007E-3</v>
      </c>
      <c r="BA52" s="137">
        <v>1.8437226102016797E-4</v>
      </c>
      <c r="BB52" s="137">
        <v>1.8924697653506064E-4</v>
      </c>
      <c r="BC52" s="137">
        <v>7.9127449521680204E-4</v>
      </c>
      <c r="BD52" s="137">
        <v>5.7228896375565038E-4</v>
      </c>
      <c r="BE52" s="137"/>
      <c r="BF52" s="137">
        <v>1.1940802319769663E-4</v>
      </c>
      <c r="BG52" s="137">
        <v>7.4289067001707994E-5</v>
      </c>
      <c r="BH52" s="137">
        <v>3.2889366648702488E-4</v>
      </c>
      <c r="BI52" s="137">
        <v>4.8025079450296008E-5</v>
      </c>
      <c r="BJ52" s="137">
        <v>3.882854658395008E-4</v>
      </c>
      <c r="BK52" s="137">
        <v>0</v>
      </c>
      <c r="BL52" s="137">
        <v>5.9788425515817288E-5</v>
      </c>
      <c r="BM52" s="137">
        <v>2.6648814594768959E-4</v>
      </c>
      <c r="BN52" s="137">
        <v>2.1220099736741902E-4</v>
      </c>
      <c r="BO52" s="137">
        <v>2.2044466593896817E-4</v>
      </c>
      <c r="BP52" s="137">
        <v>1.9810740041678558E-4</v>
      </c>
      <c r="BQ52" s="137">
        <v>1.5343327104452609E-4</v>
      </c>
      <c r="BR52" s="137">
        <v>7.3176949733339469E-4</v>
      </c>
      <c r="BS52" s="137">
        <v>8.1072406190290183E-5</v>
      </c>
      <c r="BT52" s="137">
        <v>5.1859768343554375E-5</v>
      </c>
      <c r="BU52" s="137">
        <v>1.0054124790178718E-3</v>
      </c>
      <c r="BV52" s="137">
        <v>2.0677076870738911E-3</v>
      </c>
      <c r="BW52" s="137">
        <v>7.1018898217943256E-4</v>
      </c>
      <c r="BX52" s="137">
        <v>1.7039837212934235E-3</v>
      </c>
      <c r="BY52" s="137">
        <v>6.7094448146939375E-3</v>
      </c>
      <c r="BZ52" s="137">
        <v>1.796805088664592E-3</v>
      </c>
      <c r="CA52" s="137">
        <v>8.0499737156657872E-4</v>
      </c>
      <c r="CB52" s="137">
        <v>1.2695244077215342E-3</v>
      </c>
      <c r="CC52" s="137">
        <v>2.113953183079532E-4</v>
      </c>
      <c r="CD52" s="137">
        <v>1.3257215074700994E-4</v>
      </c>
      <c r="CE52" s="137">
        <v>6.2295326800394834E-4</v>
      </c>
      <c r="CF52" s="137">
        <v>5.5430664060099333E-4</v>
      </c>
      <c r="CG52" s="137"/>
      <c r="CH52" s="137">
        <v>7.9351303103919574E-5</v>
      </c>
      <c r="CI52" s="137">
        <v>6.7662306546950913E-5</v>
      </c>
      <c r="CJ52" s="137">
        <v>3.2180251260924259E-4</v>
      </c>
      <c r="CK52" s="137">
        <v>4.7764127852548893E-5</v>
      </c>
      <c r="CL52" s="137">
        <v>3.5601133595942433E-4</v>
      </c>
      <c r="CM52" s="137">
        <v>1.4259130393727588E-5</v>
      </c>
      <c r="CN52" s="137">
        <v>6.3697327222692719E-5</v>
      </c>
      <c r="CO52" s="137">
        <v>2.3876773741113346E-4</v>
      </c>
      <c r="CP52" s="137">
        <v>2.1418444932389964E-4</v>
      </c>
      <c r="CQ52" s="137">
        <v>2.1093873282475902E-4</v>
      </c>
      <c r="CR52" s="137">
        <v>2.1074181074107401E-4</v>
      </c>
      <c r="CS52" s="137">
        <v>1.065811291775264E-4</v>
      </c>
      <c r="CT52" s="137">
        <v>7.140335493505313E-4</v>
      </c>
      <c r="CU52" s="137">
        <v>8.9245192404312389E-5</v>
      </c>
      <c r="CV52" s="137">
        <v>5.4089917348247579E-5</v>
      </c>
      <c r="CW52" s="137">
        <v>9.2229865728459687E-4</v>
      </c>
      <c r="CX52" s="137">
        <v>2.2847778380004412E-3</v>
      </c>
      <c r="CY52" s="137">
        <v>5.0747991749456375E-4</v>
      </c>
      <c r="CZ52" s="137">
        <v>1.6307751128422862E-3</v>
      </c>
      <c r="DA52" s="137">
        <v>8.0792570399830267E-3</v>
      </c>
      <c r="DB52" s="137">
        <v>2.0480445381352657E-3</v>
      </c>
      <c r="DC52" s="137">
        <v>7.6115895238812621E-4</v>
      </c>
      <c r="DD52" s="137">
        <v>1.3836022829940764E-3</v>
      </c>
      <c r="DE52" s="137">
        <v>2.6186020506695174E-4</v>
      </c>
      <c r="DF52" s="137">
        <v>1.3682852890168465E-4</v>
      </c>
      <c r="DG52" s="137">
        <v>7.3090262005624264E-4</v>
      </c>
      <c r="DH52" s="137">
        <v>5.5269718254344271E-4</v>
      </c>
      <c r="DI52" s="137"/>
      <c r="DJ52" s="137">
        <v>7.4257695168848881E-5</v>
      </c>
      <c r="DK52" s="137">
        <v>1.0579586375760105E-4</v>
      </c>
      <c r="DL52" s="137">
        <v>4.4035334830514535E-4</v>
      </c>
      <c r="DM52" s="137">
        <v>5.0379607319871422E-5</v>
      </c>
      <c r="DN52" s="137">
        <v>5.4217146258939727E-4</v>
      </c>
      <c r="DO52" s="137">
        <v>1.88248656222821E-5</v>
      </c>
      <c r="DP52" s="137">
        <v>9.2254922104117199E-5</v>
      </c>
      <c r="DQ52" s="137">
        <v>3.832235544236632E-4</v>
      </c>
      <c r="DR52" s="137">
        <v>3.3099787562704215E-4</v>
      </c>
      <c r="DS52" s="137">
        <v>3.4302039514882765E-4</v>
      </c>
      <c r="DT52" s="137">
        <v>3.0563258002930184E-4</v>
      </c>
      <c r="DU52" s="137">
        <v>1.3076177793485384E-4</v>
      </c>
      <c r="DV52" s="137">
        <v>1.181591080955964E-3</v>
      </c>
      <c r="DW52" s="137">
        <v>1.5851227942432244E-4</v>
      </c>
      <c r="DX52" s="137">
        <v>4.1963111590909091E-5</v>
      </c>
      <c r="DY52" s="137">
        <v>1.4357682758855568E-3</v>
      </c>
      <c r="DZ52" s="137">
        <v>3.5033597382699731E-3</v>
      </c>
      <c r="EA52" s="137">
        <v>7.0177105996441593E-4</v>
      </c>
      <c r="EB52" s="137">
        <v>2.8594085439031637E-3</v>
      </c>
      <c r="EC52" s="137">
        <v>1.2630947121594538E-2</v>
      </c>
      <c r="ED52" s="137">
        <v>2.9646243488513149E-3</v>
      </c>
      <c r="EE52" s="137">
        <v>1.1685262857363526E-3</v>
      </c>
      <c r="EF52" s="137">
        <v>2.174709565368665E-3</v>
      </c>
      <c r="EG52" s="137">
        <v>2.9773773052683169E-4</v>
      </c>
      <c r="EH52" s="137">
        <v>1.7509016701668825E-4</v>
      </c>
      <c r="EI52" s="137">
        <v>9.7759349760953834E-4</v>
      </c>
      <c r="EJ52" s="137">
        <v>1.011667301013532E-3</v>
      </c>
      <c r="EK52" s="137"/>
      <c r="EL52" s="137">
        <v>1.1761651648545498E-4</v>
      </c>
      <c r="EM52" s="137">
        <v>6.9493507097252691E-5</v>
      </c>
      <c r="EN52" s="137">
        <v>3.6815421441477834E-4</v>
      </c>
      <c r="EO52" s="137">
        <v>8.0481291485726375E-5</v>
      </c>
      <c r="EP52" s="137">
        <v>5.0276373426232925E-4</v>
      </c>
      <c r="EQ52" s="137">
        <v>6.370156579243487E-6</v>
      </c>
      <c r="ER52" s="137">
        <v>1.3644543962127719E-4</v>
      </c>
      <c r="ES52" s="137">
        <v>3.4515643130937905E-4</v>
      </c>
      <c r="ET52" s="137">
        <v>3.89937651323041E-4</v>
      </c>
      <c r="EU52" s="137">
        <v>2.3950366886831714E-4</v>
      </c>
      <c r="EV52" s="137">
        <v>1.6657751447815737E-4</v>
      </c>
      <c r="EW52" s="137">
        <v>1.3145252092146737E-4</v>
      </c>
      <c r="EX52" s="137">
        <v>9.5824483213375602E-4</v>
      </c>
      <c r="EY52" s="137">
        <v>1.5480030780339046E-4</v>
      </c>
      <c r="EZ52" s="137">
        <v>6.4948728765301051E-5</v>
      </c>
      <c r="FA52" s="137">
        <v>1.5839114701476117E-3</v>
      </c>
      <c r="FB52" s="137">
        <v>3.7018938158762081E-3</v>
      </c>
      <c r="FC52" s="137">
        <v>7.0618319341543372E-4</v>
      </c>
      <c r="FD52" s="137">
        <v>2.9118783805121454E-3</v>
      </c>
      <c r="FE52" s="137">
        <v>1.3192451839512405E-2</v>
      </c>
      <c r="FF52" s="137">
        <v>2.4434310168826713E-3</v>
      </c>
      <c r="FG52" s="137">
        <v>9.8758566503613036E-4</v>
      </c>
      <c r="FH52" s="137">
        <v>2.3122544580639125E-3</v>
      </c>
      <c r="FI52" s="137">
        <v>2.6235136071634511E-4</v>
      </c>
      <c r="FJ52" s="137">
        <v>1.8682295522887165E-4</v>
      </c>
      <c r="FK52" s="137">
        <v>9.9811759115341807E-4</v>
      </c>
      <c r="FL52" s="137">
        <v>8.5557237255649322E-4</v>
      </c>
      <c r="FM52" s="137"/>
      <c r="FN52" s="137">
        <v>1.2976019556659114E-4</v>
      </c>
      <c r="FO52" s="137">
        <v>6.4548549012566507E-5</v>
      </c>
      <c r="FP52" s="137">
        <v>2.4125088626755135E-4</v>
      </c>
      <c r="FQ52" s="137">
        <v>6.3933425333061875E-5</v>
      </c>
      <c r="FR52" s="137">
        <v>4.6301556587141553E-4</v>
      </c>
      <c r="FS52" s="137">
        <v>5.7682783874023411E-5</v>
      </c>
      <c r="FT52" s="137">
        <v>1.6739886498279876E-4</v>
      </c>
      <c r="FU52" s="137">
        <v>3.8209417273417286E-4</v>
      </c>
      <c r="FV52" s="137">
        <v>3.25989305618458E-4</v>
      </c>
      <c r="FW52" s="137">
        <v>2.9629708313034999E-4</v>
      </c>
      <c r="FX52" s="137">
        <v>2.0632549149187621E-4</v>
      </c>
      <c r="FY52" s="137">
        <v>5.0028130906094906E-5</v>
      </c>
      <c r="FZ52" s="137">
        <v>6.4574948746592032E-4</v>
      </c>
      <c r="GA52" s="137">
        <v>1.2867958432688043E-4</v>
      </c>
      <c r="GB52" s="137">
        <v>7.4242655510427418E-5</v>
      </c>
      <c r="GC52" s="137">
        <v>1.5056873823922217E-3</v>
      </c>
      <c r="GD52" s="137">
        <v>4.4715794691375229E-3</v>
      </c>
      <c r="GE52" s="137">
        <v>5.5591730222616983E-4</v>
      </c>
      <c r="GF52" s="137">
        <v>3.2736247275612072E-3</v>
      </c>
      <c r="GG52" s="137">
        <v>1.3627062536488923E-2</v>
      </c>
      <c r="GH52" s="137">
        <v>2.0985022989674041E-3</v>
      </c>
      <c r="GI52" s="137">
        <v>1.0728387685924534E-3</v>
      </c>
      <c r="GJ52" s="137">
        <v>2.3402092896721979E-3</v>
      </c>
      <c r="GK52" s="137">
        <v>1.9855160936709467E-4</v>
      </c>
      <c r="GL52" s="137">
        <v>1.8519998974652127E-4</v>
      </c>
      <c r="GM52" s="137">
        <v>9.0021075266057018E-4</v>
      </c>
      <c r="GN52" s="137">
        <v>8.5451106344611226E-4</v>
      </c>
      <c r="GO52" s="137"/>
      <c r="GP52" s="137">
        <v>1.7522415434211307E-4</v>
      </c>
      <c r="GQ52" s="137">
        <v>7.6773362182287611E-5</v>
      </c>
      <c r="GR52" s="137">
        <v>2.4113568645175767E-4</v>
      </c>
      <c r="GS52" s="137">
        <v>0</v>
      </c>
      <c r="GT52" s="137">
        <v>4.655769814866639E-4</v>
      </c>
      <c r="GU52" s="137">
        <v>4.217034225243841E-5</v>
      </c>
      <c r="GV52" s="137">
        <v>1.8594755460771655E-4</v>
      </c>
      <c r="GW52" s="137">
        <v>4.2854036033444689E-4</v>
      </c>
      <c r="GX52" s="137">
        <v>3.7225739036150004E-4</v>
      </c>
      <c r="GY52" s="137">
        <v>4.0384354424475758E-4</v>
      </c>
      <c r="GZ52" s="137">
        <v>3.1712287508436064E-4</v>
      </c>
      <c r="HA52" s="137">
        <v>9.9138161760557692E-5</v>
      </c>
      <c r="HB52" s="137">
        <v>4.9018272762168516E-4</v>
      </c>
      <c r="HC52" s="137">
        <v>1.5793311568401379E-4</v>
      </c>
      <c r="HD52" s="137">
        <v>6.6755493369085773E-5</v>
      </c>
      <c r="HE52" s="137">
        <v>1.7709909179377352E-3</v>
      </c>
      <c r="HF52" s="137">
        <v>4.3629334196828712E-3</v>
      </c>
      <c r="HG52" s="137">
        <v>6.7776571786605109E-4</v>
      </c>
      <c r="HH52" s="137">
        <v>2.8084561050853809E-3</v>
      </c>
      <c r="HI52" s="137">
        <v>1.2536841079273477E-2</v>
      </c>
      <c r="HJ52" s="137">
        <v>2.1886834389080981E-3</v>
      </c>
      <c r="HK52" s="137">
        <v>1.0446488512165209E-3</v>
      </c>
      <c r="HL52" s="137">
        <v>2.2742229794195145E-3</v>
      </c>
      <c r="HM52" s="137">
        <v>2.2754306122061533E-4</v>
      </c>
      <c r="HN52" s="137">
        <v>1.9904337933223561E-4</v>
      </c>
      <c r="HO52" s="137">
        <v>8.6798756432607629E-4</v>
      </c>
      <c r="HP52" s="137">
        <v>6.8403937757850568E-4</v>
      </c>
      <c r="HQ52" s="151"/>
      <c r="HR52" s="151"/>
      <c r="HS52" s="151"/>
    </row>
    <row r="53" spans="1:227" x14ac:dyDescent="0.25">
      <c r="HQ53" s="133"/>
      <c r="HR53" s="133"/>
      <c r="HS53" s="133"/>
    </row>
    <row r="54" spans="1:227" x14ac:dyDescent="0.25">
      <c r="A54" s="138" t="s">
        <v>926</v>
      </c>
      <c r="B54" s="135">
        <v>1.1013845619894771E-4</v>
      </c>
      <c r="C54" s="134">
        <v>4.4502322372561529E-5</v>
      </c>
      <c r="D54" s="134">
        <v>1.2145971608046271E-4</v>
      </c>
      <c r="E54" s="134">
        <v>4.6440121909881356E-5</v>
      </c>
      <c r="F54" s="134">
        <v>1.8621103791213714E-4</v>
      </c>
      <c r="G54" s="134">
        <v>4.7520725270174774E-6</v>
      </c>
      <c r="H54" s="134">
        <v>3.2491474004147366E-5</v>
      </c>
      <c r="I54" s="134">
        <v>2.5984580641895855E-4</v>
      </c>
      <c r="J54" s="134">
        <v>4.3195711638375793E-5</v>
      </c>
      <c r="K54" s="134">
        <v>3.0482841687646162E-4</v>
      </c>
      <c r="L54" s="134">
        <v>1.8800029782393469E-4</v>
      </c>
      <c r="M54" s="134">
        <v>7.0793955640369367E-5</v>
      </c>
      <c r="N54" s="134">
        <v>6.6083393512930894E-4</v>
      </c>
      <c r="O54" s="134">
        <v>6.0802618546945636E-5</v>
      </c>
      <c r="P54" s="134">
        <v>2.6622514997028763E-5</v>
      </c>
      <c r="Q54" s="134">
        <v>3.7543363454194074E-4</v>
      </c>
      <c r="R54" s="134">
        <v>1.3263035618395573E-3</v>
      </c>
      <c r="S54" s="134">
        <v>3.0099116314178282E-4</v>
      </c>
      <c r="T54" s="134">
        <v>1.149871482232288E-3</v>
      </c>
      <c r="U54" s="134">
        <v>6.3785345932528071E-3</v>
      </c>
      <c r="V54" s="134">
        <v>1.0711519363471129E-3</v>
      </c>
      <c r="W54" s="134">
        <v>6.0485724050066841E-4</v>
      </c>
      <c r="X54" s="134">
        <v>1.1631145220859567E-3</v>
      </c>
      <c r="Y54" s="134">
        <v>1.489143219657142E-4</v>
      </c>
      <c r="Z54" s="134">
        <v>2.189509347266334E-4</v>
      </c>
      <c r="AA54" s="134">
        <v>3.4862731296601758E-4</v>
      </c>
      <c r="AB54" s="134">
        <v>2.7626439632333377E-4</v>
      </c>
      <c r="AC54" s="134"/>
      <c r="AD54" s="134">
        <v>1.2751791514342031E-4</v>
      </c>
      <c r="AE54" s="134">
        <v>2.9745680210514163E-5</v>
      </c>
      <c r="AF54" s="134">
        <v>1.1762727367839885E-4</v>
      </c>
      <c r="AG54" s="134">
        <v>6.5033186330607545E-5</v>
      </c>
      <c r="AH54" s="134">
        <v>1.8904211166465763E-4</v>
      </c>
      <c r="AI54" s="134">
        <v>1.9722853867541125E-5</v>
      </c>
      <c r="AJ54" s="134">
        <v>4.6092498830727889E-5</v>
      </c>
      <c r="AK54" s="134">
        <v>3.710399071285868E-4</v>
      </c>
      <c r="AL54" s="134">
        <v>4.7259942286959814E-5</v>
      </c>
      <c r="AM54" s="134">
        <v>2.8253567268875826E-4</v>
      </c>
      <c r="AN54" s="134">
        <v>1.8131163882151934E-4</v>
      </c>
      <c r="AO54" s="134">
        <v>7.1674321921350246E-5</v>
      </c>
      <c r="AP54" s="134">
        <v>6.2456943216829838E-4</v>
      </c>
      <c r="AQ54" s="134">
        <v>6.063638264478798E-5</v>
      </c>
      <c r="AR54" s="134">
        <v>1.6886601425609541E-5</v>
      </c>
      <c r="AS54" s="134">
        <v>3.7746101346045204E-4</v>
      </c>
      <c r="AT54" s="134">
        <v>1.4531460778048127E-3</v>
      </c>
      <c r="AU54" s="134">
        <v>3.0816812760732574E-4</v>
      </c>
      <c r="AV54" s="134">
        <v>1.3546339422006433E-3</v>
      </c>
      <c r="AW54" s="134">
        <v>7.6205324714937305E-3</v>
      </c>
      <c r="AX54" s="134">
        <v>1.1224080348461317E-3</v>
      </c>
      <c r="AY54" s="134">
        <v>6.7992082914100508E-4</v>
      </c>
      <c r="AZ54" s="134">
        <v>1.2087567187686094E-3</v>
      </c>
      <c r="BA54" s="134">
        <v>1.5304043909385737E-4</v>
      </c>
      <c r="BB54" s="134">
        <v>2.3499205161434821E-4</v>
      </c>
      <c r="BC54" s="134">
        <v>2.4820150398714534E-4</v>
      </c>
      <c r="BD54" s="134">
        <v>4.8365787590058868E-4</v>
      </c>
      <c r="BE54" s="134"/>
      <c r="BF54" s="134">
        <v>1.4111671982639984E-4</v>
      </c>
      <c r="BG54" s="134">
        <v>3.1885326895663706E-5</v>
      </c>
      <c r="BH54" s="134">
        <v>1.6615201630633091E-4</v>
      </c>
      <c r="BI54" s="134">
        <v>1.0557746664715613E-4</v>
      </c>
      <c r="BJ54" s="134">
        <v>1.7099973303228068E-4</v>
      </c>
      <c r="BK54" s="134">
        <v>2.8450269088847362E-5</v>
      </c>
      <c r="BL54" s="134">
        <v>6.2844929276765032E-5</v>
      </c>
      <c r="BM54" s="134">
        <v>1.76483142510595E-4</v>
      </c>
      <c r="BN54" s="134">
        <v>5.6117478748610523E-5</v>
      </c>
      <c r="BO54" s="134">
        <v>2.9973253668077023E-4</v>
      </c>
      <c r="BP54" s="134">
        <v>1.6569182455288372E-4</v>
      </c>
      <c r="BQ54" s="134">
        <v>9.0897556582423766E-5</v>
      </c>
      <c r="BR54" s="134">
        <v>7.7356575031873817E-4</v>
      </c>
      <c r="BS54" s="134">
        <v>4.9921119970231244E-5</v>
      </c>
      <c r="BT54" s="134">
        <v>3.4312965338017848E-5</v>
      </c>
      <c r="BU54" s="134">
        <v>4.6923107042713929E-4</v>
      </c>
      <c r="BV54" s="134">
        <v>1.5890857177826602E-3</v>
      </c>
      <c r="BW54" s="134">
        <v>3.3135337085800061E-4</v>
      </c>
      <c r="BX54" s="134">
        <v>1.4060781958741089E-3</v>
      </c>
      <c r="BY54" s="134">
        <v>7.7429573442425806E-3</v>
      </c>
      <c r="BZ54" s="134">
        <v>9.6102432510108558E-4</v>
      </c>
      <c r="CA54" s="134">
        <v>7.8244521320264173E-4</v>
      </c>
      <c r="CB54" s="134">
        <v>1.3175962416604571E-3</v>
      </c>
      <c r="CC54" s="134">
        <v>1.4628147425482698E-4</v>
      </c>
      <c r="CD54" s="134">
        <v>3.23411706175E-4</v>
      </c>
      <c r="CE54" s="134">
        <v>3.3991737577414587E-4</v>
      </c>
      <c r="CF54" s="134">
        <v>2.8498845929841648E-4</v>
      </c>
      <c r="CG54" s="134"/>
      <c r="CH54" s="134">
        <v>1.2612084105451308E-4</v>
      </c>
      <c r="CI54" s="134">
        <v>3.9011677085206373E-5</v>
      </c>
      <c r="CJ54" s="134">
        <v>1.7600392863765548E-4</v>
      </c>
      <c r="CK54" s="134">
        <v>4.9969969705296159E-5</v>
      </c>
      <c r="CL54" s="134">
        <v>1.3837894594817324E-4</v>
      </c>
      <c r="CM54" s="134">
        <v>3.2770982377917389E-5</v>
      </c>
      <c r="CN54" s="134">
        <v>5.9275686683115783E-5</v>
      </c>
      <c r="CO54" s="134">
        <v>2.5575213356850097E-4</v>
      </c>
      <c r="CP54" s="134">
        <v>5.1607389525478322E-5</v>
      </c>
      <c r="CQ54" s="134">
        <v>2.7166844863279094E-4</v>
      </c>
      <c r="CR54" s="134">
        <v>1.9315453554132465E-4</v>
      </c>
      <c r="CS54" s="134">
        <v>1.0510372641425976E-4</v>
      </c>
      <c r="CT54" s="134">
        <v>8.7070886019755065E-4</v>
      </c>
      <c r="CU54" s="134">
        <v>3.3634104334899515E-5</v>
      </c>
      <c r="CV54" s="134">
        <v>4.0639978082083256E-5</v>
      </c>
      <c r="CW54" s="134">
        <v>4.9685382205949731E-4</v>
      </c>
      <c r="CX54" s="134">
        <v>1.5736578412872267E-3</v>
      </c>
      <c r="CY54" s="134">
        <v>3.7614580476211137E-4</v>
      </c>
      <c r="CZ54" s="134">
        <v>1.5892885176544088E-3</v>
      </c>
      <c r="DA54" s="134">
        <v>9.3692658042123875E-3</v>
      </c>
      <c r="DB54" s="134">
        <v>9.6758972990275091E-4</v>
      </c>
      <c r="DC54" s="134">
        <v>8.3721829289627508E-4</v>
      </c>
      <c r="DD54" s="134">
        <v>1.4430789088334308E-3</v>
      </c>
      <c r="DE54" s="134">
        <v>1.7263608544282685E-4</v>
      </c>
      <c r="DF54" s="134">
        <v>3.0957320188761811E-4</v>
      </c>
      <c r="DG54" s="134">
        <v>3.8034709152135929E-4</v>
      </c>
      <c r="DH54" s="134">
        <v>2.2637635085536375E-4</v>
      </c>
      <c r="DI54" s="134"/>
      <c r="DJ54" s="134">
        <v>1.7360957214960951E-4</v>
      </c>
      <c r="DK54" s="134">
        <v>4.9214766135118427E-5</v>
      </c>
      <c r="DL54" s="134">
        <v>2.508766573315944E-4</v>
      </c>
      <c r="DM54" s="134">
        <v>6.7493413221518728E-5</v>
      </c>
      <c r="DN54" s="134">
        <v>2.3674919836841525E-4</v>
      </c>
      <c r="DO54" s="134">
        <v>4.3278342120968939E-5</v>
      </c>
      <c r="DP54" s="134">
        <v>9.7556972872200578E-5</v>
      </c>
      <c r="DQ54" s="134">
        <v>2.5741705251488992E-4</v>
      </c>
      <c r="DR54" s="134">
        <v>3.6556488810770913E-5</v>
      </c>
      <c r="DS54" s="134">
        <v>3.6201309065724696E-4</v>
      </c>
      <c r="DT54" s="134">
        <v>1.5295072799053868E-4</v>
      </c>
      <c r="DU54" s="134">
        <v>1.0234208156409397E-4</v>
      </c>
      <c r="DV54" s="134">
        <v>9.7254156758056235E-4</v>
      </c>
      <c r="DW54" s="134">
        <v>9.7044661966328596E-5</v>
      </c>
      <c r="DX54" s="134">
        <v>3.6986854132553803E-5</v>
      </c>
      <c r="DY54" s="134">
        <v>6.3661239055803627E-4</v>
      </c>
      <c r="DZ54" s="134">
        <v>1.7021179011572803E-3</v>
      </c>
      <c r="EA54" s="134">
        <v>4.0021025287897841E-4</v>
      </c>
      <c r="EB54" s="134">
        <v>1.8135521170844161E-3</v>
      </c>
      <c r="EC54" s="134">
        <v>1.038914792721333E-2</v>
      </c>
      <c r="ED54" s="134">
        <v>1.2866319444354271E-3</v>
      </c>
      <c r="EE54" s="134">
        <v>9.5656479611184141E-4</v>
      </c>
      <c r="EF54" s="134">
        <v>1.6666622918731398E-3</v>
      </c>
      <c r="EG54" s="134">
        <v>1.8284108447488615E-4</v>
      </c>
      <c r="EH54" s="134">
        <v>4.4567137771097585E-4</v>
      </c>
      <c r="EI54" s="134">
        <v>4.2022304570411178E-4</v>
      </c>
      <c r="EJ54" s="134">
        <v>2.2170040527066069E-4</v>
      </c>
      <c r="EK54" s="134"/>
      <c r="EL54" s="134">
        <v>2.1247166403888081E-4</v>
      </c>
      <c r="EM54" s="134">
        <v>3.066345695165566E-5</v>
      </c>
      <c r="EN54" s="134">
        <v>1.6836321873337965E-4</v>
      </c>
      <c r="EO54" s="134">
        <v>6.1225384756853206E-5</v>
      </c>
      <c r="EP54" s="134">
        <v>2.1575924635376767E-4</v>
      </c>
      <c r="EQ54" s="134">
        <v>5.5672839655734859E-5</v>
      </c>
      <c r="ER54" s="134">
        <v>1.0090218328529562E-4</v>
      </c>
      <c r="ES54" s="134">
        <v>2.4974710323276829E-4</v>
      </c>
      <c r="ET54" s="134">
        <v>4.3850190142553485E-5</v>
      </c>
      <c r="EU54" s="134">
        <v>3.9379592340770827E-4</v>
      </c>
      <c r="EV54" s="134">
        <v>2.3623509855056214E-4</v>
      </c>
      <c r="EW54" s="134">
        <v>1.0444311568794065E-4</v>
      </c>
      <c r="EX54" s="134">
        <v>9.912215514222408E-4</v>
      </c>
      <c r="EY54" s="134">
        <v>1.0642754363241131E-4</v>
      </c>
      <c r="EZ54" s="134">
        <v>1.3352235155175688E-4</v>
      </c>
      <c r="FA54" s="134">
        <v>8.15119719685415E-4</v>
      </c>
      <c r="FB54" s="134">
        <v>1.6865828559908707E-3</v>
      </c>
      <c r="FC54" s="134">
        <v>3.6963192745563268E-4</v>
      </c>
      <c r="FD54" s="134">
        <v>2.480061915868117E-3</v>
      </c>
      <c r="FE54" s="134">
        <v>1.1268492912543842E-2</v>
      </c>
      <c r="FF54" s="134">
        <v>1.4260217758128493E-3</v>
      </c>
      <c r="FG54" s="134">
        <v>1.1351309019897993E-3</v>
      </c>
      <c r="FH54" s="134">
        <v>1.9009933839626814E-3</v>
      </c>
      <c r="FI54" s="134">
        <v>1.941276284310683E-4</v>
      </c>
      <c r="FJ54" s="134">
        <v>5.5484301567305851E-4</v>
      </c>
      <c r="FK54" s="134">
        <v>4.8663067636072681E-4</v>
      </c>
      <c r="FL54" s="134">
        <v>2.7653596447506503E-4</v>
      </c>
      <c r="FM54" s="134"/>
      <c r="FN54" s="134">
        <v>1.9742588181658361E-4</v>
      </c>
      <c r="FO54" s="134">
        <v>3.1815329693841394E-5</v>
      </c>
      <c r="FP54" s="134">
        <v>3.4693000356273996E-4</v>
      </c>
      <c r="FQ54" s="134">
        <v>6.8094077738276512E-5</v>
      </c>
      <c r="FR54" s="134">
        <v>2.1108515230717687E-4</v>
      </c>
      <c r="FS54" s="134">
        <v>2.6154815814563532E-5</v>
      </c>
      <c r="FT54" s="134">
        <v>7.4527936516625764E-5</v>
      </c>
      <c r="FU54" s="134">
        <v>4.0612041846235222E-4</v>
      </c>
      <c r="FV54" s="134">
        <v>4.5604969714065508E-5</v>
      </c>
      <c r="FW54" s="134">
        <v>5.2166072861145629E-4</v>
      </c>
      <c r="FX54" s="134">
        <v>2.5154261124795898E-4</v>
      </c>
      <c r="FY54" s="134">
        <v>1.3743186357450838E-4</v>
      </c>
      <c r="FZ54" s="134">
        <v>1.1887445293506818E-3</v>
      </c>
      <c r="GA54" s="134">
        <v>1.0222672747682939E-4</v>
      </c>
      <c r="GB54" s="134">
        <v>1.2675871080202131E-4</v>
      </c>
      <c r="GC54" s="134">
        <v>9.8558397729460088E-4</v>
      </c>
      <c r="GD54" s="134">
        <v>1.7993380012333081E-3</v>
      </c>
      <c r="GE54" s="134">
        <v>5.1407089135768194E-4</v>
      </c>
      <c r="GF54" s="134">
        <v>2.2855621199656625E-3</v>
      </c>
      <c r="GG54" s="134">
        <v>1.2381935264169136E-2</v>
      </c>
      <c r="GH54" s="134">
        <v>1.2378508710640648E-3</v>
      </c>
      <c r="GI54" s="134">
        <v>1.301332489409971E-3</v>
      </c>
      <c r="GJ54" s="134">
        <v>2.1249740721804851E-3</v>
      </c>
      <c r="GK54" s="134">
        <v>2.1010966511559936E-4</v>
      </c>
      <c r="GL54" s="134">
        <v>4.462931699488606E-4</v>
      </c>
      <c r="GM54" s="134">
        <v>9.3286363860990002E-4</v>
      </c>
      <c r="GN54" s="134">
        <v>3.7548847861278785E-4</v>
      </c>
      <c r="GO54" s="134"/>
      <c r="GP54" s="134">
        <v>1.6619728683059447E-4</v>
      </c>
      <c r="GQ54" s="134">
        <v>2.1167053207658388E-5</v>
      </c>
      <c r="GR54" s="134">
        <v>3.340382358648134E-4</v>
      </c>
      <c r="GS54" s="134">
        <v>1.4598972153214421E-4</v>
      </c>
      <c r="GT54" s="134">
        <v>2.7732590135722229E-4</v>
      </c>
      <c r="GU54" s="134">
        <v>1.8200288724370325E-5</v>
      </c>
      <c r="GV54" s="134">
        <v>6.0736985880422583E-5</v>
      </c>
      <c r="GW54" s="134">
        <v>2.8856475577634342E-4</v>
      </c>
      <c r="GX54" s="134">
        <v>4.119989573434129E-5</v>
      </c>
      <c r="GY54" s="134">
        <v>5.3449684212153513E-4</v>
      </c>
      <c r="GZ54" s="134">
        <v>3.2423528637505E-4</v>
      </c>
      <c r="HA54" s="134">
        <v>1.1215229270148553E-4</v>
      </c>
      <c r="HB54" s="134">
        <v>1.2306068467394422E-3</v>
      </c>
      <c r="HC54" s="134">
        <v>1.3683384123204108E-4</v>
      </c>
      <c r="HD54" s="134">
        <v>2.9154882031902065E-4</v>
      </c>
      <c r="HE54" s="134">
        <v>1.3241847467173279E-3</v>
      </c>
      <c r="HF54" s="134">
        <v>2.5541185350376997E-3</v>
      </c>
      <c r="HG54" s="134">
        <v>7.767462076794441E-4</v>
      </c>
      <c r="HH54" s="134">
        <v>3.0330323999223732E-3</v>
      </c>
      <c r="HI54" s="134">
        <v>1.6301687365910953E-2</v>
      </c>
      <c r="HJ54" s="134">
        <v>1.283111274493933E-3</v>
      </c>
      <c r="HK54" s="134">
        <v>1.3340237836613087E-3</v>
      </c>
      <c r="HL54" s="134">
        <v>2.4882579917494523E-3</v>
      </c>
      <c r="HM54" s="134">
        <v>2.6341383549875036E-4</v>
      </c>
      <c r="HN54" s="134">
        <v>6.284738176776032E-4</v>
      </c>
      <c r="HO54" s="134">
        <v>1.2015319442129318E-3</v>
      </c>
      <c r="HP54" s="134">
        <v>9.4753583832954099E-4</v>
      </c>
      <c r="HQ54" s="133"/>
      <c r="HR54" s="133"/>
      <c r="HS54" s="133"/>
    </row>
    <row r="55" spans="1:227" x14ac:dyDescent="0.25">
      <c r="HQ55" s="134"/>
      <c r="HR55" s="133"/>
      <c r="HS55" s="133"/>
    </row>
    <row r="56" spans="1:227" x14ac:dyDescent="0.25">
      <c r="HQ56" s="134"/>
      <c r="HR56" s="133"/>
      <c r="HS56" s="133"/>
    </row>
    <row r="57" spans="1:227" x14ac:dyDescent="0.25">
      <c r="HQ57" s="134"/>
      <c r="HR57" s="133"/>
      <c r="HS57" s="133"/>
    </row>
    <row r="58" spans="1:227" x14ac:dyDescent="0.25">
      <c r="HQ58" s="133"/>
      <c r="HR58" s="133"/>
      <c r="HS58" s="133"/>
    </row>
    <row r="59" spans="1:227" x14ac:dyDescent="0.25">
      <c r="HQ59" s="133"/>
      <c r="HR59" s="133"/>
      <c r="HS59" s="133"/>
    </row>
    <row r="60" spans="1:227" x14ac:dyDescent="0.25">
      <c r="HQ60" s="134"/>
      <c r="HR60" s="133"/>
      <c r="HS60" s="133"/>
    </row>
    <row r="61" spans="1:227" x14ac:dyDescent="0.25">
      <c r="HQ61" s="134"/>
      <c r="HR61" s="133"/>
      <c r="HS61" s="133"/>
    </row>
    <row r="62" spans="1:227" x14ac:dyDescent="0.25">
      <c r="HQ62" s="134"/>
      <c r="HR62" s="133"/>
      <c r="HS62" s="133"/>
    </row>
    <row r="63" spans="1:227" x14ac:dyDescent="0.25">
      <c r="HQ63" s="134"/>
      <c r="HR63" s="133"/>
      <c r="HS63" s="133"/>
    </row>
    <row r="64" spans="1:227" x14ac:dyDescent="0.25">
      <c r="HQ64" s="134"/>
      <c r="HR64" s="133"/>
      <c r="HS64" s="133"/>
    </row>
    <row r="65" spans="225:227" x14ac:dyDescent="0.25">
      <c r="HQ65" s="134"/>
      <c r="HR65" s="133"/>
      <c r="HS65" s="133"/>
    </row>
    <row r="66" spans="225:227" x14ac:dyDescent="0.25">
      <c r="HQ66" s="134"/>
      <c r="HR66" s="133"/>
      <c r="HS66" s="133"/>
    </row>
    <row r="67" spans="225:227" x14ac:dyDescent="0.25">
      <c r="HQ67" s="134"/>
      <c r="HR67" s="133"/>
      <c r="HS67" s="133"/>
    </row>
    <row r="68" spans="225:227" x14ac:dyDescent="0.25">
      <c r="HQ68" s="134"/>
      <c r="HR68" s="133"/>
      <c r="HS68" s="133"/>
    </row>
    <row r="69" spans="225:227" x14ac:dyDescent="0.25">
      <c r="HQ69" s="134"/>
      <c r="HR69" s="133"/>
      <c r="HS69" s="133"/>
    </row>
    <row r="70" spans="225:227" x14ac:dyDescent="0.25">
      <c r="HQ70" s="134"/>
      <c r="HR70" s="133"/>
      <c r="HS70" s="133"/>
    </row>
    <row r="71" spans="225:227" x14ac:dyDescent="0.25">
      <c r="HQ71" s="134"/>
      <c r="HR71" s="133"/>
      <c r="HS71" s="133"/>
    </row>
    <row r="72" spans="225:227" x14ac:dyDescent="0.25">
      <c r="HQ72" s="134"/>
      <c r="HR72" s="133"/>
      <c r="HS72" s="133"/>
    </row>
    <row r="73" spans="225:227" x14ac:dyDescent="0.25">
      <c r="HQ73" s="134"/>
      <c r="HR73" s="133"/>
      <c r="HS73" s="133"/>
    </row>
    <row r="74" spans="225:227" x14ac:dyDescent="0.25">
      <c r="HQ74" s="134"/>
      <c r="HR74" s="133"/>
      <c r="HS74" s="133"/>
    </row>
    <row r="75" spans="225:227" x14ac:dyDescent="0.25">
      <c r="HQ75" s="134"/>
      <c r="HR75" s="133"/>
      <c r="HS75" s="133"/>
    </row>
    <row r="76" spans="225:227" x14ac:dyDescent="0.25">
      <c r="HQ76" s="133"/>
      <c r="HR76" s="133"/>
      <c r="HS76" s="133"/>
    </row>
    <row r="77" spans="225:227" x14ac:dyDescent="0.25">
      <c r="HQ77" s="133"/>
      <c r="HR77" s="133"/>
      <c r="HS77" s="133"/>
    </row>
    <row r="78" spans="225:227" x14ac:dyDescent="0.25">
      <c r="HQ78" s="133"/>
      <c r="HR78" s="133"/>
      <c r="HS78" s="133"/>
    </row>
    <row r="79" spans="225:227" x14ac:dyDescent="0.25">
      <c r="HQ79" s="133"/>
      <c r="HR79" s="133"/>
      <c r="HS79" s="133"/>
    </row>
    <row r="80" spans="225:227" x14ac:dyDescent="0.25">
      <c r="HQ80" s="133"/>
      <c r="HR80" s="133"/>
      <c r="HS80" s="133"/>
    </row>
    <row r="81" spans="225:227" x14ac:dyDescent="0.25">
      <c r="HQ81" s="133"/>
      <c r="HR81" s="133"/>
      <c r="HS81" s="13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IA67"/>
  <sheetViews>
    <sheetView zoomScale="85" zoomScaleNormal="85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HU6" sqref="HU6"/>
    </sheetView>
  </sheetViews>
  <sheetFormatPr defaultRowHeight="15" x14ac:dyDescent="0.25"/>
  <cols>
    <col min="1" max="1" width="13.5703125" style="4" bestFit="1" customWidth="1"/>
    <col min="2" max="2" width="9.140625" style="4"/>
    <col min="3" max="3" width="10.28515625" style="4" bestFit="1" customWidth="1"/>
    <col min="4" max="4" width="11" style="14" bestFit="1" customWidth="1"/>
    <col min="5" max="5" width="9.140625" style="4"/>
    <col min="6" max="6" width="11" style="4" bestFit="1" customWidth="1"/>
    <col min="7" max="7" width="21.85546875" style="14" bestFit="1" customWidth="1"/>
    <col min="8" max="8" width="15.7109375" style="4" customWidth="1"/>
    <col min="9" max="9" width="24.5703125" style="4" bestFit="1" customWidth="1"/>
    <col min="10" max="10" width="27.85546875" style="4" bestFit="1" customWidth="1"/>
    <col min="11" max="11" width="24.42578125" style="4" customWidth="1"/>
    <col min="12" max="151" width="15.7109375" style="4" customWidth="1"/>
    <col min="152" max="152" width="18.42578125" style="4" bestFit="1" customWidth="1"/>
    <col min="153" max="153" width="14.85546875" style="4" bestFit="1" customWidth="1"/>
    <col min="154" max="154" width="19" style="4" bestFit="1" customWidth="1"/>
    <col min="155" max="155" width="17.28515625" style="4" bestFit="1" customWidth="1"/>
    <col min="156" max="156" width="14.85546875" style="4" bestFit="1" customWidth="1"/>
    <col min="157" max="157" width="16.140625" style="4" bestFit="1" customWidth="1"/>
    <col min="158" max="158" width="18.42578125" style="4" bestFit="1" customWidth="1"/>
    <col min="159" max="159" width="19" style="4" bestFit="1" customWidth="1"/>
    <col min="160" max="161" width="14.85546875" style="4" bestFit="1" customWidth="1"/>
    <col min="162" max="162" width="28.42578125" style="4" bestFit="1" customWidth="1"/>
    <col min="163" max="163" width="16.42578125" style="4" bestFit="1" customWidth="1"/>
    <col min="164" max="164" width="21.140625" style="4" bestFit="1" customWidth="1"/>
    <col min="165" max="165" width="16.7109375" style="4" bestFit="1" customWidth="1"/>
    <col min="166" max="166" width="16.5703125" style="4" bestFit="1" customWidth="1"/>
    <col min="167" max="167" width="14.85546875" style="4" bestFit="1" customWidth="1"/>
    <col min="168" max="168" width="21.7109375" style="4" bestFit="1" customWidth="1"/>
    <col min="169" max="169" width="22.28515625" style="4" bestFit="1" customWidth="1"/>
    <col min="170" max="170" width="22.5703125" style="4" bestFit="1" customWidth="1"/>
    <col min="171" max="171" width="18.5703125" style="4" bestFit="1" customWidth="1"/>
    <col min="172" max="172" width="15.7109375" style="4" customWidth="1"/>
    <col min="173" max="173" width="22.7109375" style="4" bestFit="1" customWidth="1"/>
    <col min="174" max="174" width="26" style="4" bestFit="1" customWidth="1"/>
    <col min="175" max="175" width="27.42578125" style="4" bestFit="1" customWidth="1"/>
    <col min="176" max="176" width="21.28515625" style="4" bestFit="1" customWidth="1"/>
    <col min="177" max="177" width="14.85546875" style="4" bestFit="1" customWidth="1"/>
    <col min="178" max="178" width="23.85546875" style="4" bestFit="1" customWidth="1"/>
    <col min="179" max="179" width="21.28515625" style="4" bestFit="1" customWidth="1"/>
    <col min="180" max="180" width="18.42578125" style="4" bestFit="1" customWidth="1"/>
    <col min="181" max="181" width="14.85546875" style="4" bestFit="1" customWidth="1"/>
    <col min="182" max="182" width="19" style="4" bestFit="1" customWidth="1"/>
    <col min="183" max="183" width="17.28515625" style="4" bestFit="1" customWidth="1"/>
    <col min="184" max="184" width="14.85546875" style="4" bestFit="1" customWidth="1"/>
    <col min="185" max="185" width="16.140625" style="4" bestFit="1" customWidth="1"/>
    <col min="186" max="186" width="18.42578125" style="4" bestFit="1" customWidth="1"/>
    <col min="187" max="187" width="19" style="4" bestFit="1" customWidth="1"/>
    <col min="188" max="189" width="14.85546875" style="4" bestFit="1" customWidth="1"/>
    <col min="190" max="190" width="28.42578125" style="4" bestFit="1" customWidth="1"/>
    <col min="191" max="191" width="16.42578125" style="4" bestFit="1" customWidth="1"/>
    <col min="192" max="192" width="21.140625" style="4" bestFit="1" customWidth="1"/>
    <col min="193" max="193" width="16.7109375" style="4" bestFit="1" customWidth="1"/>
    <col min="194" max="194" width="16.5703125" style="4" bestFit="1" customWidth="1"/>
    <col min="195" max="195" width="14.85546875" style="4" bestFit="1" customWidth="1"/>
    <col min="196" max="196" width="21.7109375" style="4" bestFit="1" customWidth="1"/>
    <col min="197" max="197" width="22.28515625" style="4" bestFit="1" customWidth="1"/>
    <col min="198" max="198" width="22.5703125" style="4" bestFit="1" customWidth="1"/>
    <col min="199" max="199" width="18.5703125" style="4" bestFit="1" customWidth="1"/>
    <col min="200" max="200" width="15.7109375" style="4" customWidth="1"/>
    <col min="201" max="201" width="22.7109375" style="4" bestFit="1" customWidth="1"/>
    <col min="202" max="202" width="26" style="4" bestFit="1" customWidth="1"/>
    <col min="203" max="203" width="27.42578125" style="4" bestFit="1" customWidth="1"/>
    <col min="204" max="204" width="21.28515625" style="4" bestFit="1" customWidth="1"/>
    <col min="205" max="205" width="14.85546875" style="4" bestFit="1" customWidth="1"/>
    <col min="206" max="206" width="23.85546875" style="4" bestFit="1" customWidth="1"/>
    <col min="207" max="231" width="15.7109375" style="4" customWidth="1"/>
    <col min="232" max="232" width="11.5703125" style="4" bestFit="1" customWidth="1"/>
    <col min="233" max="234" width="13.28515625" style="4" bestFit="1" customWidth="1"/>
    <col min="235" max="235" width="18.85546875" style="4" bestFit="1" customWidth="1"/>
    <col min="236" max="16384" width="9.140625" style="105"/>
  </cols>
  <sheetData>
    <row r="1" spans="1:235" s="104" customFormat="1" ht="15.75" x14ac:dyDescent="0.25">
      <c r="A1" s="192" t="s">
        <v>78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</row>
    <row r="2" spans="1:235" s="110" customFormat="1" ht="60" x14ac:dyDescent="0.25">
      <c r="A2" s="107" t="s">
        <v>866</v>
      </c>
      <c r="B2" s="108" t="s">
        <v>800</v>
      </c>
      <c r="C2" s="108" t="s">
        <v>867</v>
      </c>
      <c r="D2" s="108" t="s">
        <v>868</v>
      </c>
      <c r="E2" s="108" t="s">
        <v>869</v>
      </c>
      <c r="F2" s="108" t="s">
        <v>870</v>
      </c>
      <c r="G2" s="108" t="s">
        <v>801</v>
      </c>
      <c r="H2" s="108" t="s">
        <v>871</v>
      </c>
      <c r="I2" s="108" t="s">
        <v>872</v>
      </c>
      <c r="J2" s="109" t="s">
        <v>873</v>
      </c>
      <c r="K2" s="109" t="s">
        <v>843</v>
      </c>
      <c r="L2" s="107" t="s">
        <v>97</v>
      </c>
      <c r="M2" s="107" t="s">
        <v>98</v>
      </c>
      <c r="N2" s="107" t="s">
        <v>99</v>
      </c>
      <c r="O2" s="107" t="s">
        <v>100</v>
      </c>
      <c r="P2" s="107" t="s">
        <v>101</v>
      </c>
      <c r="Q2" s="107" t="s">
        <v>102</v>
      </c>
      <c r="R2" s="107" t="s">
        <v>103</v>
      </c>
      <c r="S2" s="107" t="s">
        <v>104</v>
      </c>
      <c r="T2" s="107" t="s">
        <v>105</v>
      </c>
      <c r="U2" s="107" t="s">
        <v>106</v>
      </c>
      <c r="V2" s="107" t="s">
        <v>107</v>
      </c>
      <c r="W2" s="107" t="s">
        <v>108</v>
      </c>
      <c r="X2" s="107" t="s">
        <v>109</v>
      </c>
      <c r="Y2" s="107" t="s">
        <v>110</v>
      </c>
      <c r="Z2" s="107" t="s">
        <v>111</v>
      </c>
      <c r="AA2" s="107" t="s">
        <v>112</v>
      </c>
      <c r="AB2" s="107" t="s">
        <v>113</v>
      </c>
      <c r="AC2" s="107" t="s">
        <v>114</v>
      </c>
      <c r="AD2" s="107" t="s">
        <v>115</v>
      </c>
      <c r="AE2" s="107" t="s">
        <v>116</v>
      </c>
      <c r="AF2" s="107" t="s">
        <v>117</v>
      </c>
      <c r="AG2" s="107" t="s">
        <v>118</v>
      </c>
      <c r="AH2" s="107" t="s">
        <v>119</v>
      </c>
      <c r="AI2" s="107" t="s">
        <v>120</v>
      </c>
      <c r="AJ2" s="107" t="s">
        <v>121</v>
      </c>
      <c r="AK2" s="107" t="s">
        <v>122</v>
      </c>
      <c r="AL2" s="107" t="s">
        <v>123</v>
      </c>
      <c r="AM2" s="5" t="s">
        <v>0</v>
      </c>
      <c r="AN2" s="107" t="s">
        <v>124</v>
      </c>
      <c r="AO2" s="107" t="s">
        <v>125</v>
      </c>
      <c r="AP2" s="107" t="s">
        <v>126</v>
      </c>
      <c r="AQ2" s="107" t="s">
        <v>127</v>
      </c>
      <c r="AR2" s="107" t="s">
        <v>128</v>
      </c>
      <c r="AS2" s="107" t="s">
        <v>129</v>
      </c>
      <c r="AT2" s="107" t="s">
        <v>130</v>
      </c>
      <c r="AU2" s="107" t="s">
        <v>131</v>
      </c>
      <c r="AV2" s="107" t="s">
        <v>132</v>
      </c>
      <c r="AW2" s="107" t="s">
        <v>133</v>
      </c>
      <c r="AX2" s="107" t="s">
        <v>134</v>
      </c>
      <c r="AY2" s="107" t="s">
        <v>135</v>
      </c>
      <c r="AZ2" s="107" t="s">
        <v>136</v>
      </c>
      <c r="BA2" s="107" t="s">
        <v>137</v>
      </c>
      <c r="BB2" s="107" t="s">
        <v>138</v>
      </c>
      <c r="BC2" s="107" t="s">
        <v>139</v>
      </c>
      <c r="BD2" s="107" t="s">
        <v>140</v>
      </c>
      <c r="BE2" s="107" t="s">
        <v>141</v>
      </c>
      <c r="BF2" s="107" t="s">
        <v>142</v>
      </c>
      <c r="BG2" s="107" t="s">
        <v>143</v>
      </c>
      <c r="BH2" s="107" t="s">
        <v>144</v>
      </c>
      <c r="BI2" s="107" t="s">
        <v>145</v>
      </c>
      <c r="BJ2" s="107" t="s">
        <v>146</v>
      </c>
      <c r="BK2" s="107" t="s">
        <v>147</v>
      </c>
      <c r="BL2" s="107" t="s">
        <v>148</v>
      </c>
      <c r="BM2" s="107" t="s">
        <v>149</v>
      </c>
      <c r="BN2" s="107" t="s">
        <v>150</v>
      </c>
      <c r="BO2" s="5" t="s">
        <v>1</v>
      </c>
      <c r="BP2" s="107" t="s">
        <v>151</v>
      </c>
      <c r="BQ2" s="107" t="s">
        <v>152</v>
      </c>
      <c r="BR2" s="107" t="s">
        <v>153</v>
      </c>
      <c r="BS2" s="107" t="s">
        <v>154</v>
      </c>
      <c r="BT2" s="107" t="s">
        <v>155</v>
      </c>
      <c r="BU2" s="107" t="s">
        <v>156</v>
      </c>
      <c r="BV2" s="107" t="s">
        <v>157</v>
      </c>
      <c r="BW2" s="107" t="s">
        <v>158</v>
      </c>
      <c r="BX2" s="107" t="s">
        <v>159</v>
      </c>
      <c r="BY2" s="107" t="s">
        <v>160</v>
      </c>
      <c r="BZ2" s="107" t="s">
        <v>161</v>
      </c>
      <c r="CA2" s="107" t="s">
        <v>162</v>
      </c>
      <c r="CB2" s="107" t="s">
        <v>163</v>
      </c>
      <c r="CC2" s="107" t="s">
        <v>164</v>
      </c>
      <c r="CD2" s="107" t="s">
        <v>165</v>
      </c>
      <c r="CE2" s="107" t="s">
        <v>166</v>
      </c>
      <c r="CF2" s="107" t="s">
        <v>167</v>
      </c>
      <c r="CG2" s="107" t="s">
        <v>168</v>
      </c>
      <c r="CH2" s="107" t="s">
        <v>169</v>
      </c>
      <c r="CI2" s="107" t="s">
        <v>170</v>
      </c>
      <c r="CJ2" s="107" t="s">
        <v>171</v>
      </c>
      <c r="CK2" s="107" t="s">
        <v>172</v>
      </c>
      <c r="CL2" s="107" t="s">
        <v>173</v>
      </c>
      <c r="CM2" s="107" t="s">
        <v>174</v>
      </c>
      <c r="CN2" s="107" t="s">
        <v>175</v>
      </c>
      <c r="CO2" s="107" t="s">
        <v>176</v>
      </c>
      <c r="CP2" s="107" t="s">
        <v>177</v>
      </c>
      <c r="CQ2" s="5" t="s">
        <v>2</v>
      </c>
      <c r="CR2" s="107" t="s">
        <v>178</v>
      </c>
      <c r="CS2" s="107" t="s">
        <v>179</v>
      </c>
      <c r="CT2" s="107" t="s">
        <v>180</v>
      </c>
      <c r="CU2" s="107" t="s">
        <v>181</v>
      </c>
      <c r="CV2" s="107" t="s">
        <v>182</v>
      </c>
      <c r="CW2" s="107" t="s">
        <v>183</v>
      </c>
      <c r="CX2" s="107" t="s">
        <v>184</v>
      </c>
      <c r="CY2" s="107" t="s">
        <v>185</v>
      </c>
      <c r="CZ2" s="107" t="s">
        <v>186</v>
      </c>
      <c r="DA2" s="107" t="s">
        <v>187</v>
      </c>
      <c r="DB2" s="107" t="s">
        <v>188</v>
      </c>
      <c r="DC2" s="107" t="s">
        <v>189</v>
      </c>
      <c r="DD2" s="107" t="s">
        <v>190</v>
      </c>
      <c r="DE2" s="107" t="s">
        <v>191</v>
      </c>
      <c r="DF2" s="107" t="s">
        <v>192</v>
      </c>
      <c r="DG2" s="107" t="s">
        <v>193</v>
      </c>
      <c r="DH2" s="107" t="s">
        <v>194</v>
      </c>
      <c r="DI2" s="107" t="s">
        <v>195</v>
      </c>
      <c r="DJ2" s="107" t="s">
        <v>196</v>
      </c>
      <c r="DK2" s="107" t="s">
        <v>197</v>
      </c>
      <c r="DL2" s="107" t="s">
        <v>198</v>
      </c>
      <c r="DM2" s="107" t="s">
        <v>199</v>
      </c>
      <c r="DN2" s="107" t="s">
        <v>200</v>
      </c>
      <c r="DO2" s="107" t="s">
        <v>201</v>
      </c>
      <c r="DP2" s="107" t="s">
        <v>202</v>
      </c>
      <c r="DQ2" s="107" t="s">
        <v>203</v>
      </c>
      <c r="DR2" s="107" t="s">
        <v>204</v>
      </c>
      <c r="DS2" s="5" t="s">
        <v>3</v>
      </c>
      <c r="DT2" s="107" t="s">
        <v>205</v>
      </c>
      <c r="DU2" s="107" t="s">
        <v>206</v>
      </c>
      <c r="DV2" s="107" t="s">
        <v>207</v>
      </c>
      <c r="DW2" s="107" t="s">
        <v>208</v>
      </c>
      <c r="DX2" s="107" t="s">
        <v>209</v>
      </c>
      <c r="DY2" s="107" t="s">
        <v>210</v>
      </c>
      <c r="DZ2" s="107" t="s">
        <v>211</v>
      </c>
      <c r="EA2" s="107" t="s">
        <v>212</v>
      </c>
      <c r="EB2" s="107" t="s">
        <v>213</v>
      </c>
      <c r="EC2" s="107" t="s">
        <v>214</v>
      </c>
      <c r="ED2" s="107" t="s">
        <v>215</v>
      </c>
      <c r="EE2" s="107" t="s">
        <v>216</v>
      </c>
      <c r="EF2" s="107" t="s">
        <v>217</v>
      </c>
      <c r="EG2" s="107" t="s">
        <v>218</v>
      </c>
      <c r="EH2" s="107" t="s">
        <v>219</v>
      </c>
      <c r="EI2" s="107" t="s">
        <v>220</v>
      </c>
      <c r="EJ2" s="107" t="s">
        <v>221</v>
      </c>
      <c r="EK2" s="107" t="s">
        <v>222</v>
      </c>
      <c r="EL2" s="107" t="s">
        <v>223</v>
      </c>
      <c r="EM2" s="107" t="s">
        <v>224</v>
      </c>
      <c r="EN2" s="107" t="s">
        <v>225</v>
      </c>
      <c r="EO2" s="107" t="s">
        <v>226</v>
      </c>
      <c r="EP2" s="107" t="s">
        <v>227</v>
      </c>
      <c r="EQ2" s="107" t="s">
        <v>228</v>
      </c>
      <c r="ER2" s="107" t="s">
        <v>229</v>
      </c>
      <c r="ES2" s="107" t="s">
        <v>230</v>
      </c>
      <c r="ET2" s="107" t="s">
        <v>231</v>
      </c>
      <c r="EU2" s="5" t="s">
        <v>4</v>
      </c>
      <c r="EV2" s="107" t="s">
        <v>232</v>
      </c>
      <c r="EW2" s="107" t="s">
        <v>233</v>
      </c>
      <c r="EX2" s="107" t="s">
        <v>234</v>
      </c>
      <c r="EY2" s="107" t="s">
        <v>235</v>
      </c>
      <c r="EZ2" s="107" t="s">
        <v>236</v>
      </c>
      <c r="FA2" s="107" t="s">
        <v>237</v>
      </c>
      <c r="FB2" s="107" t="s">
        <v>238</v>
      </c>
      <c r="FC2" s="107" t="s">
        <v>239</v>
      </c>
      <c r="FD2" s="107" t="s">
        <v>240</v>
      </c>
      <c r="FE2" s="107" t="s">
        <v>241</v>
      </c>
      <c r="FF2" s="107" t="s">
        <v>242</v>
      </c>
      <c r="FG2" s="107" t="s">
        <v>243</v>
      </c>
      <c r="FH2" s="107" t="s">
        <v>244</v>
      </c>
      <c r="FI2" s="107" t="s">
        <v>245</v>
      </c>
      <c r="FJ2" s="107" t="s">
        <v>246</v>
      </c>
      <c r="FK2" s="107" t="s">
        <v>247</v>
      </c>
      <c r="FL2" s="107" t="s">
        <v>248</v>
      </c>
      <c r="FM2" s="107" t="s">
        <v>249</v>
      </c>
      <c r="FN2" s="107" t="s">
        <v>250</v>
      </c>
      <c r="FO2" s="107" t="s">
        <v>251</v>
      </c>
      <c r="FP2" s="107" t="s">
        <v>252</v>
      </c>
      <c r="FQ2" s="107" t="s">
        <v>253</v>
      </c>
      <c r="FR2" s="107" t="s">
        <v>254</v>
      </c>
      <c r="FS2" s="107" t="s">
        <v>255</v>
      </c>
      <c r="FT2" s="107" t="s">
        <v>256</v>
      </c>
      <c r="FU2" s="107" t="s">
        <v>257</v>
      </c>
      <c r="FV2" s="107" t="s">
        <v>258</v>
      </c>
      <c r="FW2" s="5" t="s">
        <v>5</v>
      </c>
      <c r="FX2" s="107" t="s">
        <v>259</v>
      </c>
      <c r="FY2" s="107" t="s">
        <v>260</v>
      </c>
      <c r="FZ2" s="107" t="s">
        <v>261</v>
      </c>
      <c r="GA2" s="107" t="s">
        <v>262</v>
      </c>
      <c r="GB2" s="107" t="s">
        <v>263</v>
      </c>
      <c r="GC2" s="107" t="s">
        <v>264</v>
      </c>
      <c r="GD2" s="107" t="s">
        <v>265</v>
      </c>
      <c r="GE2" s="107" t="s">
        <v>266</v>
      </c>
      <c r="GF2" s="107" t="s">
        <v>267</v>
      </c>
      <c r="GG2" s="107" t="s">
        <v>268</v>
      </c>
      <c r="GH2" s="107" t="s">
        <v>269</v>
      </c>
      <c r="GI2" s="107" t="s">
        <v>270</v>
      </c>
      <c r="GJ2" s="107" t="s">
        <v>271</v>
      </c>
      <c r="GK2" s="107" t="s">
        <v>272</v>
      </c>
      <c r="GL2" s="107" t="s">
        <v>273</v>
      </c>
      <c r="GM2" s="107" t="s">
        <v>274</v>
      </c>
      <c r="GN2" s="107" t="s">
        <v>275</v>
      </c>
      <c r="GO2" s="107" t="s">
        <v>276</v>
      </c>
      <c r="GP2" s="107" t="s">
        <v>277</v>
      </c>
      <c r="GQ2" s="107" t="s">
        <v>278</v>
      </c>
      <c r="GR2" s="107" t="s">
        <v>279</v>
      </c>
      <c r="GS2" s="107" t="s">
        <v>280</v>
      </c>
      <c r="GT2" s="107" t="s">
        <v>281</v>
      </c>
      <c r="GU2" s="107" t="s">
        <v>282</v>
      </c>
      <c r="GV2" s="107" t="s">
        <v>283</v>
      </c>
      <c r="GW2" s="107" t="s">
        <v>284</v>
      </c>
      <c r="GX2" s="107" t="s">
        <v>285</v>
      </c>
      <c r="GY2" s="5" t="s">
        <v>6</v>
      </c>
      <c r="GZ2" s="107" t="s">
        <v>286</v>
      </c>
      <c r="HA2" s="107" t="s">
        <v>287</v>
      </c>
      <c r="HB2" s="107" t="s">
        <v>288</v>
      </c>
      <c r="HC2" s="107" t="s">
        <v>289</v>
      </c>
      <c r="HD2" s="107" t="s">
        <v>290</v>
      </c>
      <c r="HE2" s="107" t="s">
        <v>291</v>
      </c>
      <c r="HF2" s="107" t="s">
        <v>292</v>
      </c>
      <c r="HG2" s="107" t="s">
        <v>293</v>
      </c>
      <c r="HH2" s="107" t="s">
        <v>294</v>
      </c>
      <c r="HI2" s="107" t="s">
        <v>295</v>
      </c>
      <c r="HJ2" s="107" t="s">
        <v>296</v>
      </c>
      <c r="HK2" s="107" t="s">
        <v>297</v>
      </c>
      <c r="HL2" s="107" t="s">
        <v>298</v>
      </c>
      <c r="HM2" s="107" t="s">
        <v>299</v>
      </c>
      <c r="HN2" s="107" t="s">
        <v>300</v>
      </c>
      <c r="HO2" s="107" t="s">
        <v>301</v>
      </c>
      <c r="HP2" s="107" t="s">
        <v>302</v>
      </c>
      <c r="HQ2" s="107" t="s">
        <v>303</v>
      </c>
      <c r="HR2" s="107" t="s">
        <v>304</v>
      </c>
      <c r="HS2" s="107" t="s">
        <v>305</v>
      </c>
      <c r="HT2" s="107" t="s">
        <v>306</v>
      </c>
      <c r="HU2" s="107" t="s">
        <v>307</v>
      </c>
      <c r="HV2" s="107" t="s">
        <v>308</v>
      </c>
      <c r="HW2" s="107" t="s">
        <v>309</v>
      </c>
      <c r="HX2" s="107" t="s">
        <v>310</v>
      </c>
      <c r="HY2" s="107" t="s">
        <v>311</v>
      </c>
      <c r="HZ2" s="107" t="s">
        <v>312</v>
      </c>
      <c r="IA2" s="5" t="s">
        <v>7</v>
      </c>
    </row>
    <row r="3" spans="1:235" s="27" customFormat="1" ht="48" x14ac:dyDescent="0.25">
      <c r="A3" s="98" t="s">
        <v>28</v>
      </c>
      <c r="B3" s="99">
        <v>7111</v>
      </c>
      <c r="C3" s="99"/>
      <c r="D3" s="99">
        <v>1</v>
      </c>
      <c r="E3" s="99"/>
      <c r="F3" s="99"/>
      <c r="G3" s="99" t="s">
        <v>805</v>
      </c>
      <c r="H3" s="99" t="s">
        <v>780</v>
      </c>
      <c r="I3" s="98" t="s">
        <v>12</v>
      </c>
      <c r="J3" s="98" t="s">
        <v>877</v>
      </c>
      <c r="K3" s="98" t="s">
        <v>845</v>
      </c>
      <c r="L3" s="144">
        <f>conversões!K3*INPUTs!G$30</f>
        <v>1672.6084788206203</v>
      </c>
      <c r="M3" s="144">
        <f>conversões!L3*INPUTs!H$30</f>
        <v>2000.3550635993488</v>
      </c>
      <c r="N3" s="144">
        <f>conversões!M3*INPUTs!I$30</f>
        <v>16063.678430097585</v>
      </c>
      <c r="O3" s="144">
        <f>conversões!N3*INPUTs!J$30</f>
        <v>180.76129604196251</v>
      </c>
      <c r="P3" s="144">
        <f>conversões!O3*INPUTs!K$30</f>
        <v>19061.308746763098</v>
      </c>
      <c r="Q3" s="144">
        <f>conversões!P3*INPUTs!L$30</f>
        <v>1486.5511059789987</v>
      </c>
      <c r="R3" s="144">
        <f>conversões!Q3*INPUTs!M$30</f>
        <v>5710.1770088002077</v>
      </c>
      <c r="S3" s="144">
        <f>conversões!R3*INPUTs!N$30</f>
        <v>19546.144345968762</v>
      </c>
      <c r="T3" s="144">
        <f>conversões!S3*INPUTs!O$30</f>
        <v>10170.628856234051</v>
      </c>
      <c r="U3" s="144">
        <f>conversões!T3*INPUTs!P$30</f>
        <v>31004.049302694173</v>
      </c>
      <c r="V3" s="144">
        <f>conversões!U3*INPUTs!Q$30</f>
        <v>14247.867472230715</v>
      </c>
      <c r="W3" s="144">
        <f>conversões!V3*INPUTs!R$30</f>
        <v>2976.5756362285542</v>
      </c>
      <c r="X3" s="144">
        <f>conversões!W3*INPUTs!S$30</f>
        <v>47484.371061447302</v>
      </c>
      <c r="Y3" s="144">
        <f>conversões!X3*INPUTs!T$30</f>
        <v>8351.3387447370551</v>
      </c>
      <c r="Z3" s="144">
        <f>conversões!Y3*INPUTs!U$30</f>
        <v>6803.3073130057765</v>
      </c>
      <c r="AA3" s="144">
        <f>conversões!Z3*INPUTs!V$30</f>
        <v>60485.274207481962</v>
      </c>
      <c r="AB3" s="144">
        <f>conversões!AA3*INPUTs!W$30</f>
        <v>96293.273384327491</v>
      </c>
      <c r="AC3" s="144">
        <f>conversões!AB3*INPUTs!X$30</f>
        <v>16853.65256101733</v>
      </c>
      <c r="AD3" s="144">
        <f>conversões!AC3*INPUTs!Y$30</f>
        <v>274725.8497232435</v>
      </c>
      <c r="AE3" s="144">
        <f>conversões!AD3*INPUTs!Z$30</f>
        <v>790227.4638661074</v>
      </c>
      <c r="AF3" s="144">
        <f>conversões!AE3*INPUTs!AA$30</f>
        <v>49203.998246170515</v>
      </c>
      <c r="AG3" s="144">
        <f>conversões!AF3*INPUTs!AB$30</f>
        <v>58852.849308536715</v>
      </c>
      <c r="AH3" s="144">
        <f>conversões!AG3*INPUTs!AC$30</f>
        <v>82661.232576493116</v>
      </c>
      <c r="AI3" s="144">
        <f>conversões!AH3*INPUTs!AD$30</f>
        <v>14700.150998579747</v>
      </c>
      <c r="AJ3" s="144">
        <f>conversões!AI3*INPUTs!AE$30</f>
        <v>9475.4691815126153</v>
      </c>
      <c r="AK3" s="144">
        <f>conversões!AJ3*INPUTs!AF$30</f>
        <v>27248.883056944502</v>
      </c>
      <c r="AL3" s="144">
        <f>conversões!AK3*INPUTs!AG$30</f>
        <v>22553.174393263384</v>
      </c>
      <c r="AM3" s="144">
        <f>SUM(L3:AL3)</f>
        <v>1690040.9943663266</v>
      </c>
      <c r="AN3" s="144">
        <f>conversões!AM3*INPUTs!AI$30</f>
        <v>627.74420867550123</v>
      </c>
      <c r="AO3" s="144">
        <f>conversões!AN3*INPUTs!AJ$30</f>
        <v>1338.8464609902069</v>
      </c>
      <c r="AP3" s="144">
        <f>conversões!AO3*INPUTs!AK$30</f>
        <v>18100.455404036617</v>
      </c>
      <c r="AQ3" s="144">
        <f>conversões!AP3*INPUTs!AL$30</f>
        <v>115.64985876683917</v>
      </c>
      <c r="AR3" s="144">
        <f>conversões!AQ3*INPUTs!AM$30</f>
        <v>12258.774363071023</v>
      </c>
      <c r="AS3" s="144">
        <f>conversões!AR3*INPUTs!AN$30</f>
        <v>1267.3348325417737</v>
      </c>
      <c r="AT3" s="144">
        <f>conversões!AS3*INPUTs!AO$30</f>
        <v>1221.0660943690164</v>
      </c>
      <c r="AU3" s="144">
        <f>conversões!AT3*INPUTs!AP$30</f>
        <v>13094.553465981235</v>
      </c>
      <c r="AV3" s="144">
        <f>conversões!AU3*INPUTs!AQ$30</f>
        <v>11135.683780230826</v>
      </c>
      <c r="AW3" s="144">
        <f>conversões!AV3*INPUTs!AR$30</f>
        <v>27466.298386494807</v>
      </c>
      <c r="AX3" s="144">
        <f>conversões!AW3*INPUTs!AS$30</f>
        <v>15874.826640066954</v>
      </c>
      <c r="AY3" s="144">
        <f>conversões!AX3*INPUTs!AT$30</f>
        <v>993.21608459965069</v>
      </c>
      <c r="AZ3" s="144">
        <f>conversões!AY3*INPUTs!AU$30</f>
        <v>33757.010158565652</v>
      </c>
      <c r="BA3" s="144">
        <f>conversões!AZ3*INPUTs!AV$30</f>
        <v>5076.6440332236652</v>
      </c>
      <c r="BB3" s="144">
        <f>conversões!BA3*INPUTs!AW$30</f>
        <v>9811.5515284565936</v>
      </c>
      <c r="BC3" s="144">
        <f>conversões!BB3*INPUTs!AX$30</f>
        <v>67138.728463655309</v>
      </c>
      <c r="BD3" s="144">
        <f>conversões!BC3*INPUTs!AY$30</f>
        <v>100271.40454530848</v>
      </c>
      <c r="BE3" s="144">
        <f>conversões!BD3*INPUTs!AZ$30</f>
        <v>17484.455006113585</v>
      </c>
      <c r="BF3" s="144">
        <f>conversões!BE3*INPUTs!BA$30</f>
        <v>290555.21514915553</v>
      </c>
      <c r="BG3" s="144">
        <f>conversões!BF3*INPUTs!BB$30</f>
        <v>705142.04629215912</v>
      </c>
      <c r="BH3" s="144">
        <f>conversões!BG3*INPUTs!BC$30</f>
        <v>55237.458741939758</v>
      </c>
      <c r="BI3" s="144">
        <f>conversões!BH3*INPUTs!BD$30</f>
        <v>40291.567972201541</v>
      </c>
      <c r="BJ3" s="144">
        <f>conversões!BI3*INPUTs!BE$30</f>
        <v>72314.986747852046</v>
      </c>
      <c r="BK3" s="144">
        <f>conversões!BJ3*INPUTs!BF$30</f>
        <v>11387.541029693222</v>
      </c>
      <c r="BL3" s="144">
        <f>conversões!BK3*INPUTs!BG$30</f>
        <v>6378.4085176361223</v>
      </c>
      <c r="BM3" s="144">
        <f>conversões!BL3*INPUTs!BH$30</f>
        <v>23513.150956525733</v>
      </c>
      <c r="BN3" s="144">
        <f>conversões!BM3*INPUTs!BI$30</f>
        <v>25955.501546138319</v>
      </c>
      <c r="BO3" s="144">
        <f>SUM(AN3:BN3)</f>
        <v>1567810.1202684494</v>
      </c>
      <c r="BP3" s="144">
        <f>conversões!BO3*INPUTs!BK$30</f>
        <v>356.55143461463052</v>
      </c>
      <c r="BQ3" s="144">
        <f>conversões!BP3*INPUTs!BL$30</f>
        <v>3780.1516731414863</v>
      </c>
      <c r="BR3" s="144">
        <f>conversões!BQ3*INPUTs!BM$30</f>
        <v>19696.373229014796</v>
      </c>
      <c r="BS3" s="144">
        <f>conversões!BR3*INPUTs!BN$30</f>
        <v>166.34724047120349</v>
      </c>
      <c r="BT3" s="144">
        <f>conversões!BS3*INPUTs!BO$30</f>
        <v>9013.6780887956975</v>
      </c>
      <c r="BU3" s="144">
        <f>conversões!BT3*INPUTs!BP$30</f>
        <v>2082.0842162653935</v>
      </c>
      <c r="BV3" s="144">
        <f>conversões!BU3*INPUTs!BQ$30</f>
        <v>2633.4430071162355</v>
      </c>
      <c r="BW3" s="144">
        <f>conversões!BV3*INPUTs!BR$30</f>
        <v>4470.0592148580754</v>
      </c>
      <c r="BX3" s="144">
        <f>conversões!BW3*INPUTs!BS$30</f>
        <v>8272.5760471451085</v>
      </c>
      <c r="BY3" s="144">
        <f>conversões!BX3*INPUTs!BT$30</f>
        <v>21087.856136795701</v>
      </c>
      <c r="BZ3" s="144">
        <f>conversões!BY3*INPUTs!BU$30</f>
        <v>16048.462908543688</v>
      </c>
      <c r="CA3" s="144">
        <f>conversões!BZ3*INPUTs!BV$30</f>
        <v>1338.9040099841011</v>
      </c>
      <c r="CB3" s="144">
        <f>conversões!CA3*INPUTs!BW$30</f>
        <v>409897.16732270841</v>
      </c>
      <c r="CC3" s="144">
        <f>conversões!CB3*INPUTs!BX$30</f>
        <v>3433.9573532356185</v>
      </c>
      <c r="CD3" s="144">
        <f>conversões!CC3*INPUTs!BY$30</f>
        <v>7996.5948435785094</v>
      </c>
      <c r="CE3" s="144">
        <f>conversões!CD3*INPUTs!BZ$30</f>
        <v>57942.02376589804</v>
      </c>
      <c r="CF3" s="144">
        <f>conversões!CE3*INPUTs!CA$30</f>
        <v>122249.91105852366</v>
      </c>
      <c r="CG3" s="144">
        <f>conversões!CF3*INPUTs!CB$30</f>
        <v>16899.013124901241</v>
      </c>
      <c r="CH3" s="144">
        <f>conversões!CG3*INPUTs!CC$30</f>
        <v>303617.96634027152</v>
      </c>
      <c r="CI3" s="144">
        <f>conversões!CH3*INPUTs!CD$30</f>
        <v>855113.97955392965</v>
      </c>
      <c r="CJ3" s="144">
        <f>conversões!CI3*INPUTs!CE$30</f>
        <v>47440.598514922196</v>
      </c>
      <c r="CK3" s="144">
        <f>conversões!CJ3*INPUTs!CF$30</f>
        <v>41260.778149566439</v>
      </c>
      <c r="CL3" s="144">
        <f>conversões!CK3*INPUTs!CG$30</f>
        <v>60579.752448616367</v>
      </c>
      <c r="CM3" s="144">
        <f>conversões!CL3*INPUTs!CH$30</f>
        <v>7414.1490302571874</v>
      </c>
      <c r="CN3" s="144">
        <f>conversões!CM3*INPUTs!CI$30</f>
        <v>8507.7802271125565</v>
      </c>
      <c r="CO3" s="144">
        <f>conversões!CN3*INPUTs!CJ$30</f>
        <v>17564.392679780151</v>
      </c>
      <c r="CP3" s="144">
        <f>conversões!CO3*INPUTs!CK$30</f>
        <v>24462.031176621986</v>
      </c>
      <c r="CQ3" s="144">
        <f>SUM(BP3:CP3)</f>
        <v>2073326.5827966698</v>
      </c>
      <c r="CR3" s="144">
        <f>conversões!CQ3*INPUTs!CM$30</f>
        <v>786.1092425901636</v>
      </c>
      <c r="CS3" s="144">
        <f>conversões!CR3*INPUTs!CN$30</f>
        <v>3767.190739524402</v>
      </c>
      <c r="CT3" s="144">
        <f>conversões!CS3*INPUTs!CO$30</f>
        <v>15260.893714861677</v>
      </c>
      <c r="CU3" s="144">
        <f>conversões!CT3*INPUTs!CP$30</f>
        <v>0</v>
      </c>
      <c r="CV3" s="144">
        <f>conversões!CU3*INPUTs!CQ$30</f>
        <v>7615.2426719276655</v>
      </c>
      <c r="CW3" s="144">
        <f>conversões!CV3*INPUTs!CR$30</f>
        <v>829.21194083066666</v>
      </c>
      <c r="CX3" s="144">
        <f>conversões!CW3*INPUTs!CS$30</f>
        <v>2385.6288893220913</v>
      </c>
      <c r="CY3" s="144">
        <f>conversões!CX3*INPUTs!CT$30</f>
        <v>4288.0301690499382</v>
      </c>
      <c r="CZ3" s="144">
        <f>conversões!CY3*INPUTs!CU$30</f>
        <v>4375.717881433703</v>
      </c>
      <c r="DA3" s="144">
        <f>conversões!CZ3*INPUTs!CV$30</f>
        <v>17600.497064138446</v>
      </c>
      <c r="DB3" s="144">
        <f>conversões!DA3*INPUTs!CW$30</f>
        <v>15291.119357041058</v>
      </c>
      <c r="DC3" s="144">
        <f>conversões!DB3*INPUTs!CX$30</f>
        <v>1114.3901824049644</v>
      </c>
      <c r="DD3" s="144">
        <f>conversões!DC3*INPUTs!CY$30</f>
        <v>373428.59649889322</v>
      </c>
      <c r="DE3" s="144">
        <f>conversões!DD3*INPUTs!CZ$30</f>
        <v>5138.7025042932055</v>
      </c>
      <c r="DF3" s="144">
        <f>conversões!DE3*INPUTs!DA$30</f>
        <v>5949.4195019291528</v>
      </c>
      <c r="DG3" s="144">
        <f>conversões!DF3*INPUTs!DB$30</f>
        <v>59926.618279356378</v>
      </c>
      <c r="DH3" s="144">
        <f>conversões!DG3*INPUTs!DC$30</f>
        <v>116561.01293867103</v>
      </c>
      <c r="DI3" s="144">
        <f>conversões!DH3*INPUTs!DD$30</f>
        <v>16218.119079807104</v>
      </c>
      <c r="DJ3" s="144">
        <f>conversões!DI3*INPUTs!DE$30</f>
        <v>256067.35011684682</v>
      </c>
      <c r="DK3" s="144">
        <f>conversões!DJ3*INPUTs!DF$30</f>
        <v>592289.41102807852</v>
      </c>
      <c r="DL3" s="144">
        <f>conversões!DK3*INPUTs!DG$30</f>
        <v>36180.187103523524</v>
      </c>
      <c r="DM3" s="144">
        <f>conversões!DL3*INPUTs!DH$30</f>
        <v>40558.053482635951</v>
      </c>
      <c r="DN3" s="144">
        <f>conversões!DM3*INPUTs!DI$30</f>
        <v>67143.872651683807</v>
      </c>
      <c r="DO3" s="144">
        <f>conversões!DN3*INPUTs!DJ$30</f>
        <v>5908.89385372385</v>
      </c>
      <c r="DP3" s="144">
        <f>conversões!DO3*INPUTs!DK$30</f>
        <v>6866.4084710263223</v>
      </c>
      <c r="DQ3" s="144">
        <f>conversões!DP3*INPUTs!DL$30</f>
        <v>15418.149487026074</v>
      </c>
      <c r="DR3" s="144">
        <f>conversões!DQ3*INPUTs!DM$30</f>
        <v>17023.511539721883</v>
      </c>
      <c r="DS3" s="144">
        <f>SUM(CR3:DR3)</f>
        <v>1687992.3383903413</v>
      </c>
      <c r="DT3" s="144">
        <f>conversões!DS3*INPUTs!DO$30</f>
        <v>809.92536621360773</v>
      </c>
      <c r="DU3" s="144">
        <f>conversões!DT3*INPUTs!DP$30</f>
        <v>2533.4500679243365</v>
      </c>
      <c r="DV3" s="144">
        <f>conversões!DU3*INPUTs!DQ$30</f>
        <v>42453.644629750313</v>
      </c>
      <c r="DW3" s="144">
        <f>conversões!DV3*INPUTs!DR$30</f>
        <v>95.963055527995735</v>
      </c>
      <c r="DX3" s="144">
        <f>conversões!DW3*INPUTs!DS$30</f>
        <v>11888.67760895307</v>
      </c>
      <c r="DY3" s="144">
        <f>conversões!DX3*INPUTs!DT$30</f>
        <v>51.820049985100198</v>
      </c>
      <c r="DZ3" s="144">
        <f>conversões!DY3*INPUTs!DU$30</f>
        <v>3073.0813760291621</v>
      </c>
      <c r="EA3" s="144">
        <f>conversões!DZ3*INPUTs!DV$30</f>
        <v>2883.2024768245005</v>
      </c>
      <c r="EB3" s="144">
        <f>conversões!EA3*INPUTs!DW$30</f>
        <v>3609.5524890013789</v>
      </c>
      <c r="EC3" s="144">
        <f>conversões!EB3*INPUTs!DX$30</f>
        <v>45179.290822425944</v>
      </c>
      <c r="ED3" s="144">
        <f>conversões!EC3*INPUTs!DY$30</f>
        <v>19575.32023837294</v>
      </c>
      <c r="EE3" s="144">
        <f>conversões!ED3*INPUTs!DZ$30</f>
        <v>1562.2616093388185</v>
      </c>
      <c r="EF3" s="144">
        <f>conversões!EE3*INPUTs!EA$30</f>
        <v>398847.31320571981</v>
      </c>
      <c r="EG3" s="144">
        <f>conversões!EF3*INPUTs!EB$30</f>
        <v>2856.6668103424045</v>
      </c>
      <c r="EH3" s="144">
        <f>conversões!EG3*INPUTs!EC$30</f>
        <v>4221.0215523111192</v>
      </c>
      <c r="EI3" s="144">
        <f>conversões!EH3*INPUTs!ED$30</f>
        <v>89008.965699234584</v>
      </c>
      <c r="EJ3" s="144">
        <f>conversões!EI3*INPUTs!EE$30</f>
        <v>462360.8378326458</v>
      </c>
      <c r="EK3" s="144">
        <f>conversões!EJ3*INPUTs!EF$30</f>
        <v>17316.110944418804</v>
      </c>
      <c r="EL3" s="144">
        <f>conversões!EK3*INPUTs!EG$30</f>
        <v>256431.17395415116</v>
      </c>
      <c r="EM3" s="144">
        <f>conversões!EL3*INPUTs!EH$30</f>
        <v>930789.94934475794</v>
      </c>
      <c r="EN3" s="144">
        <f>conversões!EM3*INPUTs!EI$30</f>
        <v>38286.890185340329</v>
      </c>
      <c r="EO3" s="144">
        <f>conversões!EN3*INPUTs!EJ$30</f>
        <v>39819.856719941861</v>
      </c>
      <c r="EP3" s="144">
        <f>conversões!EO3*INPUTs!EK$30</f>
        <v>41560.719687832141</v>
      </c>
      <c r="EQ3" s="144">
        <f>conversões!EP3*INPUTs!EL$30</f>
        <v>5912.1878880244767</v>
      </c>
      <c r="ER3" s="144">
        <f>conversões!EQ3*INPUTs!EM$30</f>
        <v>4422.7754092312134</v>
      </c>
      <c r="ES3" s="144">
        <f>conversões!ER3*INPUTs!EN$30</f>
        <v>13943.746200183448</v>
      </c>
      <c r="ET3" s="144">
        <f>conversões!ES3*INPUTs!EO$30</f>
        <v>38426.35555188993</v>
      </c>
      <c r="EU3" s="144">
        <f>SUM(DT3:ET3)</f>
        <v>2477920.7607763722</v>
      </c>
      <c r="EV3" s="144">
        <f>conversões!EU3*INPUTs!EQ$30</f>
        <v>998.00077678042908</v>
      </c>
      <c r="EW3" s="144">
        <f>conversões!EV3*INPUTs!ER$30</f>
        <v>5923.1043287195962</v>
      </c>
      <c r="EX3" s="144">
        <f>conversões!EW3*INPUTs!ES$30</f>
        <v>16424.719300177636</v>
      </c>
      <c r="EY3" s="144">
        <f>conversões!EX3*INPUTs!ET$30</f>
        <v>374.87843665639519</v>
      </c>
      <c r="EZ3" s="144">
        <f>conversões!EY3*INPUTs!EU$30</f>
        <v>8990.8860624002355</v>
      </c>
      <c r="FA3" s="144">
        <f>conversões!EZ3*INPUTs!EV$30</f>
        <v>0</v>
      </c>
      <c r="FB3" s="144">
        <f>conversões!FA3*INPUTs!EW$30</f>
        <v>7808.705256602555</v>
      </c>
      <c r="FC3" s="144">
        <f>conversões!FB3*INPUTs!EX$30</f>
        <v>4651.7616445285939</v>
      </c>
      <c r="FD3" s="144">
        <f>conversões!FC3*INPUTs!EY$30</f>
        <v>3594.5274819518027</v>
      </c>
      <c r="FE3" s="144">
        <f>conversões!FD3*INPUTs!EZ$30</f>
        <v>14330.781621447695</v>
      </c>
      <c r="FF3" s="144">
        <f>conversões!FE3*INPUTs!FA$30</f>
        <v>5635.7544320645329</v>
      </c>
      <c r="FG3" s="144">
        <f>conversões!FF3*INPUTs!FB$30</f>
        <v>1200.5625479445596</v>
      </c>
      <c r="FH3" s="144">
        <f>conversões!FG3*INPUTs!FC$30</f>
        <v>406961.18279297685</v>
      </c>
      <c r="FI3" s="144">
        <f>conversões!FH3*INPUTs!FD$30</f>
        <v>1610.9572700982128</v>
      </c>
      <c r="FJ3" s="144">
        <f>conversões!FI3*INPUTs!FE$30</f>
        <v>1799.1003107325607</v>
      </c>
      <c r="FK3" s="144">
        <f>conversões!FJ3*INPUTs!FF$30</f>
        <v>46855.290706478612</v>
      </c>
      <c r="FL3" s="144">
        <f>conversões!FK3*INPUTs!FG$30</f>
        <v>93246.674802748996</v>
      </c>
      <c r="FM3" s="144">
        <f>conversões!FL3*INPUTs!FH$30</f>
        <v>23564.165487881164</v>
      </c>
      <c r="FN3" s="144">
        <f>conversões!FM3*INPUTs!FI$30</f>
        <v>274360.6934072827</v>
      </c>
      <c r="FO3" s="144">
        <f>conversões!FN3*INPUTs!FJ$30</f>
        <v>398633.71129328216</v>
      </c>
      <c r="FP3" s="144">
        <f>conversões!FO3*INPUTs!FK$30</f>
        <v>39033.406430672469</v>
      </c>
      <c r="FQ3" s="144">
        <f>conversões!FP3*INPUTs!FL$30</f>
        <v>41609.27841132402</v>
      </c>
      <c r="FR3" s="144">
        <f>conversões!FQ3*INPUTs!FM$30</f>
        <v>39638.087128877945</v>
      </c>
      <c r="FS3" s="144">
        <f>conversões!FR3*INPUTs!FN$30</f>
        <v>4313.0230927683342</v>
      </c>
      <c r="FT3" s="144">
        <f>conversões!FS3*INPUTs!FO$30</f>
        <v>3097.9851234401458</v>
      </c>
      <c r="FU3" s="144">
        <f>conversões!FT3*INPUTs!FP$30</f>
        <v>10294.66340281028</v>
      </c>
      <c r="FV3" s="144">
        <f>conversões!FU3*INPUTs!FQ$30</f>
        <v>15237.744373444104</v>
      </c>
      <c r="FW3" s="144">
        <f>SUM(EV3:FV3)</f>
        <v>1470189.6459240923</v>
      </c>
      <c r="FX3" s="144">
        <f>conversões!FW3*INPUTs!FS$30</f>
        <v>963.99653933475554</v>
      </c>
      <c r="FY3" s="144">
        <f>conversões!FX3*INPUTs!FT$30</f>
        <v>6743.3742594432051</v>
      </c>
      <c r="FZ3" s="144">
        <f>conversões!FY3*INPUTs!FU$30</f>
        <v>17388.313370558484</v>
      </c>
      <c r="GA3" s="144">
        <f>conversões!FZ3*INPUTs!FV$30</f>
        <v>290.9572049935822</v>
      </c>
      <c r="GB3" s="144">
        <f>conversões!GA3*INPUTs!FW$30</f>
        <v>6194.4303661755603</v>
      </c>
      <c r="GC3" s="144">
        <f>conversões!GB3*INPUTs!FX$30</f>
        <v>583.73481632964058</v>
      </c>
      <c r="GD3" s="144">
        <f>conversões!GC3*INPUTs!FY$30</f>
        <v>9524.733912348609</v>
      </c>
      <c r="GE3" s="144">
        <f>conversões!GD3*INPUTs!FZ$30</f>
        <v>3507.4348547222617</v>
      </c>
      <c r="GF3" s="144">
        <f>conversões!GE3*INPUTs!GA$30</f>
        <v>3564.1391896677965</v>
      </c>
      <c r="GG3" s="144">
        <f>conversões!GF3*INPUTs!GB$30</f>
        <v>30075.739981176488</v>
      </c>
      <c r="GH3" s="144">
        <f>conversões!GG3*INPUTs!GC$30</f>
        <v>6697.4348505091002</v>
      </c>
      <c r="GI3" s="144">
        <f>conversões!GH3*INPUTs!GD$30</f>
        <v>1271.268865636119</v>
      </c>
      <c r="GJ3" s="144">
        <f>conversões!GI3*INPUTs!GE$30</f>
        <v>442969.29635333118</v>
      </c>
      <c r="GK3" s="144">
        <f>conversões!GJ3*INPUTs!GF$30</f>
        <v>3049.5257071595215</v>
      </c>
      <c r="GL3" s="144">
        <f>conversões!GK3*INPUTs!GG$30</f>
        <v>3802.2637297440201</v>
      </c>
      <c r="GM3" s="144">
        <f>conversões!GL3*INPUTs!GH$30</f>
        <v>53777.02174940017</v>
      </c>
      <c r="GN3" s="144">
        <f>conversões!GM3*INPUTs!GI$30</f>
        <v>403640.87581505126</v>
      </c>
      <c r="GO3" s="144">
        <f>conversões!GN3*INPUTs!GJ$30</f>
        <v>21660.407865357382</v>
      </c>
      <c r="GP3" s="144">
        <f>conversões!GO3*INPUTs!GK$30</f>
        <v>889085.24202193646</v>
      </c>
      <c r="GQ3" s="144">
        <f>conversões!GP3*INPUTs!GL$30</f>
        <v>724363.60022287013</v>
      </c>
      <c r="GR3" s="144">
        <f>conversões!GQ3*INPUTs!GM$30</f>
        <v>33570.103741218772</v>
      </c>
      <c r="GS3" s="144">
        <f>conversões!GR3*INPUTs!GN$30</f>
        <v>29932.798404694295</v>
      </c>
      <c r="GT3" s="144">
        <f>conversões!GS3*INPUTs!GO$30</f>
        <v>34957.140350222428</v>
      </c>
      <c r="GU3" s="144">
        <f>conversões!GT3*INPUTs!GP$30</f>
        <v>4050.0109329364109</v>
      </c>
      <c r="GV3" s="144">
        <f>conversões!GU3*INPUTs!GQ$30</f>
        <v>3871.1542062223593</v>
      </c>
      <c r="GW3" s="144">
        <f>conversões!GV3*INPUTs!GR$30</f>
        <v>9183.7275567590532</v>
      </c>
      <c r="GX3" s="144">
        <f>conversões!GW3*INPUTs!GS$30</f>
        <v>27616.35177447915</v>
      </c>
      <c r="GY3" s="144">
        <f>SUM(FX3:GX3)</f>
        <v>2772335.0786422784</v>
      </c>
      <c r="GZ3" s="144">
        <f>conversões!GY3*INPUTs!GU$30</f>
        <v>3341.0523860716603</v>
      </c>
      <c r="HA3" s="144">
        <f>conversões!GZ3*INPUTs!GV$30</f>
        <v>2127.5734036381282</v>
      </c>
      <c r="HB3" s="144">
        <f>conversões!HA3*INPUTs!GW$30</f>
        <v>2671.9671385538377</v>
      </c>
      <c r="HC3" s="144">
        <f>conversões!HB3*INPUTs!GX$30</f>
        <v>411.55510028501669</v>
      </c>
      <c r="HD3" s="144">
        <f>conversões!HC3*INPUTs!GY$30</f>
        <v>4172.9470340800381</v>
      </c>
      <c r="HE3" s="144">
        <f>conversões!HD3*INPUTs!GZ$30</f>
        <v>912.58790050614436</v>
      </c>
      <c r="HF3" s="144">
        <f>conversões!HE3*INPUTs!HA$30</f>
        <v>18434.484146411709</v>
      </c>
      <c r="HG3" s="144">
        <f>conversões!HF3*INPUTs!HB$30</f>
        <v>1906.0983892933455</v>
      </c>
      <c r="HH3" s="144">
        <f>conversões!HG3*INPUTs!HC$30</f>
        <v>2254.6304958397477</v>
      </c>
      <c r="HI3" s="144">
        <f>conversões!HH3*INPUTs!HD$30</f>
        <v>25133.369709249528</v>
      </c>
      <c r="HJ3" s="144">
        <f>conversões!HI3*INPUTs!HE$30</f>
        <v>4715.9698224899721</v>
      </c>
      <c r="HK3" s="144">
        <f>conversões!HJ3*INPUTs!HF$30</f>
        <v>2330.609060768129</v>
      </c>
      <c r="HL3" s="144">
        <f>conversões!HK3*INPUTs!HG$30</f>
        <v>421448.53321391199</v>
      </c>
      <c r="HM3" s="144">
        <f>conversões!HL3*INPUTs!HH$30</f>
        <v>1179.7146732829558</v>
      </c>
      <c r="HN3" s="144">
        <f>conversões!HM3*INPUTs!HI$30</f>
        <v>2129.1863564133178</v>
      </c>
      <c r="HO3" s="144">
        <f>conversões!HN3*INPUTs!HJ$30</f>
        <v>47213.517378135133</v>
      </c>
      <c r="HP3" s="144">
        <f>conversões!HO3*INPUTs!HK$30</f>
        <v>230023.48793272965</v>
      </c>
      <c r="HQ3" s="144">
        <f>conversões!HP3*INPUTs!HL$30</f>
        <v>16219.056132001246</v>
      </c>
      <c r="HR3" s="144">
        <f>conversões!HQ3*INPUTs!HM$30</f>
        <v>569328.64681435644</v>
      </c>
      <c r="HS3" s="144">
        <f>conversões!HR3*INPUTs!HN$30</f>
        <v>532108.14477702579</v>
      </c>
      <c r="HT3" s="144">
        <f>conversões!HS3*INPUTs!HO$30</f>
        <v>31927.974453066949</v>
      </c>
      <c r="HU3" s="144">
        <f>conversões!HT3*INPUTs!HP$30</f>
        <v>20303.939492302412</v>
      </c>
      <c r="HV3" s="144">
        <f>conversões!HU3*INPUTs!HQ$30</f>
        <v>37049.183138931352</v>
      </c>
      <c r="HW3" s="144">
        <f>conversões!HV3*INPUTs!HR$30</f>
        <v>2868.6814905820693</v>
      </c>
      <c r="HX3" s="144">
        <f>conversões!HW3*INPUTs!HS$30</f>
        <v>1898.9611049401794</v>
      </c>
      <c r="HY3" s="144">
        <f>conversões!HX3*INPUTs!HT$30</f>
        <v>7094.7900797144357</v>
      </c>
      <c r="HZ3" s="144">
        <f>conversões!HY3*INPUTs!HU$30</f>
        <v>26514.310694363681</v>
      </c>
      <c r="IA3" s="144">
        <f>SUM(GZ3:HZ3)</f>
        <v>2015720.972318945</v>
      </c>
    </row>
    <row r="4" spans="1:235" s="27" customFormat="1" ht="48" x14ac:dyDescent="0.25">
      <c r="A4" s="98" t="s">
        <v>28</v>
      </c>
      <c r="B4" s="99">
        <v>7420</v>
      </c>
      <c r="C4" s="99"/>
      <c r="D4" s="99">
        <v>1</v>
      </c>
      <c r="E4" s="99"/>
      <c r="F4" s="99"/>
      <c r="G4" s="99" t="s">
        <v>792</v>
      </c>
      <c r="H4" s="99" t="s">
        <v>791</v>
      </c>
      <c r="I4" s="98" t="s">
        <v>12</v>
      </c>
      <c r="J4" s="98" t="s">
        <v>877</v>
      </c>
      <c r="K4" s="98" t="s">
        <v>845</v>
      </c>
      <c r="L4" s="144">
        <f>conversões!K4*INPUTs!G$30</f>
        <v>6864.9050906305947</v>
      </c>
      <c r="M4" s="144">
        <f>conversões!L4*INPUTs!H$30</f>
        <v>1122.2698272375355</v>
      </c>
      <c r="N4" s="144">
        <f>conversões!M4*INPUTs!I$30</f>
        <v>1471.9004172583113</v>
      </c>
      <c r="O4" s="144">
        <f>conversões!N4*INPUTs!J$30</f>
        <v>3123.1885165893405</v>
      </c>
      <c r="P4" s="144">
        <f>conversões!O4*INPUTs!K$30</f>
        <v>19931.503222585972</v>
      </c>
      <c r="Q4" s="144">
        <f>conversões!P4*INPUTs!L$30</f>
        <v>1057.3253874239183</v>
      </c>
      <c r="R4" s="144">
        <f>conversões!Q4*INPUTs!M$30</f>
        <v>6222.1626109109347</v>
      </c>
      <c r="S4" s="144">
        <f>conversões!R4*INPUTs!N$30</f>
        <v>6366.3333517333722</v>
      </c>
      <c r="T4" s="144">
        <f>conversões!S4*INPUTs!O$30</f>
        <v>5044.0616065066342</v>
      </c>
      <c r="U4" s="144">
        <f>conversões!T4*INPUTs!P$30</f>
        <v>23554.465927424189</v>
      </c>
      <c r="V4" s="144">
        <f>conversões!U4*INPUTs!Q$30</f>
        <v>9398.8919931582695</v>
      </c>
      <c r="W4" s="144">
        <f>conversões!V4*INPUTs!R$30</f>
        <v>6126.3254640206287</v>
      </c>
      <c r="X4" s="144">
        <f>conversões!W4*INPUTs!S$30</f>
        <v>20450.45214514562</v>
      </c>
      <c r="Y4" s="144">
        <f>conversões!X4*INPUTs!T$30</f>
        <v>10668.310395881195</v>
      </c>
      <c r="Z4" s="144">
        <f>conversões!Y4*INPUTs!U$30</f>
        <v>9740.1305036742742</v>
      </c>
      <c r="AA4" s="144">
        <f>conversões!Z4*INPUTs!V$30</f>
        <v>41443.984559404744</v>
      </c>
      <c r="AB4" s="144">
        <f>conversões!AA4*INPUTs!W$30</f>
        <v>142708.1069283222</v>
      </c>
      <c r="AC4" s="144">
        <f>conversões!AB4*INPUTs!X$30</f>
        <v>31277.084083942824</v>
      </c>
      <c r="AD4" s="144">
        <f>conversões!AC4*INPUTs!Y$30</f>
        <v>156690.04975459498</v>
      </c>
      <c r="AE4" s="144">
        <f>conversões!AD4*INPUTs!Z$30</f>
        <v>854673.90416068374</v>
      </c>
      <c r="AF4" s="144">
        <f>conversões!AE4*INPUTs!AA$30</f>
        <v>142358.59593868512</v>
      </c>
      <c r="AG4" s="144">
        <f>conversões!AF4*INPUTs!AB$30</f>
        <v>131383.55926230637</v>
      </c>
      <c r="AH4" s="144">
        <f>conversões!AG4*INPUTs!AC$30</f>
        <v>156419.98206545954</v>
      </c>
      <c r="AI4" s="144">
        <f>conversões!AH4*INPUTs!AD$30</f>
        <v>11787.870236018398</v>
      </c>
      <c r="AJ4" s="144">
        <f>conversões!AI4*INPUTs!AE$30</f>
        <v>18999.632190443375</v>
      </c>
      <c r="AK4" s="144">
        <f>conversões!AJ4*INPUTs!AF$30</f>
        <v>33764.315831113548</v>
      </c>
      <c r="AL4" s="144">
        <f>conversões!AK4*INPUTs!AG$30</f>
        <v>44722.135781834681</v>
      </c>
      <c r="AM4" s="144">
        <f t="shared" ref="AM4:AM48" si="0">SUM(L4:AL4)</f>
        <v>1897371.4472529902</v>
      </c>
      <c r="AN4" s="144">
        <f>conversões!AM4*INPUTs!AI$30</f>
        <v>6145.1966931221277</v>
      </c>
      <c r="AO4" s="144">
        <f>conversões!AN4*INPUTs!AJ$30</f>
        <v>1342.6860656172082</v>
      </c>
      <c r="AP4" s="144">
        <f>conversões!AO4*INPUTs!AK$30</f>
        <v>1777.9106367766108</v>
      </c>
      <c r="AQ4" s="144">
        <f>conversões!AP4*INPUTs!AL$30</f>
        <v>1666.4103946150758</v>
      </c>
      <c r="AR4" s="144">
        <f>conversões!AQ4*INPUTs!AM$30</f>
        <v>20967.127377552388</v>
      </c>
      <c r="AS4" s="144">
        <f>conversões!AR4*INPUTs!AN$30</f>
        <v>549.33463047601867</v>
      </c>
      <c r="AT4" s="144">
        <f>conversões!AS4*INPUTs!AO$30</f>
        <v>5869.6026399467437</v>
      </c>
      <c r="AU4" s="144">
        <f>conversões!AT4*INPUTs!AP$30</f>
        <v>4612.0372156270632</v>
      </c>
      <c r="AV4" s="144">
        <f>conversões!AU4*INPUTs!AQ$30</f>
        <v>6408.4921386919686</v>
      </c>
      <c r="AW4" s="144">
        <f>conversões!AV4*INPUTs!AR$30</f>
        <v>22999.916964474007</v>
      </c>
      <c r="AX4" s="144">
        <f>conversões!AW4*INPUTs!AS$30</f>
        <v>9197.3811539655781</v>
      </c>
      <c r="AY4" s="144">
        <f>conversões!AX4*INPUTs!AT$30</f>
        <v>6038.8134808330315</v>
      </c>
      <c r="AZ4" s="144">
        <f>conversões!AY4*INPUTs!AU$30</f>
        <v>37890.233506448967</v>
      </c>
      <c r="BA4" s="144">
        <f>conversões!AZ4*INPUTs!AV$30</f>
        <v>10833.160459562372</v>
      </c>
      <c r="BB4" s="144">
        <f>conversões!BA4*INPUTs!AW$30</f>
        <v>7748.1806889585805</v>
      </c>
      <c r="BC4" s="144">
        <f>conversões!BB4*INPUTs!AX$30</f>
        <v>38065.188730060909</v>
      </c>
      <c r="BD4" s="144">
        <f>conversões!BC4*INPUTs!AY$30</f>
        <v>149965.89234632789</v>
      </c>
      <c r="BE4" s="144">
        <f>conversões!BD4*INPUTs!AZ$30</f>
        <v>31993.266263043508</v>
      </c>
      <c r="BF4" s="144">
        <f>conversões!BE4*INPUTs!BA$30</f>
        <v>149012.15771636463</v>
      </c>
      <c r="BG4" s="144">
        <f>conversões!BF4*INPUTs!BB$30</f>
        <v>812618.7807635027</v>
      </c>
      <c r="BH4" s="144">
        <f>conversões!BG4*INPUTs!BC$30</f>
        <v>126460.21172573807</v>
      </c>
      <c r="BI4" s="144">
        <f>conversões!BH4*INPUTs!BD$30</f>
        <v>119361.69082040046</v>
      </c>
      <c r="BJ4" s="144">
        <f>conversões!BI4*INPUTs!BE$30</f>
        <v>142432.81526445542</v>
      </c>
      <c r="BK4" s="144">
        <f>conversões!BJ4*INPUTs!BF$30</f>
        <v>10740.790814761152</v>
      </c>
      <c r="BL4" s="144">
        <f>conversões!BK4*INPUTs!BG$30</f>
        <v>15053.033254866166</v>
      </c>
      <c r="BM4" s="144">
        <f>conversões!BL4*INPUTs!BH$30</f>
        <v>35728.37120168253</v>
      </c>
      <c r="BN4" s="144">
        <f>conversões!BM4*INPUTs!BI$30</f>
        <v>45247.705292325627</v>
      </c>
      <c r="BO4" s="144">
        <f t="shared" ref="BO4:BO48" si="1">SUM(AN4:BN4)</f>
        <v>1820726.388240197</v>
      </c>
      <c r="BP4" s="144">
        <f>conversões!BO4*INPUTs!BK$30</f>
        <v>6663.8720211110858</v>
      </c>
      <c r="BQ4" s="144">
        <f>conversões!BP4*INPUTs!BL$30</f>
        <v>1190.1690383707439</v>
      </c>
      <c r="BR4" s="144">
        <f>conversões!BQ4*INPUTs!BM$30</f>
        <v>2024.0727719233894</v>
      </c>
      <c r="BS4" s="144">
        <f>conversões!BR4*INPUTs!BN$30</f>
        <v>2318.8272257957187</v>
      </c>
      <c r="BT4" s="144">
        <f>conversões!BS4*INPUTs!BO$30</f>
        <v>18464.811792003595</v>
      </c>
      <c r="BU4" s="144">
        <f>conversões!BT4*INPUTs!BP$30</f>
        <v>855.17140854784088</v>
      </c>
      <c r="BV4" s="144">
        <f>conversões!BU4*INPUTs!BQ$30</f>
        <v>4897.6116026484469</v>
      </c>
      <c r="BW4" s="144">
        <f>conversões!BV4*INPUTs!BR$30</f>
        <v>4778.6819488014207</v>
      </c>
      <c r="BX4" s="144">
        <f>conversões!BW4*INPUTs!BS$30</f>
        <v>5420.136349206452</v>
      </c>
      <c r="BY4" s="144">
        <f>conversões!BX4*INPUTs!BT$30</f>
        <v>24725.125564514034</v>
      </c>
      <c r="BZ4" s="144">
        <f>conversões!BY4*INPUTs!BU$30</f>
        <v>8043.5444316035382</v>
      </c>
      <c r="CA4" s="144">
        <f>conversões!BZ4*INPUTs!BV$30</f>
        <v>4419.8563702441998</v>
      </c>
      <c r="CB4" s="144">
        <f>conversões!CA4*INPUTs!BW$30</f>
        <v>15017.744990594883</v>
      </c>
      <c r="CC4" s="144">
        <f>conversões!CB4*INPUTs!BX$30</f>
        <v>10895.157096843819</v>
      </c>
      <c r="CD4" s="144">
        <f>conversões!CC4*INPUTs!BY$30</f>
        <v>8636.4955199929482</v>
      </c>
      <c r="CE4" s="144">
        <f>conversões!CD4*INPUTs!BZ$30</f>
        <v>33361.03236265247</v>
      </c>
      <c r="CF4" s="144">
        <f>conversões!CE4*INPUTs!CA$30</f>
        <v>147251.11268059118</v>
      </c>
      <c r="CG4" s="144">
        <f>conversões!CF4*INPUTs!CB$30</f>
        <v>28527.940285356555</v>
      </c>
      <c r="CH4" s="144">
        <f>conversões!CG4*INPUTs!CC$30</f>
        <v>143036.3423895672</v>
      </c>
      <c r="CI4" s="144">
        <f>conversões!CH4*INPUTs!CD$30</f>
        <v>885688.87358791323</v>
      </c>
      <c r="CJ4" s="144">
        <f>conversões!CI4*INPUTs!CE$30</f>
        <v>134231.50064011515</v>
      </c>
      <c r="CK4" s="144">
        <f>conversões!CJ4*INPUTs!CF$30</f>
        <v>115730.69293582193</v>
      </c>
      <c r="CL4" s="144">
        <f>conversões!CK4*INPUTs!CG$30</f>
        <v>137102.08253497357</v>
      </c>
      <c r="CM4" s="144">
        <f>conversões!CL4*INPUTs!CH$30</f>
        <v>10133.783739021879</v>
      </c>
      <c r="CN4" s="144">
        <f>conversões!CM4*INPUTs!CI$30</f>
        <v>17443.877161335335</v>
      </c>
      <c r="CO4" s="144">
        <f>conversões!CN4*INPUTs!CJ$30</f>
        <v>35006.763152161344</v>
      </c>
      <c r="CP4" s="144">
        <f>conversões!CO4*INPUTs!CK$30</f>
        <v>41214.048058371445</v>
      </c>
      <c r="CQ4" s="144">
        <f t="shared" ref="CQ4:CQ48" si="2">SUM(BP4:CP4)</f>
        <v>1847079.3276600835</v>
      </c>
      <c r="CR4" s="144">
        <f>conversões!CQ4*INPUTs!CM$30</f>
        <v>8109.0431516680237</v>
      </c>
      <c r="CS4" s="144">
        <f>conversões!CR4*INPUTs!CN$30</f>
        <v>1246.5973559896986</v>
      </c>
      <c r="CT4" s="144">
        <f>conversões!CS4*INPUTs!CO$30</f>
        <v>2440.841674200793</v>
      </c>
      <c r="CU4" s="144">
        <f>conversões!CT4*INPUTs!CP$30</f>
        <v>2048.2123276174098</v>
      </c>
      <c r="CV4" s="144">
        <f>conversões!CU4*INPUTs!CQ$30</f>
        <v>16692.258593395876</v>
      </c>
      <c r="CW4" s="144">
        <f>conversões!CV4*INPUTs!CR$30</f>
        <v>220.65611950915647</v>
      </c>
      <c r="CX4" s="144">
        <f>conversões!CW4*INPUTs!CS$30</f>
        <v>2723.068394557672</v>
      </c>
      <c r="CY4" s="144">
        <f>conversões!CX4*INPUTs!CT$30</f>
        <v>3058.9600309479329</v>
      </c>
      <c r="CZ4" s="144">
        <f>conversões!CY4*INPUTs!CU$30</f>
        <v>6783.9944928330833</v>
      </c>
      <c r="DA4" s="144">
        <f>conversões!CZ4*INPUTs!CV$30</f>
        <v>15582.667705762458</v>
      </c>
      <c r="DB4" s="144">
        <f>conversões!DA4*INPUTs!CW$30</f>
        <v>7590.951209827439</v>
      </c>
      <c r="DC4" s="144">
        <f>conversões!DB4*INPUTs!CX$30</f>
        <v>5150.0169420963121</v>
      </c>
      <c r="DD4" s="144">
        <f>conversões!DC4*INPUTs!CY$30</f>
        <v>14218.8510369819</v>
      </c>
      <c r="DE4" s="144">
        <f>conversões!DD4*INPUTs!CZ$30</f>
        <v>6173.2401897163536</v>
      </c>
      <c r="DF4" s="144">
        <f>conversões!DE4*INPUTs!DA$30</f>
        <v>7435.74888357292</v>
      </c>
      <c r="DG4" s="144">
        <f>conversões!DF4*INPUTs!DB$30</f>
        <v>32418.92972467087</v>
      </c>
      <c r="DH4" s="144">
        <f>conversões!DG4*INPUTs!DC$30</f>
        <v>131200.23696614846</v>
      </c>
      <c r="DI4" s="144">
        <f>conversões!DH4*INPUTs!DD$30</f>
        <v>25981.707837201637</v>
      </c>
      <c r="DJ4" s="144">
        <f>conversões!DI4*INPUTs!DE$30</f>
        <v>130839.97274589239</v>
      </c>
      <c r="DK4" s="144">
        <f>conversões!DJ4*INPUTs!DF$30</f>
        <v>841490.9188874464</v>
      </c>
      <c r="DL4" s="144">
        <f>conversões!DK4*INPUTs!DG$30</f>
        <v>125160.29786473657</v>
      </c>
      <c r="DM4" s="144">
        <f>conversões!DL4*INPUTs!DH$30</f>
        <v>102157.55744208743</v>
      </c>
      <c r="DN4" s="144">
        <f>conversões!DM4*INPUTs!DI$30</f>
        <v>136373.55879856503</v>
      </c>
      <c r="DO4" s="144">
        <f>conversões!DN4*INPUTs!DJ$30</f>
        <v>8217.4767313965858</v>
      </c>
      <c r="DP4" s="144">
        <f>conversões!DO4*INPUTs!DK$30</f>
        <v>13132.180735546637</v>
      </c>
      <c r="DQ4" s="144">
        <f>conversões!DP4*INPUTs!DL$30</f>
        <v>27848.024680549748</v>
      </c>
      <c r="DR4" s="144">
        <f>conversões!DQ4*INPUTs!DM$30</f>
        <v>49978.968332368342</v>
      </c>
      <c r="DS4" s="144">
        <f t="shared" ref="DS4:DS48" si="3">SUM(CR4:DR4)</f>
        <v>1724274.9388552872</v>
      </c>
      <c r="DT4" s="144">
        <f>conversões!DS4*INPUTs!DO$30</f>
        <v>7290.3274406757337</v>
      </c>
      <c r="DU4" s="144">
        <f>conversões!DT4*INPUTs!DP$30</f>
        <v>1129.3045272243819</v>
      </c>
      <c r="DV4" s="144">
        <f>conversões!DU4*INPUTs!DQ$30</f>
        <v>3754.0577975983069</v>
      </c>
      <c r="DW4" s="144">
        <f>conversões!DV4*INPUTs!DR$30</f>
        <v>2143.2934493900602</v>
      </c>
      <c r="DX4" s="144">
        <f>conversões!DW4*INPUTs!DS$30</f>
        <v>11882.634758896864</v>
      </c>
      <c r="DY4" s="144">
        <f>conversões!DX4*INPUTs!DT$30</f>
        <v>242.93141588335914</v>
      </c>
      <c r="DZ4" s="144">
        <f>conversões!DY4*INPUTs!DU$30</f>
        <v>3272.3270221049038</v>
      </c>
      <c r="EA4" s="144">
        <f>conversões!DZ4*INPUTs!DV$30</f>
        <v>3093.2345585042176</v>
      </c>
      <c r="EB4" s="144">
        <f>conversões!EA4*INPUTs!DW$30</f>
        <v>2443.9240636308659</v>
      </c>
      <c r="EC4" s="144">
        <f>conversões!EB4*INPUTs!DX$30</f>
        <v>16472.032138580722</v>
      </c>
      <c r="ED4" s="144">
        <f>conversões!EC4*INPUTs!DY$30</f>
        <v>8908.9334758239002</v>
      </c>
      <c r="EE4" s="144">
        <f>conversões!ED4*INPUTs!DZ$30</f>
        <v>4822.7343716432988</v>
      </c>
      <c r="EF4" s="144">
        <f>conversões!EE4*INPUTs!EA$30</f>
        <v>16626.555237524117</v>
      </c>
      <c r="EG4" s="144">
        <f>conversões!EF4*INPUTs!EB$30</f>
        <v>6909.5893137972489</v>
      </c>
      <c r="EH4" s="144">
        <f>conversões!EG4*INPUTs!EC$30</f>
        <v>6310.9303775858025</v>
      </c>
      <c r="EI4" s="144">
        <f>conversões!EH4*INPUTs!ED$30</f>
        <v>43340.171093816563</v>
      </c>
      <c r="EJ4" s="144">
        <f>conversões!EI4*INPUTs!EE$30</f>
        <v>116473.42754884729</v>
      </c>
      <c r="EK4" s="144">
        <f>conversões!EJ4*INPUTs!EF$30</f>
        <v>23557.167986996119</v>
      </c>
      <c r="EL4" s="144">
        <f>conversões!EK4*INPUTs!EG$30</f>
        <v>132093.26541769932</v>
      </c>
      <c r="EM4" s="144">
        <f>conversões!EL4*INPUTs!EH$30</f>
        <v>928343.91879798053</v>
      </c>
      <c r="EN4" s="144">
        <f>conversões!EM4*INPUTs!EI$30</f>
        <v>132782.83805925332</v>
      </c>
      <c r="EO4" s="144">
        <f>conversões!EN4*INPUTs!EJ$30</f>
        <v>102780.95872793677</v>
      </c>
      <c r="EP4" s="144">
        <f>conversões!EO4*INPUTs!EK$30</f>
        <v>121740.46240025583</v>
      </c>
      <c r="EQ4" s="144">
        <f>conversões!EP4*INPUTs!EL$30</f>
        <v>7035.2077759261583</v>
      </c>
      <c r="ER4" s="144">
        <f>conversões!EQ4*INPUTs!EM$30</f>
        <v>11898.743380825603</v>
      </c>
      <c r="ES4" s="144">
        <f>conversões!ER4*INPUTs!EN$30</f>
        <v>22177.718820880098</v>
      </c>
      <c r="ET4" s="144">
        <f>conversões!ES4*INPUTs!EO$30</f>
        <v>47380.08495836168</v>
      </c>
      <c r="EU4" s="144">
        <f t="shared" ref="EU4:EU48" si="4">SUM(DT4:ET4)</f>
        <v>1784906.7749176431</v>
      </c>
      <c r="EV4" s="144">
        <f>conversões!EU4*INPUTs!EQ$30</f>
        <v>6766.2599195675266</v>
      </c>
      <c r="EW4" s="144">
        <f>conversões!EV4*INPUTs!ER$30</f>
        <v>1548.4379540212994</v>
      </c>
      <c r="EX4" s="144">
        <f>conversões!EW4*INPUTs!ES$30</f>
        <v>3917.3230679451322</v>
      </c>
      <c r="EY4" s="144">
        <f>conversões!EX4*INPUTs!ET$30</f>
        <v>1945.0461021542249</v>
      </c>
      <c r="EZ4" s="144">
        <f>conversões!EY4*INPUTs!EU$30</f>
        <v>10647.382133206893</v>
      </c>
      <c r="FA4" s="144">
        <f>conversões!EZ4*INPUTs!EV$30</f>
        <v>477.12413640290987</v>
      </c>
      <c r="FB4" s="144">
        <f>conversões!FA4*INPUTs!EW$30</f>
        <v>3220.7828623848814</v>
      </c>
      <c r="FC4" s="144">
        <f>conversões!FB4*INPUTs!EX$30</f>
        <v>3123.4489438391051</v>
      </c>
      <c r="FD4" s="144">
        <f>conversões!FC4*INPUTs!EY$30</f>
        <v>2665.347263203018</v>
      </c>
      <c r="FE4" s="144">
        <f>conversões!FD4*INPUTs!EZ$30</f>
        <v>21193.949743332876</v>
      </c>
      <c r="FF4" s="144">
        <f>conversões!FE4*INPUTs!FA$30</f>
        <v>7776.0534637136298</v>
      </c>
      <c r="FG4" s="144">
        <f>conversões!FF4*INPUTs!FB$30</f>
        <v>5000.8756922932635</v>
      </c>
      <c r="FH4" s="144">
        <f>conversões!FG4*INPUTs!FC$30</f>
        <v>13147.693761980054</v>
      </c>
      <c r="FI4" s="144">
        <f>conversões!FH4*INPUTs!FD$30</f>
        <v>4760.8134557263238</v>
      </c>
      <c r="FJ4" s="144">
        <f>conversões!FI4*INPUTs!FE$30</f>
        <v>6101.7051219462082</v>
      </c>
      <c r="FK4" s="144">
        <f>conversões!FJ4*INPUTs!FF$30</f>
        <v>40783.307636847574</v>
      </c>
      <c r="FL4" s="144">
        <f>conversões!FK4*INPUTs!FG$30</f>
        <v>122572.29760051734</v>
      </c>
      <c r="FM4" s="144">
        <f>conversões!FL4*INPUTs!FH$30</f>
        <v>23555.750639727172</v>
      </c>
      <c r="FN4" s="144">
        <f>conversões!FM4*INPUTs!FI$30</f>
        <v>122621.3940197567</v>
      </c>
      <c r="FO4" s="144">
        <f>conversões!FN4*INPUTs!FJ$30</f>
        <v>778482.36672545446</v>
      </c>
      <c r="FP4" s="144">
        <f>conversões!FO4*INPUTs!FK$30</f>
        <v>124622.87961125416</v>
      </c>
      <c r="FQ4" s="144">
        <f>conversões!FP4*INPUTs!FL$30</f>
        <v>106384.42306351203</v>
      </c>
      <c r="FR4" s="144">
        <f>conversões!FQ4*INPUTs!FM$30</f>
        <v>118304.13408784363</v>
      </c>
      <c r="FS4" s="144">
        <f>conversões!FR4*INPUTs!FN$30</f>
        <v>4896.2511159370642</v>
      </c>
      <c r="FT4" s="144">
        <f>conversões!FS4*INPUTs!FO$30</f>
        <v>13251.092532313622</v>
      </c>
      <c r="FU4" s="144">
        <f>conversões!FT4*INPUTs!FP$30</f>
        <v>22499.888823684163</v>
      </c>
      <c r="FV4" s="144">
        <f>conversões!FU4*INPUTs!FQ$30</f>
        <v>25434.557222185307</v>
      </c>
      <c r="FW4" s="144">
        <f t="shared" ref="FW4:FW48" si="5">SUM(EV4:FV4)</f>
        <v>1595700.5867007505</v>
      </c>
      <c r="FX4" s="144">
        <f>conversões!FW4*INPUTs!FS$30</f>
        <v>6881.6818557137958</v>
      </c>
      <c r="FY4" s="144">
        <f>conversões!FX4*INPUTs!FT$30</f>
        <v>1093.4245445629142</v>
      </c>
      <c r="FZ4" s="144">
        <f>conversões!FY4*INPUTs!FU$30</f>
        <v>3603.5701048546821</v>
      </c>
      <c r="GA4" s="144">
        <f>conversões!FZ4*INPUTs!FV$30</f>
        <v>1799.6147529237842</v>
      </c>
      <c r="GB4" s="144">
        <f>conversões!GA4*INPUTs!FW$30</f>
        <v>13669.551463311562</v>
      </c>
      <c r="GC4" s="144">
        <f>conversões!GB4*INPUTs!FX$30</f>
        <v>933.22157213927824</v>
      </c>
      <c r="GD4" s="144">
        <f>conversões!GC4*INPUTs!FY$30</f>
        <v>3203.2009477254978</v>
      </c>
      <c r="GE4" s="144">
        <f>conversões!GD4*INPUTs!FZ$30</f>
        <v>3024.7794832936988</v>
      </c>
      <c r="GF4" s="144">
        <f>conversões!GE4*INPUTs!GA$30</f>
        <v>1861.5734971935881</v>
      </c>
      <c r="GG4" s="144">
        <f>conversões!GF4*INPUTs!GB$30</f>
        <v>29332.803776627228</v>
      </c>
      <c r="GH4" s="144">
        <f>conversões!GG4*INPUTs!GC$30</f>
        <v>9876.5340511194445</v>
      </c>
      <c r="GI4" s="144">
        <f>conversões!GH4*INPUTs!GD$30</f>
        <v>4659.4671049309245</v>
      </c>
      <c r="GJ4" s="144">
        <f>conversões!GI4*INPUTs!GE$30</f>
        <v>11858.966177053584</v>
      </c>
      <c r="GK4" s="144">
        <f>conversões!GJ4*INPUTs!GF$30</f>
        <v>5030.0376290455897</v>
      </c>
      <c r="GL4" s="144">
        <f>conversões!GK4*INPUTs!GG$30</f>
        <v>5111.0144493509688</v>
      </c>
      <c r="GM4" s="144">
        <f>conversões!GL4*INPUTs!GH$30</f>
        <v>47346.192261313554</v>
      </c>
      <c r="GN4" s="144">
        <f>conversões!GM4*INPUTs!GI$30</f>
        <v>121084.4517103547</v>
      </c>
      <c r="GO4" s="144">
        <f>conversões!GN4*INPUTs!GJ$30</f>
        <v>23035.914833399085</v>
      </c>
      <c r="GP4" s="144">
        <f>conversões!GO4*INPUTs!GK$30</f>
        <v>125358.77421899108</v>
      </c>
      <c r="GQ4" s="144">
        <f>conversões!GP4*INPUTs!GL$30</f>
        <v>776000.23051873792</v>
      </c>
      <c r="GR4" s="144">
        <f>conversões!GQ4*INPUTs!GM$30</f>
        <v>110837.70664733734</v>
      </c>
      <c r="GS4" s="144">
        <f>conversões!GR4*INPUTs!GN$30</f>
        <v>93867.287151501732</v>
      </c>
      <c r="GT4" s="144">
        <f>conversões!GS4*INPUTs!GO$30</f>
        <v>121342.15102932932</v>
      </c>
      <c r="GU4" s="144">
        <f>conversões!GT4*INPUTs!GP$30</f>
        <v>12591.326229564858</v>
      </c>
      <c r="GV4" s="144">
        <f>conversões!GU4*INPUTs!GQ$30</f>
        <v>12515.36935409435</v>
      </c>
      <c r="GW4" s="144">
        <f>conversões!GV4*INPUTs!GR$30</f>
        <v>21766.979791219223</v>
      </c>
      <c r="GX4" s="144">
        <f>conversões!GW4*INPUTs!GS$30</f>
        <v>27298.514117575098</v>
      </c>
      <c r="GY4" s="144">
        <f t="shared" ref="GY4:GY48" si="6">SUM(FX4:GX4)</f>
        <v>1594984.3392732646</v>
      </c>
      <c r="GZ4" s="144">
        <f>conversões!GY4*INPUTs!GU$30</f>
        <v>7227.6920667717341</v>
      </c>
      <c r="HA4" s="144">
        <f>conversões!GZ4*INPUTs!GV$30</f>
        <v>1191.0496894064863</v>
      </c>
      <c r="HB4" s="144">
        <f>conversões!HA4*INPUTs!GW$30</f>
        <v>26088.002081027415</v>
      </c>
      <c r="HC4" s="144">
        <f>conversões!HB4*INPUTs!GX$30</f>
        <v>3370.8406969439907</v>
      </c>
      <c r="HD4" s="144">
        <f>conversões!HC4*INPUTs!GY$30</f>
        <v>9926.0682977764009</v>
      </c>
      <c r="HE4" s="144">
        <f>conversões!HD4*INPUTs!GZ$30</f>
        <v>627.66289706909595</v>
      </c>
      <c r="HF4" s="144">
        <f>conversões!HE4*INPUTs!HA$30</f>
        <v>3031.6429368966897</v>
      </c>
      <c r="HG4" s="144">
        <f>conversões!HF4*INPUTs!HB$30</f>
        <v>2704.9433435202918</v>
      </c>
      <c r="HH4" s="144">
        <f>conversões!HG4*INPUTs!HC$30</f>
        <v>2947.9353759526907</v>
      </c>
      <c r="HI4" s="144">
        <f>conversões!HH4*INPUTs!HD$30</f>
        <v>14637.064954797577</v>
      </c>
      <c r="HJ4" s="144">
        <f>conversões!HI4*INPUTs!HE$30</f>
        <v>8409.7444445875572</v>
      </c>
      <c r="HK4" s="144">
        <f>conversões!HJ4*INPUTs!HF$30</f>
        <v>2807.906240930874</v>
      </c>
      <c r="HL4" s="144">
        <f>conversões!HK4*INPUTs!HG$30</f>
        <v>10011.331794311363</v>
      </c>
      <c r="HM4" s="144">
        <f>conversões!HL4*INPUTs!HH$30</f>
        <v>3760.7318015127589</v>
      </c>
      <c r="HN4" s="144">
        <f>conversões!HM4*INPUTs!HI$30</f>
        <v>3158.0741071257389</v>
      </c>
      <c r="HO4" s="144">
        <f>conversões!HN4*INPUTs!HJ$30</f>
        <v>44167.821606024139</v>
      </c>
      <c r="HP4" s="144">
        <f>conversões!HO4*INPUTs!HK$30</f>
        <v>125807.66325134694</v>
      </c>
      <c r="HQ4" s="144">
        <f>conversões!HP4*INPUTs!HL$30</f>
        <v>18489.92132061916</v>
      </c>
      <c r="HR4" s="144">
        <f>conversões!HQ4*INPUTs!HM$30</f>
        <v>130810.42950795361</v>
      </c>
      <c r="HS4" s="144">
        <f>conversões!HR4*INPUTs!HN$30</f>
        <v>633528.72356636776</v>
      </c>
      <c r="HT4" s="144">
        <f>conversões!HS4*INPUTs!HO$30</f>
        <v>105821.25625633348</v>
      </c>
      <c r="HU4" s="144">
        <f>conversões!HT4*INPUTs!HP$30</f>
        <v>85319.493744541498</v>
      </c>
      <c r="HV4" s="144">
        <f>conversões!HU4*INPUTs!HQ$30</f>
        <v>110551.74011969892</v>
      </c>
      <c r="HW4" s="144">
        <f>conversões!HV4*INPUTs!HR$30</f>
        <v>8611.4078881620644</v>
      </c>
      <c r="HX4" s="144">
        <f>conversões!HW4*INPUTs!HS$30</f>
        <v>11713.005841289236</v>
      </c>
      <c r="HY4" s="144">
        <f>conversões!HX4*INPUTs!HT$30</f>
        <v>21963.133203310852</v>
      </c>
      <c r="HZ4" s="144">
        <f>conversões!HY4*INPUTs!HU$30</f>
        <v>18474.379703384857</v>
      </c>
      <c r="IA4" s="144">
        <f t="shared" ref="IA4:IA48" si="7">SUM(GZ4:HZ4)</f>
        <v>1415159.6667376631</v>
      </c>
    </row>
    <row r="5" spans="1:235" s="27" customFormat="1" ht="48" x14ac:dyDescent="0.25">
      <c r="A5" s="98" t="s">
        <v>28</v>
      </c>
      <c r="B5" s="99">
        <v>74102</v>
      </c>
      <c r="C5" s="99"/>
      <c r="D5" s="99">
        <v>1</v>
      </c>
      <c r="E5" s="99"/>
      <c r="F5" s="99"/>
      <c r="G5" s="99" t="s">
        <v>806</v>
      </c>
      <c r="H5" s="99" t="s">
        <v>780</v>
      </c>
      <c r="I5" s="98" t="s">
        <v>837</v>
      </c>
      <c r="J5" s="98" t="s">
        <v>877</v>
      </c>
      <c r="K5" s="98" t="s">
        <v>845</v>
      </c>
      <c r="L5" s="144">
        <f>conversões!K5*INPUTs!G$30</f>
        <v>990.03907186521042</v>
      </c>
      <c r="M5" s="144">
        <f>conversões!L5*INPUTs!H$30</f>
        <v>859.24781809742058</v>
      </c>
      <c r="N5" s="144">
        <f>conversões!M5*INPUTs!I$30</f>
        <v>241.33638297471484</v>
      </c>
      <c r="O5" s="144">
        <f>conversões!N5*INPUTs!J$30</f>
        <v>159.84913342538047</v>
      </c>
      <c r="P5" s="144">
        <f>conversões!O5*INPUTs!K$30</f>
        <v>6371.093017238165</v>
      </c>
      <c r="Q5" s="144">
        <f>conversões!P5*INPUTs!L$30</f>
        <v>321.85895159781853</v>
      </c>
      <c r="R5" s="144">
        <f>conversões!Q5*INPUTs!M$30</f>
        <v>702.57919543178423</v>
      </c>
      <c r="S5" s="144">
        <f>conversões!R5*INPUTs!N$30</f>
        <v>3943.6593126020634</v>
      </c>
      <c r="T5" s="144">
        <f>conversões!S5*INPUTs!O$30</f>
        <v>442.92676591874442</v>
      </c>
      <c r="U5" s="144">
        <f>conversões!T5*INPUTs!P$30</f>
        <v>10859.487667713816</v>
      </c>
      <c r="V5" s="144">
        <f>conversões!U5*INPUTs!Q$30</f>
        <v>961.29559081659204</v>
      </c>
      <c r="W5" s="144">
        <f>conversões!V5*INPUTs!R$30</f>
        <v>609.39617438619825</v>
      </c>
      <c r="X5" s="144">
        <f>conversões!W5*INPUTs!S$30</f>
        <v>14438.412365996533</v>
      </c>
      <c r="Y5" s="144">
        <f>conversões!X5*INPUTs!T$30</f>
        <v>984.78023590312353</v>
      </c>
      <c r="Z5" s="144">
        <f>conversões!Y5*INPUTs!U$30</f>
        <v>150.53892404128572</v>
      </c>
      <c r="AA5" s="144">
        <f>conversões!Z5*INPUTs!V$30</f>
        <v>11798.203136094982</v>
      </c>
      <c r="AB5" s="144">
        <f>conversões!AA5*INPUTs!W$30</f>
        <v>18371.727319800779</v>
      </c>
      <c r="AC5" s="144">
        <f>conversões!AB5*INPUTs!X$30</f>
        <v>5052.3677456167861</v>
      </c>
      <c r="AD5" s="144">
        <f>conversões!AC5*INPUTs!Y$30</f>
        <v>52409.248380612211</v>
      </c>
      <c r="AE5" s="144">
        <f>conversões!AD5*INPUTs!Z$30</f>
        <v>362732.16732540564</v>
      </c>
      <c r="AF5" s="144">
        <f>conversões!AE5*INPUTs!AA$30</f>
        <v>45579.521558051521</v>
      </c>
      <c r="AG5" s="144">
        <f>conversões!AF5*INPUTs!AB$30</f>
        <v>22214.37587377481</v>
      </c>
      <c r="AH5" s="144">
        <f>conversões!AG5*INPUTs!AC$30</f>
        <v>28449.232597097092</v>
      </c>
      <c r="AI5" s="144">
        <f>conversões!AH5*INPUTs!AD$30</f>
        <v>1363.3849136969689</v>
      </c>
      <c r="AJ5" s="144">
        <f>conversões!AI5*INPUTs!AE$30</f>
        <v>5940.9498849738684</v>
      </c>
      <c r="AK5" s="144">
        <f>conversões!AJ5*INPUTs!AF$30</f>
        <v>14538.736317637722</v>
      </c>
      <c r="AL5" s="144">
        <f>conversões!AK5*INPUTs!AG$30</f>
        <v>17068.417606413328</v>
      </c>
      <c r="AM5" s="144">
        <f t="shared" si="0"/>
        <v>627554.83326718456</v>
      </c>
      <c r="AN5" s="144">
        <f>conversões!AM5*INPUTs!AI$30</f>
        <v>905.48416037027766</v>
      </c>
      <c r="AO5" s="144">
        <f>conversões!AN5*INPUTs!AJ$30</f>
        <v>1085.2134218712731</v>
      </c>
      <c r="AP5" s="144">
        <f>conversões!AO5*INPUTs!AK$30</f>
        <v>591.80700446387073</v>
      </c>
      <c r="AQ5" s="144">
        <f>conversões!AP5*INPUTs!AL$30</f>
        <v>0</v>
      </c>
      <c r="AR5" s="144">
        <f>conversões!AQ5*INPUTs!AM$30</f>
        <v>4389.9506436862011</v>
      </c>
      <c r="AS5" s="144">
        <f>conversões!AR5*INPUTs!AN$30</f>
        <v>49.689863272444207</v>
      </c>
      <c r="AT5" s="144">
        <f>conversões!AS5*INPUTs!AO$30</f>
        <v>573.878344799459</v>
      </c>
      <c r="AU5" s="144">
        <f>conversões!AT5*INPUTs!AP$30</f>
        <v>3509.6881198152068</v>
      </c>
      <c r="AV5" s="144">
        <f>conversões!AU5*INPUTs!AQ$30</f>
        <v>346.81472475425261</v>
      </c>
      <c r="AW5" s="144">
        <f>conversões!AV5*INPUTs!AR$30</f>
        <v>11882.197022570854</v>
      </c>
      <c r="AX5" s="144">
        <f>conversões!AW5*INPUTs!AS$30</f>
        <v>2116.6342687499182</v>
      </c>
      <c r="AY5" s="144">
        <f>conversões!AX5*INPUTs!AT$30</f>
        <v>746.0559197049771</v>
      </c>
      <c r="AZ5" s="144">
        <f>conversões!AY5*INPUTs!AU$30</f>
        <v>2973.773416866969</v>
      </c>
      <c r="BA5" s="144">
        <f>conversões!AZ5*INPUTs!AV$30</f>
        <v>340.18427942927099</v>
      </c>
      <c r="BB5" s="144">
        <f>conversões!BA5*INPUTs!AW$30</f>
        <v>113.23645582060513</v>
      </c>
      <c r="BC5" s="144">
        <f>conversões!BB5*INPUTs!AX$30</f>
        <v>14819.778922801168</v>
      </c>
      <c r="BD5" s="144">
        <f>conversões!BC5*INPUTs!AY$30</f>
        <v>19735.218925701916</v>
      </c>
      <c r="BE5" s="144">
        <f>conversões!BD5*INPUTs!AZ$30</f>
        <v>4755.3015929523217</v>
      </c>
      <c r="BF5" s="144">
        <f>conversões!BE5*INPUTs!BA$30</f>
        <v>58633.067583774784</v>
      </c>
      <c r="BG5" s="144">
        <f>conversões!BF5*INPUTs!BB$30</f>
        <v>272092.35061165073</v>
      </c>
      <c r="BH5" s="144">
        <f>conversões!BG5*INPUTs!BC$30</f>
        <v>45060.274102017735</v>
      </c>
      <c r="BI5" s="144">
        <f>conversões!BH5*INPUTs!BD$30</f>
        <v>32737.059022012567</v>
      </c>
      <c r="BJ5" s="144">
        <f>conversões!BI5*INPUTs!BE$30</f>
        <v>14087.455141266728</v>
      </c>
      <c r="BK5" s="144">
        <f>conversões!BJ5*INPUTs!BF$30</f>
        <v>972.85276821280945</v>
      </c>
      <c r="BL5" s="144">
        <f>conversões!BK5*INPUTs!BG$30</f>
        <v>3858.324806222945</v>
      </c>
      <c r="BM5" s="144">
        <f>conversões!BL5*INPUTs!BH$30</f>
        <v>10377.439919136166</v>
      </c>
      <c r="BN5" s="144">
        <f>conversões!BM5*INPUTs!BI$30</f>
        <v>7447.518905940381</v>
      </c>
      <c r="BO5" s="144">
        <f t="shared" si="1"/>
        <v>514201.2499478659</v>
      </c>
      <c r="BP5" s="144">
        <f>conversões!BO5*INPUTs!BK$30</f>
        <v>390.93953262483126</v>
      </c>
      <c r="BQ5" s="144">
        <f>conversões!BP5*INPUTs!BL$30</f>
        <v>1252.1424004948312</v>
      </c>
      <c r="BR5" s="144">
        <f>conversões!BQ5*INPUTs!BM$30</f>
        <v>509.88329698247759</v>
      </c>
      <c r="BS5" s="144">
        <f>conversões!BR5*INPUTs!BN$30</f>
        <v>0</v>
      </c>
      <c r="BT5" s="144">
        <f>conversões!BS5*INPUTs!BO$30</f>
        <v>3141.8188312266675</v>
      </c>
      <c r="BU5" s="144">
        <f>conversões!BT5*INPUTs!BP$30</f>
        <v>117.72242128205806</v>
      </c>
      <c r="BV5" s="144">
        <f>conversões!BU5*INPUTs!BQ$30</f>
        <v>499.74724693870047</v>
      </c>
      <c r="BW5" s="144">
        <f>conversões!BV5*INPUTs!BR$30</f>
        <v>3082.8047567217786</v>
      </c>
      <c r="BX5" s="144">
        <f>conversões!BW5*INPUTs!BS$30</f>
        <v>281.03041457458653</v>
      </c>
      <c r="BY5" s="144">
        <f>conversões!BX5*INPUTs!BT$30</f>
        <v>1970.2011945794216</v>
      </c>
      <c r="BZ5" s="144">
        <f>conversões!BY5*INPUTs!BU$30</f>
        <v>716.87978254043855</v>
      </c>
      <c r="CA5" s="144">
        <f>conversões!BZ5*INPUTs!BV$30</f>
        <v>759.85099052185467</v>
      </c>
      <c r="CB5" s="144">
        <f>conversões!CA5*INPUTs!BW$30</f>
        <v>4085.7876823624929</v>
      </c>
      <c r="CC5" s="144">
        <f>conversões!CB5*INPUTs!BX$30</f>
        <v>243.3279144310159</v>
      </c>
      <c r="CD5" s="144">
        <f>conversões!CC5*INPUTs!BY$30</f>
        <v>111.47303296420895</v>
      </c>
      <c r="CE5" s="144">
        <f>conversões!CD5*INPUTs!BZ$30</f>
        <v>11714.149156464726</v>
      </c>
      <c r="CF5" s="144">
        <f>conversões!CE5*INPUTs!CA$30</f>
        <v>16257.26553944588</v>
      </c>
      <c r="CG5" s="144">
        <f>conversões!CF5*INPUTs!CB$30</f>
        <v>3369.3884410960582</v>
      </c>
      <c r="CH5" s="144">
        <f>conversões!CG5*INPUTs!CC$30</f>
        <v>30397.542947065038</v>
      </c>
      <c r="CI5" s="144">
        <f>conversões!CH5*INPUTs!CD$30</f>
        <v>239348.30363667768</v>
      </c>
      <c r="CJ5" s="144">
        <f>conversões!CI5*INPUTs!CE$30</f>
        <v>24033.569444820019</v>
      </c>
      <c r="CK5" s="144">
        <f>conversões!CJ5*INPUTs!CF$30</f>
        <v>44813.49975010912</v>
      </c>
      <c r="CL5" s="144">
        <f>conversões!CK5*INPUTs!CG$30</f>
        <v>14887.628837588643</v>
      </c>
      <c r="CM5" s="144">
        <f>conversões!CL5*INPUTs!CH$30</f>
        <v>1462.6100716358844</v>
      </c>
      <c r="CN5" s="144">
        <f>conversões!CM5*INPUTs!CI$30</f>
        <v>4520.2785217334049</v>
      </c>
      <c r="CO5" s="144">
        <f>conversões!CN5*INPUTs!CJ$30</f>
        <v>10146.139058800389</v>
      </c>
      <c r="CP5" s="144">
        <f>conversões!CO5*INPUTs!CK$30</f>
        <v>4170.4538810416261</v>
      </c>
      <c r="CQ5" s="144">
        <f t="shared" si="2"/>
        <v>422284.43878472381</v>
      </c>
      <c r="CR5" s="144">
        <f>conversões!CQ5*INPUTs!CM$30</f>
        <v>49.164706559391647</v>
      </c>
      <c r="CS5" s="144">
        <f>conversões!CR5*INPUTs!CN$30</f>
        <v>455.04639979578303</v>
      </c>
      <c r="CT5" s="144">
        <f>conversões!CS5*INPUTs!CO$30</f>
        <v>372.48902454121327</v>
      </c>
      <c r="CU5" s="144">
        <f>conversões!CT5*INPUTs!CP$30</f>
        <v>0</v>
      </c>
      <c r="CV5" s="144">
        <f>conversões!CU5*INPUTs!CQ$30</f>
        <v>2985.8816111181427</v>
      </c>
      <c r="CW5" s="144">
        <f>conversões!CV5*INPUTs!CR$30</f>
        <v>89.315883582894813</v>
      </c>
      <c r="CX5" s="144">
        <f>conversões!CW5*INPUTs!CS$30</f>
        <v>321.19876383494659</v>
      </c>
      <c r="CY5" s="144">
        <f>conversões!CX5*INPUTs!CT$30</f>
        <v>2226.0025588887579</v>
      </c>
      <c r="CZ5" s="144">
        <f>conversões!CY5*INPUTs!CU$30</f>
        <v>285.65104216885368</v>
      </c>
      <c r="DA5" s="144">
        <f>conversões!CZ5*INPUTs!CV$30</f>
        <v>1430.5225232290386</v>
      </c>
      <c r="DB5" s="144">
        <f>conversões!DA5*INPUTs!CW$30</f>
        <v>1319.3422752270947</v>
      </c>
      <c r="DC5" s="144">
        <f>conversões!DB5*INPUTs!CX$30</f>
        <v>1015.9059004604698</v>
      </c>
      <c r="DD5" s="144">
        <f>conversões!DC5*INPUTs!CY$30</f>
        <v>1484.7577498580179</v>
      </c>
      <c r="DE5" s="144">
        <f>conversões!DD5*INPUTs!CZ$30</f>
        <v>45.067647679442338</v>
      </c>
      <c r="DF5" s="144">
        <f>conversões!DE5*INPUTs!DA$30</f>
        <v>186.02941667944739</v>
      </c>
      <c r="DG5" s="144">
        <f>conversões!DF5*INPUTs!DB$30</f>
        <v>16361.090865893017</v>
      </c>
      <c r="DH5" s="144">
        <f>conversões!DG5*INPUTs!DC$30</f>
        <v>21615.451703544681</v>
      </c>
      <c r="DI5" s="144">
        <f>conversões!DH5*INPUTs!DD$30</f>
        <v>3744.9453486298698</v>
      </c>
      <c r="DJ5" s="144">
        <f>conversões!DI5*INPUTs!DE$30</f>
        <v>24287.19296386627</v>
      </c>
      <c r="DK5" s="144">
        <f>conversões!DJ5*INPUTs!DF$30</f>
        <v>186488.28153810452</v>
      </c>
      <c r="DL5" s="144">
        <f>conversões!DK5*INPUTs!DG$30</f>
        <v>22343.675240043511</v>
      </c>
      <c r="DM5" s="144">
        <f>conversões!DL5*INPUTs!DH$30</f>
        <v>29428.598707609024</v>
      </c>
      <c r="DN5" s="144">
        <f>conversões!DM5*INPUTs!DI$30</f>
        <v>13885.125105914074</v>
      </c>
      <c r="DO5" s="144">
        <f>conversões!DN5*INPUTs!DJ$30</f>
        <v>1021.9212023079457</v>
      </c>
      <c r="DP5" s="144">
        <f>conversões!DO5*INPUTs!DK$30</f>
        <v>3944.2852901982214</v>
      </c>
      <c r="DQ5" s="144">
        <f>conversões!DP5*INPUTs!DL$30</f>
        <v>9501.4843320194468</v>
      </c>
      <c r="DR5" s="144">
        <f>conversões!DQ5*INPUTs!DM$30</f>
        <v>10565.706847851799</v>
      </c>
      <c r="DS5" s="144">
        <f t="shared" si="3"/>
        <v>355454.1346496059</v>
      </c>
      <c r="DT5" s="144">
        <f>conversões!DS5*INPUTs!DO$30</f>
        <v>56.448856192938663</v>
      </c>
      <c r="DU5" s="144">
        <f>conversões!DT5*INPUTs!DP$30</f>
        <v>422.40679089165468</v>
      </c>
      <c r="DV5" s="144">
        <f>conversões!DU5*INPUTs!DQ$30</f>
        <v>2605.7083671081141</v>
      </c>
      <c r="DW5" s="144">
        <f>conversões!DV5*INPUTs!DR$30</f>
        <v>0</v>
      </c>
      <c r="DX5" s="144">
        <f>conversões!DW5*INPUTs!DS$30</f>
        <v>2331.0978531295659</v>
      </c>
      <c r="DY5" s="144">
        <f>conversões!DX5*INPUTs!DT$30</f>
        <v>124.2815650514533</v>
      </c>
      <c r="DZ5" s="144">
        <f>conversões!DY5*INPUTs!DU$30</f>
        <v>55.978449057997508</v>
      </c>
      <c r="EA5" s="144">
        <f>conversões!DZ5*INPUTs!DV$30</f>
        <v>5836.6310940099565</v>
      </c>
      <c r="EB5" s="144">
        <f>conversões!EA5*INPUTs!DW$30</f>
        <v>201.24017232782634</v>
      </c>
      <c r="EC5" s="144">
        <f>conversões!EB5*INPUTs!DX$30</f>
        <v>952.35806097378588</v>
      </c>
      <c r="ED5" s="144">
        <f>conversões!EC5*INPUTs!DY$30</f>
        <v>771.86848818244414</v>
      </c>
      <c r="EE5" s="144">
        <f>conversões!ED5*INPUTs!DZ$30</f>
        <v>1235.7595434904156</v>
      </c>
      <c r="EF5" s="144">
        <f>conversões!EE5*INPUTs!EA$30</f>
        <v>1439.1344233966427</v>
      </c>
      <c r="EG5" s="144">
        <f>conversões!EF5*INPUTs!EB$30</f>
        <v>635.99044644044227</v>
      </c>
      <c r="EH5" s="144">
        <f>conversões!EG5*INPUTs!EC$30</f>
        <v>127.48033356905314</v>
      </c>
      <c r="EI5" s="144">
        <f>conversões!EH5*INPUTs!ED$30</f>
        <v>11664.918106260495</v>
      </c>
      <c r="EJ5" s="144">
        <f>conversões!EI5*INPUTs!EE$30</f>
        <v>15607.361730817252</v>
      </c>
      <c r="EK5" s="144">
        <f>conversões!EJ5*INPUTs!EF$30</f>
        <v>3437.2734023433491</v>
      </c>
      <c r="EL5" s="144">
        <f>conversões!EK5*INPUTs!EG$30</f>
        <v>32934.299565855465</v>
      </c>
      <c r="EM5" s="144">
        <f>conversões!EL5*INPUTs!EH$30</f>
        <v>144597.51215854898</v>
      </c>
      <c r="EN5" s="144">
        <f>conversões!EM5*INPUTs!EI$30</f>
        <v>23417.694153113287</v>
      </c>
      <c r="EO5" s="144">
        <f>conversões!EN5*INPUTs!EJ$30</f>
        <v>28859.665891493489</v>
      </c>
      <c r="EP5" s="144">
        <f>conversões!EO5*INPUTs!EK$30</f>
        <v>12057.169918173609</v>
      </c>
      <c r="EQ5" s="144">
        <f>conversões!EP5*INPUTs!EL$30</f>
        <v>1057.580610545954</v>
      </c>
      <c r="ER5" s="144">
        <f>conversões!EQ5*INPUTs!EM$30</f>
        <v>2726.7403596717418</v>
      </c>
      <c r="ES5" s="144">
        <f>conversões!ER5*INPUTs!EN$30</f>
        <v>5262.2065925762299</v>
      </c>
      <c r="ET5" s="144">
        <f>conversões!ES5*INPUTs!EO$30</f>
        <v>8066.0824326073734</v>
      </c>
      <c r="EU5" s="144">
        <f t="shared" si="4"/>
        <v>306484.88936582953</v>
      </c>
      <c r="EV5" s="144">
        <f>conversões!EU5*INPUTs!EQ$30</f>
        <v>0</v>
      </c>
      <c r="EW5" s="144">
        <f>conversões!EV5*INPUTs!ER$30</f>
        <v>322.30355216214281</v>
      </c>
      <c r="EX5" s="144">
        <f>conversões!EW5*INPUTs!ES$30</f>
        <v>261.07529007238361</v>
      </c>
      <c r="EY5" s="144">
        <f>conversões!EX5*INPUTs!ET$30</f>
        <v>0</v>
      </c>
      <c r="EZ5" s="144">
        <f>conversões!EY5*INPUTs!EU$30</f>
        <v>1513.0981589199805</v>
      </c>
      <c r="FA5" s="144">
        <f>conversões!EZ5*INPUTs!EV$30</f>
        <v>229.81188829819013</v>
      </c>
      <c r="FB5" s="144">
        <f>conversões!FA5*INPUTs!EW$30</f>
        <v>26.112021490053483</v>
      </c>
      <c r="FC5" s="144">
        <f>conversões!FB5*INPUTs!EX$30</f>
        <v>4811.6362719263252</v>
      </c>
      <c r="FD5" s="144">
        <f>conversões!FC5*INPUTs!EY$30</f>
        <v>0</v>
      </c>
      <c r="FE5" s="144">
        <f>conversões!FD5*INPUTs!EZ$30</f>
        <v>952.72082865197842</v>
      </c>
      <c r="FF5" s="144">
        <f>conversões!FE5*INPUTs!FA$30</f>
        <v>699.91598549757703</v>
      </c>
      <c r="FG5" s="144">
        <f>conversões!FF5*INPUTs!FB$30</f>
        <v>698.36607892950929</v>
      </c>
      <c r="FH5" s="144">
        <f>conversões!FG5*INPUTs!FC$30</f>
        <v>1538.3544693993808</v>
      </c>
      <c r="FI5" s="144">
        <f>conversões!FH5*INPUTs!FD$30</f>
        <v>50.807841257454172</v>
      </c>
      <c r="FJ5" s="144">
        <f>conversões!FI5*INPUTs!FE$30</f>
        <v>358.00809408147188</v>
      </c>
      <c r="FK5" s="144">
        <f>conversões!FJ5*INPUTs!FF$30</f>
        <v>8883.7735062797419</v>
      </c>
      <c r="FL5" s="144">
        <f>conversões!FK5*INPUTs!FG$30</f>
        <v>16987.148197594048</v>
      </c>
      <c r="FM5" s="144">
        <f>conversões!FL5*INPUTs!FH$30</f>
        <v>3511.3748341309101</v>
      </c>
      <c r="FN5" s="144">
        <f>conversões!FM5*INPUTs!FI$30</f>
        <v>44645.874826860781</v>
      </c>
      <c r="FO5" s="144">
        <f>conversões!FN5*INPUTs!FJ$30</f>
        <v>181215.35297204307</v>
      </c>
      <c r="FP5" s="144">
        <f>conversões!FO5*INPUTs!FK$30</f>
        <v>10820.232548442256</v>
      </c>
      <c r="FQ5" s="144">
        <f>conversões!FP5*INPUTs!FL$30</f>
        <v>6328.8225901995665</v>
      </c>
      <c r="FR5" s="144">
        <f>conversões!FQ5*INPUTs!FM$30</f>
        <v>14150.856615431423</v>
      </c>
      <c r="FS5" s="144">
        <f>conversões!FR5*INPUTs!FN$30</f>
        <v>366.88609581698489</v>
      </c>
      <c r="FT5" s="144">
        <f>conversões!FS5*INPUTs!FO$30</f>
        <v>2331.2915899484769</v>
      </c>
      <c r="FU5" s="144">
        <f>conversões!FT5*INPUTs!FP$30</f>
        <v>3079.0910243247172</v>
      </c>
      <c r="FV5" s="144">
        <f>conversões!FU5*INPUTs!FQ$30</f>
        <v>4604.9842021311806</v>
      </c>
      <c r="FW5" s="144">
        <f t="shared" si="5"/>
        <v>308387.89948388957</v>
      </c>
      <c r="FX5" s="144">
        <f>conversões!FW5*INPUTs!FS$30</f>
        <v>138.2739295749472</v>
      </c>
      <c r="FY5" s="144">
        <f>conversões!FX5*INPUTs!FT$30</f>
        <v>0</v>
      </c>
      <c r="FZ5" s="144">
        <f>conversões!FY5*INPUTs!FU$30</f>
        <v>1103.625553419595</v>
      </c>
      <c r="GA5" s="144">
        <f>conversões!FZ5*INPUTs!FV$30</f>
        <v>0</v>
      </c>
      <c r="GB5" s="144">
        <f>conversões!GA5*INPUTs!FW$30</f>
        <v>1848.6298550033287</v>
      </c>
      <c r="GC5" s="144">
        <f>conversões!GB5*INPUTs!FX$30</f>
        <v>105.95991342428019</v>
      </c>
      <c r="GD5" s="144">
        <f>conversões!GC5*INPUTs!FY$30</f>
        <v>29.843121148256866</v>
      </c>
      <c r="GE5" s="144">
        <f>conversões!GD5*INPUTs!FZ$30</f>
        <v>3321.4407884778493</v>
      </c>
      <c r="GF5" s="144">
        <f>conversões!GE5*INPUTs!GA$30</f>
        <v>0</v>
      </c>
      <c r="GG5" s="144">
        <f>conversões!GF5*INPUTs!GB$30</f>
        <v>992.44609974922969</v>
      </c>
      <c r="GH5" s="144">
        <f>conversões!GG5*INPUTs!GC$30</f>
        <v>723.29048511255405</v>
      </c>
      <c r="GI5" s="144">
        <f>conversões!GH5*INPUTs!GD$30</f>
        <v>825.23324028727654</v>
      </c>
      <c r="GJ5" s="144">
        <f>conversões!GI5*INPUTs!GE$30</f>
        <v>762.44365005829604</v>
      </c>
      <c r="GK5" s="144">
        <f>conversões!GJ5*INPUTs!GF$30</f>
        <v>207.41209674439062</v>
      </c>
      <c r="GL5" s="144">
        <f>conversões!GK5*INPUTs!GG$30</f>
        <v>129.61677920155921</v>
      </c>
      <c r="GM5" s="144">
        <f>conversões!GL5*INPUTs!GH$30</f>
        <v>12724.049963844509</v>
      </c>
      <c r="GN5" s="144">
        <f>conversões!GM5*INPUTs!GI$30</f>
        <v>13920.070157005952</v>
      </c>
      <c r="GO5" s="144">
        <f>conversões!GN5*INPUTs!GJ$30</f>
        <v>2679.1607903661038</v>
      </c>
      <c r="GP5" s="144">
        <f>conversões!GO5*INPUTs!GK$30</f>
        <v>21456.384081080232</v>
      </c>
      <c r="GQ5" s="144">
        <f>conversões!GP5*INPUTs!GL$30</f>
        <v>147522.71080724173</v>
      </c>
      <c r="GR5" s="144">
        <f>conversões!GQ5*INPUTs!GM$30</f>
        <v>5992.9484174374302</v>
      </c>
      <c r="GS5" s="144">
        <f>conversões!GR5*INPUTs!GN$30</f>
        <v>3567.7102641967826</v>
      </c>
      <c r="GT5" s="144">
        <f>conversões!GS5*INPUTs!GO$30</f>
        <v>15225.53596899848</v>
      </c>
      <c r="GU5" s="144">
        <f>conversões!GT5*INPUTs!GP$30</f>
        <v>413.8466569257983</v>
      </c>
      <c r="GV5" s="144">
        <f>conversões!GU5*INPUTs!GQ$30</f>
        <v>2454.2299879356474</v>
      </c>
      <c r="GW5" s="144">
        <f>conversões!GV5*INPUTs!GR$30</f>
        <v>2197.0092169943173</v>
      </c>
      <c r="GX5" s="144">
        <f>conversões!GW5*INPUTs!GS$30</f>
        <v>6842.4950240728576</v>
      </c>
      <c r="GY5" s="144">
        <f t="shared" si="6"/>
        <v>245184.36684830143</v>
      </c>
      <c r="GZ5" s="144">
        <f>conversões!GY5*INPUTs!GU$30</f>
        <v>435.3578739153686</v>
      </c>
      <c r="HA5" s="144">
        <f>conversões!GZ5*INPUTs!GV$30</f>
        <v>0</v>
      </c>
      <c r="HB5" s="144">
        <f>conversões!HA5*INPUTs!GW$30</f>
        <v>0</v>
      </c>
      <c r="HC5" s="144">
        <f>conversões!HB5*INPUTs!GX$30</f>
        <v>0</v>
      </c>
      <c r="HD5" s="144">
        <f>conversões!HC5*INPUTs!GY$30</f>
        <v>2401.3243061146491</v>
      </c>
      <c r="HE5" s="144">
        <f>conversões!HD5*INPUTs!GZ$30</f>
        <v>0</v>
      </c>
      <c r="HF5" s="144">
        <f>conversões!HE5*INPUTs!HA$30</f>
        <v>146.66086701310803</v>
      </c>
      <c r="HG5" s="144">
        <f>conversões!HF5*INPUTs!HB$30</f>
        <v>4598.1659856808174</v>
      </c>
      <c r="HH5" s="144">
        <f>conversões!HG5*INPUTs!HC$30</f>
        <v>3755.6002549793784</v>
      </c>
      <c r="HI5" s="144">
        <f>conversões!HH5*INPUTs!HD$30</f>
        <v>786.99551640187235</v>
      </c>
      <c r="HJ5" s="144">
        <f>conversões!HI5*INPUTs!HE$30</f>
        <v>218.69257577937316</v>
      </c>
      <c r="HK5" s="144">
        <f>conversões!HJ5*INPUTs!HF$30</f>
        <v>545.16029927482657</v>
      </c>
      <c r="HL5" s="144">
        <f>conversões!HK5*INPUTs!HG$30</f>
        <v>761.03115798432088</v>
      </c>
      <c r="HM5" s="144">
        <f>conversões!HL5*INPUTs!HH$30</f>
        <v>0</v>
      </c>
      <c r="HN5" s="144">
        <f>conversões!HM5*INPUTs!HI$30</f>
        <v>466.27385797687907</v>
      </c>
      <c r="HO5" s="144">
        <f>conversões!HN5*INPUTs!HJ$30</f>
        <v>6925.3603506691798</v>
      </c>
      <c r="HP5" s="144">
        <f>conversões!HO5*INPUTs!HK$30</f>
        <v>9347.4287752696055</v>
      </c>
      <c r="HQ5" s="144">
        <f>conversões!HP5*INPUTs!HL$30</f>
        <v>1876.5229425736454</v>
      </c>
      <c r="HR5" s="144">
        <f>conversões!HQ5*INPUTs!HM$30</f>
        <v>22188.869301851802</v>
      </c>
      <c r="HS5" s="144">
        <f>conversões!HR5*INPUTs!HN$30</f>
        <v>60100.589390371781</v>
      </c>
      <c r="HT5" s="144">
        <f>conversões!HS5*INPUTs!HO$30</f>
        <v>4072.1710624278066</v>
      </c>
      <c r="HU5" s="144">
        <f>conversões!HT5*INPUTs!HP$30</f>
        <v>6507.0721545109</v>
      </c>
      <c r="HV5" s="144">
        <f>conversões!HU5*INPUTs!HQ$30</f>
        <v>9410.3009902334979</v>
      </c>
      <c r="HW5" s="144">
        <f>conversões!HV5*INPUTs!HR$30</f>
        <v>263.90086722667263</v>
      </c>
      <c r="HX5" s="144">
        <f>conversões!HW5*INPUTs!HS$30</f>
        <v>1828.3560928154036</v>
      </c>
      <c r="HY5" s="144">
        <f>conversões!HX5*INPUTs!HT$30</f>
        <v>1465.1655018585109</v>
      </c>
      <c r="HZ5" s="144">
        <f>conversões!HY5*INPUTs!HU$30</f>
        <v>3637.0095810342418</v>
      </c>
      <c r="IA5" s="144">
        <f t="shared" si="7"/>
        <v>141738.00970596366</v>
      </c>
    </row>
    <row r="6" spans="1:235" s="27" customFormat="1" ht="48" x14ac:dyDescent="0.25">
      <c r="A6" s="98" t="s">
        <v>28</v>
      </c>
      <c r="B6" s="99">
        <v>7311</v>
      </c>
      <c r="C6" s="99"/>
      <c r="D6" s="99">
        <v>1</v>
      </c>
      <c r="E6" s="99"/>
      <c r="F6" s="99"/>
      <c r="G6" s="99" t="s">
        <v>834</v>
      </c>
      <c r="H6" s="99" t="s">
        <v>795</v>
      </c>
      <c r="I6" s="98" t="s">
        <v>837</v>
      </c>
      <c r="J6" s="98" t="s">
        <v>877</v>
      </c>
      <c r="K6" s="98" t="s">
        <v>845</v>
      </c>
      <c r="L6" s="144">
        <f>conversões!K6*INPUTs!G$30</f>
        <v>9622.2589558512045</v>
      </c>
      <c r="M6" s="144">
        <f>conversões!L6*INPUTs!H$30</f>
        <v>2649.5094129053546</v>
      </c>
      <c r="N6" s="144">
        <f>conversões!M6*INPUTs!I$30</f>
        <v>38715.278208459255</v>
      </c>
      <c r="O6" s="144">
        <f>conversões!N6*INPUTs!J$30</f>
        <v>2978.394707908044</v>
      </c>
      <c r="P6" s="144">
        <f>conversões!O6*INPUTs!K$30</f>
        <v>62165.410348676669</v>
      </c>
      <c r="Q6" s="144">
        <f>conversões!P6*INPUTs!L$30</f>
        <v>4764.099313307247</v>
      </c>
      <c r="R6" s="144">
        <f>conversões!Q6*INPUTs!M$30</f>
        <v>4872.2137616948776</v>
      </c>
      <c r="S6" s="144">
        <f>conversões!R6*INPUTs!N$30</f>
        <v>31504.370644787039</v>
      </c>
      <c r="T6" s="144">
        <f>conversões!S6*INPUTs!O$30</f>
        <v>14322.536783830992</v>
      </c>
      <c r="U6" s="144">
        <f>conversões!T6*INPUTs!P$30</f>
        <v>63830.20254863127</v>
      </c>
      <c r="V6" s="144">
        <f>conversões!U6*INPUTs!Q$30</f>
        <v>29086.709079156852</v>
      </c>
      <c r="W6" s="144">
        <f>conversões!V6*INPUTs!R$30</f>
        <v>18393.296210263561</v>
      </c>
      <c r="X6" s="144">
        <f>conversões!W6*INPUTs!S$30</f>
        <v>155392.65990202932</v>
      </c>
      <c r="Y6" s="144">
        <f>conversões!X6*INPUTs!T$30</f>
        <v>15614.948539053248</v>
      </c>
      <c r="Z6" s="144">
        <f>conversões!Y6*INPUTs!U$30</f>
        <v>25917.109168785835</v>
      </c>
      <c r="AA6" s="144">
        <f>conversões!Z6*INPUTs!V$30</f>
        <v>205046.70077876761</v>
      </c>
      <c r="AB6" s="144">
        <f>conversões!AA6*INPUTs!W$30</f>
        <v>259242.36348921133</v>
      </c>
      <c r="AC6" s="144">
        <f>conversões!AB6*INPUTs!X$30</f>
        <v>88206.603839623858</v>
      </c>
      <c r="AD6" s="144">
        <f>conversões!AC6*INPUTs!Y$30</f>
        <v>849837.42584727786</v>
      </c>
      <c r="AE6" s="144">
        <f>conversões!AD6*INPUTs!Z$30</f>
        <v>6539478.1545468587</v>
      </c>
      <c r="AF6" s="144">
        <f>conversões!AE6*INPUTs!AA$30</f>
        <v>219109.00933244388</v>
      </c>
      <c r="AG6" s="144">
        <f>conversões!AF6*INPUTs!AB$30</f>
        <v>192676.05297316739</v>
      </c>
      <c r="AH6" s="144">
        <f>conversões!AG6*INPUTs!AC$30</f>
        <v>277357.38899969729</v>
      </c>
      <c r="AI6" s="144">
        <f>conversões!AH6*INPUTs!AD$30</f>
        <v>40375.849302716175</v>
      </c>
      <c r="AJ6" s="144">
        <f>conversões!AI6*INPUTs!AE$30</f>
        <v>35097.489831529449</v>
      </c>
      <c r="AK6" s="144">
        <f>conversões!AJ6*INPUTs!AF$30</f>
        <v>55588.982095810119</v>
      </c>
      <c r="AL6" s="144">
        <f>conversões!AK6*INPUTs!AG$30</f>
        <v>345823.79938000615</v>
      </c>
      <c r="AM6" s="144">
        <f t="shared" si="0"/>
        <v>9587668.8180024512</v>
      </c>
      <c r="AN6" s="144">
        <f>conversões!AM6*INPUTs!AI$30</f>
        <v>7032.5015458454936</v>
      </c>
      <c r="AO6" s="144">
        <f>conversões!AN6*INPUTs!AJ$30</f>
        <v>2573.7311744157678</v>
      </c>
      <c r="AP6" s="144">
        <f>conversões!AO6*INPUTs!AK$30</f>
        <v>49827.099639069915</v>
      </c>
      <c r="AQ6" s="144">
        <f>conversões!AP6*INPUTs!AL$30</f>
        <v>2067.568093879499</v>
      </c>
      <c r="AR6" s="144">
        <f>conversões!AQ6*INPUTs!AM$30</f>
        <v>58902.115473838559</v>
      </c>
      <c r="AS6" s="144">
        <f>conversões!AR6*INPUTs!AN$30</f>
        <v>8734.7406771237602</v>
      </c>
      <c r="AT6" s="144">
        <f>conversões!AS6*INPUTs!AO$30</f>
        <v>4773.2221908390011</v>
      </c>
      <c r="AU6" s="144">
        <f>conversões!AT6*INPUTs!AP$30</f>
        <v>38264.362998231118</v>
      </c>
      <c r="AV6" s="144">
        <f>conversões!AU6*INPUTs!AQ$30</f>
        <v>17037.559180196204</v>
      </c>
      <c r="AW6" s="144">
        <f>conversões!AV6*INPUTs!AR$30</f>
        <v>65570.549358773467</v>
      </c>
      <c r="AX6" s="144">
        <f>conversões!AW6*INPUTs!AS$30</f>
        <v>31371.34632197037</v>
      </c>
      <c r="AY6" s="144">
        <f>conversões!AX6*INPUTs!AT$30</f>
        <v>18676.116867380184</v>
      </c>
      <c r="AZ6" s="144">
        <f>conversões!AY6*INPUTs!AU$30</f>
        <v>150304.82045429185</v>
      </c>
      <c r="BA6" s="144">
        <f>conversões!AZ6*INPUTs!AV$30</f>
        <v>13615.910065033388</v>
      </c>
      <c r="BB6" s="144">
        <f>conversões!BA6*INPUTs!AW$30</f>
        <v>23245.064616617241</v>
      </c>
      <c r="BC6" s="144">
        <f>conversões!BB6*INPUTs!AX$30</f>
        <v>161234.58006014244</v>
      </c>
      <c r="BD6" s="144">
        <f>conversões!BC6*INPUTs!AY$30</f>
        <v>254906.16523939083</v>
      </c>
      <c r="BE6" s="144">
        <f>conversões!BD6*INPUTs!AZ$30</f>
        <v>78256.703450871166</v>
      </c>
      <c r="BF6" s="144">
        <f>conversões!BE6*INPUTs!BA$30</f>
        <v>822757.08271899598</v>
      </c>
      <c r="BG6" s="144">
        <f>conversões!BF6*INPUTs!BB$30</f>
        <v>6237488.1320882887</v>
      </c>
      <c r="BH6" s="144">
        <f>conversões!BG6*INPUTs!BC$30</f>
        <v>225894.24973091585</v>
      </c>
      <c r="BI6" s="144">
        <f>conversões!BH6*INPUTs!BD$30</f>
        <v>175950.27557582725</v>
      </c>
      <c r="BJ6" s="144">
        <f>conversões!BI6*INPUTs!BE$30</f>
        <v>255688.4661766185</v>
      </c>
      <c r="BK6" s="144">
        <f>conversões!BJ6*INPUTs!BF$30</f>
        <v>33940.334239820833</v>
      </c>
      <c r="BL6" s="144">
        <f>conversões!BK6*INPUTs!BG$30</f>
        <v>32577.197644044394</v>
      </c>
      <c r="BM6" s="144">
        <f>conversões!BL6*INPUTs!BH$30</f>
        <v>65148.76523603098</v>
      </c>
      <c r="BN6" s="144">
        <f>conversões!BM6*INPUTs!BI$30</f>
        <v>314015.30422086112</v>
      </c>
      <c r="BO6" s="144">
        <f t="shared" si="1"/>
        <v>9149853.965039311</v>
      </c>
      <c r="BP6" s="144">
        <f>conversões!BO6*INPUTs!BK$30</f>
        <v>8057.1595064034309</v>
      </c>
      <c r="BQ6" s="144">
        <f>conversões!BP6*INPUTs!BL$30</f>
        <v>3663.22649570255</v>
      </c>
      <c r="BR6" s="144">
        <f>conversões!BQ6*INPUTs!BM$30</f>
        <v>57947.312071665023</v>
      </c>
      <c r="BS6" s="144">
        <f>conversões!BR6*INPUTs!BN$30</f>
        <v>4284.1414802376257</v>
      </c>
      <c r="BT6" s="144">
        <f>conversões!BS6*INPUTs!BO$30</f>
        <v>59724.548899462847</v>
      </c>
      <c r="BU6" s="144">
        <f>conversões!BT6*INPUTs!BP$30</f>
        <v>7832.5029330355846</v>
      </c>
      <c r="BV6" s="144">
        <f>conversões!BU6*INPUTs!BQ$30</f>
        <v>9743.2048083326426</v>
      </c>
      <c r="BW6" s="144">
        <f>conversões!BV6*INPUTs!BR$30</f>
        <v>42780.168915462018</v>
      </c>
      <c r="BX6" s="144">
        <f>conversões!BW6*INPUTs!BS$30</f>
        <v>16385.931445539907</v>
      </c>
      <c r="BY6" s="144">
        <f>conversões!BX6*INPUTs!BT$30</f>
        <v>71781.922113372697</v>
      </c>
      <c r="BZ6" s="144">
        <f>conversões!BY6*INPUTs!BU$30</f>
        <v>34347.228484299339</v>
      </c>
      <c r="CA6" s="144">
        <f>conversões!BZ6*INPUTs!BV$30</f>
        <v>17145.37715084197</v>
      </c>
      <c r="CB6" s="144">
        <f>conversões!CA6*INPUTs!BW$30</f>
        <v>161144.17080854849</v>
      </c>
      <c r="CC6" s="144">
        <f>conversões!CB6*INPUTs!BX$30</f>
        <v>16437.011493557362</v>
      </c>
      <c r="CD6" s="144">
        <f>conversões!CC6*INPUTs!BY$30</f>
        <v>24193.321589471307</v>
      </c>
      <c r="CE6" s="144">
        <f>conversões!CD6*INPUTs!BZ$30</f>
        <v>171133.09604676132</v>
      </c>
      <c r="CF6" s="144">
        <f>conversões!CE6*INPUTs!CA$30</f>
        <v>264184.61218477605</v>
      </c>
      <c r="CG6" s="144">
        <f>conversões!CF6*INPUTs!CB$30</f>
        <v>71098.091498179681</v>
      </c>
      <c r="CH6" s="144">
        <f>conversões!CG6*INPUTs!CC$30</f>
        <v>830517.78485953924</v>
      </c>
      <c r="CI6" s="144">
        <f>conversões!CH6*INPUTs!CD$30</f>
        <v>6266633.6247988641</v>
      </c>
      <c r="CJ6" s="144">
        <f>conversões!CI6*INPUTs!CE$30</f>
        <v>217868.68015063688</v>
      </c>
      <c r="CK6" s="144">
        <f>conversões!CJ6*INPUTs!CF$30</f>
        <v>158650.83262803996</v>
      </c>
      <c r="CL6" s="144">
        <f>conversões!CK6*INPUTs!CG$30</f>
        <v>263865.69896908809</v>
      </c>
      <c r="CM6" s="144">
        <f>conversões!CL6*INPUTs!CH$30</f>
        <v>32768.00131470363</v>
      </c>
      <c r="CN6" s="144">
        <f>conversões!CM6*INPUTs!CI$30</f>
        <v>37242.840073035106</v>
      </c>
      <c r="CO6" s="144">
        <f>conversões!CN6*INPUTs!CJ$30</f>
        <v>65856.513468447913</v>
      </c>
      <c r="CP6" s="144">
        <f>conversões!CO6*INPUTs!CK$30</f>
        <v>340758.71765374835</v>
      </c>
      <c r="CQ6" s="144">
        <f t="shared" si="2"/>
        <v>9256045.7218417544</v>
      </c>
      <c r="CR6" s="144">
        <f>conversões!CQ6*INPUTs!CM$30</f>
        <v>7854.6461134585888</v>
      </c>
      <c r="CS6" s="144">
        <f>conversões!CR6*INPUTs!CN$30</f>
        <v>3347.6543684528633</v>
      </c>
      <c r="CT6" s="144">
        <f>conversões!CS6*INPUTs!CO$30</f>
        <v>63877.584233767484</v>
      </c>
      <c r="CU6" s="144">
        <f>conversões!CT6*INPUTs!CP$30</f>
        <v>3736.7840073408879</v>
      </c>
      <c r="CV6" s="144">
        <f>conversões!CU6*INPUTs!CQ$30</f>
        <v>54596.49053183911</v>
      </c>
      <c r="CW6" s="144">
        <f>conversões!CV6*INPUTs!CR$30</f>
        <v>7046.4471682122403</v>
      </c>
      <c r="CX6" s="144">
        <f>conversões!CW6*INPUTs!CS$30</f>
        <v>13259.959807894578</v>
      </c>
      <c r="CY6" s="144">
        <f>conversões!CX6*INPUTs!CT$30</f>
        <v>43710.47562075223</v>
      </c>
      <c r="CZ6" s="144">
        <f>conversões!CY6*INPUTs!CU$30</f>
        <v>11512.769048540686</v>
      </c>
      <c r="DA6" s="144">
        <f>conversões!CZ6*INPUTs!CV$30</f>
        <v>70687.309075777172</v>
      </c>
      <c r="DB6" s="144">
        <f>conversões!DA6*INPUTs!CW$30</f>
        <v>30397.002488003891</v>
      </c>
      <c r="DC6" s="144">
        <f>conversões!DB6*INPUTs!CX$30</f>
        <v>14236.441349577568</v>
      </c>
      <c r="DD6" s="144">
        <f>conversões!DC6*INPUTs!CY$30</f>
        <v>135232.25667519963</v>
      </c>
      <c r="DE6" s="144">
        <f>conversões!DD6*INPUTs!CZ$30</f>
        <v>12408.773701467158</v>
      </c>
      <c r="DF6" s="144">
        <f>conversões!DE6*INPUTs!DA$30</f>
        <v>16474.953868049568</v>
      </c>
      <c r="DG6" s="144">
        <f>conversões!DF6*INPUTs!DB$30</f>
        <v>155444.14204470889</v>
      </c>
      <c r="DH6" s="144">
        <f>conversões!DG6*INPUTs!DC$30</f>
        <v>263392.07034360152</v>
      </c>
      <c r="DI6" s="144">
        <f>conversões!DH6*INPUTs!DD$30</f>
        <v>62975.199640750274</v>
      </c>
      <c r="DJ6" s="144">
        <f>conversões!DI6*INPUTs!DE$30</f>
        <v>766165.92926308641</v>
      </c>
      <c r="DK6" s="144">
        <f>conversões!DJ6*INPUTs!DF$30</f>
        <v>5711134.8860547021</v>
      </c>
      <c r="DL6" s="144">
        <f>conversões!DK6*INPUTs!DG$30</f>
        <v>199461.17681851101</v>
      </c>
      <c r="DM6" s="144">
        <f>conversões!DL6*INPUTs!DH$30</f>
        <v>137448.24356395256</v>
      </c>
      <c r="DN6" s="144">
        <f>conversões!DM6*INPUTs!DI$30</f>
        <v>272754.57916076056</v>
      </c>
      <c r="DO6" s="144">
        <f>conversões!DN6*INPUTs!DJ$30</f>
        <v>32688.743176032996</v>
      </c>
      <c r="DP6" s="144">
        <f>conversões!DO6*INPUTs!DK$30</f>
        <v>33048.948398641362</v>
      </c>
      <c r="DQ6" s="144">
        <f>conversões!DP6*INPUTs!DL$30</f>
        <v>80365.217679640031</v>
      </c>
      <c r="DR6" s="144">
        <f>conversões!DQ6*INPUTs!DM$30</f>
        <v>282501.65431263129</v>
      </c>
      <c r="DS6" s="144">
        <f t="shared" si="3"/>
        <v>8485760.3385153543</v>
      </c>
      <c r="DT6" s="144">
        <f>conversões!DS6*INPUTs!DO$30</f>
        <v>5023.9133910435467</v>
      </c>
      <c r="DU6" s="144">
        <f>conversões!DT6*INPUTs!DP$30</f>
        <v>5499.5392227398061</v>
      </c>
      <c r="DV6" s="144">
        <f>conversões!DU6*INPUTs!DQ$30</f>
        <v>62237.142604875502</v>
      </c>
      <c r="DW6" s="144">
        <f>conversões!DV6*INPUTs!DR$30</f>
        <v>3591.0372641702074</v>
      </c>
      <c r="DX6" s="144">
        <f>conversões!DW6*INPUTs!DS$30</f>
        <v>57412.488031308902</v>
      </c>
      <c r="DY6" s="144">
        <f>conversões!DX6*INPUTs!DT$30</f>
        <v>6654.8393890553525</v>
      </c>
      <c r="DZ6" s="144">
        <f>conversões!DY6*INPUTs!DU$30</f>
        <v>11374.254478395282</v>
      </c>
      <c r="EA6" s="144">
        <f>conversões!DZ6*INPUTs!DV$30</f>
        <v>28262.275172917783</v>
      </c>
      <c r="EB6" s="144">
        <f>conversões!EA6*INPUTs!DW$30</f>
        <v>13167.035340954559</v>
      </c>
      <c r="EC6" s="144">
        <f>conversões!EB6*INPUTs!DX$30</f>
        <v>73585.614068203329</v>
      </c>
      <c r="ED6" s="144">
        <f>conversões!EC6*INPUTs!DY$30</f>
        <v>34272.595634176228</v>
      </c>
      <c r="EE6" s="144">
        <f>conversões!ED6*INPUTs!DZ$30</f>
        <v>16827.344759815918</v>
      </c>
      <c r="EF6" s="144">
        <f>conversões!EE6*INPUTs!EA$30</f>
        <v>141931.56627617904</v>
      </c>
      <c r="EG6" s="144">
        <f>conversões!EF6*INPUTs!EB$30</f>
        <v>7416.0428066745535</v>
      </c>
      <c r="EH6" s="144">
        <f>conversões!EG6*INPUTs!EC$30</f>
        <v>14720.438243127883</v>
      </c>
      <c r="EI6" s="144">
        <f>conversões!EH6*INPUTs!ED$30</f>
        <v>182398.86879711351</v>
      </c>
      <c r="EJ6" s="144">
        <f>conversões!EI6*INPUTs!EE$30</f>
        <v>248206.57937009516</v>
      </c>
      <c r="EK6" s="144">
        <f>conversões!EJ6*INPUTs!EF$30</f>
        <v>77834.889213856048</v>
      </c>
      <c r="EL6" s="144">
        <f>conversões!EK6*INPUTs!EG$30</f>
        <v>665735.3009581134</v>
      </c>
      <c r="EM6" s="144">
        <f>conversões!EL6*INPUTs!EH$30</f>
        <v>5526568.3096145848</v>
      </c>
      <c r="EN6" s="144">
        <f>conversões!EM6*INPUTs!EI$30</f>
        <v>204145.29201387914</v>
      </c>
      <c r="EO6" s="144">
        <f>conversões!EN6*INPUTs!EJ$30</f>
        <v>140887.00183105786</v>
      </c>
      <c r="EP6" s="144">
        <f>conversões!EO6*INPUTs!EK$30</f>
        <v>270331.11113784951</v>
      </c>
      <c r="EQ6" s="144">
        <f>conversões!EP6*INPUTs!EL$30</f>
        <v>35746.529836602349</v>
      </c>
      <c r="ER6" s="144">
        <f>conversões!EQ6*INPUTs!EM$30</f>
        <v>33893.767360266356</v>
      </c>
      <c r="ES6" s="144">
        <f>conversões!ER6*INPUTs!EN$30</f>
        <v>61175.116646904549</v>
      </c>
      <c r="ET6" s="144">
        <f>conversões!ES6*INPUTs!EO$30</f>
        <v>271221.29266535718</v>
      </c>
      <c r="EU6" s="144">
        <f t="shared" si="4"/>
        <v>8200120.1861293167</v>
      </c>
      <c r="EV6" s="144">
        <f>conversões!EU6*INPUTs!EQ$30</f>
        <v>5391.1558575025983</v>
      </c>
      <c r="EW6" s="144">
        <f>conversões!EV6*INPUTs!ER$30</f>
        <v>4342.2178131750406</v>
      </c>
      <c r="EX6" s="144">
        <f>conversões!EW6*INPUTs!ES$30</f>
        <v>43493.745522118574</v>
      </c>
      <c r="EY6" s="144">
        <f>conversões!EX6*INPUTs!ET$30</f>
        <v>3244.7299350177168</v>
      </c>
      <c r="EZ6" s="144">
        <f>conversões!EY6*INPUTs!EU$30</f>
        <v>59659.315951636687</v>
      </c>
      <c r="FA6" s="144">
        <f>conversões!EZ6*INPUTs!EV$30</f>
        <v>9896.0667962159678</v>
      </c>
      <c r="FB6" s="144">
        <f>conversões!FA6*INPUTs!EW$30</f>
        <v>14452.242311939344</v>
      </c>
      <c r="FC6" s="144">
        <f>conversões!FB6*INPUTs!EX$30</f>
        <v>15367.296881179698</v>
      </c>
      <c r="FD6" s="144">
        <f>conversões!FC6*INPUTs!EY$30</f>
        <v>13381.650500486408</v>
      </c>
      <c r="FE6" s="144">
        <f>conversões!FD6*INPUTs!EZ$30</f>
        <v>70453.239665054862</v>
      </c>
      <c r="FF6" s="144">
        <f>conversões!FE6*INPUTs!FA$30</f>
        <v>31494.86304543756</v>
      </c>
      <c r="FG6" s="144">
        <f>conversões!FF6*INPUTs!FB$30</f>
        <v>13868.052683521197</v>
      </c>
      <c r="FH6" s="144">
        <f>conversões!FG6*INPUTs!FC$30</f>
        <v>142346.85916734644</v>
      </c>
      <c r="FI6" s="144">
        <f>conversões!FH6*INPUTs!FD$30</f>
        <v>5970.6369360836625</v>
      </c>
      <c r="FJ6" s="144">
        <f>conversões!FI6*INPUTs!FE$30</f>
        <v>15971.11652018017</v>
      </c>
      <c r="FK6" s="144">
        <f>conversões!FJ6*INPUTs!FF$30</f>
        <v>165527.57092460498</v>
      </c>
      <c r="FL6" s="144">
        <f>conversões!FK6*INPUTs!FG$30</f>
        <v>246310.84908565661</v>
      </c>
      <c r="FM6" s="144">
        <f>conversões!FL6*INPUTs!FH$30</f>
        <v>63609.498322391773</v>
      </c>
      <c r="FN6" s="144">
        <f>conversões!FM6*INPUTs!FI$30</f>
        <v>631975.54228488787</v>
      </c>
      <c r="FO6" s="144">
        <f>conversões!FN6*INPUTs!FJ$30</f>
        <v>5194490.2250741785</v>
      </c>
      <c r="FP6" s="144">
        <f>conversões!FO6*INPUTs!FK$30</f>
        <v>220566.08485608298</v>
      </c>
      <c r="FQ6" s="144">
        <f>conversões!FP6*INPUTs!FL$30</f>
        <v>129538.29865382772</v>
      </c>
      <c r="FR6" s="144">
        <f>conversões!FQ6*INPUTs!FM$30</f>
        <v>304576.11553345196</v>
      </c>
      <c r="FS6" s="144">
        <f>conversões!FR6*INPUTs!FN$30</f>
        <v>32275.240467627067</v>
      </c>
      <c r="FT6" s="144">
        <f>conversões!FS6*INPUTs!FO$30</f>
        <v>36266.435997482004</v>
      </c>
      <c r="FU6" s="144">
        <f>conversões!FT6*INPUTs!FP$30</f>
        <v>56667.710681765369</v>
      </c>
      <c r="FV6" s="144">
        <f>conversões!FU6*INPUTs!FQ$30</f>
        <v>271532.49792091246</v>
      </c>
      <c r="FW6" s="144">
        <f t="shared" si="5"/>
        <v>7802669.2593897656</v>
      </c>
      <c r="FX6" s="144">
        <f>conversões!FW6*INPUTs!FS$30</f>
        <v>6673.5230797496024</v>
      </c>
      <c r="FY6" s="144">
        <f>conversões!FX6*INPUTs!FT$30</f>
        <v>2733.4988375440671</v>
      </c>
      <c r="FZ6" s="144">
        <f>conversões!FY6*INPUTs!FU$30</f>
        <v>39666.649391456594</v>
      </c>
      <c r="GA6" s="144">
        <f>conversões!FZ6*INPUTs!FV$30</f>
        <v>2097.759797491301</v>
      </c>
      <c r="GB6" s="144">
        <f>conversões!GA6*INPUTs!FW$30</f>
        <v>66739.840730069976</v>
      </c>
      <c r="GC6" s="144">
        <f>conversões!GB6*INPUTs!FX$30</f>
        <v>11055.661979614888</v>
      </c>
      <c r="GD6" s="144">
        <f>conversões!GC6*INPUTs!FY$30</f>
        <v>10843.714497980136</v>
      </c>
      <c r="GE6" s="144">
        <f>conversões!GD6*INPUTs!FZ$30</f>
        <v>13766.203737702936</v>
      </c>
      <c r="GF6" s="144">
        <f>conversões!GE6*INPUTs!GA$30</f>
        <v>12404.988282069899</v>
      </c>
      <c r="GG6" s="144">
        <f>conversões!GF6*INPUTs!GB$30</f>
        <v>63142.010796865667</v>
      </c>
      <c r="GH6" s="144">
        <f>conversões!GG6*INPUTs!GC$30</f>
        <v>31365.246576932797</v>
      </c>
      <c r="GI6" s="144">
        <f>conversões!GH6*INPUTs!GD$30</f>
        <v>16810.496678414202</v>
      </c>
      <c r="GJ6" s="144">
        <f>conversões!GI6*INPUTs!GE$30</f>
        <v>126976.26176617212</v>
      </c>
      <c r="GK6" s="144">
        <f>conversões!GJ6*INPUTs!GF$30</f>
        <v>6592.6388428582159</v>
      </c>
      <c r="GL6" s="144">
        <f>conversões!GK6*INPUTs!GG$30</f>
        <v>17276.42571389267</v>
      </c>
      <c r="GM6" s="144">
        <f>conversões!GL6*INPUTs!GH$30</f>
        <v>177968.29146665509</v>
      </c>
      <c r="GN6" s="144">
        <f>conversões!GM6*INPUTs!GI$30</f>
        <v>258022.99900685644</v>
      </c>
      <c r="GO6" s="144">
        <f>conversões!GN6*INPUTs!GJ$30</f>
        <v>67362.209282324504</v>
      </c>
      <c r="GP6" s="144">
        <f>conversões!GO6*INPUTs!GK$30</f>
        <v>715881.14272734663</v>
      </c>
      <c r="GQ6" s="144">
        <f>conversões!GP6*INPUTs!GL$30</f>
        <v>5897732.2296270253</v>
      </c>
      <c r="GR6" s="144">
        <f>conversões!GQ6*INPUTs!GM$30</f>
        <v>292572.35030065011</v>
      </c>
      <c r="GS6" s="144">
        <f>conversões!GR6*INPUTs!GN$30</f>
        <v>129742.82009670253</v>
      </c>
      <c r="GT6" s="144">
        <f>conversões!GS6*INPUTs!GO$30</f>
        <v>365418.59982047533</v>
      </c>
      <c r="GU6" s="144">
        <f>conversões!GT6*INPUTs!GP$30</f>
        <v>27703.084397398972</v>
      </c>
      <c r="GV6" s="144">
        <f>conversões!GU6*INPUTs!GQ$30</f>
        <v>29102.702731613161</v>
      </c>
      <c r="GW6" s="144">
        <f>conversões!GV6*INPUTs!GR$30</f>
        <v>52551.878661905641</v>
      </c>
      <c r="GX6" s="144">
        <f>conversões!GW6*INPUTs!GS$30</f>
        <v>240914.12402177058</v>
      </c>
      <c r="GY6" s="144">
        <f t="shared" si="6"/>
        <v>8683117.3528495394</v>
      </c>
      <c r="GZ6" s="144">
        <f>conversões!GY6*INPUTs!GU$30</f>
        <v>5932.6341649203187</v>
      </c>
      <c r="HA6" s="144">
        <f>conversões!GZ6*INPUTs!GV$30</f>
        <v>1629.9337593728801</v>
      </c>
      <c r="HB6" s="144">
        <f>conversões!HA6*INPUTs!GW$30</f>
        <v>31066.543636841623</v>
      </c>
      <c r="HC6" s="144">
        <f>conversões!HB6*INPUTs!GX$30</f>
        <v>6114.0552412261159</v>
      </c>
      <c r="HD6" s="144">
        <f>conversões!HC6*INPUTs!GY$30</f>
        <v>66016.223565206732</v>
      </c>
      <c r="HE6" s="144">
        <f>conversões!HD6*INPUTs!GZ$30</f>
        <v>9898.6265607762944</v>
      </c>
      <c r="HF6" s="144">
        <f>conversões!HE6*INPUTs!HA$30</f>
        <v>10221.905123128972</v>
      </c>
      <c r="HG6" s="144">
        <f>conversões!HF6*INPUTs!HB$30</f>
        <v>14672.671552506199</v>
      </c>
      <c r="HH6" s="144">
        <f>conversões!HG6*INPUTs!HC$30</f>
        <v>8989.6256746502786</v>
      </c>
      <c r="HI6" s="144">
        <f>conversões!HH6*INPUTs!HD$30</f>
        <v>46620.342274925446</v>
      </c>
      <c r="HJ6" s="144">
        <f>conversões!HI6*INPUTs!HE$30</f>
        <v>27979.683992181839</v>
      </c>
      <c r="HK6" s="144">
        <f>conversões!HJ6*INPUTs!HF$30</f>
        <v>16091.784908598775</v>
      </c>
      <c r="HL6" s="144">
        <f>conversões!HK6*INPUTs!HG$30</f>
        <v>101044.02337051151</v>
      </c>
      <c r="HM6" s="144">
        <f>conversões!HL6*INPUTs!HH$30</f>
        <v>4888.7711676656809</v>
      </c>
      <c r="HN6" s="144">
        <f>conversões!HM6*INPUTs!HI$30</f>
        <v>11001.988889815568</v>
      </c>
      <c r="HO6" s="144">
        <f>conversões!HN6*INPUTs!HJ$30</f>
        <v>134859.0917520095</v>
      </c>
      <c r="HP6" s="144">
        <f>conversões!HO6*INPUTs!HK$30</f>
        <v>197844.14245532197</v>
      </c>
      <c r="HQ6" s="144">
        <f>conversões!HP6*INPUTs!HL$30</f>
        <v>45194.561709482703</v>
      </c>
      <c r="HR6" s="144">
        <f>conversões!HQ6*INPUTs!HM$30</f>
        <v>672980.51199746854</v>
      </c>
      <c r="HS6" s="144">
        <f>conversões!HR6*INPUTs!HN$30</f>
        <v>4717205.2543549696</v>
      </c>
      <c r="HT6" s="144">
        <f>conversões!HS6*INPUTs!HO$30</f>
        <v>864897.18857881369</v>
      </c>
      <c r="HU6" s="144">
        <f>conversões!HT6*INPUTs!HP$30</f>
        <v>109912.18723925327</v>
      </c>
      <c r="HV6" s="144">
        <f>conversões!HU6*INPUTs!HQ$30</f>
        <v>218417.26260606528</v>
      </c>
      <c r="HW6" s="144">
        <f>conversões!HV6*INPUTs!HR$30</f>
        <v>25828.97554948743</v>
      </c>
      <c r="HX6" s="144">
        <f>conversões!HW6*INPUTs!HS$30</f>
        <v>25530.542541702594</v>
      </c>
      <c r="HY6" s="144">
        <f>conversões!HX6*INPUTs!HT$30</f>
        <v>48880.6706879919</v>
      </c>
      <c r="HZ6" s="144">
        <f>conversões!HY6*INPUTs!HU$30</f>
        <v>231810.06816855891</v>
      </c>
      <c r="IA6" s="144">
        <f t="shared" si="7"/>
        <v>7655529.2715234533</v>
      </c>
    </row>
    <row r="7" spans="1:235" s="27" customFormat="1" ht="48" x14ac:dyDescent="0.25">
      <c r="A7" s="98" t="s">
        <v>28</v>
      </c>
      <c r="B7" s="99">
        <v>7312</v>
      </c>
      <c r="C7" s="99"/>
      <c r="D7" s="99">
        <v>1</v>
      </c>
      <c r="E7" s="99"/>
      <c r="F7" s="99"/>
      <c r="G7" s="99" t="s">
        <v>835</v>
      </c>
      <c r="H7" s="99" t="s">
        <v>795</v>
      </c>
      <c r="I7" s="98" t="s">
        <v>837</v>
      </c>
      <c r="J7" s="98" t="s">
        <v>877</v>
      </c>
      <c r="K7" s="98" t="s">
        <v>845</v>
      </c>
      <c r="L7" s="144">
        <f>conversões!K7*INPUTs!G$30</f>
        <v>2725.6361303589356</v>
      </c>
      <c r="M7" s="144">
        <f>conversões!L7*INPUTs!H$30</f>
        <v>128.91059147208102</v>
      </c>
      <c r="N7" s="144">
        <f>conversões!M7*INPUTs!I$30</f>
        <v>6393.9703502052453</v>
      </c>
      <c r="O7" s="144">
        <f>conversões!N7*INPUTs!J$30</f>
        <v>3231.6051886973287</v>
      </c>
      <c r="P7" s="144">
        <f>conversões!O7*INPUTs!K$30</f>
        <v>3670.4447726964659</v>
      </c>
      <c r="Q7" s="144">
        <f>conversões!P7*INPUTs!L$30</f>
        <v>235.28546304498943</v>
      </c>
      <c r="R7" s="144">
        <f>conversões!Q7*INPUTs!M$30</f>
        <v>930.73303808841945</v>
      </c>
      <c r="S7" s="144">
        <f>conversões!R7*INPUTs!N$30</f>
        <v>4303.9622672568512</v>
      </c>
      <c r="T7" s="144">
        <f>conversões!S7*INPUTs!O$30</f>
        <v>3182.2689568308974</v>
      </c>
      <c r="U7" s="144">
        <f>conversões!T7*INPUTs!P$30</f>
        <v>24838.902414054115</v>
      </c>
      <c r="V7" s="144">
        <f>conversões!U7*INPUTs!Q$30</f>
        <v>5940.8639445798108</v>
      </c>
      <c r="W7" s="144">
        <f>conversões!V7*INPUTs!R$30</f>
        <v>2624.2042637990626</v>
      </c>
      <c r="X7" s="144">
        <f>conversões!W7*INPUTs!S$30</f>
        <v>10943.333981087855</v>
      </c>
      <c r="Y7" s="144">
        <f>conversões!X7*INPUTs!T$30</f>
        <v>1606.6878993617147</v>
      </c>
      <c r="Z7" s="144">
        <f>conversões!Y7*INPUTs!U$30</f>
        <v>12334.720423761708</v>
      </c>
      <c r="AA7" s="144">
        <f>conversões!Z7*INPUTs!V$30</f>
        <v>40096.579545861496</v>
      </c>
      <c r="AB7" s="144">
        <f>conversões!AA7*INPUTs!W$30</f>
        <v>45547.515206700802</v>
      </c>
      <c r="AC7" s="144">
        <f>conversões!AB7*INPUTs!X$30</f>
        <v>17532.585973124773</v>
      </c>
      <c r="AD7" s="144">
        <f>conversões!AC7*INPUTs!Y$30</f>
        <v>95020.807678453712</v>
      </c>
      <c r="AE7" s="144">
        <f>conversões!AD7*INPUTs!Z$30</f>
        <v>423692.39685142855</v>
      </c>
      <c r="AF7" s="144">
        <f>conversões!AE7*INPUTs!AA$30</f>
        <v>113442.82731700876</v>
      </c>
      <c r="AG7" s="144">
        <f>conversões!AF7*INPUTs!AB$30</f>
        <v>49589.904992803204</v>
      </c>
      <c r="AH7" s="144">
        <f>conversões!AG7*INPUTs!AC$30</f>
        <v>58321.67608105109</v>
      </c>
      <c r="AI7" s="144">
        <f>conversões!AH7*INPUTs!AD$30</f>
        <v>12049.28945680468</v>
      </c>
      <c r="AJ7" s="144">
        <f>conversões!AI7*INPUTs!AE$30</f>
        <v>15054.705257025229</v>
      </c>
      <c r="AK7" s="144">
        <f>conversões!AJ7*INPUTs!AF$30</f>
        <v>33199.668820048784</v>
      </c>
      <c r="AL7" s="144">
        <f>conversões!AK7*INPUTs!AG$30</f>
        <v>47870.58647733042</v>
      </c>
      <c r="AM7" s="144">
        <f t="shared" si="0"/>
        <v>1034510.0733429369</v>
      </c>
      <c r="AN7" s="144">
        <f>conversões!AM7*INPUTs!AI$30</f>
        <v>2910.4034505292511</v>
      </c>
      <c r="AO7" s="144">
        <f>conversões!AN7*INPUTs!AJ$30</f>
        <v>0</v>
      </c>
      <c r="AP7" s="144">
        <f>conversões!AO7*INPUTs!AK$30</f>
        <v>3443.5690874428306</v>
      </c>
      <c r="AQ7" s="144">
        <f>conversões!AP7*INPUTs!AL$30</f>
        <v>1654.6101514209452</v>
      </c>
      <c r="AR7" s="144">
        <f>conversões!AQ7*INPUTs!AM$30</f>
        <v>4454.3085441788917</v>
      </c>
      <c r="AS7" s="144">
        <f>conversões!AR7*INPUTs!AN$30</f>
        <v>139.45262247420075</v>
      </c>
      <c r="AT7" s="144">
        <f>conversões!AS7*INPUTs!AO$30</f>
        <v>1097.4790494777653</v>
      </c>
      <c r="AU7" s="144">
        <f>conversões!AT7*INPUTs!AP$30</f>
        <v>2635.2813777665401</v>
      </c>
      <c r="AV7" s="144">
        <f>conversões!AU7*INPUTs!AQ$30</f>
        <v>2811.3073519647182</v>
      </c>
      <c r="AW7" s="144">
        <f>conversões!AV7*INPUTs!AR$30</f>
        <v>23412.164737647166</v>
      </c>
      <c r="AX7" s="144">
        <f>conversões!AW7*INPUTs!AS$30</f>
        <v>5876.3562105968313</v>
      </c>
      <c r="AY7" s="144">
        <f>conversões!AX7*INPUTs!AT$30</f>
        <v>2425.9148245125284</v>
      </c>
      <c r="AZ7" s="144">
        <f>conversões!AY7*INPUTs!AU$30</f>
        <v>13671.800900771508</v>
      </c>
      <c r="BA7" s="144">
        <f>conversões!AZ7*INPUTs!AV$30</f>
        <v>1509.1148604707389</v>
      </c>
      <c r="BB7" s="144">
        <f>conversões!BA7*INPUTs!AW$30</f>
        <v>7485.352093578289</v>
      </c>
      <c r="BC7" s="144">
        <f>conversões!BB7*INPUTs!AX$30</f>
        <v>39610.218075189121</v>
      </c>
      <c r="BD7" s="144">
        <f>conversões!BC7*INPUTs!AY$30</f>
        <v>45661.118358752079</v>
      </c>
      <c r="BE7" s="144">
        <f>conversões!BD7*INPUTs!AZ$30</f>
        <v>15994.803474535734</v>
      </c>
      <c r="BF7" s="144">
        <f>conversões!BE7*INPUTs!BA$30</f>
        <v>93727.648243858828</v>
      </c>
      <c r="BG7" s="144">
        <f>conversões!BF7*INPUTs!BB$30</f>
        <v>428582.10499190411</v>
      </c>
      <c r="BH7" s="144">
        <f>conversões!BG7*INPUTs!BC$30</f>
        <v>84425.64720815311</v>
      </c>
      <c r="BI7" s="144">
        <f>conversões!BH7*INPUTs!BD$30</f>
        <v>43140.134659844909</v>
      </c>
      <c r="BJ7" s="144">
        <f>conversões!BI7*INPUTs!BE$30</f>
        <v>56980.137213570146</v>
      </c>
      <c r="BK7" s="144">
        <f>conversões!BJ7*INPUTs!BF$30</f>
        <v>15660.403153822737</v>
      </c>
      <c r="BL7" s="144">
        <f>conversões!BK7*INPUTs!BG$30</f>
        <v>11219.321787406263</v>
      </c>
      <c r="BM7" s="144">
        <f>conversões!BL7*INPUTs!BH$30</f>
        <v>30303.015727392405</v>
      </c>
      <c r="BN7" s="144">
        <f>conversões!BM7*INPUTs!BI$30</f>
        <v>37411.369802277186</v>
      </c>
      <c r="BO7" s="144">
        <f t="shared" si="1"/>
        <v>976243.03795953887</v>
      </c>
      <c r="BP7" s="144">
        <f>conversões!BO7*INPUTs!BK$30</f>
        <v>2484.330187388377</v>
      </c>
      <c r="BQ7" s="144">
        <f>conversões!BP7*INPUTs!BL$30</f>
        <v>245.67574659500633</v>
      </c>
      <c r="BR7" s="144">
        <f>conversões!BQ7*INPUTs!BM$30</f>
        <v>2807.3526972992076</v>
      </c>
      <c r="BS7" s="144">
        <f>conversões!BR7*INPUTs!BN$30</f>
        <v>0</v>
      </c>
      <c r="BT7" s="144">
        <f>conversões!BS7*INPUTs!BO$30</f>
        <v>4663.70010222564</v>
      </c>
      <c r="BU7" s="144">
        <f>conversões!BT7*INPUTs!BP$30</f>
        <v>288.24637286174146</v>
      </c>
      <c r="BV7" s="144">
        <f>conversões!BU7*INPUTs!BQ$30</f>
        <v>802.4882497548208</v>
      </c>
      <c r="BW7" s="144">
        <f>conversões!BV7*INPUTs!BR$30</f>
        <v>2880.2209413647761</v>
      </c>
      <c r="BX7" s="144">
        <f>conversões!BW7*INPUTs!BS$30</f>
        <v>2480.9373935299991</v>
      </c>
      <c r="BY7" s="144">
        <f>conversões!BX7*INPUTs!BT$30</f>
        <v>25475.362593880116</v>
      </c>
      <c r="BZ7" s="144">
        <f>conversões!BY7*INPUTs!BU$30</f>
        <v>6803.39753287027</v>
      </c>
      <c r="CA7" s="144">
        <f>conversões!BZ7*INPUTs!BV$30</f>
        <v>1498.1756133559188</v>
      </c>
      <c r="CB7" s="144">
        <f>conversões!CA7*INPUTs!BW$30</f>
        <v>11914.044135654898</v>
      </c>
      <c r="CC7" s="144">
        <f>conversões!CB7*INPUTs!BX$30</f>
        <v>399.94125440773416</v>
      </c>
      <c r="CD7" s="144">
        <f>conversões!CC7*INPUTs!BY$30</f>
        <v>9223.5405758196321</v>
      </c>
      <c r="CE7" s="144">
        <f>conversões!CD7*INPUTs!BZ$30</f>
        <v>34902.991322262431</v>
      </c>
      <c r="CF7" s="144">
        <f>conversões!CE7*INPUTs!CA$30</f>
        <v>47910.206495345519</v>
      </c>
      <c r="CG7" s="144">
        <f>conversões!CF7*INPUTs!CB$30</f>
        <v>15298.874178742106</v>
      </c>
      <c r="CH7" s="144">
        <f>conversões!CG7*INPUTs!CC$30</f>
        <v>74375.314788183547</v>
      </c>
      <c r="CI7" s="144">
        <f>conversões!CH7*INPUTs!CD$30</f>
        <v>341080.74458874279</v>
      </c>
      <c r="CJ7" s="144">
        <f>conversões!CI7*INPUTs!CE$30</f>
        <v>66902.543642044009</v>
      </c>
      <c r="CK7" s="144">
        <f>conversões!CJ7*INPUTs!CF$30</f>
        <v>43373.472766613821</v>
      </c>
      <c r="CL7" s="144">
        <f>conversões!CK7*INPUTs!CG$30</f>
        <v>51160.12202793808</v>
      </c>
      <c r="CM7" s="144">
        <f>conversões!CL7*INPUTs!CH$30</f>
        <v>11284.85020104099</v>
      </c>
      <c r="CN7" s="144">
        <f>conversões!CM7*INPUTs!CI$30</f>
        <v>7846.3516151753256</v>
      </c>
      <c r="CO7" s="144">
        <f>conversões!CN7*INPUTs!CJ$30</f>
        <v>24324.055469266241</v>
      </c>
      <c r="CP7" s="144">
        <f>conversões!CO7*INPUTs!CK$30</f>
        <v>35441.576965439293</v>
      </c>
      <c r="CQ7" s="144">
        <f t="shared" si="2"/>
        <v>825868.51745780231</v>
      </c>
      <c r="CR7" s="144">
        <f>conversões!CQ7*INPUTs!CM$30</f>
        <v>1889.3800071946664</v>
      </c>
      <c r="CS7" s="144">
        <f>conversões!CR7*INPUTs!CN$30</f>
        <v>146.67470790218508</v>
      </c>
      <c r="CT7" s="144">
        <f>conversões!CS7*INPUTs!CO$30</f>
        <v>2319.7080313558104</v>
      </c>
      <c r="CU7" s="144">
        <f>conversões!CT7*INPUTs!CP$30</f>
        <v>0</v>
      </c>
      <c r="CV7" s="144">
        <f>conversões!CU7*INPUTs!CQ$30</f>
        <v>3521.4204684932924</v>
      </c>
      <c r="CW7" s="144">
        <f>conversões!CV7*INPUTs!CR$30</f>
        <v>130.99690239216534</v>
      </c>
      <c r="CX7" s="144">
        <f>conversões!CW7*INPUTs!CS$30</f>
        <v>445.82883672765513</v>
      </c>
      <c r="CY7" s="144">
        <f>conversões!CX7*INPUTs!CT$30</f>
        <v>2296.4269039763781</v>
      </c>
      <c r="CZ7" s="144">
        <f>conversões!CY7*INPUTs!CU$30</f>
        <v>1933.7921254535049</v>
      </c>
      <c r="DA7" s="144">
        <f>conversões!CZ7*INPUTs!CV$30</f>
        <v>26697.557436471161</v>
      </c>
      <c r="DB7" s="144">
        <f>conversões!DA7*INPUTs!CW$30</f>
        <v>5548.5337622901889</v>
      </c>
      <c r="DC7" s="144">
        <f>conversões!DB7*INPUTs!CX$30</f>
        <v>1406.1253570106182</v>
      </c>
      <c r="DD7" s="144">
        <f>conversões!DC7*INPUTs!CY$30</f>
        <v>8390.7249631938776</v>
      </c>
      <c r="DE7" s="144">
        <f>conversões!DD7*INPUTs!CZ$30</f>
        <v>563.62911246759472</v>
      </c>
      <c r="DF7" s="144">
        <f>conversões!DE7*INPUTs!DA$30</f>
        <v>8337.7377006998195</v>
      </c>
      <c r="DG7" s="144">
        <f>conversões!DF7*INPUTs!DB$30</f>
        <v>48743.895183594432</v>
      </c>
      <c r="DH7" s="144">
        <f>conversões!DG7*INPUTs!DC$30</f>
        <v>53418.758180326397</v>
      </c>
      <c r="DI7" s="144">
        <f>conversões!DH7*INPUTs!DD$30</f>
        <v>11439.286658704425</v>
      </c>
      <c r="DJ7" s="144">
        <f>conversões!DI7*INPUTs!DE$30</f>
        <v>86234.733881044871</v>
      </c>
      <c r="DK7" s="144">
        <f>conversões!DJ7*INPUTs!DF$30</f>
        <v>328127.71718741709</v>
      </c>
      <c r="DL7" s="144">
        <f>conversões!DK7*INPUTs!DG$30</f>
        <v>57876.319729361305</v>
      </c>
      <c r="DM7" s="144">
        <f>conversões!DL7*INPUTs!DH$30</f>
        <v>39651.077725440169</v>
      </c>
      <c r="DN7" s="144">
        <f>conversões!DM7*INPUTs!DI$30</f>
        <v>47437.592207956943</v>
      </c>
      <c r="DO7" s="144">
        <f>conversões!DN7*INPUTs!DJ$30</f>
        <v>9550.7440903440347</v>
      </c>
      <c r="DP7" s="144">
        <f>conversões!DO7*INPUTs!DK$30</f>
        <v>4085.4732168483051</v>
      </c>
      <c r="DQ7" s="144">
        <f>conversões!DP7*INPUTs!DL$30</f>
        <v>17711.515888019963</v>
      </c>
      <c r="DR7" s="144">
        <f>conversões!DQ7*INPUTs!DM$30</f>
        <v>31490.524710709091</v>
      </c>
      <c r="DS7" s="144">
        <f t="shared" si="3"/>
        <v>799396.17497539602</v>
      </c>
      <c r="DT7" s="144">
        <f>conversões!DS7*INPUTs!DO$30</f>
        <v>1052.1163612665621</v>
      </c>
      <c r="DU7" s="144">
        <f>conversões!DT7*INPUTs!DP$30</f>
        <v>0</v>
      </c>
      <c r="DV7" s="144">
        <f>conversões!DU7*INPUTs!DQ$30</f>
        <v>3637.842774096674</v>
      </c>
      <c r="DW7" s="144">
        <f>conversões!DV7*INPUTs!DR$30</f>
        <v>169.34656857881598</v>
      </c>
      <c r="DX7" s="144">
        <f>conversões!DW7*INPUTs!DS$30</f>
        <v>2482.7411195917521</v>
      </c>
      <c r="DY7" s="144">
        <f>conversões!DX7*INPUTs!DT$30</f>
        <v>137.54704625679389</v>
      </c>
      <c r="DZ7" s="144">
        <f>conversões!DY7*INPUTs!DU$30</f>
        <v>603.02901849497539</v>
      </c>
      <c r="EA7" s="144">
        <f>conversões!DZ7*INPUTs!DV$30</f>
        <v>3024.6369676442132</v>
      </c>
      <c r="EB7" s="144">
        <f>conversões!EA7*INPUTs!DW$30</f>
        <v>2152.992303698089</v>
      </c>
      <c r="EC7" s="144">
        <f>conversões!EB7*INPUTs!DX$30</f>
        <v>16407.603295751487</v>
      </c>
      <c r="ED7" s="144">
        <f>conversões!EC7*INPUTs!DY$30</f>
        <v>2239.0862175352077</v>
      </c>
      <c r="EE7" s="144">
        <f>conversões!ED7*INPUTs!DZ$30</f>
        <v>1220.8448148698585</v>
      </c>
      <c r="EF7" s="144">
        <f>conversões!EE7*INPUTs!EA$30</f>
        <v>7193.6804131737981</v>
      </c>
      <c r="EG7" s="144">
        <f>conversões!EF7*INPUTs!EB$30</f>
        <v>428.88053388276376</v>
      </c>
      <c r="EH7" s="144">
        <f>conversões!EG7*INPUTs!EC$30</f>
        <v>6533.1309510322517</v>
      </c>
      <c r="EI7" s="144">
        <f>conversões!EH7*INPUTs!ED$30</f>
        <v>27687.469641704865</v>
      </c>
      <c r="EJ7" s="144">
        <f>conversões!EI7*INPUTs!EE$30</f>
        <v>46422.940034386513</v>
      </c>
      <c r="EK7" s="144">
        <f>conversões!EJ7*INPUTs!EF$30</f>
        <v>12063.45455749652</v>
      </c>
      <c r="EL7" s="144">
        <f>conversões!EK7*INPUTs!EG$30</f>
        <v>100435.88601963864</v>
      </c>
      <c r="EM7" s="144">
        <f>conversões!EL7*INPUTs!EH$30</f>
        <v>408183.15526873176</v>
      </c>
      <c r="EN7" s="144">
        <f>conversões!EM7*INPUTs!EI$30</f>
        <v>47696.135518488307</v>
      </c>
      <c r="EO7" s="144">
        <f>conversões!EN7*INPUTs!EJ$30</f>
        <v>36182.841862402318</v>
      </c>
      <c r="EP7" s="144">
        <f>conversões!EO7*INPUTs!EK$30</f>
        <v>50565.189089505671</v>
      </c>
      <c r="EQ7" s="144">
        <f>conversões!EP7*INPUTs!EL$30</f>
        <v>4790.0109697082626</v>
      </c>
      <c r="ER7" s="144">
        <f>conversões!EQ7*INPUTs!EM$30</f>
        <v>2626.0572389516615</v>
      </c>
      <c r="ES7" s="144">
        <f>conversões!ER7*INPUTs!EN$30</f>
        <v>20919.063621318011</v>
      </c>
      <c r="ET7" s="144">
        <f>conversões!ES7*INPUTs!EO$30</f>
        <v>24400.127223853327</v>
      </c>
      <c r="EU7" s="144">
        <f t="shared" si="4"/>
        <v>829255.80943205906</v>
      </c>
      <c r="EV7" s="144">
        <f>conversões!EU7*INPUTs!EQ$30</f>
        <v>496.03534973839618</v>
      </c>
      <c r="EW7" s="144">
        <f>conversões!EV7*INPUTs!ER$30</f>
        <v>418.06189280906324</v>
      </c>
      <c r="EX7" s="144">
        <f>conversões!EW7*INPUTs!ES$30</f>
        <v>2832.0258627739809</v>
      </c>
      <c r="EY7" s="144">
        <f>conversões!EX7*INPUTs!ET$30</f>
        <v>0</v>
      </c>
      <c r="EZ7" s="144">
        <f>conversões!EY7*INPUTs!EU$30</f>
        <v>2450.6215600225778</v>
      </c>
      <c r="FA7" s="144">
        <f>conversões!EZ7*INPUTs!EV$30</f>
        <v>94.502584738864769</v>
      </c>
      <c r="FB7" s="144">
        <f>conversões!FA7*INPUTs!EW$30</f>
        <v>799.98283108315752</v>
      </c>
      <c r="FC7" s="144">
        <f>conversões!FB7*INPUTs!EX$30</f>
        <v>5435.4078827793983</v>
      </c>
      <c r="FD7" s="144">
        <f>conversões!FC7*INPUTs!EY$30</f>
        <v>4557.4205752436419</v>
      </c>
      <c r="FE7" s="144">
        <f>conversões!FD7*INPUTs!EZ$30</f>
        <v>15914.547604543393</v>
      </c>
      <c r="FF7" s="144">
        <f>conversões!FE7*INPUTs!FA$30</f>
        <v>979.0810063350533</v>
      </c>
      <c r="FG7" s="144">
        <f>conversões!FF7*INPUTs!FB$30</f>
        <v>765.15218403364804</v>
      </c>
      <c r="FH7" s="144">
        <f>conversões!FG7*INPUTs!FC$30</f>
        <v>8113.9502097678005</v>
      </c>
      <c r="FI7" s="144">
        <f>conversões!FH7*INPUTs!FD$30</f>
        <v>525.66862203737389</v>
      </c>
      <c r="FJ7" s="144">
        <f>conversões!FI7*INPUTs!FE$30</f>
        <v>7000.5760566978215</v>
      </c>
      <c r="FK7" s="144">
        <f>conversões!FJ7*INPUTs!FF$30</f>
        <v>20838.078787500406</v>
      </c>
      <c r="FL7" s="144">
        <f>conversões!FK7*INPUTs!FG$30</f>
        <v>51264.550268419131</v>
      </c>
      <c r="FM7" s="144">
        <f>conversões!FL7*INPUTs!FH$30</f>
        <v>7696.2402281106715</v>
      </c>
      <c r="FN7" s="144">
        <f>conversões!FM7*INPUTs!FI$30</f>
        <v>100227.56415801453</v>
      </c>
      <c r="FO7" s="144">
        <f>conversões!FN7*INPUTs!FJ$30</f>
        <v>415207.91795882082</v>
      </c>
      <c r="FP7" s="144">
        <f>conversões!FO7*INPUTs!FK$30</f>
        <v>37195.156271563865</v>
      </c>
      <c r="FQ7" s="144">
        <f>conversões!FP7*INPUTs!FL$30</f>
        <v>27761.501800200098</v>
      </c>
      <c r="FR7" s="144">
        <f>conversões!FQ7*INPUTs!FM$30</f>
        <v>47119.621976946393</v>
      </c>
      <c r="FS7" s="144">
        <f>conversões!FR7*INPUTs!FN$30</f>
        <v>5193.4844747649431</v>
      </c>
      <c r="FT7" s="144">
        <f>conversões!FS7*INPUTs!FO$30</f>
        <v>3604.3253730243223</v>
      </c>
      <c r="FU7" s="144">
        <f>conversões!FT7*INPUTs!FP$30</f>
        <v>18202.360518042042</v>
      </c>
      <c r="FV7" s="144">
        <f>conversões!FU7*INPUTs!FQ$30</f>
        <v>21098.117597608114</v>
      </c>
      <c r="FW7" s="144">
        <f t="shared" si="5"/>
        <v>805791.95363561937</v>
      </c>
      <c r="FX7" s="144">
        <f>conversões!FW7*INPUTs!FS$30</f>
        <v>376.34556484311719</v>
      </c>
      <c r="FY7" s="144">
        <f>conversões!FX7*INPUTs!FT$30</f>
        <v>123.84534561930055</v>
      </c>
      <c r="FZ7" s="144">
        <f>conversões!FY7*INPUTs!FU$30</f>
        <v>3235.6652616259789</v>
      </c>
      <c r="GA7" s="144">
        <f>conversões!FZ7*INPUTs!FV$30</f>
        <v>99.797705693222753</v>
      </c>
      <c r="GB7" s="144">
        <f>conversões!GA7*INPUTs!FW$30</f>
        <v>2477.3854604209246</v>
      </c>
      <c r="GC7" s="144">
        <f>conversões!GB7*INPUTs!FX$30</f>
        <v>146.8877941964839</v>
      </c>
      <c r="GD7" s="144">
        <f>conversões!GC7*INPUTs!FY$30</f>
        <v>2035.6399340345215</v>
      </c>
      <c r="GE7" s="144">
        <f>conversões!GD7*INPUTs!FZ$30</f>
        <v>6040.580780221273</v>
      </c>
      <c r="GF7" s="144">
        <f>conversões!GE7*INPUTs!GA$30</f>
        <v>555.44036319258134</v>
      </c>
      <c r="GG7" s="144">
        <f>conversões!GF7*INPUTs!GB$30</f>
        <v>7984.6448966531188</v>
      </c>
      <c r="GH7" s="144">
        <f>conversões!GG7*INPUTs!GC$30</f>
        <v>1512.3741106811319</v>
      </c>
      <c r="GI7" s="144">
        <f>conversões!GH7*INPUTs!GD$30</f>
        <v>402.10058720391277</v>
      </c>
      <c r="GJ7" s="144">
        <f>conversões!GI7*INPUTs!GE$30</f>
        <v>8669.8739796718037</v>
      </c>
      <c r="GK7" s="144">
        <f>conversões!GJ7*INPUTs!GF$30</f>
        <v>409.32690300182298</v>
      </c>
      <c r="GL7" s="144">
        <f>conversões!GK7*INPUTs!GG$30</f>
        <v>4050.0866830019377</v>
      </c>
      <c r="GM7" s="144">
        <f>conversões!GL7*INPUTs!GH$30</f>
        <v>17327.180662719802</v>
      </c>
      <c r="GN7" s="144">
        <f>conversões!GM7*INPUTs!GI$30</f>
        <v>43854.610813210129</v>
      </c>
      <c r="GO7" s="144">
        <f>conversões!GN7*INPUTs!GJ$30</f>
        <v>6829.6187152737903</v>
      </c>
      <c r="GP7" s="144">
        <f>conversões!GO7*INPUTs!GK$30</f>
        <v>135448.45452658826</v>
      </c>
      <c r="GQ7" s="144">
        <f>conversões!GP7*INPUTs!GL$30</f>
        <v>477331.41031790001</v>
      </c>
      <c r="GR7" s="144">
        <f>conversões!GQ7*INPUTs!GM$30</f>
        <v>30818.319078275254</v>
      </c>
      <c r="GS7" s="144">
        <f>conversões!GR7*INPUTs!GN$30</f>
        <v>28727.478989172352</v>
      </c>
      <c r="GT7" s="144">
        <f>conversões!GS7*INPUTs!GO$30</f>
        <v>51641.516776283454</v>
      </c>
      <c r="GU7" s="144">
        <f>conversões!GT7*INPUTs!GP$30</f>
        <v>4425.3753540705811</v>
      </c>
      <c r="GV7" s="144">
        <f>conversões!GU7*INPUTs!GQ$30</f>
        <v>2922.7225018300228</v>
      </c>
      <c r="GW7" s="144">
        <f>conversões!GV7*INPUTs!GR$30</f>
        <v>16652.090064694348</v>
      </c>
      <c r="GX7" s="144">
        <f>conversões!GW7*INPUTs!GS$30</f>
        <v>18275.251652513201</v>
      </c>
      <c r="GY7" s="144">
        <f t="shared" si="6"/>
        <v>872374.02482259227</v>
      </c>
      <c r="GZ7" s="144">
        <f>conversões!GY7*INPUTs!GU$30</f>
        <v>0</v>
      </c>
      <c r="HA7" s="144">
        <f>conversões!GZ7*INPUTs!GV$30</f>
        <v>57.777412836265448</v>
      </c>
      <c r="HB7" s="144">
        <f>conversões!HA7*INPUTs!GW$30</f>
        <v>3091.3424623491019</v>
      </c>
      <c r="HC7" s="144">
        <f>conversões!HB7*INPUTs!GX$30</f>
        <v>50.68194108444338</v>
      </c>
      <c r="HD7" s="144">
        <f>conversões!HC7*INPUTs!GY$30</f>
        <v>2535.6757966865948</v>
      </c>
      <c r="HE7" s="144">
        <f>conversões!HD7*INPUTs!GZ$30</f>
        <v>0</v>
      </c>
      <c r="HF7" s="144">
        <f>conversões!HE7*INPUTs!HA$30</f>
        <v>302.06563591178178</v>
      </c>
      <c r="HG7" s="144">
        <f>conversões!HF7*INPUTs!HB$30</f>
        <v>2654.6567215770801</v>
      </c>
      <c r="HH7" s="144">
        <f>conversões!HG7*INPUTs!HC$30</f>
        <v>335.76785968443738</v>
      </c>
      <c r="HI7" s="144">
        <f>conversões!HH7*INPUTs!HD$30</f>
        <v>2461.6852308975299</v>
      </c>
      <c r="HJ7" s="144">
        <f>conversões!HI7*INPUTs!HE$30</f>
        <v>513.03681796688807</v>
      </c>
      <c r="HK7" s="144">
        <f>conversões!HJ7*INPUTs!HF$30</f>
        <v>152.04582325333016</v>
      </c>
      <c r="HL7" s="144">
        <f>conversões!HK7*INPUTs!HG$30</f>
        <v>6985.4209849502977</v>
      </c>
      <c r="HM7" s="144">
        <f>conversões!HL7*INPUTs!HH$30</f>
        <v>550.25636845112967</v>
      </c>
      <c r="HN7" s="144">
        <f>conversões!HM7*INPUTs!HI$30</f>
        <v>4630.568217666163</v>
      </c>
      <c r="HO7" s="144">
        <f>conversões!HN7*INPUTs!HJ$30</f>
        <v>10132.057445022274</v>
      </c>
      <c r="HP7" s="144">
        <f>conversões!HO7*INPUTs!HK$30</f>
        <v>38014.392831820791</v>
      </c>
      <c r="HQ7" s="144">
        <f>conversões!HP7*INPUTs!HL$30</f>
        <v>5744.2645944919204</v>
      </c>
      <c r="HR7" s="144">
        <f>conversões!HQ7*INPUTs!HM$30</f>
        <v>107771.09189373243</v>
      </c>
      <c r="HS7" s="144">
        <f>conversões!HR7*INPUTs!HN$30</f>
        <v>347995.68888211547</v>
      </c>
      <c r="HT7" s="144">
        <f>conversões!HS7*INPUTs!HO$30</f>
        <v>24114.869222360623</v>
      </c>
      <c r="HU7" s="144">
        <f>conversões!HT7*INPUTs!HP$30</f>
        <v>18395.489460941211</v>
      </c>
      <c r="HV7" s="144">
        <f>conversões!HU7*INPUTs!HQ$30</f>
        <v>53430.483567780269</v>
      </c>
      <c r="HW7" s="144">
        <f>conversões!HV7*INPUTs!HR$30</f>
        <v>6393.0048438098174</v>
      </c>
      <c r="HX7" s="144">
        <f>conversões!HW7*INPUTs!HS$30</f>
        <v>1972.7451418193887</v>
      </c>
      <c r="HY7" s="144">
        <f>conversões!HX7*INPUTs!HT$30</f>
        <v>12684.763640962987</v>
      </c>
      <c r="HZ7" s="144">
        <f>conversões!HY7*INPUTs!HU$30</f>
        <v>15094.264211222273</v>
      </c>
      <c r="IA7" s="144">
        <f t="shared" si="7"/>
        <v>666064.09700939455</v>
      </c>
    </row>
    <row r="8" spans="1:235" s="116" customFormat="1" ht="48" x14ac:dyDescent="0.25">
      <c r="A8" s="114" t="s">
        <v>28</v>
      </c>
      <c r="B8" s="115">
        <v>7319</v>
      </c>
      <c r="C8" s="115"/>
      <c r="D8" s="115">
        <v>1</v>
      </c>
      <c r="E8" s="115"/>
      <c r="F8" s="115"/>
      <c r="G8" s="115" t="s">
        <v>836</v>
      </c>
      <c r="H8" s="115" t="s">
        <v>795</v>
      </c>
      <c r="I8" s="114" t="s">
        <v>837</v>
      </c>
      <c r="J8" s="114" t="s">
        <v>877</v>
      </c>
      <c r="K8" s="114" t="s">
        <v>845</v>
      </c>
      <c r="L8" s="145">
        <f>conversões!K8*INPUTs!G$30</f>
        <v>11612.006826282783</v>
      </c>
      <c r="M8" s="145">
        <f>conversões!L8*INPUTs!H$30</f>
        <v>579.74244132779995</v>
      </c>
      <c r="N8" s="145">
        <f>conversões!M8*INPUTs!I$30</f>
        <v>22976.954355498245</v>
      </c>
      <c r="O8" s="145">
        <f>conversões!N8*INPUTs!J$30</f>
        <v>1466.255565691582</v>
      </c>
      <c r="P8" s="145">
        <f>conversões!O8*INPUTs!K$30</f>
        <v>36425.70435502215</v>
      </c>
      <c r="Q8" s="145">
        <f>conversões!P8*INPUTs!L$30</f>
        <v>1740.9669007987195</v>
      </c>
      <c r="R8" s="145">
        <f>conversões!Q8*INPUTs!M$30</f>
        <v>2775.4815590615381</v>
      </c>
      <c r="S8" s="145">
        <f>conversões!R8*INPUTs!N$30</f>
        <v>10292.749440385745</v>
      </c>
      <c r="T8" s="145">
        <f>conversões!S8*INPUTs!O$30</f>
        <v>14121.382548387739</v>
      </c>
      <c r="U8" s="145">
        <f>conversões!T8*INPUTs!P$30</f>
        <v>84507.860327417453</v>
      </c>
      <c r="V8" s="145">
        <f>conversões!U8*INPUTs!Q$30</f>
        <v>45685.685875660653</v>
      </c>
      <c r="W8" s="145">
        <f>conversões!V8*INPUTs!R$30</f>
        <v>35054.172291945215</v>
      </c>
      <c r="X8" s="145">
        <f>conversões!W8*INPUTs!S$30</f>
        <v>149389.07952235939</v>
      </c>
      <c r="Y8" s="145">
        <f>conversões!X8*INPUTs!T$30</f>
        <v>15049.310348772266</v>
      </c>
      <c r="Z8" s="145">
        <f>conversões!Y8*INPUTs!U$30</f>
        <v>17165.986452244055</v>
      </c>
      <c r="AA8" s="145">
        <f>conversões!Z8*INPUTs!V$30</f>
        <v>137874.11873784792</v>
      </c>
      <c r="AB8" s="145">
        <f>conversões!AA8*INPUTs!W$30</f>
        <v>329677.7005309161</v>
      </c>
      <c r="AC8" s="145">
        <f>conversões!AB8*INPUTs!X$30</f>
        <v>31421.844232637617</v>
      </c>
      <c r="AD8" s="145">
        <f>conversões!AC8*INPUTs!Y$30</f>
        <v>451395.50711998326</v>
      </c>
      <c r="AE8" s="145">
        <f>conversões!AD8*INPUTs!Z$30</f>
        <v>4090073.0941354861</v>
      </c>
      <c r="AF8" s="145">
        <f>conversões!AE8*INPUTs!AA$30</f>
        <v>271473.99053212046</v>
      </c>
      <c r="AG8" s="145">
        <f>conversões!AF8*INPUTs!AB$30</f>
        <v>149909.38272230365</v>
      </c>
      <c r="AH8" s="145">
        <f>conversões!AG8*INPUTs!AC$30</f>
        <v>320935.90234715817</v>
      </c>
      <c r="AI8" s="145">
        <f>conversões!AH8*INPUTs!AD$30</f>
        <v>64613.547094300586</v>
      </c>
      <c r="AJ8" s="145">
        <f>conversões!AI8*INPUTs!AE$30</f>
        <v>28866.498277443119</v>
      </c>
      <c r="AK8" s="145">
        <f>conversões!AJ8*INPUTs!AF$30</f>
        <v>87423.207729717018</v>
      </c>
      <c r="AL8" s="145">
        <f>conversões!AK8*INPUTs!AG$30</f>
        <v>77568.236509459588</v>
      </c>
      <c r="AM8" s="144">
        <f t="shared" si="0"/>
        <v>6490076.3687802283</v>
      </c>
      <c r="AN8" s="145">
        <f>conversões!AM8*INPUTs!AI$30</f>
        <v>4637.9822134104443</v>
      </c>
      <c r="AO8" s="145">
        <f>conversões!AN8*INPUTs!AJ$30</f>
        <v>778.59178681594813</v>
      </c>
      <c r="AP8" s="145">
        <f>conversões!AO8*INPUTs!AK$30</f>
        <v>17599.160904056309</v>
      </c>
      <c r="AQ8" s="145">
        <f>conversões!AP8*INPUTs!AL$30</f>
        <v>84.258764022195805</v>
      </c>
      <c r="AR8" s="145">
        <f>conversões!AQ8*INPUTs!AM$30</f>
        <v>20798.80333216038</v>
      </c>
      <c r="AS8" s="145">
        <f>conversões!AR8*INPUTs!AN$30</f>
        <v>815.25381808935913</v>
      </c>
      <c r="AT8" s="145">
        <f>conversões!AS8*INPUTs!AO$30</f>
        <v>3583.9429511874932</v>
      </c>
      <c r="AU8" s="145">
        <f>conversões!AT8*INPUTs!AP$30</f>
        <v>8753.0504389844573</v>
      </c>
      <c r="AV8" s="145">
        <f>conversões!AU8*INPUTs!AQ$30</f>
        <v>52746.010463240527</v>
      </c>
      <c r="AW8" s="145">
        <f>conversões!AV8*INPUTs!AR$30</f>
        <v>61932.967006361461</v>
      </c>
      <c r="AX8" s="145">
        <f>conversões!AW8*INPUTs!AS$30</f>
        <v>30317.633928169875</v>
      </c>
      <c r="AY8" s="145">
        <f>conversões!AX8*INPUTs!AT$30</f>
        <v>30954.777436202978</v>
      </c>
      <c r="AZ8" s="145">
        <f>conversões!AY8*INPUTs!AU$30</f>
        <v>131135.75962235933</v>
      </c>
      <c r="BA8" s="145">
        <f>conversões!AZ8*INPUTs!AV$30</f>
        <v>10735.727285773552</v>
      </c>
      <c r="BB8" s="145">
        <f>conversões!BA8*INPUTs!AW$30</f>
        <v>19303.486569858029</v>
      </c>
      <c r="BC8" s="145">
        <f>conversões!BB8*INPUTs!AX$30</f>
        <v>84107.851949861099</v>
      </c>
      <c r="BD8" s="145">
        <f>conversões!BC8*INPUTs!AY$30</f>
        <v>290541.63838341623</v>
      </c>
      <c r="BE8" s="145">
        <f>conversões!BD8*INPUTs!AZ$30</f>
        <v>25091.954018015353</v>
      </c>
      <c r="BF8" s="145">
        <f>conversões!BE8*INPUTs!BA$30</f>
        <v>454997.00984488724</v>
      </c>
      <c r="BG8" s="145">
        <f>conversões!BF8*INPUTs!BB$30</f>
        <v>3701221.2339875563</v>
      </c>
      <c r="BH8" s="145">
        <f>conversões!BG8*INPUTs!BC$30</f>
        <v>230110.41191002578</v>
      </c>
      <c r="BI8" s="145">
        <f>conversões!BH8*INPUTs!BD$30</f>
        <v>124383.48765159451</v>
      </c>
      <c r="BJ8" s="145">
        <f>conversões!BI8*INPUTs!BE$30</f>
        <v>293647.05109484831</v>
      </c>
      <c r="BK8" s="145">
        <f>conversões!BJ8*INPUTs!BF$30</f>
        <v>46152.728465613494</v>
      </c>
      <c r="BL8" s="145">
        <f>conversões!BK8*INPUTs!BG$30</f>
        <v>24098.111313457284</v>
      </c>
      <c r="BM8" s="145">
        <f>conversões!BL8*INPUTs!BH$30</f>
        <v>64989.891792214759</v>
      </c>
      <c r="BN8" s="145">
        <f>conversões!BM8*INPUTs!BI$30</f>
        <v>60246.80599043137</v>
      </c>
      <c r="BO8" s="144">
        <f t="shared" si="1"/>
        <v>5793765.5829226151</v>
      </c>
      <c r="BP8" s="145">
        <f>conversões!BO8*INPUTs!BK$30</f>
        <v>2691.9592941672654</v>
      </c>
      <c r="BQ8" s="145">
        <f>conversões!BP8*INPUTs!BL$30</f>
        <v>628.48997692266948</v>
      </c>
      <c r="BR8" s="145">
        <f>conversões!BQ8*INPUTs!BM$30</f>
        <v>12266.936244545657</v>
      </c>
      <c r="BS8" s="145">
        <f>conversões!BR8*INPUTs!BN$30</f>
        <v>0</v>
      </c>
      <c r="BT8" s="145">
        <f>conversões!BS8*INPUTs!BO$30</f>
        <v>17645.159674057242</v>
      </c>
      <c r="BU8" s="145">
        <f>conversões!BT8*INPUTs!BP$30</f>
        <v>1741.6430650575462</v>
      </c>
      <c r="BV8" s="145">
        <f>conversões!BU8*INPUTs!BQ$30</f>
        <v>1431.659450767635</v>
      </c>
      <c r="BW8" s="145">
        <f>conversões!BV8*INPUTs!BR$30</f>
        <v>9493.6698371147868</v>
      </c>
      <c r="BX8" s="145">
        <f>conversões!BW8*INPUTs!BS$30</f>
        <v>31595.214857436855</v>
      </c>
      <c r="BY8" s="145">
        <f>conversões!BX8*INPUTs!BT$30</f>
        <v>45871.18050187621</v>
      </c>
      <c r="BZ8" s="145">
        <f>conversões!BY8*INPUTs!BU$30</f>
        <v>27322.264579861458</v>
      </c>
      <c r="CA8" s="145">
        <f>conversões!BZ8*INPUTs!BV$30</f>
        <v>20972.516823955251</v>
      </c>
      <c r="CB8" s="145">
        <f>conversões!CA8*INPUTs!BW$30</f>
        <v>97169.219443377209</v>
      </c>
      <c r="CC8" s="145">
        <f>conversões!CB8*INPUTs!BX$30</f>
        <v>12809.561413313544</v>
      </c>
      <c r="CD8" s="145">
        <f>conversões!CC8*INPUTs!BY$30</f>
        <v>13147.946349573329</v>
      </c>
      <c r="CE8" s="145">
        <f>conversões!CD8*INPUTs!BZ$30</f>
        <v>97104.188020061469</v>
      </c>
      <c r="CF8" s="145">
        <f>conversões!CE8*INPUTs!CA$30</f>
        <v>237211.07084186698</v>
      </c>
      <c r="CG8" s="145">
        <f>conversões!CF8*INPUTs!CB$30</f>
        <v>21444.823047552403</v>
      </c>
      <c r="CH8" s="145">
        <f>conversões!CG8*INPUTs!CC$30</f>
        <v>381740.62586467969</v>
      </c>
      <c r="CI8" s="145">
        <f>conversões!CH8*INPUTs!CD$30</f>
        <v>3510721.230959977</v>
      </c>
      <c r="CJ8" s="145">
        <f>conversões!CI8*INPUTs!CE$30</f>
        <v>319264.61208043864</v>
      </c>
      <c r="CK8" s="145">
        <f>conversões!CJ8*INPUTs!CF$30</f>
        <v>107461.12164349685</v>
      </c>
      <c r="CL8" s="145">
        <f>conversões!CK8*INPUTs!CG$30</f>
        <v>253168.02238629642</v>
      </c>
      <c r="CM8" s="145">
        <f>conversões!CL8*INPUTs!CH$30</f>
        <v>33580.008671626383</v>
      </c>
      <c r="CN8" s="145">
        <f>conversões!CM8*INPUTs!CI$30</f>
        <v>18376.790427492906</v>
      </c>
      <c r="CO8" s="145">
        <f>conversões!CN8*INPUTs!CJ$30</f>
        <v>61155.284895708246</v>
      </c>
      <c r="CP8" s="145">
        <f>conversões!CO8*INPUTs!CK$30</f>
        <v>39637.270630183397</v>
      </c>
      <c r="CQ8" s="144">
        <f t="shared" si="2"/>
        <v>5375652.4709814079</v>
      </c>
      <c r="CR8" s="145">
        <f>conversões!CQ8*INPUTs!CM$30</f>
        <v>2141.3286430170665</v>
      </c>
      <c r="CS8" s="145">
        <f>conversões!CR8*INPUTs!CN$30</f>
        <v>401.31756964403695</v>
      </c>
      <c r="CT8" s="145">
        <f>conversões!CS8*INPUTs!CO$30</f>
        <v>10979.054201779063</v>
      </c>
      <c r="CU8" s="145">
        <f>conversões!CT8*INPUTs!CP$30</f>
        <v>0</v>
      </c>
      <c r="CV8" s="145">
        <f>conversões!CU8*INPUTs!CQ$30</f>
        <v>15263.765753136273</v>
      </c>
      <c r="CW8" s="145">
        <f>conversões!CV8*INPUTs!CR$30</f>
        <v>2746.1856395819796</v>
      </c>
      <c r="CX8" s="145">
        <f>conversões!CW8*INPUTs!CS$30</f>
        <v>1233.8964734623887</v>
      </c>
      <c r="CY8" s="145">
        <f>conversões!CX8*INPUTs!CT$30</f>
        <v>12130.326927632304</v>
      </c>
      <c r="CZ8" s="145">
        <f>conversões!CY8*INPUTs!CU$30</f>
        <v>8125.6706554268267</v>
      </c>
      <c r="DA8" s="145">
        <f>conversões!CZ8*INPUTs!CV$30</f>
        <v>44108.292663289314</v>
      </c>
      <c r="DB8" s="145">
        <f>conversões!DA8*INPUTs!CW$30</f>
        <v>22710.750410981123</v>
      </c>
      <c r="DC8" s="145">
        <f>conversões!DB8*INPUTs!CX$30</f>
        <v>14700.299703610372</v>
      </c>
      <c r="DD8" s="145">
        <f>conversões!DC8*INPUTs!CY$30</f>
        <v>86326.771031143217</v>
      </c>
      <c r="DE8" s="145">
        <f>conversões!DD8*INPUTs!CZ$30</f>
        <v>9123.1766644575509</v>
      </c>
      <c r="DF8" s="145">
        <f>conversões!DE8*INPUTs!DA$30</f>
        <v>11061.858219979233</v>
      </c>
      <c r="DG8" s="145">
        <f>conversões!DF8*INPUTs!DB$30</f>
        <v>63864.249126523217</v>
      </c>
      <c r="DH8" s="145">
        <f>conversões!DG8*INPUTs!DC$30</f>
        <v>188532.1583580102</v>
      </c>
      <c r="DI8" s="145">
        <f>conversões!DH8*INPUTs!DD$30</f>
        <v>15366.051286308228</v>
      </c>
      <c r="DJ8" s="145">
        <f>conversões!DI8*INPUTs!DE$30</f>
        <v>363035.5011998777</v>
      </c>
      <c r="DK8" s="145">
        <f>conversões!DJ8*INPUTs!DF$30</f>
        <v>2605068.2044686759</v>
      </c>
      <c r="DL8" s="145">
        <f>conversões!DK8*INPUTs!DG$30</f>
        <v>284144.88629996579</v>
      </c>
      <c r="DM8" s="145">
        <f>conversões!DL8*INPUTs!DH$30</f>
        <v>81914.676183325122</v>
      </c>
      <c r="DN8" s="145">
        <f>conversões!DM8*INPUTs!DI$30</f>
        <v>227605.09846607698</v>
      </c>
      <c r="DO8" s="145">
        <f>conversões!DN8*INPUTs!DJ$30</f>
        <v>23822.394744524849</v>
      </c>
      <c r="DP8" s="145">
        <f>conversões!DO8*INPUTs!DK$30</f>
        <v>12242.031599171225</v>
      </c>
      <c r="DQ8" s="145">
        <f>conversões!DP8*INPUTs!DL$30</f>
        <v>53956.496338910016</v>
      </c>
      <c r="DR8" s="145">
        <f>conversões!DQ8*INPUTs!DM$30</f>
        <v>531850.98897285596</v>
      </c>
      <c r="DS8" s="144">
        <f t="shared" si="3"/>
        <v>4692455.431601366</v>
      </c>
      <c r="DT8" s="145">
        <f>conversões!DS8*INPUTs!DO$30</f>
        <v>2565.1856148762513</v>
      </c>
      <c r="DU8" s="145">
        <f>conversões!DT8*INPUTs!DP$30</f>
        <v>1298.4582288780223</v>
      </c>
      <c r="DV8" s="145">
        <f>conversões!DU8*INPUTs!DQ$30</f>
        <v>5060.9494855917037</v>
      </c>
      <c r="DW8" s="145">
        <f>conversões!DV8*INPUTs!DR$30</f>
        <v>121.36504081481813</v>
      </c>
      <c r="DX8" s="145">
        <f>conversões!DW8*INPUTs!DS$30</f>
        <v>18874.717490319887</v>
      </c>
      <c r="DY8" s="145">
        <f>conversões!DX8*INPUTs!DT$30</f>
        <v>391.2799507728966</v>
      </c>
      <c r="DZ8" s="145">
        <f>conversões!DY8*INPUTs!DU$30</f>
        <v>1414.7870909063579</v>
      </c>
      <c r="EA8" s="145">
        <f>conversões!DZ8*INPUTs!DV$30</f>
        <v>17130.579547955866</v>
      </c>
      <c r="EB8" s="145">
        <f>conversões!EA8*INPUTs!DW$30</f>
        <v>3103.576929773099</v>
      </c>
      <c r="EC8" s="145">
        <f>conversões!EB8*INPUTs!DX$30</f>
        <v>36720.482407513955</v>
      </c>
      <c r="ED8" s="145">
        <f>conversões!EC8*INPUTs!DY$30</f>
        <v>19459.251041083477</v>
      </c>
      <c r="EE8" s="145">
        <f>conversões!ED8*INPUTs!DZ$30</f>
        <v>8547.8273203141198</v>
      </c>
      <c r="EF8" s="145">
        <f>conversões!EE8*INPUTs!EA$30</f>
        <v>64995.81326005546</v>
      </c>
      <c r="EG8" s="145">
        <f>conversões!EF8*INPUTs!EB$30</f>
        <v>8800.1094892270266</v>
      </c>
      <c r="EH8" s="145">
        <f>conversões!EG8*INPUTs!EC$30</f>
        <v>5603.2884571652803</v>
      </c>
      <c r="EI8" s="145">
        <f>conversões!EH8*INPUTs!ED$30</f>
        <v>41668.745863929129</v>
      </c>
      <c r="EJ8" s="145">
        <f>conversões!EI8*INPUTs!EE$30</f>
        <v>151122.97359165599</v>
      </c>
      <c r="EK8" s="145">
        <f>conversões!EJ8*INPUTs!EF$30</f>
        <v>6762.1806523637842</v>
      </c>
      <c r="EL8" s="145">
        <f>conversões!EK8*INPUTs!EG$30</f>
        <v>311896.91874926025</v>
      </c>
      <c r="EM8" s="145">
        <f>conversões!EL8*INPUTs!EH$30</f>
        <v>2308833.1202785112</v>
      </c>
      <c r="EN8" s="145">
        <f>conversões!EM8*INPUTs!EI$30</f>
        <v>238116.98890175464</v>
      </c>
      <c r="EO8" s="145">
        <f>conversões!EN8*INPUTs!EJ$30</f>
        <v>85503.419286952907</v>
      </c>
      <c r="EP8" s="145">
        <f>conversões!EO8*INPUTs!EK$30</f>
        <v>219875.00758130796</v>
      </c>
      <c r="EQ8" s="145">
        <f>conversões!EP8*INPUTs!EL$30</f>
        <v>22764.968502440366</v>
      </c>
      <c r="ER8" s="145">
        <f>conversões!EQ8*INPUTs!EM$30</f>
        <v>9233.9499959401965</v>
      </c>
      <c r="ES8" s="145">
        <f>conversões!ER8*INPUTs!EN$30</f>
        <v>40445.332626101146</v>
      </c>
      <c r="ET8" s="145">
        <f>conversões!ES8*INPUTs!EO$30</f>
        <v>48370.561050291923</v>
      </c>
      <c r="EU8" s="144">
        <f t="shared" si="4"/>
        <v>3678681.8384357579</v>
      </c>
      <c r="EV8" s="145">
        <f>conversões!EU8*INPUTs!EQ$30</f>
        <v>1307.0461564711852</v>
      </c>
      <c r="EW8" s="145">
        <f>conversões!EV8*INPUTs!ER$30</f>
        <v>648.14119079803163</v>
      </c>
      <c r="EX8" s="145">
        <f>conversões!EW8*INPUTs!ES$30</f>
        <v>3452.7350978484865</v>
      </c>
      <c r="EY8" s="145">
        <f>conversões!EX8*INPUTs!ET$30</f>
        <v>2038.381711002452</v>
      </c>
      <c r="EZ8" s="145">
        <f>conversões!EY8*INPUTs!EU$30</f>
        <v>18524.900460368615</v>
      </c>
      <c r="FA8" s="145">
        <f>conversões!EZ8*INPUTs!EV$30</f>
        <v>133.5978815380216</v>
      </c>
      <c r="FB8" s="145">
        <f>conversões!FA8*INPUTs!EW$30</f>
        <v>956.17576185746486</v>
      </c>
      <c r="FC8" s="145">
        <f>conversões!FB8*INPUTs!EX$30</f>
        <v>12196.255430204799</v>
      </c>
      <c r="FD8" s="145">
        <f>conversões!FC8*INPUTs!EY$30</f>
        <v>1845.3429337483155</v>
      </c>
      <c r="FE8" s="145">
        <f>conversões!FD8*INPUTs!EZ$30</f>
        <v>25433.574224162036</v>
      </c>
      <c r="FF8" s="145">
        <f>conversões!FE8*INPUTs!FA$30</f>
        <v>21453.22590100587</v>
      </c>
      <c r="FG8" s="145">
        <f>conversões!FF8*INPUTs!FB$30</f>
        <v>15485.168933618717</v>
      </c>
      <c r="FH8" s="145">
        <f>conversões!FG8*INPUTs!FC$30</f>
        <v>63986.097807818209</v>
      </c>
      <c r="FI8" s="145">
        <f>conversões!FH8*INPUTs!FD$30</f>
        <v>7063.4162644035268</v>
      </c>
      <c r="FJ8" s="145">
        <f>conversões!FI8*INPUTs!FE$30</f>
        <v>927.29337597038659</v>
      </c>
      <c r="FK8" s="145">
        <f>conversões!FJ8*INPUTs!FF$30</f>
        <v>41162.02714630332</v>
      </c>
      <c r="FL8" s="145">
        <f>conversões!FK8*INPUTs!FG$30</f>
        <v>160740.59731364332</v>
      </c>
      <c r="FM8" s="145">
        <f>conversões!FL8*INPUTs!FH$30</f>
        <v>5425.3864372062535</v>
      </c>
      <c r="FN8" s="145">
        <f>conversões!FM8*INPUTs!FI$30</f>
        <v>345267.09730043687</v>
      </c>
      <c r="FO8" s="145">
        <f>conversões!FN8*INPUTs!FJ$30</f>
        <v>2183513.1917818193</v>
      </c>
      <c r="FP8" s="145">
        <f>conversões!FO8*INPUTs!FK$30</f>
        <v>161241.48989300698</v>
      </c>
      <c r="FQ8" s="145">
        <f>conversões!FP8*INPUTs!FL$30</f>
        <v>60777.46069358872</v>
      </c>
      <c r="FR8" s="145">
        <f>conversões!FQ8*INPUTs!FM$30</f>
        <v>185940.91862160497</v>
      </c>
      <c r="FS8" s="145">
        <f>conversões!FR8*INPUTs!FN$30</f>
        <v>10315.258227558845</v>
      </c>
      <c r="FT8" s="145">
        <f>conversões!FS8*INPUTs!FO$30</f>
        <v>9136.3526556551733</v>
      </c>
      <c r="FU8" s="145">
        <f>conversões!FT8*INPUTs!FP$30</f>
        <v>34333.661860859473</v>
      </c>
      <c r="FV8" s="145">
        <f>conversões!FU8*INPUTs!FQ$30</f>
        <v>43315.127614671714</v>
      </c>
      <c r="FW8" s="144">
        <f t="shared" si="5"/>
        <v>3416619.9226771714</v>
      </c>
      <c r="FX8" s="145">
        <f>conversões!FW8*INPUTs!FS$30</f>
        <v>2417.54771799224</v>
      </c>
      <c r="FY8" s="145">
        <f>conversões!FX8*INPUTs!FT$30</f>
        <v>0</v>
      </c>
      <c r="FZ8" s="145">
        <f>conversões!FY8*INPUTs!FU$30</f>
        <v>3443.7158232101929</v>
      </c>
      <c r="GA8" s="145">
        <f>conversões!FZ8*INPUTs!FV$30</f>
        <v>4500.0492879507938</v>
      </c>
      <c r="GB8" s="145">
        <f>conversões!GA8*INPUTs!FW$30</f>
        <v>16754.963463533277</v>
      </c>
      <c r="GC8" s="145">
        <f>conversões!GB8*INPUTs!FX$30</f>
        <v>907.44971643046335</v>
      </c>
      <c r="GD8" s="145">
        <f>conversões!GC8*INPUTs!FY$30</f>
        <v>457.31156371027049</v>
      </c>
      <c r="GE8" s="145">
        <f>conversões!GD8*INPUTs!FZ$30</f>
        <v>26391.776211286277</v>
      </c>
      <c r="GF8" s="145">
        <f>conversões!GE8*INPUTs!GA$30</f>
        <v>2079.9525201262568</v>
      </c>
      <c r="GG8" s="145">
        <f>conversões!GF8*INPUTs!GB$30</f>
        <v>21104.384346897077</v>
      </c>
      <c r="GH8" s="145">
        <f>conversões!GG8*INPUTs!GC$30</f>
        <v>18285.572899569474</v>
      </c>
      <c r="GI8" s="145">
        <f>conversões!GH8*INPUTs!GD$30</f>
        <v>5226.5513353757497</v>
      </c>
      <c r="GJ8" s="145">
        <f>conversões!GI8*INPUTs!GE$30</f>
        <v>60842.592300482065</v>
      </c>
      <c r="GK8" s="145">
        <f>conversões!GJ8*INPUTs!GF$30</f>
        <v>6345.5108663943547</v>
      </c>
      <c r="GL8" s="145">
        <f>conversões!GK8*INPUTs!GG$30</f>
        <v>3025.1738645886307</v>
      </c>
      <c r="GM8" s="145">
        <f>conversões!GL8*INPUTs!GH$30</f>
        <v>56780.170380580872</v>
      </c>
      <c r="GN8" s="145">
        <f>conversões!GM8*INPUTs!GI$30</f>
        <v>118152.92416516524</v>
      </c>
      <c r="GO8" s="145">
        <f>conversões!GN8*INPUTs!GJ$30</f>
        <v>6020.9194298178563</v>
      </c>
      <c r="GP8" s="145">
        <f>conversões!GO8*INPUTs!GK$30</f>
        <v>303374.32050048414</v>
      </c>
      <c r="GQ8" s="145">
        <f>conversões!GP8*INPUTs!GL$30</f>
        <v>2225291.7160496414</v>
      </c>
      <c r="GR8" s="145">
        <f>conversões!GQ8*INPUTs!GM$30</f>
        <v>117520.32694926824</v>
      </c>
      <c r="GS8" s="145">
        <f>conversões!GR8*INPUTs!GN$30</f>
        <v>60111.641439670042</v>
      </c>
      <c r="GT8" s="145">
        <f>conversões!GS8*INPUTs!GO$30</f>
        <v>172567.05687247682</v>
      </c>
      <c r="GU8" s="145">
        <f>conversões!GT8*INPUTs!GP$30</f>
        <v>11837.264384402599</v>
      </c>
      <c r="GV8" s="145">
        <f>conversões!GU8*INPUTs!GQ$30</f>
        <v>15457.43337271503</v>
      </c>
      <c r="GW8" s="145">
        <f>conversões!GV8*INPUTs!GR$30</f>
        <v>20318.32230728506</v>
      </c>
      <c r="GX8" s="145">
        <f>conversões!GW8*INPUTs!GS$30</f>
        <v>39509.909279187588</v>
      </c>
      <c r="GY8" s="144">
        <f t="shared" si="6"/>
        <v>3318724.5570482421</v>
      </c>
      <c r="GZ8" s="145">
        <f>conversões!GY8*INPUTs!GU$30</f>
        <v>2436.7611193209682</v>
      </c>
      <c r="HA8" s="145">
        <f>conversões!GZ8*INPUTs!GV$30</f>
        <v>0</v>
      </c>
      <c r="HB8" s="145">
        <f>conversões!HA8*INPUTs!GW$30</f>
        <v>3516.6057606484569</v>
      </c>
      <c r="HC8" s="145">
        <f>conversões!HB8*INPUTs!GX$30</f>
        <v>548.86388211956978</v>
      </c>
      <c r="HD8" s="145">
        <f>conversões!HC8*INPUTs!GY$30</f>
        <v>11089.747204900208</v>
      </c>
      <c r="HE8" s="145">
        <f>conversões!HD8*INPUTs!GZ$30</f>
        <v>478.94434324798993</v>
      </c>
      <c r="HF8" s="145">
        <f>conversões!HE8*INPUTs!HA$30</f>
        <v>738.3940689989364</v>
      </c>
      <c r="HG8" s="145">
        <f>conversões!HF8*INPUTs!HB$30</f>
        <v>9632.8504617292674</v>
      </c>
      <c r="HH8" s="145">
        <f>conversões!HG8*INPUTs!HC$30</f>
        <v>1701.2685914489298</v>
      </c>
      <c r="HI8" s="145">
        <f>conversões!HH8*INPUTs!HD$30</f>
        <v>13357.434635812533</v>
      </c>
      <c r="HJ8" s="145">
        <f>conversões!HI8*INPUTs!HE$30</f>
        <v>11984.781415112371</v>
      </c>
      <c r="HK8" s="145">
        <f>conversões!HJ8*INPUTs!HF$30</f>
        <v>3816.8899263311991</v>
      </c>
      <c r="HL8" s="145">
        <f>conversões!HK8*INPUTs!HG$30</f>
        <v>46988.84433330856</v>
      </c>
      <c r="HM8" s="145">
        <f>conversões!HL8*INPUTs!HH$30</f>
        <v>3886.3748675581355</v>
      </c>
      <c r="HN8" s="145">
        <f>conversões!HM8*INPUTs!HI$30</f>
        <v>3572.1747079024112</v>
      </c>
      <c r="HO8" s="145">
        <f>conversões!HN8*INPUTs!HJ$30</f>
        <v>48353.611443974893</v>
      </c>
      <c r="HP8" s="145">
        <f>conversões!HO8*INPUTs!HK$30</f>
        <v>106461.68340026309</v>
      </c>
      <c r="HQ8" s="145">
        <f>conversões!HP8*INPUTs!HL$30</f>
        <v>4409.4923236064315</v>
      </c>
      <c r="HR8" s="145">
        <f>conversões!HQ8*INPUTs!HM$30</f>
        <v>320032.56394713564</v>
      </c>
      <c r="HS8" s="145">
        <f>conversões!HR8*INPUTs!HN$30</f>
        <v>1770973.5569196604</v>
      </c>
      <c r="HT8" s="145">
        <f>conversões!HS8*INPUTs!HO$30</f>
        <v>54130.673589591664</v>
      </c>
      <c r="HU8" s="145">
        <f>conversões!HT8*INPUTs!HP$30</f>
        <v>39098.94582547235</v>
      </c>
      <c r="HV8" s="145">
        <f>conversões!HU8*INPUTs!HQ$30</f>
        <v>36733.459986945185</v>
      </c>
      <c r="HW8" s="145">
        <f>conversões!HV8*INPUTs!HR$30</f>
        <v>9127.7517027843751</v>
      </c>
      <c r="HX8" s="145">
        <f>conversões!HW8*INPUTs!HS$30</f>
        <v>10178.863484663338</v>
      </c>
      <c r="HY8" s="145">
        <f>conversões!HX8*INPUTs!HT$30</f>
        <v>11186.336848219651</v>
      </c>
      <c r="HZ8" s="145">
        <f>conversões!HY8*INPUTs!HU$30</f>
        <v>79049.207618771252</v>
      </c>
      <c r="IA8" s="144">
        <f t="shared" si="7"/>
        <v>2603486.0824095285</v>
      </c>
    </row>
    <row r="9" spans="1:235" s="27" customFormat="1" ht="36" x14ac:dyDescent="0.25">
      <c r="A9" s="98" t="s">
        <v>28</v>
      </c>
      <c r="B9" s="99">
        <v>9001</v>
      </c>
      <c r="C9" s="99"/>
      <c r="D9" s="99">
        <v>2</v>
      </c>
      <c r="E9" s="99"/>
      <c r="F9" s="99"/>
      <c r="G9" s="99" t="s">
        <v>807</v>
      </c>
      <c r="H9" s="99" t="s">
        <v>782</v>
      </c>
      <c r="I9" s="98" t="s">
        <v>14</v>
      </c>
      <c r="J9" s="98" t="s">
        <v>878</v>
      </c>
      <c r="K9" s="98" t="s">
        <v>845</v>
      </c>
      <c r="L9" s="145">
        <f>conversões!K9*INPUTs!G$31</f>
        <v>2767.300652168989</v>
      </c>
      <c r="M9" s="145">
        <f>conversões!L9*INPUTs!H$31</f>
        <v>333.50548231782682</v>
      </c>
      <c r="N9" s="145">
        <f>conversões!M9*INPUTs!I$31</f>
        <v>11160.378427172011</v>
      </c>
      <c r="O9" s="145">
        <f>conversões!N9*INPUTs!J$31</f>
        <v>117.90688363577367</v>
      </c>
      <c r="P9" s="145">
        <f>conversões!O9*INPUTs!K$31</f>
        <v>10788.948473812634</v>
      </c>
      <c r="Q9" s="145">
        <f>conversões!P9*INPUTs!L$31</f>
        <v>798.29159943723459</v>
      </c>
      <c r="R9" s="145">
        <f>conversões!Q9*INPUTs!M$31</f>
        <v>1030.6367967593999</v>
      </c>
      <c r="S9" s="145">
        <f>conversões!R9*INPUTs!N$31</f>
        <v>4330.552125008875</v>
      </c>
      <c r="T9" s="145">
        <f>conversões!S9*INPUTs!O$31</f>
        <v>3254.1731994575471</v>
      </c>
      <c r="U9" s="145">
        <f>conversões!T9*INPUTs!P$31</f>
        <v>18889.570882530053</v>
      </c>
      <c r="V9" s="145">
        <f>conversões!U9*INPUTs!Q$31</f>
        <v>17383.686501267348</v>
      </c>
      <c r="W9" s="145">
        <f>conversões!V9*INPUTs!R$31</f>
        <v>17152.250506307642</v>
      </c>
      <c r="X9" s="145">
        <f>conversões!W9*INPUTs!S$31</f>
        <v>34089.916040814234</v>
      </c>
      <c r="Y9" s="145">
        <f>conversões!X9*INPUTs!T$31</f>
        <v>2447.0925364156915</v>
      </c>
      <c r="Z9" s="145">
        <f>conversões!Y9*INPUTs!U$31</f>
        <v>4341.1866663620212</v>
      </c>
      <c r="AA9" s="145">
        <f>conversões!Z9*INPUTs!V$31</f>
        <v>98985.958647082967</v>
      </c>
      <c r="AB9" s="145">
        <f>conversões!AA9*INPUTs!W$31</f>
        <v>91054.197774657237</v>
      </c>
      <c r="AC9" s="145">
        <f>conversões!AB9*INPUTs!X$31</f>
        <v>8057.051600846663</v>
      </c>
      <c r="AD9" s="145">
        <f>conversões!AC9*INPUTs!Y$31</f>
        <v>229100.2885757784</v>
      </c>
      <c r="AE9" s="145">
        <f>conversões!AD9*INPUTs!Z$31</f>
        <v>279899.94784779858</v>
      </c>
      <c r="AF9" s="145">
        <f>conversões!AE9*INPUTs!AA$31</f>
        <v>86688.830708691792</v>
      </c>
      <c r="AG9" s="145">
        <f>conversões!AF9*INPUTs!AB$31</f>
        <v>26842.86060977033</v>
      </c>
      <c r="AH9" s="145">
        <f>conversões!AG9*INPUTs!AC$31</f>
        <v>42880.612729258064</v>
      </c>
      <c r="AI9" s="145">
        <f>conversões!AH9*INPUTs!AD$31</f>
        <v>9494.5031145953453</v>
      </c>
      <c r="AJ9" s="145">
        <f>conversões!AI9*INPUTs!AE$31</f>
        <v>6084.4392576456412</v>
      </c>
      <c r="AK9" s="145">
        <f>conversões!AJ9*INPUTs!AF$31</f>
        <v>32152.318463256168</v>
      </c>
      <c r="AL9" s="145">
        <f>conversões!AK9*INPUTs!AG$31</f>
        <v>13644.542956697147</v>
      </c>
      <c r="AM9" s="144">
        <f t="shared" si="0"/>
        <v>1053770.9490595453</v>
      </c>
      <c r="AN9" s="145">
        <f>conversões!AM9*INPUTs!AI$31</f>
        <v>1962.7059911150077</v>
      </c>
      <c r="AO9" s="145">
        <f>conversões!AN9*INPUTs!AJ$31</f>
        <v>189.39720915823554</v>
      </c>
      <c r="AP9" s="145">
        <f>conversões!AO9*INPUTs!AK$31</f>
        <v>9303.3896294678834</v>
      </c>
      <c r="AQ9" s="145">
        <f>conversões!AP9*INPUTs!AL$31</f>
        <v>67.455481488314391</v>
      </c>
      <c r="AR9" s="145">
        <f>conversões!AQ9*INPUTs!AM$31</f>
        <v>8728.5203177663134</v>
      </c>
      <c r="AS9" s="145">
        <f>conversões!AR9*INPUTs!AN$31</f>
        <v>821.72652639078376</v>
      </c>
      <c r="AT9" s="145">
        <f>conversões!AS9*INPUTs!AO$31</f>
        <v>573.18056827840087</v>
      </c>
      <c r="AU9" s="145">
        <f>conversões!AT9*INPUTs!AP$31</f>
        <v>2657.5068759893466</v>
      </c>
      <c r="AV9" s="145">
        <f>conversões!AU9*INPUTs!AQ$31</f>
        <v>2229.9723377184228</v>
      </c>
      <c r="AW9" s="145">
        <f>conversões!AV9*INPUTs!AR$31</f>
        <v>15507.300423692264</v>
      </c>
      <c r="AX9" s="145">
        <f>conversões!AW9*INPUTs!AS$31</f>
        <v>13985.098520338774</v>
      </c>
      <c r="AY9" s="145">
        <f>conversões!AX9*INPUTs!AT$31</f>
        <v>13644.294074074118</v>
      </c>
      <c r="AZ9" s="145">
        <f>conversões!AY9*INPUTs!AU$31</f>
        <v>26775.628641626361</v>
      </c>
      <c r="BA9" s="145">
        <f>conversões!AZ9*INPUTs!AV$31</f>
        <v>2277.1559860600596</v>
      </c>
      <c r="BB9" s="145">
        <f>conversões!BA9*INPUTs!AW$31</f>
        <v>6789.9088465389059</v>
      </c>
      <c r="BC9" s="145">
        <f>conversões!BB9*INPUTs!AX$31</f>
        <v>92394.465143707595</v>
      </c>
      <c r="BD9" s="145">
        <f>conversões!BC9*INPUTs!AY$31</f>
        <v>95704.987894046833</v>
      </c>
      <c r="BE9" s="145">
        <f>conversões!BD9*INPUTs!AZ$31</f>
        <v>5393.2828467034278</v>
      </c>
      <c r="BF9" s="145">
        <f>conversões!BE9*INPUTs!BA$31</f>
        <v>203936.05937155799</v>
      </c>
      <c r="BG9" s="145">
        <f>conversões!BF9*INPUTs!BB$31</f>
        <v>300739.03807774384</v>
      </c>
      <c r="BH9" s="145">
        <f>conversões!BG9*INPUTs!BC$31</f>
        <v>94562.412684602095</v>
      </c>
      <c r="BI9" s="145">
        <f>conversões!BH9*INPUTs!BD$31</f>
        <v>25265.993188637018</v>
      </c>
      <c r="BJ9" s="145">
        <f>conversões!BI9*INPUTs!BE$31</f>
        <v>36801.385732332274</v>
      </c>
      <c r="BK9" s="145">
        <f>conversões!BJ9*INPUTs!BF$31</f>
        <v>19564.057685343192</v>
      </c>
      <c r="BL9" s="145">
        <f>conversões!BK9*INPUTs!BG$31</f>
        <v>3790.3879127169653</v>
      </c>
      <c r="BM9" s="145">
        <f>conversões!BL9*INPUTs!BH$31</f>
        <v>25431.367826232166</v>
      </c>
      <c r="BN9" s="145">
        <f>conversões!BM9*INPUTs!BI$31</f>
        <v>11477.911801968508</v>
      </c>
      <c r="BO9" s="144">
        <f t="shared" si="1"/>
        <v>1020574.591595295</v>
      </c>
      <c r="BP9" s="145">
        <f>conversões!BO9*INPUTs!BK$31</f>
        <v>2355.2124445388217</v>
      </c>
      <c r="BQ9" s="145">
        <f>conversões!BP9*INPUTs!BL$31</f>
        <v>217.93385834481236</v>
      </c>
      <c r="BR9" s="145">
        <f>conversões!BQ9*INPUTs!BM$31</f>
        <v>9010.9605677849013</v>
      </c>
      <c r="BS9" s="145">
        <f>conversões!BR9*INPUTs!BN$31</f>
        <v>120.97936645017379</v>
      </c>
      <c r="BT9" s="145">
        <f>conversões!BS9*INPUTs!BO$31</f>
        <v>7991.9957995461727</v>
      </c>
      <c r="BU9" s="145">
        <f>conversões!BT9*INPUTs!BP$31</f>
        <v>860.92714949349181</v>
      </c>
      <c r="BV9" s="145">
        <f>conversões!BU9*INPUTs!BQ$31</f>
        <v>533.12852269712494</v>
      </c>
      <c r="BW9" s="145">
        <f>conversões!BV9*INPUTs!BR$31</f>
        <v>3307.6526938854199</v>
      </c>
      <c r="BX9" s="145">
        <f>conversões!BW9*INPUTs!BS$31</f>
        <v>2088.2449868471181</v>
      </c>
      <c r="BY9" s="145">
        <f>conversões!BX9*INPUTs!BT$31</f>
        <v>13150.839610106908</v>
      </c>
      <c r="BZ9" s="145">
        <f>conversões!BY9*INPUTs!BU$31</f>
        <v>10144.533816564055</v>
      </c>
      <c r="CA9" s="145">
        <f>conversões!BZ9*INPUTs!BV$31</f>
        <v>11441.364813743809</v>
      </c>
      <c r="CB9" s="145">
        <f>conversões!CA9*INPUTs!BW$31</f>
        <v>22711.325778192673</v>
      </c>
      <c r="CC9" s="145">
        <f>conversões!CB9*INPUTs!BX$31</f>
        <v>2093.0030873856549</v>
      </c>
      <c r="CD9" s="145">
        <f>conversões!CC9*INPUTs!BY$31</f>
        <v>6679.8590087583516</v>
      </c>
      <c r="CE9" s="145">
        <f>conversões!CD9*INPUTs!BZ$31</f>
        <v>85628.993751427624</v>
      </c>
      <c r="CF9" s="145">
        <f>conversões!CE9*INPUTs!CA$31</f>
        <v>118513.24751338587</v>
      </c>
      <c r="CG9" s="145">
        <f>conversões!CF9*INPUTs!CB$31</f>
        <v>4697.4602561539996</v>
      </c>
      <c r="CH9" s="145">
        <f>conversões!CG9*INPUTs!CC$31</f>
        <v>177367.74830552569</v>
      </c>
      <c r="CI9" s="145">
        <f>conversões!CH9*INPUTs!CD$31</f>
        <v>241942.39241727581</v>
      </c>
      <c r="CJ9" s="145">
        <f>conversões!CI9*INPUTs!CE$31</f>
        <v>89049.980428931303</v>
      </c>
      <c r="CK9" s="145">
        <f>conversões!CJ9*INPUTs!CF$31</f>
        <v>23793.770469307154</v>
      </c>
      <c r="CL9" s="145">
        <f>conversões!CK9*INPUTs!CG$31</f>
        <v>31223.051895553352</v>
      </c>
      <c r="CM9" s="145">
        <f>conversões!CL9*INPUTs!CH$31</f>
        <v>16975.783939405981</v>
      </c>
      <c r="CN9" s="145">
        <f>conversões!CM9*INPUTs!CI$31</f>
        <v>2559.4437023474588</v>
      </c>
      <c r="CO9" s="145">
        <f>conversões!CN9*INPUTs!CJ$31</f>
        <v>18618.472347087019</v>
      </c>
      <c r="CP9" s="145">
        <f>conversões!CO9*INPUTs!CK$31</f>
        <v>14105.5944814414</v>
      </c>
      <c r="CQ9" s="144">
        <f t="shared" si="2"/>
        <v>917183.90101218212</v>
      </c>
      <c r="CR9" s="145">
        <f>conversões!CQ9*INPUTs!CM$31</f>
        <v>1289.1139193548909</v>
      </c>
      <c r="CS9" s="145">
        <f>conversões!CR9*INPUTs!CN$31</f>
        <v>261.37314600171953</v>
      </c>
      <c r="CT9" s="145">
        <f>conversões!CS9*INPUTs!CO$31</f>
        <v>8020.7685505357094</v>
      </c>
      <c r="CU9" s="145">
        <f>conversões!CT9*INPUTs!CP$31</f>
        <v>183.74340249896218</v>
      </c>
      <c r="CV9" s="145">
        <f>conversões!CU9*INPUTs!CQ$31</f>
        <v>7863.4836023470352</v>
      </c>
      <c r="CW9" s="145">
        <f>conversões!CV9*INPUTs!CR$31</f>
        <v>554.14851216127556</v>
      </c>
      <c r="CX9" s="145">
        <f>conversões!CW9*INPUTs!CS$31</f>
        <v>758.15441380257869</v>
      </c>
      <c r="CY9" s="145">
        <f>conversões!CX9*INPUTs!CT$31</f>
        <v>1372.5938383592475</v>
      </c>
      <c r="CZ9" s="145">
        <f>conversões!CY9*INPUTs!CU$31</f>
        <v>872.89742081809459</v>
      </c>
      <c r="DA9" s="145">
        <f>conversões!CZ9*INPUTs!CV$31</f>
        <v>10092.277426459634</v>
      </c>
      <c r="DB9" s="145">
        <f>conversões!DA9*INPUTs!CW$31</f>
        <v>10693.631803885401</v>
      </c>
      <c r="DC9" s="145">
        <f>conversões!DB9*INPUTs!CX$31</f>
        <v>9560.8954765881517</v>
      </c>
      <c r="DD9" s="145">
        <f>conversões!DC9*INPUTs!CY$31</f>
        <v>18279.272295183007</v>
      </c>
      <c r="DE9" s="145">
        <f>conversões!DD9*INPUTs!CZ$31</f>
        <v>1725.009887085886</v>
      </c>
      <c r="DF9" s="145">
        <f>conversões!DE9*INPUTs!DA$31</f>
        <v>5311.7031757140912</v>
      </c>
      <c r="DG9" s="145">
        <f>conversões!DF9*INPUTs!DB$31</f>
        <v>46916.932912138793</v>
      </c>
      <c r="DH9" s="145">
        <f>conversões!DG9*INPUTs!DC$31</f>
        <v>72448.374337295347</v>
      </c>
      <c r="DI9" s="145">
        <f>conversões!DH9*INPUTs!DD$31</f>
        <v>3694.1149790985219</v>
      </c>
      <c r="DJ9" s="145">
        <f>conversões!DI9*INPUTs!DE$31</f>
        <v>179237.9259444515</v>
      </c>
      <c r="DK9" s="145">
        <f>conversões!DJ9*INPUTs!DF$31</f>
        <v>219607.5375986876</v>
      </c>
      <c r="DL9" s="145">
        <f>conversões!DK9*INPUTs!DG$31</f>
        <v>80781.162028190258</v>
      </c>
      <c r="DM9" s="145">
        <f>conversões!DL9*INPUTs!DH$31</f>
        <v>21845.770600040891</v>
      </c>
      <c r="DN9" s="145">
        <f>conversões!DM9*INPUTs!DI$31</f>
        <v>43827.490974980574</v>
      </c>
      <c r="DO9" s="145">
        <f>conversões!DN9*INPUTs!DJ$31</f>
        <v>12894.211773994542</v>
      </c>
      <c r="DP9" s="145">
        <f>conversões!DO9*INPUTs!DK$31</f>
        <v>1742.4982615889076</v>
      </c>
      <c r="DQ9" s="145">
        <f>conversões!DP9*INPUTs!DL$31</f>
        <v>13935.057155006551</v>
      </c>
      <c r="DR9" s="145">
        <f>conversões!DQ9*INPUTs!DM$31</f>
        <v>13121.010739287638</v>
      </c>
      <c r="DS9" s="144">
        <f t="shared" si="3"/>
        <v>786891.15417555661</v>
      </c>
      <c r="DT9" s="145">
        <f>conversões!DS9*INPUTs!DO$31</f>
        <v>1018.9974708347139</v>
      </c>
      <c r="DU9" s="145">
        <f>conversões!DT9*INPUTs!DP$31</f>
        <v>264.11545370573646</v>
      </c>
      <c r="DV9" s="145">
        <f>conversões!DU9*INPUTs!DQ$31</f>
        <v>6698.6314386268614</v>
      </c>
      <c r="DW9" s="145">
        <f>conversões!DV9*INPUTs!DR$31</f>
        <v>449.15689389678931</v>
      </c>
      <c r="DX9" s="145">
        <f>conversões!DW9*INPUTs!DS$31</f>
        <v>4869.3147096212097</v>
      </c>
      <c r="DY9" s="145">
        <f>conversões!DX9*INPUTs!DT$31</f>
        <v>463.94679817729212</v>
      </c>
      <c r="DZ9" s="145">
        <f>conversões!DY9*INPUTs!DU$31</f>
        <v>922.08768567055381</v>
      </c>
      <c r="EA9" s="145">
        <f>conversões!DZ9*INPUTs!DV$31</f>
        <v>1358.1510322774175</v>
      </c>
      <c r="EB9" s="145">
        <f>conversões!EA9*INPUTs!DW$31</f>
        <v>752.76797124535074</v>
      </c>
      <c r="EC9" s="145">
        <f>conversões!EB9*INPUTs!DX$31</f>
        <v>9391.9792013945698</v>
      </c>
      <c r="ED9" s="145">
        <f>conversões!EC9*INPUTs!DY$31</f>
        <v>10670.428108647919</v>
      </c>
      <c r="EE9" s="145">
        <f>conversões!ED9*INPUTs!DZ$31</f>
        <v>10972.233759949895</v>
      </c>
      <c r="EF9" s="145">
        <f>conversões!EE9*INPUTs!EA$31</f>
        <v>17323.133057778021</v>
      </c>
      <c r="EG9" s="145">
        <f>conversões!EF9*INPUTs!EB$31</f>
        <v>1339.706087154271</v>
      </c>
      <c r="EH9" s="145">
        <f>conversões!EG9*INPUTs!EC$31</f>
        <v>5313.7486678981986</v>
      </c>
      <c r="EI9" s="145">
        <f>conversões!EH9*INPUTs!ED$31</f>
        <v>50093.112960063496</v>
      </c>
      <c r="EJ9" s="145">
        <f>conversões!EI9*INPUTs!EE$31</f>
        <v>61456.58899726731</v>
      </c>
      <c r="EK9" s="145">
        <f>conversões!EJ9*INPUTs!EF$31</f>
        <v>5199.35416614935</v>
      </c>
      <c r="EL9" s="145">
        <f>conversões!EK9*INPUTs!EG$31</f>
        <v>176319.68016854272</v>
      </c>
      <c r="EM9" s="145">
        <f>conversões!EL9*INPUTs!EH$31</f>
        <v>197062.2659599366</v>
      </c>
      <c r="EN9" s="145">
        <f>conversões!EM9*INPUTs!EI$31</f>
        <v>68839.216334208788</v>
      </c>
      <c r="EO9" s="145">
        <f>conversões!EN9*INPUTs!EJ$31</f>
        <v>21691.99334672833</v>
      </c>
      <c r="EP9" s="145">
        <f>conversões!EO9*INPUTs!EK$31</f>
        <v>41676.039274516334</v>
      </c>
      <c r="EQ9" s="145">
        <f>conversões!EP9*INPUTs!EL$31</f>
        <v>12664.258148822119</v>
      </c>
      <c r="ER9" s="145">
        <f>conversões!EQ9*INPUTs!EM$31</f>
        <v>1271.4285073699364</v>
      </c>
      <c r="ES9" s="145">
        <f>conversões!ER9*INPUTs!EN$31</f>
        <v>10862.899922119588</v>
      </c>
      <c r="ET9" s="145">
        <f>conversões!ES9*INPUTs!EO$31</f>
        <v>13458.59861493095</v>
      </c>
      <c r="EU9" s="144">
        <f t="shared" si="4"/>
        <v>732403.83473753429</v>
      </c>
      <c r="EV9" s="145">
        <f>conversões!EU9*INPUTs!EQ$31</f>
        <v>546.66107485657426</v>
      </c>
      <c r="EW9" s="145">
        <f>conversões!EV9*INPUTs!ER$31</f>
        <v>214.01233542321708</v>
      </c>
      <c r="EX9" s="145">
        <f>conversões!EW9*INPUTs!ES$31</f>
        <v>5000.6822024893218</v>
      </c>
      <c r="EY9" s="145">
        <f>conversões!EX9*INPUTs!ET$31</f>
        <v>431.30314742335844</v>
      </c>
      <c r="EZ9" s="145">
        <f>conversões!EY9*INPUTs!EU$31</f>
        <v>3859.793716311417</v>
      </c>
      <c r="FA9" s="145">
        <f>conversões!EZ9*INPUTs!EV$31</f>
        <v>138.79515867326089</v>
      </c>
      <c r="FB9" s="145">
        <f>conversões!FA9*INPUTs!EW$31</f>
        <v>895.84312170727571</v>
      </c>
      <c r="FC9" s="145">
        <f>conversões!FB9*INPUTs!EX$31</f>
        <v>1973.0485355411445</v>
      </c>
      <c r="FD9" s="145">
        <f>conversões!FC9*INPUTs!EY$31</f>
        <v>543.02460173054942</v>
      </c>
      <c r="FE9" s="145">
        <f>conversões!FD9*INPUTs!EZ$31</f>
        <v>6136.4481336212157</v>
      </c>
      <c r="FF9" s="145">
        <f>conversões!FE9*INPUTs!FA$31</f>
        <v>9541.7509318094035</v>
      </c>
      <c r="FG9" s="145">
        <f>conversões!FF9*INPUTs!FB$31</f>
        <v>9686.8739120627215</v>
      </c>
      <c r="FH9" s="145">
        <f>conversões!FG9*INPUTs!FC$31</f>
        <v>11005.861718935081</v>
      </c>
      <c r="FI9" s="145">
        <f>conversões!FH9*INPUTs!FD$31</f>
        <v>1109.5181341069233</v>
      </c>
      <c r="FJ9" s="145">
        <f>conversões!FI9*INPUTs!FE$31</f>
        <v>4194.2348504012334</v>
      </c>
      <c r="FK9" s="145">
        <f>conversões!FJ9*INPUTs!FF$31</f>
        <v>40703.686302027854</v>
      </c>
      <c r="FL9" s="145">
        <f>conversões!FK9*INPUTs!FG$31</f>
        <v>44999.355805033389</v>
      </c>
      <c r="FM9" s="145">
        <f>conversões!FL9*INPUTs!FH$31</f>
        <v>4517.4726564925759</v>
      </c>
      <c r="FN9" s="145">
        <f>conversões!FM9*INPUTs!FI$31</f>
        <v>128495.61311961491</v>
      </c>
      <c r="FO9" s="145">
        <f>conversões!FN9*INPUTs!FJ$31</f>
        <v>192770.65980567332</v>
      </c>
      <c r="FP9" s="145">
        <f>conversões!FO9*INPUTs!FK$31</f>
        <v>59135.320898026126</v>
      </c>
      <c r="FQ9" s="145">
        <f>conversões!FP9*INPUTs!FL$31</f>
        <v>15179.909216295959</v>
      </c>
      <c r="FR9" s="145">
        <f>conversões!FQ9*INPUTs!FM$31</f>
        <v>31010.852212577884</v>
      </c>
      <c r="FS9" s="145">
        <f>conversões!FR9*INPUTs!FN$31</f>
        <v>11941.50378903799</v>
      </c>
      <c r="FT9" s="145">
        <f>conversões!FS9*INPUTs!FO$31</f>
        <v>1563.0697850571494</v>
      </c>
      <c r="FU9" s="145">
        <f>conversões!FT9*INPUTs!FP$31</f>
        <v>8710.7913251578029</v>
      </c>
      <c r="FV9" s="145">
        <f>conversões!FU9*INPUTs!FQ$31</f>
        <v>10622.229309279952</v>
      </c>
      <c r="FW9" s="144">
        <f t="shared" si="5"/>
        <v>604928.3157993675</v>
      </c>
      <c r="FX9" s="145">
        <f>conversões!FW9*INPUTs!FS$31</f>
        <v>249.28236230507628</v>
      </c>
      <c r="FY9" s="145">
        <f>conversões!FX9*INPUTs!FT$31</f>
        <v>1021.0283780660999</v>
      </c>
      <c r="FZ9" s="145">
        <f>conversões!FY9*INPUTs!FU$31</f>
        <v>6780.3037144576356</v>
      </c>
      <c r="GA9" s="145">
        <f>conversões!FZ9*INPUTs!FV$31</f>
        <v>602.93559775196638</v>
      </c>
      <c r="GB9" s="145">
        <f>conversões!GA9*INPUTs!FW$31</f>
        <v>4581.826962504937</v>
      </c>
      <c r="GC9" s="145">
        <f>conversões!GB9*INPUTs!FX$31</f>
        <v>33.980264397717548</v>
      </c>
      <c r="GD9" s="145">
        <f>conversões!GC9*INPUTs!FY$31</f>
        <v>828.36499295609713</v>
      </c>
      <c r="GE9" s="145">
        <f>conversões!GD9*INPUTs!FZ$31</f>
        <v>1377.8553309242293</v>
      </c>
      <c r="GF9" s="145">
        <f>conversões!GE9*INPUTs!GA$31</f>
        <v>681.11416882778428</v>
      </c>
      <c r="GG9" s="145">
        <f>conversões!GF9*INPUTs!GB$31</f>
        <v>4799.3344384971706</v>
      </c>
      <c r="GH9" s="145">
        <f>conversões!GG9*INPUTs!GC$31</f>
        <v>8984.4557598167539</v>
      </c>
      <c r="GI9" s="145">
        <f>conversões!GH9*INPUTs!GD$31</f>
        <v>8669.1739031652614</v>
      </c>
      <c r="GJ9" s="145">
        <f>conversões!GI9*INPUTs!GE$31</f>
        <v>8193.904712185984</v>
      </c>
      <c r="GK9" s="145">
        <f>conversões!GJ9*INPUTs!GF$31</f>
        <v>574.11483384674955</v>
      </c>
      <c r="GL9" s="145">
        <f>conversões!GK9*INPUTs!GG$31</f>
        <v>5357.3119858556838</v>
      </c>
      <c r="GM9" s="145">
        <f>conversões!GL9*INPUTs!GH$31</f>
        <v>34277.806199340594</v>
      </c>
      <c r="GN9" s="145">
        <f>conversões!GM9*INPUTs!GI$31</f>
        <v>77407.611516531717</v>
      </c>
      <c r="GO9" s="145">
        <f>conversões!GN9*INPUTs!GJ$31</f>
        <v>4177.4449242489136</v>
      </c>
      <c r="GP9" s="145">
        <f>conversões!GO9*INPUTs!GK$31</f>
        <v>124805.41778767218</v>
      </c>
      <c r="GQ9" s="145">
        <f>conversões!GP9*INPUTs!GL$31</f>
        <v>217632.70564069867</v>
      </c>
      <c r="GR9" s="145">
        <f>conversões!GQ9*INPUTs!GM$31</f>
        <v>59929.763921877937</v>
      </c>
      <c r="GS9" s="145">
        <f>conversões!GR9*INPUTs!GN$31</f>
        <v>15757.65936677394</v>
      </c>
      <c r="GT9" s="145">
        <f>conversões!GS9*INPUTs!GO$31</f>
        <v>31264.384105440298</v>
      </c>
      <c r="GU9" s="145">
        <f>conversões!GT9*INPUTs!GP$31</f>
        <v>13445.640998646173</v>
      </c>
      <c r="GV9" s="145">
        <f>conversões!GU9*INPUTs!GQ$31</f>
        <v>1357.508027170036</v>
      </c>
      <c r="GW9" s="145">
        <f>conversões!GV9*INPUTs!GR$31</f>
        <v>8518.4292007535005</v>
      </c>
      <c r="GX9" s="145">
        <f>conversões!GW9*INPUTs!GS$31</f>
        <v>6508.1685440469728</v>
      </c>
      <c r="GY9" s="144">
        <f t="shared" si="6"/>
        <v>647817.52763876005</v>
      </c>
      <c r="GZ9" s="145">
        <f>conversões!GY9*INPUTs!GU$31</f>
        <v>704.58910767257908</v>
      </c>
      <c r="HA9" s="145">
        <f>conversões!GZ9*INPUTs!GV$31</f>
        <v>1416.464871422568</v>
      </c>
      <c r="HB9" s="145">
        <f>conversões!HA9*INPUTs!GW$31</f>
        <v>5431.2348715868284</v>
      </c>
      <c r="HC9" s="145">
        <f>conversões!HB9*INPUTs!GX$31</f>
        <v>480.71500231616648</v>
      </c>
      <c r="HD9" s="145">
        <f>conversões!HC9*INPUTs!GY$31</f>
        <v>4898.0032232530675</v>
      </c>
      <c r="HE9" s="145">
        <f>conversões!HD9*INPUTs!GZ$31</f>
        <v>80.401450834999807</v>
      </c>
      <c r="HF9" s="145">
        <f>conversões!HE9*INPUTs!HA$31</f>
        <v>744.02140610919605</v>
      </c>
      <c r="HG9" s="145">
        <f>conversões!HF9*INPUTs!HB$31</f>
        <v>994.1617428137771</v>
      </c>
      <c r="HH9" s="145">
        <f>conversões!HG9*INPUTs!HC$31</f>
        <v>434.17925766591793</v>
      </c>
      <c r="HI9" s="145">
        <f>conversões!HH9*INPUTs!HD$31</f>
        <v>4389.890218346527</v>
      </c>
      <c r="HJ9" s="145">
        <f>conversões!HI9*INPUTs!HE$31</f>
        <v>9485.2051922314404</v>
      </c>
      <c r="HK9" s="145">
        <f>conversões!HJ9*INPUTs!HF$31</f>
        <v>1791.4664645126179</v>
      </c>
      <c r="HL9" s="145">
        <f>conversões!HK9*INPUTs!HG$31</f>
        <v>7325.4811907502408</v>
      </c>
      <c r="HM9" s="145">
        <f>conversões!HL9*INPUTs!HH$31</f>
        <v>724.86828672288709</v>
      </c>
      <c r="HN9" s="145">
        <f>conversões!HM9*INPUTs!HI$31</f>
        <v>4811.8726198558352</v>
      </c>
      <c r="HO9" s="145">
        <f>conversões!HN9*INPUTs!HJ$31</f>
        <v>30988.064008864658</v>
      </c>
      <c r="HP9" s="145">
        <f>conversões!HO9*INPUTs!HK$31</f>
        <v>43938.798437813406</v>
      </c>
      <c r="HQ9" s="145">
        <f>conversões!HP9*INPUTs!HL$31</f>
        <v>3762.524727116162</v>
      </c>
      <c r="HR9" s="145">
        <f>conversões!HQ9*INPUTs!HM$31</f>
        <v>127959.83867313742</v>
      </c>
      <c r="HS9" s="145">
        <f>conversões!HR9*INPUTs!HN$31</f>
        <v>157511.1731301473</v>
      </c>
      <c r="HT9" s="145">
        <f>conversões!HS9*INPUTs!HO$31</f>
        <v>58533.459593528372</v>
      </c>
      <c r="HU9" s="145">
        <f>conversões!HT9*INPUTs!HP$31</f>
        <v>12649.924043483958</v>
      </c>
      <c r="HV9" s="145">
        <f>conversões!HU9*INPUTs!HQ$31</f>
        <v>25789.894051104089</v>
      </c>
      <c r="HW9" s="145">
        <f>conversões!HV9*INPUTs!HR$31</f>
        <v>15686.493965909674</v>
      </c>
      <c r="HX9" s="145">
        <f>conversões!HW9*INPUTs!HS$31</f>
        <v>2243.7668032699503</v>
      </c>
      <c r="HY9" s="145">
        <f>conversões!HX9*INPUTs!HT$31</f>
        <v>10197.584892943129</v>
      </c>
      <c r="HZ9" s="145">
        <f>conversões!HY9*INPUTs!HU$31</f>
        <v>3830.3716891114987</v>
      </c>
      <c r="IA9" s="144">
        <f t="shared" si="7"/>
        <v>536804.44892252435</v>
      </c>
    </row>
    <row r="10" spans="1:235" s="27" customFormat="1" ht="36" x14ac:dyDescent="0.25">
      <c r="A10" s="98" t="s">
        <v>28</v>
      </c>
      <c r="B10" s="99">
        <v>9003</v>
      </c>
      <c r="C10" s="99"/>
      <c r="D10" s="99">
        <v>2</v>
      </c>
      <c r="E10" s="99"/>
      <c r="F10" s="99"/>
      <c r="G10" s="99" t="s">
        <v>808</v>
      </c>
      <c r="H10" s="99" t="s">
        <v>782</v>
      </c>
      <c r="I10" s="98" t="s">
        <v>14</v>
      </c>
      <c r="J10" s="98" t="s">
        <v>879</v>
      </c>
      <c r="K10" s="98" t="s">
        <v>845</v>
      </c>
      <c r="L10" s="145">
        <f>conversões!K10*INPUTs!G$31</f>
        <v>0</v>
      </c>
      <c r="M10" s="145">
        <f>conversões!L10*INPUTs!H$31</f>
        <v>0</v>
      </c>
      <c r="N10" s="145">
        <f>conversões!M10*INPUTs!I$31</f>
        <v>63458.477321363673</v>
      </c>
      <c r="O10" s="145">
        <f>conversões!N10*INPUTs!J$31</f>
        <v>0</v>
      </c>
      <c r="P10" s="145">
        <f>conversões!O10*INPUTs!K$31</f>
        <v>984.91174975618424</v>
      </c>
      <c r="Q10" s="145">
        <f>conversões!P10*INPUTs!L$31</f>
        <v>0</v>
      </c>
      <c r="R10" s="145">
        <f>conversões!Q10*INPUTs!M$31</f>
        <v>87.06490884233115</v>
      </c>
      <c r="S10" s="145">
        <f>conversões!R10*INPUTs!N$31</f>
        <v>310.48728893291803</v>
      </c>
      <c r="T10" s="145">
        <f>conversões!S10*INPUTs!O$31</f>
        <v>5266.1506852938928</v>
      </c>
      <c r="U10" s="145">
        <f>conversões!T10*INPUTs!P$31</f>
        <v>531.3532021181054</v>
      </c>
      <c r="V10" s="145">
        <f>conversões!U10*INPUTs!Q$31</f>
        <v>2638.1700666268425</v>
      </c>
      <c r="W10" s="145">
        <f>conversões!V10*INPUTs!R$31</f>
        <v>1464.6798845392625</v>
      </c>
      <c r="X10" s="145">
        <f>conversões!W10*INPUTs!S$31</f>
        <v>1351.5542901803799</v>
      </c>
      <c r="Y10" s="145">
        <f>conversões!X10*INPUTs!T$31</f>
        <v>228.87050371293901</v>
      </c>
      <c r="Z10" s="145">
        <f>conversões!Y10*INPUTs!U$31</f>
        <v>0</v>
      </c>
      <c r="AA10" s="145">
        <f>conversões!Z10*INPUTs!V$31</f>
        <v>1555.2716992499543</v>
      </c>
      <c r="AB10" s="145">
        <f>conversões!AA10*INPUTs!W$31</f>
        <v>44661.41012466087</v>
      </c>
      <c r="AC10" s="145">
        <f>conversões!AB10*INPUTs!X$31</f>
        <v>49.698335456260828</v>
      </c>
      <c r="AD10" s="145">
        <f>conversões!AC10*INPUTs!Y$31</f>
        <v>19886.818906527129</v>
      </c>
      <c r="AE10" s="145">
        <f>conversões!AD10*INPUTs!Z$31</f>
        <v>67842.189261225954</v>
      </c>
      <c r="AF10" s="145">
        <f>conversões!AE10*INPUTs!AA$31</f>
        <v>1958.4605649162679</v>
      </c>
      <c r="AG10" s="145">
        <f>conversões!AF10*INPUTs!AB$31</f>
        <v>333.41588350298315</v>
      </c>
      <c r="AH10" s="145">
        <f>conversões!AG10*INPUTs!AC$31</f>
        <v>1540.5307604123761</v>
      </c>
      <c r="AI10" s="145">
        <f>conversões!AH10*INPUTs!AD$31</f>
        <v>5596.5575956466164</v>
      </c>
      <c r="AJ10" s="145">
        <f>conversões!AI10*INPUTs!AE$31</f>
        <v>962.09080268344974</v>
      </c>
      <c r="AK10" s="145">
        <f>conversões!AJ10*INPUTs!AF$31</f>
        <v>450.03003028066962</v>
      </c>
      <c r="AL10" s="145">
        <f>conversões!AK10*INPUTs!AG$31</f>
        <v>1928.0897896456149</v>
      </c>
      <c r="AM10" s="144">
        <f t="shared" si="0"/>
        <v>223086.28365557463</v>
      </c>
      <c r="AN10" s="145">
        <f>conversões!AM10*INPUTs!AI$31</f>
        <v>0</v>
      </c>
      <c r="AO10" s="145">
        <f>conversões!AN10*INPUTs!AJ$31</f>
        <v>0</v>
      </c>
      <c r="AP10" s="145">
        <f>conversões!AO10*INPUTs!AK$31</f>
        <v>55344.932467988066</v>
      </c>
      <c r="AQ10" s="145">
        <f>conversões!AP10*INPUTs!AL$31</f>
        <v>0</v>
      </c>
      <c r="AR10" s="145">
        <f>conversões!AQ10*INPUTs!AM$31</f>
        <v>464.91247828821906</v>
      </c>
      <c r="AS10" s="145">
        <f>conversões!AR10*INPUTs!AN$31</f>
        <v>0</v>
      </c>
      <c r="AT10" s="145">
        <f>conversões!AS10*INPUTs!AO$31</f>
        <v>42.603461992619614</v>
      </c>
      <c r="AU10" s="145">
        <f>conversões!AT10*INPUTs!AP$31</f>
        <v>501.8511879230648</v>
      </c>
      <c r="AV10" s="145">
        <f>conversões!AU10*INPUTs!AQ$31</f>
        <v>0</v>
      </c>
      <c r="AW10" s="145">
        <f>conversões!AV10*INPUTs!AR$31</f>
        <v>425.37483179799182</v>
      </c>
      <c r="AX10" s="145">
        <f>conversões!AW10*INPUTs!AS$31</f>
        <v>1997.1123710766333</v>
      </c>
      <c r="AY10" s="145">
        <f>conversões!AX10*INPUTs!AT$31</f>
        <v>191.58362134111218</v>
      </c>
      <c r="AZ10" s="145">
        <f>conversões!AY10*INPUTs!AU$31</f>
        <v>950.04400667293817</v>
      </c>
      <c r="BA10" s="145">
        <f>conversões!AZ10*INPUTs!AV$31</f>
        <v>0</v>
      </c>
      <c r="BB10" s="145">
        <f>conversões!BA10*INPUTs!AW$31</f>
        <v>0</v>
      </c>
      <c r="BC10" s="145">
        <f>conversões!BB10*INPUTs!AX$31</f>
        <v>1233.5307731308833</v>
      </c>
      <c r="BD10" s="145">
        <f>conversões!BC10*INPUTs!AY$31</f>
        <v>3225.0968395276691</v>
      </c>
      <c r="BE10" s="145">
        <f>conversões!BD10*INPUTs!AZ$31</f>
        <v>133.35826158159023</v>
      </c>
      <c r="BF10" s="145">
        <f>conversões!BE10*INPUTs!BA$31</f>
        <v>18707.641070096211</v>
      </c>
      <c r="BG10" s="145">
        <f>conversões!BF10*INPUTs!BB$31</f>
        <v>25690.099342120175</v>
      </c>
      <c r="BH10" s="145">
        <f>conversões!BG10*INPUTs!BC$31</f>
        <v>2286.2698594044691</v>
      </c>
      <c r="BI10" s="145">
        <f>conversões!BH10*INPUTs!BD$31</f>
        <v>241.52989683105713</v>
      </c>
      <c r="BJ10" s="145">
        <f>conversões!BI10*INPUTs!BE$31</f>
        <v>1299.9814915552295</v>
      </c>
      <c r="BK10" s="145">
        <f>conversões!BJ10*INPUTs!BF$31</f>
        <v>154.94370147303636</v>
      </c>
      <c r="BL10" s="145">
        <f>conversões!BK10*INPUTs!BG$31</f>
        <v>209.21693034461339</v>
      </c>
      <c r="BM10" s="145">
        <f>conversões!BL10*INPUTs!BH$31</f>
        <v>618.84010604370951</v>
      </c>
      <c r="BN10" s="145">
        <f>conversões!BM10*INPUTs!BI$31</f>
        <v>2519.5800528972445</v>
      </c>
      <c r="BO10" s="144">
        <f t="shared" si="1"/>
        <v>116238.50275208651</v>
      </c>
      <c r="BP10" s="145">
        <f>conversões!BO10*INPUTs!BK$31</f>
        <v>0</v>
      </c>
      <c r="BQ10" s="145">
        <f>conversões!BP10*INPUTs!BL$31</f>
        <v>0</v>
      </c>
      <c r="BR10" s="145">
        <f>conversões!BQ10*INPUTs!BM$31</f>
        <v>56291.43567680219</v>
      </c>
      <c r="BS10" s="145">
        <f>conversões!BR10*INPUTs!BN$31</f>
        <v>0</v>
      </c>
      <c r="BT10" s="145">
        <f>conversões!BS10*INPUTs!BO$31</f>
        <v>533.05785942057491</v>
      </c>
      <c r="BU10" s="145">
        <f>conversões!BT10*INPUTs!BP$31</f>
        <v>0</v>
      </c>
      <c r="BV10" s="145">
        <f>conversões!BU10*INPUTs!BQ$31</f>
        <v>39.776070626167474</v>
      </c>
      <c r="BW10" s="145">
        <f>conversões!BV10*INPUTs!BR$31</f>
        <v>323.58664787053704</v>
      </c>
      <c r="BX10" s="145">
        <f>conversões!BW10*INPUTs!BS$31</f>
        <v>0</v>
      </c>
      <c r="BY10" s="145">
        <f>conversões!BX10*INPUTs!BT$31</f>
        <v>448.24817854360271</v>
      </c>
      <c r="BZ10" s="145">
        <f>conversões!BY10*INPUTs!BU$31</f>
        <v>1026.6926448545944</v>
      </c>
      <c r="CA10" s="145">
        <f>conversões!BZ10*INPUTs!BV$31</f>
        <v>560.69647312578002</v>
      </c>
      <c r="CB10" s="145">
        <f>conversões!CA10*INPUTs!BW$31</f>
        <v>198.71984197768185</v>
      </c>
      <c r="CC10" s="145">
        <f>conversões!CB10*INPUTs!BX$31</f>
        <v>0</v>
      </c>
      <c r="CD10" s="145">
        <f>conversões!CC10*INPUTs!BY$31</f>
        <v>0</v>
      </c>
      <c r="CE10" s="145">
        <f>conversões!CD10*INPUTs!BZ$31</f>
        <v>961.70097550085393</v>
      </c>
      <c r="CF10" s="145">
        <f>conversões!CE10*INPUTs!CA$31</f>
        <v>3868.6666721411611</v>
      </c>
      <c r="CG10" s="145">
        <f>conversões!CF10*INPUTs!CB$31</f>
        <v>0</v>
      </c>
      <c r="CH10" s="145">
        <f>conversões!CG10*INPUTs!CC$31</f>
        <v>11072.106028186414</v>
      </c>
      <c r="CI10" s="145">
        <f>conversões!CH10*INPUTs!CD$31</f>
        <v>21042.7272892644</v>
      </c>
      <c r="CJ10" s="145">
        <f>conversões!CI10*INPUTs!CE$31</f>
        <v>1381.3641000733535</v>
      </c>
      <c r="CK10" s="145">
        <f>conversões!CJ10*INPUTs!CF$31</f>
        <v>139.37931629143802</v>
      </c>
      <c r="CL10" s="145">
        <f>conversões!CK10*INPUTs!CG$31</f>
        <v>295.76450149223825</v>
      </c>
      <c r="CM10" s="145">
        <f>conversões!CL10*INPUTs!CH$31</f>
        <v>163.06909983396633</v>
      </c>
      <c r="CN10" s="145">
        <f>conversões!CM10*INPUTs!CI$31</f>
        <v>601.56126980080387</v>
      </c>
      <c r="CO10" s="145">
        <f>conversões!CN10*INPUTs!CJ$31</f>
        <v>367.79915724209786</v>
      </c>
      <c r="CP10" s="145">
        <f>conversões!CO10*INPUTs!CK$31</f>
        <v>754.54278722173024</v>
      </c>
      <c r="CQ10" s="144">
        <f t="shared" si="2"/>
        <v>100070.89459026959</v>
      </c>
      <c r="CR10" s="145">
        <f>conversões!CQ10*INPUTs!CM$31</f>
        <v>115.91159085080631</v>
      </c>
      <c r="CS10" s="145">
        <f>conversões!CR10*INPUTs!CN$31</f>
        <v>18.569882437015835</v>
      </c>
      <c r="CT10" s="145">
        <f>conversões!CS10*INPUTs!CO$31</f>
        <v>1325.0680638042122</v>
      </c>
      <c r="CU10" s="145">
        <f>conversões!CT10*INPUTs!CP$31</f>
        <v>0</v>
      </c>
      <c r="CV10" s="145">
        <f>conversões!CU10*INPUTs!CQ$31</f>
        <v>196.22365070568219</v>
      </c>
      <c r="CW10" s="145">
        <f>conversões!CV10*INPUTs!CR$31</f>
        <v>0</v>
      </c>
      <c r="CX10" s="145">
        <f>conversões!CW10*INPUTs!CS$31</f>
        <v>51.583006769521113</v>
      </c>
      <c r="CY10" s="145">
        <f>conversões!CX10*INPUTs!CT$31</f>
        <v>78.084368045605345</v>
      </c>
      <c r="CZ10" s="145">
        <f>conversões!CY10*INPUTs!CU$31</f>
        <v>0</v>
      </c>
      <c r="DA10" s="145">
        <f>conversões!CZ10*INPUTs!CV$31</f>
        <v>34.388671179680742</v>
      </c>
      <c r="DB10" s="145">
        <f>conversões!DA10*INPUTs!CW$31</f>
        <v>350.95247950087378</v>
      </c>
      <c r="DC10" s="145">
        <f>conversões!DB10*INPUTs!CX$31</f>
        <v>544.91846661967497</v>
      </c>
      <c r="DD10" s="145">
        <f>conversões!DC10*INPUTs!CY$31</f>
        <v>185.19403653644582</v>
      </c>
      <c r="DE10" s="145">
        <f>conversões!DD10*INPUTs!CZ$31</f>
        <v>0</v>
      </c>
      <c r="DF10" s="145">
        <f>conversões!DE10*INPUTs!DA$31</f>
        <v>0</v>
      </c>
      <c r="DG10" s="145">
        <f>conversões!DF10*INPUTs!DB$31</f>
        <v>1328.6041025803124</v>
      </c>
      <c r="DH10" s="145">
        <f>conversões!DG10*INPUTs!DC$31</f>
        <v>700.85815523145243</v>
      </c>
      <c r="DI10" s="145">
        <f>conversões!DH10*INPUTs!DD$31</f>
        <v>0</v>
      </c>
      <c r="DJ10" s="145">
        <f>conversões!DI10*INPUTs!DE$31</f>
        <v>7556.4110672721581</v>
      </c>
      <c r="DK10" s="145">
        <f>conversões!DJ10*INPUTs!DF$31</f>
        <v>11968.928733750579</v>
      </c>
      <c r="DL10" s="145">
        <f>conversões!DK10*INPUTs!DG$31</f>
        <v>1277.5400808027191</v>
      </c>
      <c r="DM10" s="145">
        <f>conversões!DL10*INPUTs!DH$31</f>
        <v>47.388850855171704</v>
      </c>
      <c r="DN10" s="145">
        <f>conversões!DM10*INPUTs!DI$31</f>
        <v>1046.9255504702487</v>
      </c>
      <c r="DO10" s="145">
        <f>conversões!DN10*INPUTs!DJ$31</f>
        <v>140.55186248208966</v>
      </c>
      <c r="DP10" s="145">
        <f>conversões!DO10*INPUTs!DK$31</f>
        <v>103.41493703961866</v>
      </c>
      <c r="DQ10" s="145">
        <f>conversões!DP10*INPUTs!DL$31</f>
        <v>373.44424791431203</v>
      </c>
      <c r="DR10" s="145">
        <f>conversões!DQ10*INPUTs!DM$31</f>
        <v>780.07987336496092</v>
      </c>
      <c r="DS10" s="144">
        <f t="shared" si="3"/>
        <v>28225.04167821314</v>
      </c>
      <c r="DT10" s="145">
        <f>conversões!DS10*INPUTs!DO$31</f>
        <v>0</v>
      </c>
      <c r="DU10" s="145">
        <f>conversões!DT10*INPUTs!DP$31</f>
        <v>0</v>
      </c>
      <c r="DV10" s="145">
        <f>conversões!DU10*INPUTs!DQ$31</f>
        <v>41.533917384663617</v>
      </c>
      <c r="DW10" s="145">
        <f>conversões!DV10*INPUTs!DR$31</f>
        <v>0</v>
      </c>
      <c r="DX10" s="145">
        <f>conversões!DW10*INPUTs!DS$31</f>
        <v>0</v>
      </c>
      <c r="DY10" s="145">
        <f>conversões!DX10*INPUTs!DT$31</f>
        <v>0</v>
      </c>
      <c r="DZ10" s="145">
        <f>conversões!DY10*INPUTs!DU$31</f>
        <v>59.619741242829896</v>
      </c>
      <c r="EA10" s="145">
        <f>conversões!DZ10*INPUTs!DV$31</f>
        <v>17.885922372848967</v>
      </c>
      <c r="EB10" s="145">
        <f>conversões!EA10*INPUTs!DW$31</f>
        <v>0</v>
      </c>
      <c r="EC10" s="145">
        <f>conversões!EB10*INPUTs!DX$31</f>
        <v>0</v>
      </c>
      <c r="ED10" s="145">
        <f>conversões!EC10*INPUTs!DY$31</f>
        <v>75.752141814419161</v>
      </c>
      <c r="EE10" s="145">
        <f>conversões!ED10*INPUTs!DZ$31</f>
        <v>492.95004877012758</v>
      </c>
      <c r="EF10" s="145">
        <f>conversões!EE10*INPUTs!EA$31</f>
        <v>104.25388517213364</v>
      </c>
      <c r="EG10" s="145">
        <f>conversões!EF10*INPUTs!EB$31</f>
        <v>0</v>
      </c>
      <c r="EH10" s="145">
        <f>conversões!EG10*INPUTs!EC$31</f>
        <v>0</v>
      </c>
      <c r="EI10" s="145">
        <f>conversões!EH10*INPUTs!ED$31</f>
        <v>397.91723334215152</v>
      </c>
      <c r="EJ10" s="145">
        <f>conversões!EI10*INPUTs!EE$31</f>
        <v>32487.828424741405</v>
      </c>
      <c r="EK10" s="145">
        <f>conversões!EJ10*INPUTs!EF$31</f>
        <v>0</v>
      </c>
      <c r="EL10" s="145">
        <f>conversões!EK10*INPUTs!EG$31</f>
        <v>7139.7522928129365</v>
      </c>
      <c r="EM10" s="145">
        <f>conversões!EL10*INPUTs!EH$31</f>
        <v>7752.66041730288</v>
      </c>
      <c r="EN10" s="145">
        <f>conversões!EM10*INPUTs!EI$31</f>
        <v>1146.815532676507</v>
      </c>
      <c r="EO10" s="145">
        <f>conversões!EN10*INPUTs!EJ$31</f>
        <v>0</v>
      </c>
      <c r="EP10" s="145">
        <f>conversões!EO10*INPUTs!EK$31</f>
        <v>146.89111847408287</v>
      </c>
      <c r="EQ10" s="145">
        <f>conversões!EP10*INPUTs!EL$31</f>
        <v>276.97964034412348</v>
      </c>
      <c r="ER10" s="145">
        <f>conversões!EQ10*INPUTs!EM$31</f>
        <v>194.88360735711888</v>
      </c>
      <c r="ES10" s="145">
        <f>conversões!ER10*INPUTs!EN$31</f>
        <v>480.18896921360522</v>
      </c>
      <c r="ET10" s="145">
        <f>conversões!ES10*INPUTs!EO$31</f>
        <v>1252.9218382795011</v>
      </c>
      <c r="EU10" s="144">
        <f t="shared" si="4"/>
        <v>52068.834731301329</v>
      </c>
      <c r="EV10" s="145">
        <f>conversões!EU10*INPUTs!EQ$31</f>
        <v>0</v>
      </c>
      <c r="EW10" s="145">
        <f>conversões!EV10*INPUTs!ER$31</f>
        <v>0</v>
      </c>
      <c r="EX10" s="145">
        <f>conversões!EW10*INPUTs!ES$31</f>
        <v>0</v>
      </c>
      <c r="EY10" s="145">
        <f>conversões!EX10*INPUTs!ET$31</f>
        <v>16.021982221110751</v>
      </c>
      <c r="EZ10" s="145">
        <f>conversões!EY10*INPUTs!EU$31</f>
        <v>0</v>
      </c>
      <c r="FA10" s="145">
        <f>conversões!EZ10*INPUTs!EV$31</f>
        <v>0</v>
      </c>
      <c r="FB10" s="145">
        <f>conversões!FA10*INPUTs!EW$31</f>
        <v>47.549108527167391</v>
      </c>
      <c r="FC10" s="145">
        <f>conversões!FB10*INPUTs!EX$31</f>
        <v>0</v>
      </c>
      <c r="FD10" s="145">
        <f>conversões!FC10*INPUTs!EY$31</f>
        <v>0</v>
      </c>
      <c r="FE10" s="145">
        <f>conversões!FD10*INPUTs!EZ$31</f>
        <v>96.131893326664525</v>
      </c>
      <c r="FF10" s="145">
        <f>conversões!FE10*INPUTs!FA$31</f>
        <v>22.878701494231265</v>
      </c>
      <c r="FG10" s="145">
        <f>conversões!FF10*INPUTs!FB$31</f>
        <v>19.191922789588578</v>
      </c>
      <c r="FH10" s="145">
        <f>conversões!FG10*INPUTs!FC$31</f>
        <v>73.605330882531291</v>
      </c>
      <c r="FI10" s="145">
        <f>conversões!FH10*INPUTs!FD$31</f>
        <v>0</v>
      </c>
      <c r="FJ10" s="145">
        <f>conversões!FI10*INPUTs!FE$31</f>
        <v>0</v>
      </c>
      <c r="FK10" s="145">
        <f>conversões!FJ10*INPUTs!FF$31</f>
        <v>20.820652036007381</v>
      </c>
      <c r="FL10" s="145">
        <f>conversões!FK10*INPUTs!FG$31</f>
        <v>24954.656981946391</v>
      </c>
      <c r="FM10" s="145">
        <f>conversões!FL10*INPUTs!FH$31</f>
        <v>0</v>
      </c>
      <c r="FN10" s="145">
        <f>conversões!FM10*INPUTs!FI$31</f>
        <v>4180.8883669318075</v>
      </c>
      <c r="FO10" s="145">
        <f>conversões!FN10*INPUTs!FJ$31</f>
        <v>6682.4211246391724</v>
      </c>
      <c r="FP10" s="145">
        <f>conversões!FO10*INPUTs!FK$31</f>
        <v>5792.7955657102557</v>
      </c>
      <c r="FQ10" s="145">
        <f>conversões!FP10*INPUTs!FL$31</f>
        <v>98.054531193223639</v>
      </c>
      <c r="FR10" s="145">
        <f>conversões!FQ10*INPUTs!FM$31</f>
        <v>222.9991169347976</v>
      </c>
      <c r="FS10" s="145">
        <f>conversões!FR10*INPUTs!FN$31</f>
        <v>112.53289018096284</v>
      </c>
      <c r="FT10" s="145">
        <f>conversões!FS10*INPUTs!FO$31</f>
        <v>552.47274741840044</v>
      </c>
      <c r="FU10" s="145">
        <f>conversões!FT10*INPUTs!FP$31</f>
        <v>398.40467726275006</v>
      </c>
      <c r="FV10" s="145">
        <f>conversões!FU10*INPUTs!FQ$31</f>
        <v>469.97125397742627</v>
      </c>
      <c r="FW10" s="144">
        <f t="shared" si="5"/>
        <v>43761.39684747249</v>
      </c>
      <c r="FX10" s="145">
        <f>conversões!FW10*INPUTs!FS$31</f>
        <v>0</v>
      </c>
      <c r="FY10" s="145">
        <f>conversões!FX10*INPUTs!FT$31</f>
        <v>0</v>
      </c>
      <c r="FZ10" s="145">
        <f>conversões!FY10*INPUTs!FU$31</f>
        <v>31.42683412505669</v>
      </c>
      <c r="GA10" s="145">
        <f>conversões!FZ10*INPUTs!FV$31</f>
        <v>16.94456328937159</v>
      </c>
      <c r="GB10" s="145">
        <f>conversões!GA10*INPUTs!FW$31</f>
        <v>0</v>
      </c>
      <c r="GC10" s="145">
        <f>conversões!GB10*INPUTs!FX$31</f>
        <v>0</v>
      </c>
      <c r="GD10" s="145">
        <f>conversões!GC10*INPUTs!FY$31</f>
        <v>0</v>
      </c>
      <c r="GE10" s="145">
        <f>conversões!GD10*INPUTs!FZ$31</f>
        <v>0</v>
      </c>
      <c r="GF10" s="145">
        <f>conversões!GE10*INPUTs!GA$31</f>
        <v>0</v>
      </c>
      <c r="GG10" s="145">
        <f>conversões!GF10*INPUTs!GB$31</f>
        <v>0</v>
      </c>
      <c r="GH10" s="145">
        <f>conversões!GG10*INPUTs!GC$31</f>
        <v>24.591497702856863</v>
      </c>
      <c r="GI10" s="145">
        <f>conversões!GH10*INPUTs!GD$31</f>
        <v>173.9082433395325</v>
      </c>
      <c r="GJ10" s="145">
        <f>conversões!GI10*INPUTs!GE$31</f>
        <v>0</v>
      </c>
      <c r="GK10" s="145">
        <f>conversões!GJ10*INPUTs!GF$31</f>
        <v>0</v>
      </c>
      <c r="GL10" s="145">
        <f>conversões!GK10*INPUTs!GG$31</f>
        <v>0</v>
      </c>
      <c r="GM10" s="145">
        <f>conversões!GL10*INPUTs!GH$31</f>
        <v>504.89566034455879</v>
      </c>
      <c r="GN10" s="145">
        <f>conversões!GM10*INPUTs!GI$31</f>
        <v>452.36767128155344</v>
      </c>
      <c r="GO10" s="145">
        <f>conversões!GN10*INPUTs!GJ$31</f>
        <v>0</v>
      </c>
      <c r="GP10" s="145">
        <f>conversões!GO10*INPUTs!GK$31</f>
        <v>2350.4690996789768</v>
      </c>
      <c r="GQ10" s="145">
        <f>conversões!GP10*INPUTs!GL$31</f>
        <v>11387.431635445566</v>
      </c>
      <c r="GR10" s="145">
        <f>conversões!GQ10*INPUTs!GM$31</f>
        <v>6303.1956608457931</v>
      </c>
      <c r="GS10" s="145">
        <f>conversões!GR10*INPUTs!GN$31</f>
        <v>0</v>
      </c>
      <c r="GT10" s="145">
        <f>conversões!GS10*INPUTs!GO$31</f>
        <v>790.95566812003904</v>
      </c>
      <c r="GU10" s="145">
        <f>conversões!GT10*INPUTs!GP$31</f>
        <v>79.84733596780535</v>
      </c>
      <c r="GV10" s="145">
        <f>conversões!GU10*INPUTs!GQ$31</f>
        <v>322.10540801050291</v>
      </c>
      <c r="GW10" s="145">
        <f>conversões!GV10*INPUTs!GR$31</f>
        <v>294.34372841527352</v>
      </c>
      <c r="GX10" s="145">
        <f>conversões!GW10*INPUTs!GS$31</f>
        <v>25.540980928857195</v>
      </c>
      <c r="GY10" s="144">
        <f t="shared" si="6"/>
        <v>22758.023987495744</v>
      </c>
      <c r="GZ10" s="145">
        <f>conversões!GY10*INPUTs!GU$31</f>
        <v>0</v>
      </c>
      <c r="HA10" s="145">
        <f>conversões!GZ10*INPUTs!GV$31</f>
        <v>0</v>
      </c>
      <c r="HB10" s="145">
        <f>conversões!HA10*INPUTs!GW$31</f>
        <v>0</v>
      </c>
      <c r="HC10" s="145">
        <f>conversões!HB10*INPUTs!GX$31</f>
        <v>21.658305575747832</v>
      </c>
      <c r="HD10" s="145">
        <f>conversões!HC10*INPUTs!GY$31</f>
        <v>0</v>
      </c>
      <c r="HE10" s="145">
        <f>conversões!HD10*INPUTs!GZ$31</f>
        <v>0</v>
      </c>
      <c r="HF10" s="145">
        <f>conversões!HE10*INPUTs!HA$31</f>
        <v>0</v>
      </c>
      <c r="HG10" s="145">
        <f>conversões!HF10*INPUTs!HB$31</f>
        <v>33.390766466994457</v>
      </c>
      <c r="HH10" s="145">
        <f>conversões!HG10*INPUTs!HC$31</f>
        <v>0</v>
      </c>
      <c r="HI10" s="145">
        <f>conversões!HH10*INPUTs!HD$31</f>
        <v>0</v>
      </c>
      <c r="HJ10" s="145">
        <f>conversões!HI10*INPUTs!HE$31</f>
        <v>190.78121967456988</v>
      </c>
      <c r="HK10" s="145">
        <f>conversões!HJ10*INPUTs!HF$31</f>
        <v>0</v>
      </c>
      <c r="HL10" s="145">
        <f>conversões!HK10*INPUTs!HG$31</f>
        <v>0</v>
      </c>
      <c r="HM10" s="145">
        <f>conversões!HL10*INPUTs!HH$31</f>
        <v>0</v>
      </c>
      <c r="HN10" s="145">
        <f>conversões!HM10*INPUTs!HI$31</f>
        <v>0</v>
      </c>
      <c r="HO10" s="145">
        <f>conversões!HN10*INPUTs!HJ$31</f>
        <v>714.93585175544365</v>
      </c>
      <c r="HP10" s="145">
        <f>conversões!HO10*INPUTs!HK$31</f>
        <v>30046.042387239922</v>
      </c>
      <c r="HQ10" s="145">
        <f>conversões!HP10*INPUTs!HL$31</f>
        <v>0</v>
      </c>
      <c r="HR10" s="145">
        <f>conversões!HQ10*INPUTs!HM$31</f>
        <v>1881.2586290644849</v>
      </c>
      <c r="HS10" s="145">
        <f>conversões!HR10*INPUTs!HN$31</f>
        <v>16092.525246796666</v>
      </c>
      <c r="HT10" s="145">
        <f>conversões!HS10*INPUTs!HO$31</f>
        <v>6404.1332864438527</v>
      </c>
      <c r="HU10" s="145">
        <f>conversões!HT10*INPUTs!HP$31</f>
        <v>8.4355620548196537</v>
      </c>
      <c r="HV10" s="145">
        <f>conversões!HU10*INPUTs!HQ$31</f>
        <v>595.76552429134676</v>
      </c>
      <c r="HW10" s="145">
        <f>conversões!HV10*INPUTs!HR$31</f>
        <v>169.13301919911777</v>
      </c>
      <c r="HX10" s="145">
        <f>conversões!HW10*INPUTs!HS$31</f>
        <v>95.075374640682469</v>
      </c>
      <c r="HY10" s="145">
        <f>conversões!HX10*INPUTs!HT$31</f>
        <v>2942.436518881751</v>
      </c>
      <c r="HZ10" s="145">
        <f>conversões!HY10*INPUTs!HU$31</f>
        <v>70.812149928317098</v>
      </c>
      <c r="IA10" s="144">
        <f t="shared" si="7"/>
        <v>59266.383842013718</v>
      </c>
    </row>
    <row r="11" spans="1:235" s="27" customFormat="1" ht="36" x14ac:dyDescent="0.25">
      <c r="A11" s="98" t="s">
        <v>28</v>
      </c>
      <c r="B11" s="99">
        <v>9002</v>
      </c>
      <c r="C11" s="99"/>
      <c r="D11" s="99">
        <v>2</v>
      </c>
      <c r="E11" s="99"/>
      <c r="F11" s="99"/>
      <c r="G11" s="99" t="s">
        <v>793</v>
      </c>
      <c r="H11" s="99" t="s">
        <v>791</v>
      </c>
      <c r="I11" s="98" t="s">
        <v>14</v>
      </c>
      <c r="J11" s="98" t="s">
        <v>878</v>
      </c>
      <c r="K11" s="98" t="s">
        <v>845</v>
      </c>
      <c r="L11" s="145">
        <f>conversões!K11*INPUTs!G$31</f>
        <v>0</v>
      </c>
      <c r="M11" s="145">
        <f>conversões!L11*INPUTs!H$31</f>
        <v>0</v>
      </c>
      <c r="N11" s="145">
        <f>conversões!M11*INPUTs!I$31</f>
        <v>450.79838846301584</v>
      </c>
      <c r="O11" s="145">
        <f>conversões!N11*INPUTs!J$31</f>
        <v>0</v>
      </c>
      <c r="P11" s="145">
        <f>conversões!O11*INPUTs!K$31</f>
        <v>156.38989693114473</v>
      </c>
      <c r="Q11" s="145">
        <f>conversões!P11*INPUTs!L$31</f>
        <v>0</v>
      </c>
      <c r="R11" s="145">
        <f>conversões!Q11*INPUTs!M$31</f>
        <v>0</v>
      </c>
      <c r="S11" s="145">
        <f>conversões!R11*INPUTs!N$31</f>
        <v>0</v>
      </c>
      <c r="T11" s="145">
        <f>conversões!S11*INPUTs!O$31</f>
        <v>0</v>
      </c>
      <c r="U11" s="145">
        <f>conversões!T11*INPUTs!P$31</f>
        <v>341.79691797253315</v>
      </c>
      <c r="V11" s="145">
        <f>conversões!U11*INPUTs!Q$31</f>
        <v>0</v>
      </c>
      <c r="W11" s="145">
        <f>conversões!V11*INPUTs!R$31</f>
        <v>23.334367620189909</v>
      </c>
      <c r="X11" s="145">
        <f>conversões!W11*INPUTs!S$31</f>
        <v>501.22834014165784</v>
      </c>
      <c r="Y11" s="145">
        <f>conversões!X11*INPUTs!T$31</f>
        <v>0</v>
      </c>
      <c r="Z11" s="145">
        <f>conversões!Y11*INPUTs!U$31</f>
        <v>0</v>
      </c>
      <c r="AA11" s="145">
        <f>conversões!Z11*INPUTs!V$31</f>
        <v>2377.0913673423584</v>
      </c>
      <c r="AB11" s="145">
        <f>conversões!AA11*INPUTs!W$31</f>
        <v>4359.1679882392273</v>
      </c>
      <c r="AC11" s="145">
        <f>conversões!AB11*INPUTs!X$31</f>
        <v>60.252302335965879</v>
      </c>
      <c r="AD11" s="145">
        <f>conversões!AC11*INPUTs!Y$31</f>
        <v>3779.4575322072119</v>
      </c>
      <c r="AE11" s="145">
        <f>conversões!AD11*INPUTs!Z$31</f>
        <v>8226.9564154219261</v>
      </c>
      <c r="AF11" s="145">
        <f>conversões!AE11*INPUTs!AA$31</f>
        <v>1223.7103178365649</v>
      </c>
      <c r="AG11" s="145">
        <f>conversões!AF11*INPUTs!AB$31</f>
        <v>277.74859102563903</v>
      </c>
      <c r="AH11" s="145">
        <f>conversões!AG11*INPUTs!AC$31</f>
        <v>729.4958244924668</v>
      </c>
      <c r="AI11" s="145">
        <f>conversões!AH11*INPUTs!AD$31</f>
        <v>297.7736038568313</v>
      </c>
      <c r="AJ11" s="145">
        <f>conversões!AI11*INPUTs!AE$31</f>
        <v>0</v>
      </c>
      <c r="AK11" s="145">
        <f>conversões!AJ11*INPUTs!AF$31</f>
        <v>624.22172916116813</v>
      </c>
      <c r="AL11" s="145">
        <f>conversões!AK11*INPUTs!AG$31</f>
        <v>7343.0602389052183</v>
      </c>
      <c r="AM11" s="144">
        <f t="shared" si="0"/>
        <v>30772.483821953119</v>
      </c>
      <c r="AN11" s="145">
        <f>conversões!AM11*INPUTs!AI$31</f>
        <v>0</v>
      </c>
      <c r="AO11" s="145">
        <f>conversões!AN11*INPUTs!AJ$31</f>
        <v>0</v>
      </c>
      <c r="AP11" s="145">
        <f>conversões!AO11*INPUTs!AK$31</f>
        <v>374.34933144126853</v>
      </c>
      <c r="AQ11" s="145">
        <f>conversões!AP11*INPUTs!AL$31</f>
        <v>0</v>
      </c>
      <c r="AR11" s="145">
        <f>conversões!AQ11*INPUTs!AM$31</f>
        <v>276.42734767105821</v>
      </c>
      <c r="AS11" s="145">
        <f>conversões!AR11*INPUTs!AN$31</f>
        <v>0</v>
      </c>
      <c r="AT11" s="145">
        <f>conversões!AS11*INPUTs!AO$31</f>
        <v>0</v>
      </c>
      <c r="AU11" s="145">
        <f>conversões!AT11*INPUTs!AP$31</f>
        <v>0</v>
      </c>
      <c r="AV11" s="145">
        <f>conversões!AU11*INPUTs!AQ$31</f>
        <v>0</v>
      </c>
      <c r="AW11" s="145">
        <f>conversões!AV11*INPUTs!AR$31</f>
        <v>360.08722558806295</v>
      </c>
      <c r="AX11" s="145">
        <f>conversões!AW11*INPUTs!AS$31</f>
        <v>0</v>
      </c>
      <c r="AY11" s="145">
        <f>conversões!AX11*INPUTs!AT$31</f>
        <v>42.603461992619614</v>
      </c>
      <c r="AZ11" s="145">
        <f>conversões!AY11*INPUTs!AU$31</f>
        <v>545.34316459492106</v>
      </c>
      <c r="BA11" s="145">
        <f>conversões!AZ11*INPUTs!AV$31</f>
        <v>0</v>
      </c>
      <c r="BB11" s="145">
        <f>conversões!BA11*INPUTs!AW$31</f>
        <v>25.26391579859855</v>
      </c>
      <c r="BC11" s="145">
        <f>conversões!BB11*INPUTs!AX$31</f>
        <v>1041.8736325412335</v>
      </c>
      <c r="BD11" s="145">
        <f>conversões!BC11*INPUTs!AY$31</f>
        <v>3023.0772551075224</v>
      </c>
      <c r="BE11" s="145">
        <f>conversões!BD11*INPUTs!AZ$31</f>
        <v>70.314563377199619</v>
      </c>
      <c r="BF11" s="145">
        <f>conversões!BE11*INPUTs!BA$31</f>
        <v>1520.4917953611807</v>
      </c>
      <c r="BG11" s="145">
        <f>conversões!BF11*INPUTs!BB$31</f>
        <v>38423.983510752441</v>
      </c>
      <c r="BH11" s="145">
        <f>conversões!BG11*INPUTs!BC$31</f>
        <v>594.6378207619631</v>
      </c>
      <c r="BI11" s="145">
        <f>conversões!BH11*INPUTs!BD$31</f>
        <v>158.73968250396635</v>
      </c>
      <c r="BJ11" s="145">
        <f>conversões!BI11*INPUTs!BE$31</f>
        <v>1148.5943622783586</v>
      </c>
      <c r="BK11" s="145">
        <f>conversões!BJ11*INPUTs!BF$31</f>
        <v>0</v>
      </c>
      <c r="BL11" s="145">
        <f>conversões!BK11*INPUTs!BG$31</f>
        <v>42.99305117309472</v>
      </c>
      <c r="BM11" s="145">
        <f>conversões!BL11*INPUTs!BH$31</f>
        <v>423.45799019315319</v>
      </c>
      <c r="BN11" s="145">
        <f>conversões!BM11*INPUTs!BI$31</f>
        <v>4293.5825549430492</v>
      </c>
      <c r="BO11" s="144">
        <f t="shared" si="1"/>
        <v>52365.820666079693</v>
      </c>
      <c r="BP11" s="145">
        <f>conversões!BO11*INPUTs!BK$31</f>
        <v>0</v>
      </c>
      <c r="BQ11" s="145">
        <f>conversões!BP11*INPUTs!BL$31</f>
        <v>85.916312552493281</v>
      </c>
      <c r="BR11" s="145">
        <f>conversões!BQ11*INPUTs!BM$31</f>
        <v>423.22186786910646</v>
      </c>
      <c r="BS11" s="145">
        <f>conversões!BR11*INPUTs!BN$31</f>
        <v>0</v>
      </c>
      <c r="BT11" s="145">
        <f>conversões!BS11*INPUTs!BO$31</f>
        <v>0</v>
      </c>
      <c r="BU11" s="145">
        <f>conversões!BT11*INPUTs!BP$31</f>
        <v>0</v>
      </c>
      <c r="BV11" s="145">
        <f>conversões!BU11*INPUTs!BQ$31</f>
        <v>0</v>
      </c>
      <c r="BW11" s="145">
        <f>conversões!BV11*INPUTs!BR$31</f>
        <v>0</v>
      </c>
      <c r="BX11" s="145">
        <f>conversões!BW11*INPUTs!BS$31</f>
        <v>67.849535264250292</v>
      </c>
      <c r="BY11" s="145">
        <f>conversões!BX11*INPUTs!BT$31</f>
        <v>69.46423909593959</v>
      </c>
      <c r="BZ11" s="145">
        <f>conversões!BY11*INPUTs!BU$31</f>
        <v>0</v>
      </c>
      <c r="CA11" s="145">
        <f>conversões!BZ11*INPUTs!BV$31</f>
        <v>39.776070626167474</v>
      </c>
      <c r="CB11" s="145">
        <f>conversões!CA11*INPUTs!BW$31</f>
        <v>949.02219311708689</v>
      </c>
      <c r="CC11" s="145">
        <f>conversões!CB11*INPUTs!BX$31</f>
        <v>166.96996849666121</v>
      </c>
      <c r="CD11" s="145">
        <f>conversões!CC11*INPUTs!BY$31</f>
        <v>0</v>
      </c>
      <c r="CE11" s="145">
        <f>conversões!CD11*INPUTs!BZ$31</f>
        <v>1274.6670288221983</v>
      </c>
      <c r="CF11" s="145">
        <f>conversões!CE11*INPUTs!CA$31</f>
        <v>3008.8691758430264</v>
      </c>
      <c r="CG11" s="145">
        <f>conversões!CF11*INPUTs!CB$31</f>
        <v>23.916801308981729</v>
      </c>
      <c r="CH11" s="145">
        <f>conversões!CG11*INPUTs!CC$31</f>
        <v>1369.0459881694653</v>
      </c>
      <c r="CI11" s="145">
        <f>conversões!CH11*INPUTs!CD$31</f>
        <v>29572.853676209488</v>
      </c>
      <c r="CJ11" s="145">
        <f>conversões!CI11*INPUTs!CE$31</f>
        <v>394.57350471823406</v>
      </c>
      <c r="CK11" s="145">
        <f>conversões!CJ11*INPUTs!CF$31</f>
        <v>122.83899367495179</v>
      </c>
      <c r="CL11" s="145">
        <f>conversões!CK11*INPUTs!CG$31</f>
        <v>637.47452122081802</v>
      </c>
      <c r="CM11" s="145">
        <f>conversões!CL11*INPUTs!CH$31</f>
        <v>128.88054395210978</v>
      </c>
      <c r="CN11" s="145">
        <f>conversões!CM11*INPUTs!CI$31</f>
        <v>1786.7494058539285</v>
      </c>
      <c r="CO11" s="145">
        <f>conversões!CN11*INPUTs!CJ$31</f>
        <v>183.19118726679162</v>
      </c>
      <c r="CP11" s="145">
        <f>conversões!CO11*INPUTs!CK$31</f>
        <v>4589.9535947827571</v>
      </c>
      <c r="CQ11" s="144">
        <f t="shared" si="2"/>
        <v>44895.234608844446</v>
      </c>
      <c r="CR11" s="145">
        <f>conversões!CQ11*INPUTs!CM$31</f>
        <v>0</v>
      </c>
      <c r="CS11" s="145">
        <f>conversões!CR11*INPUTs!CN$31</f>
        <v>0</v>
      </c>
      <c r="CT11" s="145">
        <f>conversões!CS11*INPUTs!CO$31</f>
        <v>382.89482264094329</v>
      </c>
      <c r="CU11" s="145">
        <f>conversões!CT11*INPUTs!CP$31</f>
        <v>0</v>
      </c>
      <c r="CV11" s="145">
        <f>conversões!CU11*INPUTs!CQ$31</f>
        <v>81.712530601259743</v>
      </c>
      <c r="CW11" s="145">
        <f>conversões!CV11*INPUTs!CR$31</f>
        <v>0</v>
      </c>
      <c r="CX11" s="145">
        <f>conversões!CW11*INPUTs!CS$31</f>
        <v>0</v>
      </c>
      <c r="CY11" s="145">
        <f>conversões!CX11*INPUTs!CT$31</f>
        <v>0</v>
      </c>
      <c r="CZ11" s="145">
        <f>conversões!CY11*INPUTs!CU$31</f>
        <v>0</v>
      </c>
      <c r="DA11" s="145">
        <f>conversões!CZ11*INPUTs!CV$31</f>
        <v>134.5575069553563</v>
      </c>
      <c r="DB11" s="145">
        <f>conversões!DA11*INPUTs!CW$31</f>
        <v>0</v>
      </c>
      <c r="DC11" s="145">
        <f>conversões!DB11*INPUTs!CX$31</f>
        <v>41.329503894845672</v>
      </c>
      <c r="DD11" s="145">
        <f>conversões!DC11*INPUTs!CY$31</f>
        <v>420.83688467835765</v>
      </c>
      <c r="DE11" s="145">
        <f>conversões!DD11*INPUTs!CZ$31</f>
        <v>313.85183568391199</v>
      </c>
      <c r="DF11" s="145">
        <f>conversões!DE11*INPUTs!DA$31</f>
        <v>0</v>
      </c>
      <c r="DG11" s="145">
        <f>conversões!DF11*INPUTs!DB$31</f>
        <v>341.93570681905697</v>
      </c>
      <c r="DH11" s="145">
        <f>conversões!DG11*INPUTs!DC$31</f>
        <v>2213.1450857702744</v>
      </c>
      <c r="DI11" s="145">
        <f>conversões!DH11*INPUTs!DD$31</f>
        <v>85.714236153943745</v>
      </c>
      <c r="DJ11" s="145">
        <f>conversões!DI11*INPUTs!DE$31</f>
        <v>1591.7033074811268</v>
      </c>
      <c r="DK11" s="145">
        <f>conversões!DJ11*INPUTs!DF$31</f>
        <v>26276.968255801679</v>
      </c>
      <c r="DL11" s="145">
        <f>conversões!DK11*INPUTs!DG$31</f>
        <v>282.57707445417714</v>
      </c>
      <c r="DM11" s="145">
        <f>conversões!DL11*INPUTs!DH$31</f>
        <v>49.469207715357257</v>
      </c>
      <c r="DN11" s="145">
        <f>conversões!DM11*INPUTs!DI$31</f>
        <v>541.24045626541408</v>
      </c>
      <c r="DO11" s="145">
        <f>conversões!DN11*INPUTs!DJ$31</f>
        <v>113.75267638403265</v>
      </c>
      <c r="DP11" s="145">
        <f>conversões!DO11*INPUTs!DK$31</f>
        <v>1414.7048169195023</v>
      </c>
      <c r="DQ11" s="145">
        <f>conversões!DP11*INPUTs!DL$31</f>
        <v>141.34059347244929</v>
      </c>
      <c r="DR11" s="145">
        <f>conversões!DQ11*INPUTs!DM$31</f>
        <v>6176.8240244586159</v>
      </c>
      <c r="DS11" s="144">
        <f t="shared" si="3"/>
        <v>40604.558526150315</v>
      </c>
      <c r="DT11" s="145">
        <f>conversões!DS11*INPUTs!DO$31</f>
        <v>0</v>
      </c>
      <c r="DU11" s="145">
        <f>conversões!DT11*INPUTs!DP$31</f>
        <v>0</v>
      </c>
      <c r="DV11" s="145">
        <f>conversões!DU11*INPUTs!DQ$31</f>
        <v>396.14687773158573</v>
      </c>
      <c r="DW11" s="145">
        <f>conversões!DV11*INPUTs!DR$31</f>
        <v>0</v>
      </c>
      <c r="DX11" s="145">
        <f>conversões!DW11*INPUTs!DS$31</f>
        <v>0</v>
      </c>
      <c r="DY11" s="145">
        <f>conversões!DX11*INPUTs!DT$31</f>
        <v>0</v>
      </c>
      <c r="DZ11" s="145">
        <f>conversões!DY11*INPUTs!DU$31</f>
        <v>0</v>
      </c>
      <c r="EA11" s="145">
        <f>conversões!DZ11*INPUTs!DV$31</f>
        <v>0</v>
      </c>
      <c r="EB11" s="145">
        <f>conversões!EA11*INPUTs!DW$31</f>
        <v>0</v>
      </c>
      <c r="EC11" s="145">
        <f>conversões!EB11*INPUTs!DX$31</f>
        <v>80.486650677820364</v>
      </c>
      <c r="ED11" s="145">
        <f>conversões!EC11*INPUTs!DY$31</f>
        <v>18.306767605151293</v>
      </c>
      <c r="EE11" s="145">
        <f>conversões!ED11*INPUTs!DZ$31</f>
        <v>0</v>
      </c>
      <c r="EF11" s="145">
        <f>conversões!EE11*INPUTs!EA$31</f>
        <v>924.89191773525806</v>
      </c>
      <c r="EG11" s="145">
        <f>conversões!EF11*INPUTs!EB$31</f>
        <v>17.885922372848967</v>
      </c>
      <c r="EH11" s="145">
        <f>conversões!EG11*INPUTs!EC$31</f>
        <v>0</v>
      </c>
      <c r="EI11" s="145">
        <f>conversões!EH11*INPUTs!ED$31</f>
        <v>374.39093274323733</v>
      </c>
      <c r="EJ11" s="145">
        <f>conversões!EI11*INPUTs!EE$31</f>
        <v>1819.5534703210853</v>
      </c>
      <c r="EK11" s="145">
        <f>conversões!EJ11*INPUTs!EF$31</f>
        <v>76.839325331200172</v>
      </c>
      <c r="EL11" s="145">
        <f>conversões!EK11*INPUTs!EG$31</f>
        <v>1722.1860159668736</v>
      </c>
      <c r="EM11" s="145">
        <f>conversões!EL11*INPUTs!EH$31</f>
        <v>36089.152581836512</v>
      </c>
      <c r="EN11" s="145">
        <f>conversões!EM11*INPUTs!EI$31</f>
        <v>207.6990460894751</v>
      </c>
      <c r="EO11" s="145">
        <f>conversões!EN11*INPUTs!EJ$31</f>
        <v>476.28808461457203</v>
      </c>
      <c r="EP11" s="145">
        <f>conversões!EO11*INPUTs!EK$31</f>
        <v>252.84732261088087</v>
      </c>
      <c r="EQ11" s="145">
        <f>conversões!EP11*INPUTs!EL$31</f>
        <v>17.885922372848967</v>
      </c>
      <c r="ER11" s="145">
        <f>conversões!EQ11*INPUTs!EM$31</f>
        <v>1453.643270417208</v>
      </c>
      <c r="ES11" s="145">
        <f>conversões!ER11*INPUTs!EN$31</f>
        <v>98.372573050669317</v>
      </c>
      <c r="ET11" s="145">
        <f>conversões!ES11*INPUTs!EO$31</f>
        <v>3158.2940683718107</v>
      </c>
      <c r="EU11" s="144">
        <f t="shared" si="4"/>
        <v>47184.870749849048</v>
      </c>
      <c r="EV11" s="145">
        <f>conversões!EU11*INPUTs!EQ$31</f>
        <v>80.282190484275375</v>
      </c>
      <c r="EW11" s="145">
        <f>conversões!EV11*INPUTs!ER$31</f>
        <v>0</v>
      </c>
      <c r="EX11" s="145">
        <f>conversões!EW11*INPUTs!ES$31</f>
        <v>287.46537133489676</v>
      </c>
      <c r="EY11" s="145">
        <f>conversões!EX11*INPUTs!ET$31</f>
        <v>0</v>
      </c>
      <c r="EZ11" s="145">
        <f>conversões!EY11*INPUTs!EU$31</f>
        <v>0</v>
      </c>
      <c r="FA11" s="145">
        <f>conversões!EZ11*INPUTs!EV$31</f>
        <v>0</v>
      </c>
      <c r="FB11" s="145">
        <f>conversões!FA11*INPUTs!EW$31</f>
        <v>0</v>
      </c>
      <c r="FC11" s="145">
        <f>conversões!FB11*INPUTs!EX$31</f>
        <v>0</v>
      </c>
      <c r="FD11" s="145">
        <f>conversões!FC11*INPUTs!EY$31</f>
        <v>0</v>
      </c>
      <c r="FE11" s="145">
        <f>conversões!FD11*INPUTs!EZ$31</f>
        <v>56.076937773887629</v>
      </c>
      <c r="FF11" s="145">
        <f>conversões!FE11*INPUTs!FA$31</f>
        <v>46.756623385047938</v>
      </c>
      <c r="FG11" s="145">
        <f>conversões!FF11*INPUTs!FB$31</f>
        <v>0</v>
      </c>
      <c r="FH11" s="145">
        <f>conversões!FG11*INPUTs!FC$31</f>
        <v>1185.7396996346781</v>
      </c>
      <c r="FI11" s="145">
        <f>conversões!FH11*INPUTs!FD$31</f>
        <v>16.021982221110751</v>
      </c>
      <c r="FJ11" s="145">
        <f>conversões!FI11*INPUTs!FE$31</f>
        <v>0</v>
      </c>
      <c r="FK11" s="145">
        <f>conversões!FJ11*INPUTs!FF$31</f>
        <v>473.77897280594186</v>
      </c>
      <c r="FL11" s="145">
        <f>conversões!FK11*INPUTs!FG$31</f>
        <v>1159.8147541658363</v>
      </c>
      <c r="FM11" s="145">
        <f>conversões!FL11*INPUTs!FH$31</f>
        <v>1756.6597783681257</v>
      </c>
      <c r="FN11" s="145">
        <f>conversões!FM11*INPUTs!FI$31</f>
        <v>718.65791539715042</v>
      </c>
      <c r="FO11" s="145">
        <f>conversões!FN11*INPUTs!FJ$31</f>
        <v>20452.720824386204</v>
      </c>
      <c r="FP11" s="145">
        <f>conversões!FO11*INPUTs!FK$31</f>
        <v>151.37603258381424</v>
      </c>
      <c r="FQ11" s="145">
        <f>conversões!FP11*INPUTs!FL$31</f>
        <v>365.6843439796055</v>
      </c>
      <c r="FR11" s="145">
        <f>conversões!FQ11*INPUTs!FM$31</f>
        <v>216.26747249059321</v>
      </c>
      <c r="FS11" s="145">
        <f>conversões!FR11*INPUTs!FN$31</f>
        <v>0</v>
      </c>
      <c r="FT11" s="145">
        <f>conversões!FS11*INPUTs!FO$31</f>
        <v>163.22919839861163</v>
      </c>
      <c r="FU11" s="145">
        <f>conversões!FT11*INPUTs!FP$31</f>
        <v>114.68672697373297</v>
      </c>
      <c r="FV11" s="145">
        <f>conversões!FU11*INPUTs!FQ$31</f>
        <v>3148.5410577287753</v>
      </c>
      <c r="FW11" s="144">
        <f t="shared" si="5"/>
        <v>30393.759882112292</v>
      </c>
      <c r="FX11" s="145">
        <f>conversões!FW11*INPUTs!FS$31</f>
        <v>0</v>
      </c>
      <c r="FY11" s="145">
        <f>conversões!FX11*INPUTs!FT$31</f>
        <v>0</v>
      </c>
      <c r="FZ11" s="145">
        <f>conversões!FY11*INPUTs!FU$31</f>
        <v>0</v>
      </c>
      <c r="GA11" s="145">
        <f>conversões!FZ11*INPUTs!FV$31</f>
        <v>0</v>
      </c>
      <c r="GB11" s="145">
        <f>conversões!GA11*INPUTs!FW$31</f>
        <v>0</v>
      </c>
      <c r="GC11" s="145">
        <f>conversões!GB11*INPUTs!FX$31</f>
        <v>0</v>
      </c>
      <c r="GD11" s="145">
        <f>conversões!GC11*INPUTs!FY$31</f>
        <v>0</v>
      </c>
      <c r="GE11" s="145">
        <f>conversões!GD11*INPUTs!FZ$31</f>
        <v>0</v>
      </c>
      <c r="GF11" s="145">
        <f>conversões!GE11*INPUTs!GA$31</f>
        <v>32.605340404746315</v>
      </c>
      <c r="GG11" s="145">
        <f>conversões!GF11*INPUTs!GB$31</f>
        <v>0</v>
      </c>
      <c r="GH11" s="145">
        <f>conversões!GG11*INPUTs!GC$31</f>
        <v>16.302670202373157</v>
      </c>
      <c r="GI11" s="145">
        <f>conversões!GH11*INPUTs!GD$31</f>
        <v>0</v>
      </c>
      <c r="GJ11" s="145">
        <f>conversões!GI11*INPUTs!GE$31</f>
        <v>396.37094540227753</v>
      </c>
      <c r="GK11" s="145">
        <f>conversões!GJ11*INPUTs!GF$31</f>
        <v>61.919112770354474</v>
      </c>
      <c r="GL11" s="145">
        <f>conversões!GK11*INPUTs!GG$31</f>
        <v>0</v>
      </c>
      <c r="GM11" s="145">
        <f>conversões!GL11*INPUTs!GH$31</f>
        <v>588.99779681754694</v>
      </c>
      <c r="GN11" s="145">
        <f>conversões!GM11*INPUTs!GI$31</f>
        <v>1472.7576917796923</v>
      </c>
      <c r="GO11" s="145">
        <f>conversões!GN11*INPUTs!GJ$31</f>
        <v>280.64398574929959</v>
      </c>
      <c r="GP11" s="145">
        <f>conversões!GO11*INPUTs!GK$31</f>
        <v>1444.1156679935264</v>
      </c>
      <c r="GQ11" s="145">
        <f>conversões!GP11*INPUTs!GL$31</f>
        <v>18254.485197150138</v>
      </c>
      <c r="GR11" s="145">
        <f>conversões!GQ11*INPUTs!GM$31</f>
        <v>164.68839587808654</v>
      </c>
      <c r="GS11" s="145">
        <f>conversões!GR11*INPUTs!GN$31</f>
        <v>539.38268244263327</v>
      </c>
      <c r="GT11" s="145">
        <f>conversões!GS11*INPUTs!GO$31</f>
        <v>85.627909269697483</v>
      </c>
      <c r="GU11" s="145">
        <f>conversões!GT11*INPUTs!GP$31</f>
        <v>0</v>
      </c>
      <c r="GV11" s="145">
        <f>conversões!GU11*INPUTs!GQ$31</f>
        <v>0</v>
      </c>
      <c r="GW11" s="145">
        <f>conversões!GV11*INPUTs!GR$31</f>
        <v>137.3784770234052</v>
      </c>
      <c r="GX11" s="145">
        <f>conversões!GW11*INPUTs!GS$31</f>
        <v>3138.7943417825841</v>
      </c>
      <c r="GY11" s="144">
        <f t="shared" si="6"/>
        <v>26614.070214666361</v>
      </c>
      <c r="GZ11" s="145">
        <f>conversões!GY11*INPUTs!GU$31</f>
        <v>0</v>
      </c>
      <c r="HA11" s="145">
        <f>conversões!GZ11*INPUTs!GV$31</f>
        <v>0</v>
      </c>
      <c r="HB11" s="145">
        <f>conversões!HA11*INPUTs!GW$31</f>
        <v>214.62354498851039</v>
      </c>
      <c r="HC11" s="145">
        <f>conversões!HB11*INPUTs!GX$31</f>
        <v>0</v>
      </c>
      <c r="HD11" s="145">
        <f>conversões!HC11*INPUTs!GY$31</f>
        <v>0</v>
      </c>
      <c r="HE11" s="145">
        <f>conversões!HD11*INPUTs!GZ$31</f>
        <v>0</v>
      </c>
      <c r="HF11" s="145">
        <f>conversões!HE11*INPUTs!HA$31</f>
        <v>0</v>
      </c>
      <c r="HG11" s="145">
        <f>conversões!HF11*INPUTs!HB$31</f>
        <v>0</v>
      </c>
      <c r="HH11" s="145">
        <f>conversões!HG11*INPUTs!HC$31</f>
        <v>202.63318436166358</v>
      </c>
      <c r="HI11" s="145">
        <f>conversões!HH11*INPUTs!HD$31</f>
        <v>0</v>
      </c>
      <c r="HJ11" s="145">
        <f>conversões!HI11*INPUTs!HE$31</f>
        <v>16.695383233497228</v>
      </c>
      <c r="HK11" s="145">
        <f>conversões!HJ11*INPUTs!HF$31</f>
        <v>0</v>
      </c>
      <c r="HL11" s="145">
        <f>conversões!HK11*INPUTs!HG$31</f>
        <v>1311.8942172436577</v>
      </c>
      <c r="HM11" s="145">
        <f>conversões!HL11*INPUTs!HH$31</f>
        <v>81.147910206382093</v>
      </c>
      <c r="HN11" s="145">
        <f>conversões!HM11*INPUTs!HI$31</f>
        <v>0</v>
      </c>
      <c r="HO11" s="145">
        <f>conversões!HN11*INPUTs!HJ$31</f>
        <v>66.781532933988913</v>
      </c>
      <c r="HP11" s="145">
        <f>conversões!HO11*INPUTs!HK$31</f>
        <v>377.12849704395575</v>
      </c>
      <c r="HQ11" s="145">
        <f>conversões!HP11*INPUTs!HL$31</f>
        <v>176.50227348796471</v>
      </c>
      <c r="HR11" s="145">
        <f>conversões!HQ11*INPUTs!HM$31</f>
        <v>1949.4930996918688</v>
      </c>
      <c r="HS11" s="145">
        <f>conversões!HR11*INPUTs!HN$31</f>
        <v>15835.410633422427</v>
      </c>
      <c r="HT11" s="145">
        <f>conversões!HS11*INPUTs!HO$31</f>
        <v>224.18736346814904</v>
      </c>
      <c r="HU11" s="145">
        <f>conversões!HT11*INPUTs!HP$31</f>
        <v>422.10322336182082</v>
      </c>
      <c r="HV11" s="145">
        <f>conversões!HU11*INPUTs!HQ$31</f>
        <v>120.18127685413637</v>
      </c>
      <c r="HW11" s="145">
        <f>conversões!HV11*INPUTs!HR$31</f>
        <v>0</v>
      </c>
      <c r="HX11" s="145">
        <f>conversões!HW11*INPUTs!HS$31</f>
        <v>16.695383233497228</v>
      </c>
      <c r="HY11" s="145">
        <f>conversões!HX11*INPUTs!HT$31</f>
        <v>50.086149700491688</v>
      </c>
      <c r="HZ11" s="145">
        <f>conversões!HY11*INPUTs!HU$31</f>
        <v>40.947624141103731</v>
      </c>
      <c r="IA11" s="144">
        <f t="shared" si="7"/>
        <v>21106.511297373116</v>
      </c>
    </row>
    <row r="12" spans="1:235" s="27" customFormat="1" ht="36" x14ac:dyDescent="0.25">
      <c r="A12" s="98" t="s">
        <v>28</v>
      </c>
      <c r="B12" s="99">
        <v>93212</v>
      </c>
      <c r="C12" s="99"/>
      <c r="D12" s="99">
        <v>2</v>
      </c>
      <c r="E12" s="99"/>
      <c r="F12" s="99"/>
      <c r="G12" s="99" t="s">
        <v>825</v>
      </c>
      <c r="H12" s="99" t="s">
        <v>25</v>
      </c>
      <c r="I12" s="98" t="s">
        <v>14</v>
      </c>
      <c r="J12" s="98" t="s">
        <v>878</v>
      </c>
      <c r="K12" s="98" t="s">
        <v>845</v>
      </c>
      <c r="L12" s="145">
        <f>conversões!K12*INPUTs!G$31</f>
        <v>228.08828672104468</v>
      </c>
      <c r="M12" s="145">
        <f>conversões!L12*INPUTs!H$31</f>
        <v>75.603351089408221</v>
      </c>
      <c r="N12" s="145">
        <f>conversões!M12*INPUTs!I$31</f>
        <v>2428.0750268052948</v>
      </c>
      <c r="O12" s="145">
        <f>conversões!N12*INPUTs!J$31</f>
        <v>1017.1550757989132</v>
      </c>
      <c r="P12" s="145">
        <f>conversões!O12*INPUTs!K$31</f>
        <v>4408.9897637894228</v>
      </c>
      <c r="Q12" s="145">
        <f>conversões!P12*INPUTs!L$31</f>
        <v>897.49102403791574</v>
      </c>
      <c r="R12" s="145">
        <f>conversões!Q12*INPUTs!M$31</f>
        <v>89.479242376076897</v>
      </c>
      <c r="S12" s="145">
        <f>conversões!R12*INPUTs!N$31</f>
        <v>4857.5414136242598</v>
      </c>
      <c r="T12" s="145">
        <f>conversões!S12*INPUTs!O$31</f>
        <v>1345.3059008841146</v>
      </c>
      <c r="U12" s="145">
        <f>conversões!T12*INPUTs!P$31</f>
        <v>101765.07409550292</v>
      </c>
      <c r="V12" s="145">
        <f>conversões!U12*INPUTs!Q$31</f>
        <v>6527.7142463387145</v>
      </c>
      <c r="W12" s="145">
        <f>conversões!V12*INPUTs!R$31</f>
        <v>4335.7901104033963</v>
      </c>
      <c r="X12" s="145">
        <f>conversões!W12*INPUTs!S$31</f>
        <v>27369.173717401038</v>
      </c>
      <c r="Y12" s="145">
        <f>conversões!X12*INPUTs!T$31</f>
        <v>13723.00283403389</v>
      </c>
      <c r="Z12" s="145">
        <f>conversões!Y12*INPUTs!U$31</f>
        <v>6586.9970766051802</v>
      </c>
      <c r="AA12" s="145">
        <f>conversões!Z12*INPUTs!V$31</f>
        <v>9435.030128570037</v>
      </c>
      <c r="AB12" s="145">
        <f>conversões!AA12*INPUTs!W$31</f>
        <v>14013.79482088288</v>
      </c>
      <c r="AC12" s="145">
        <f>conversões!AB12*INPUTs!X$31</f>
        <v>7042.8826150479745</v>
      </c>
      <c r="AD12" s="145">
        <f>conversões!AC12*INPUTs!Y$31</f>
        <v>45286.664818579731</v>
      </c>
      <c r="AE12" s="145">
        <f>conversões!AD12*INPUTs!Z$31</f>
        <v>147665.20072800611</v>
      </c>
      <c r="AF12" s="145">
        <f>conversões!AE12*INPUTs!AA$31</f>
        <v>15128.891070298774</v>
      </c>
      <c r="AG12" s="145">
        <f>conversões!AF12*INPUTs!AB$31</f>
        <v>62061.692389155629</v>
      </c>
      <c r="AH12" s="145">
        <f>conversões!AG12*INPUTs!AC$31</f>
        <v>45836.129228625068</v>
      </c>
      <c r="AI12" s="145">
        <f>conversões!AH12*INPUTs!AD$31</f>
        <v>3400.2921070612947</v>
      </c>
      <c r="AJ12" s="145">
        <f>conversões!AI12*INPUTs!AE$31</f>
        <v>960.22727625295522</v>
      </c>
      <c r="AK12" s="145">
        <f>conversões!AJ12*INPUTs!AF$31</f>
        <v>26736.121025907363</v>
      </c>
      <c r="AL12" s="145">
        <f>conversões!AK12*INPUTs!AG$31</f>
        <v>9125.2064510027794</v>
      </c>
      <c r="AM12" s="144">
        <f t="shared" si="0"/>
        <v>562347.6138248021</v>
      </c>
      <c r="AN12" s="145">
        <f>conversões!AM12*INPUTs!AI$31</f>
        <v>263.41255556498731</v>
      </c>
      <c r="AO12" s="145">
        <f>conversões!AN12*INPUTs!AJ$31</f>
        <v>0</v>
      </c>
      <c r="AP12" s="145">
        <f>conversões!AO12*INPUTs!AK$31</f>
        <v>2246.9599969106794</v>
      </c>
      <c r="AQ12" s="145">
        <f>conversões!AP12*INPUTs!AL$31</f>
        <v>507.33811167104335</v>
      </c>
      <c r="AR12" s="145">
        <f>conversões!AQ12*INPUTs!AM$31</f>
        <v>3671.4573323904247</v>
      </c>
      <c r="AS12" s="145">
        <f>conversões!AR12*INPUTs!AN$31</f>
        <v>702.14307000191423</v>
      </c>
      <c r="AT12" s="145">
        <f>conversões!AS12*INPUTs!AO$31</f>
        <v>65.978812820428601</v>
      </c>
      <c r="AU12" s="145">
        <f>conversões!AT12*INPUTs!AP$31</f>
        <v>5362.5065581862618</v>
      </c>
      <c r="AV12" s="145">
        <f>conversões!AU12*INPUTs!AQ$31</f>
        <v>1126.1361169486183</v>
      </c>
      <c r="AW12" s="145">
        <f>conversões!AV12*INPUTs!AR$31</f>
        <v>81105.829275554977</v>
      </c>
      <c r="AX12" s="145">
        <f>conversões!AW12*INPUTs!AS$31</f>
        <v>6331.5967630107134</v>
      </c>
      <c r="AY12" s="145">
        <f>conversões!AX12*INPUTs!AT$31</f>
        <v>2953.6436659737988</v>
      </c>
      <c r="AZ12" s="145">
        <f>conversões!AY12*INPUTs!AU$31</f>
        <v>21893.43747267338</v>
      </c>
      <c r="BA12" s="145">
        <f>conversões!AZ12*INPUTs!AV$31</f>
        <v>7880.4691876152192</v>
      </c>
      <c r="BB12" s="145">
        <f>conversões!BA12*INPUTs!AW$31</f>
        <v>5828.1476310782864</v>
      </c>
      <c r="BC12" s="145">
        <f>conversões!BB12*INPUTs!AX$31</f>
        <v>7927.0973571895092</v>
      </c>
      <c r="BD12" s="145">
        <f>conversões!BC12*INPUTs!AY$31</f>
        <v>13645.66077805444</v>
      </c>
      <c r="BE12" s="145">
        <f>conversões!BD12*INPUTs!AZ$31</f>
        <v>3550.6375587232701</v>
      </c>
      <c r="BF12" s="145">
        <f>conversões!BE12*INPUTs!BA$31</f>
        <v>44408.365200372697</v>
      </c>
      <c r="BG12" s="145">
        <f>conversões!BF12*INPUTs!BB$31</f>
        <v>122889.25379939456</v>
      </c>
      <c r="BH12" s="145">
        <f>conversões!BG12*INPUTs!BC$31</f>
        <v>13773.034761313216</v>
      </c>
      <c r="BI12" s="145">
        <f>conversões!BH12*INPUTs!BD$31</f>
        <v>73244.524419588284</v>
      </c>
      <c r="BJ12" s="145">
        <f>conversões!BI12*INPUTs!BE$31</f>
        <v>38255.433721337489</v>
      </c>
      <c r="BK12" s="145">
        <f>conversões!BJ12*INPUTs!BF$31</f>
        <v>2168.1649567924414</v>
      </c>
      <c r="BL12" s="145">
        <f>conversões!BK12*INPUTs!BG$31</f>
        <v>1587.1850644690708</v>
      </c>
      <c r="BM12" s="145">
        <f>conversões!BL12*INPUTs!BH$31</f>
        <v>11986.686680834053</v>
      </c>
      <c r="BN12" s="145">
        <f>conversões!BM12*INPUTs!BI$31</f>
        <v>8960.8015559644482</v>
      </c>
      <c r="BO12" s="144">
        <f t="shared" si="1"/>
        <v>482335.90240443422</v>
      </c>
      <c r="BP12" s="145">
        <f>conversões!BO12*INPUTs!BK$31</f>
        <v>188.84233093437811</v>
      </c>
      <c r="BQ12" s="145">
        <f>conversões!BP12*INPUTs!BL$31</f>
        <v>0</v>
      </c>
      <c r="BR12" s="145">
        <f>conversões!BQ12*INPUTs!BM$31</f>
        <v>1789.7866477744444</v>
      </c>
      <c r="BS12" s="145">
        <f>conversões!BR12*INPUTs!BN$31</f>
        <v>413.30055198916972</v>
      </c>
      <c r="BT12" s="145">
        <f>conversões!BS12*INPUTs!BO$31</f>
        <v>3210.4510403944846</v>
      </c>
      <c r="BU12" s="145">
        <f>conversões!BT12*INPUTs!BP$31</f>
        <v>178.68088781139701</v>
      </c>
      <c r="BV12" s="145">
        <f>conversões!BU12*INPUTs!BQ$31</f>
        <v>59.664105939251215</v>
      </c>
      <c r="BW12" s="145">
        <f>conversões!BV12*INPUTs!BR$31</f>
        <v>3297.0269834429696</v>
      </c>
      <c r="BX12" s="145">
        <f>conversões!BW12*INPUTs!BS$31</f>
        <v>1463.4438123731534</v>
      </c>
      <c r="BY12" s="145">
        <f>conversões!BX12*INPUTs!BT$31</f>
        <v>70673.016296385496</v>
      </c>
      <c r="BZ12" s="145">
        <f>conversões!BY12*INPUTs!BU$31</f>
        <v>6712.3430129317185</v>
      </c>
      <c r="CA12" s="145">
        <f>conversões!BZ12*INPUTs!BV$31</f>
        <v>2795.8328261298338</v>
      </c>
      <c r="CB12" s="145">
        <f>conversões!CA12*INPUTs!BW$31</f>
        <v>19942.303430535791</v>
      </c>
      <c r="CC12" s="145">
        <f>conversões!CB12*INPUTs!BX$31</f>
        <v>5973.7905897941773</v>
      </c>
      <c r="CD12" s="145">
        <f>conversões!CC12*INPUTs!BY$31</f>
        <v>5383.2978749519771</v>
      </c>
      <c r="CE12" s="145">
        <f>conversões!CD12*INPUTs!BZ$31</f>
        <v>7823.0616477545891</v>
      </c>
      <c r="CF12" s="145">
        <f>conversões!CE12*INPUTs!CA$31</f>
        <v>12691.835585583873</v>
      </c>
      <c r="CG12" s="145">
        <f>conversões!CF12*INPUTs!CB$31</f>
        <v>3663.353722636522</v>
      </c>
      <c r="CH12" s="145">
        <f>conversões!CG12*INPUTs!CC$31</f>
        <v>32534.746481310125</v>
      </c>
      <c r="CI12" s="145">
        <f>conversões!CH12*INPUTs!CD$31</f>
        <v>128687.42601332703</v>
      </c>
      <c r="CJ12" s="145">
        <f>conversões!CI12*INPUTs!CE$31</f>
        <v>12084.13876096608</v>
      </c>
      <c r="CK12" s="145">
        <f>conversões!CJ12*INPUTs!CF$31</f>
        <v>63239.619773444683</v>
      </c>
      <c r="CL12" s="145">
        <f>conversões!CK12*INPUTs!CG$31</f>
        <v>22489.123985839367</v>
      </c>
      <c r="CM12" s="145">
        <f>conversões!CL12*INPUTs!CH$31</f>
        <v>1372.635746569176</v>
      </c>
      <c r="CN12" s="145">
        <f>conversões!CM12*INPUTs!CI$31</f>
        <v>842.55917398542135</v>
      </c>
      <c r="CO12" s="145">
        <f>conversões!CN12*INPUTs!CJ$31</f>
        <v>12537.662704504661</v>
      </c>
      <c r="CP12" s="145">
        <f>conversões!CO12*INPUTs!CK$31</f>
        <v>7033.3953751457566</v>
      </c>
      <c r="CQ12" s="144">
        <f t="shared" si="2"/>
        <v>427081.33936245559</v>
      </c>
      <c r="CR12" s="145">
        <f>conversões!CQ12*INPUTs!CM$31</f>
        <v>190.64195923304857</v>
      </c>
      <c r="CS12" s="145">
        <f>conversões!CR12*INPUTs!CN$31</f>
        <v>28.508208407936529</v>
      </c>
      <c r="CT12" s="145">
        <f>conversões!CS12*INPUTs!CO$31</f>
        <v>1050.5489806399639</v>
      </c>
      <c r="CU12" s="145">
        <f>conversões!CT12*INPUTs!CP$31</f>
        <v>761.6857201926075</v>
      </c>
      <c r="CV12" s="145">
        <f>conversões!CU12*INPUTs!CQ$31</f>
        <v>1367.9403255161255</v>
      </c>
      <c r="CW12" s="145">
        <f>conversões!CV12*INPUTs!CR$31</f>
        <v>114.54361582114545</v>
      </c>
      <c r="CX12" s="145">
        <f>conversões!CW12*INPUTs!CS$31</f>
        <v>0</v>
      </c>
      <c r="CY12" s="145">
        <f>conversões!CX12*INPUTs!CT$31</f>
        <v>1873.0468066663659</v>
      </c>
      <c r="CZ12" s="145">
        <f>conversões!CY12*INPUTs!CU$31</f>
        <v>1155.8092327046061</v>
      </c>
      <c r="DA12" s="145">
        <f>conversões!CZ12*INPUTs!CV$31</f>
        <v>52635.808365870478</v>
      </c>
      <c r="DB12" s="145">
        <f>conversões!DA12*INPUTs!CW$31</f>
        <v>2356.0694510714011</v>
      </c>
      <c r="DC12" s="145">
        <f>conversões!DB12*INPUTs!CX$31</f>
        <v>2363.2109369503773</v>
      </c>
      <c r="DD12" s="145">
        <f>conversões!DC12*INPUTs!CY$31</f>
        <v>13915.204795979073</v>
      </c>
      <c r="DE12" s="145">
        <f>conversões!DD12*INPUTs!CZ$31</f>
        <v>2194.5446005706194</v>
      </c>
      <c r="DF12" s="145">
        <f>conversões!DE12*INPUTs!DA$31</f>
        <v>3469.7648657844861</v>
      </c>
      <c r="DG12" s="145">
        <f>conversões!DF12*INPUTs!DB$31</f>
        <v>4895.6469473141096</v>
      </c>
      <c r="DH12" s="145">
        <f>conversões!DG12*INPUTs!DC$31</f>
        <v>8213.7656605062657</v>
      </c>
      <c r="DI12" s="145">
        <f>conversões!DH12*INPUTs!DD$31</f>
        <v>2980.6607899511146</v>
      </c>
      <c r="DJ12" s="145">
        <f>conversões!DI12*INPUTs!DE$31</f>
        <v>31588.332908175722</v>
      </c>
      <c r="DK12" s="145">
        <f>conversões!DJ12*INPUTs!DF$31</f>
        <v>119159.99962617074</v>
      </c>
      <c r="DL12" s="145">
        <f>conversões!DK12*INPUTs!DG$31</f>
        <v>21742.642445589929</v>
      </c>
      <c r="DM12" s="145">
        <f>conversões!DL12*INPUTs!DH$31</f>
        <v>54151.222141545572</v>
      </c>
      <c r="DN12" s="145">
        <f>conversões!DM12*INPUTs!DI$31</f>
        <v>15605.224052393904</v>
      </c>
      <c r="DO12" s="145">
        <f>conversões!DN12*INPUTs!DJ$31</f>
        <v>733.66589401394606</v>
      </c>
      <c r="DP12" s="145">
        <f>conversões!DO12*INPUTs!DK$31</f>
        <v>249.69424848124621</v>
      </c>
      <c r="DQ12" s="145">
        <f>conversões!DP12*INPUTs!DL$31</f>
        <v>5893.2891150902269</v>
      </c>
      <c r="DR12" s="145">
        <f>conversões!DQ12*INPUTs!DM$31</f>
        <v>4774.5193206774893</v>
      </c>
      <c r="DS12" s="144">
        <f t="shared" si="3"/>
        <v>353465.99101531849</v>
      </c>
      <c r="DT12" s="145">
        <f>conversões!DS12*INPUTs!DO$31</f>
        <v>176.75499756697803</v>
      </c>
      <c r="DU12" s="145">
        <f>conversões!DT12*INPUTs!DP$31</f>
        <v>77.267184650681244</v>
      </c>
      <c r="DV12" s="145">
        <f>conversões!DU12*INPUTs!DQ$31</f>
        <v>1877.6441405531643</v>
      </c>
      <c r="DW12" s="145">
        <f>conversões!DV12*INPUTs!DR$31</f>
        <v>273.94885326292678</v>
      </c>
      <c r="DX12" s="145">
        <f>conversões!DW12*INPUTs!DS$31</f>
        <v>1452.6560376431373</v>
      </c>
      <c r="DY12" s="145">
        <f>conversões!DX12*INPUTs!DT$31</f>
        <v>110.83520319659419</v>
      </c>
      <c r="DZ12" s="145">
        <f>conversões!DY12*INPUTs!DU$31</f>
        <v>77.153556438017134</v>
      </c>
      <c r="EA12" s="145">
        <f>conversões!DZ12*INPUTs!DV$31</f>
        <v>2935.1745515619132</v>
      </c>
      <c r="EB12" s="145">
        <f>conversões!EA12*INPUTs!DW$31</f>
        <v>1275.2245313653455</v>
      </c>
      <c r="EC12" s="145">
        <f>conversões!EB12*INPUTs!DX$31</f>
        <v>46551.972126119654</v>
      </c>
      <c r="ED12" s="145">
        <f>conversões!EC12*INPUTs!DY$31</f>
        <v>2335.2652841846134</v>
      </c>
      <c r="EE12" s="145">
        <f>conversões!ED12*INPUTs!DZ$31</f>
        <v>2322.7665314897313</v>
      </c>
      <c r="EF12" s="145">
        <f>conversões!EE12*INPUTs!EA$31</f>
        <v>14773.444672805306</v>
      </c>
      <c r="EG12" s="145">
        <f>conversões!EF12*INPUTs!EB$31</f>
        <v>2471.2607195943269</v>
      </c>
      <c r="EH12" s="145">
        <f>conversões!EG12*INPUTs!EC$31</f>
        <v>3678.2006570881472</v>
      </c>
      <c r="EI12" s="145">
        <f>conversões!EH12*INPUTs!ED$31</f>
        <v>5238.7824545553149</v>
      </c>
      <c r="EJ12" s="145">
        <f>conversões!EI12*INPUTs!EE$31</f>
        <v>8611.9471224789941</v>
      </c>
      <c r="EK12" s="145">
        <f>conversões!EJ12*INPUTs!EF$31</f>
        <v>3014.0416495041568</v>
      </c>
      <c r="EL12" s="145">
        <f>conversões!EK12*INPUTs!EG$31</f>
        <v>32216.439362602534</v>
      </c>
      <c r="EM12" s="145">
        <f>conversões!EL12*INPUTs!EH$31</f>
        <v>110716.85450317062</v>
      </c>
      <c r="EN12" s="145">
        <f>conversões!EM12*INPUTs!EI$31</f>
        <v>20837.761694200744</v>
      </c>
      <c r="EO12" s="145">
        <f>conversões!EN12*INPUTs!EJ$31</f>
        <v>46783.207292529616</v>
      </c>
      <c r="EP12" s="145">
        <f>conversões!EO12*INPUTs!EK$31</f>
        <v>12675.519616534275</v>
      </c>
      <c r="EQ12" s="145">
        <f>conversões!EP12*INPUTs!EL$31</f>
        <v>298.31649362189717</v>
      </c>
      <c r="ER12" s="145">
        <f>conversões!EQ12*INPUTs!EM$31</f>
        <v>283.97549092244492</v>
      </c>
      <c r="ES12" s="145">
        <f>conversões!ER12*INPUTs!EN$31</f>
        <v>7135.6942926606016</v>
      </c>
      <c r="ET12" s="145">
        <f>conversões!ES12*INPUTs!EO$31</f>
        <v>4649.3203193653389</v>
      </c>
      <c r="EU12" s="144">
        <f t="shared" si="4"/>
        <v>332851.42933966714</v>
      </c>
      <c r="EV12" s="145">
        <f>conversões!EU12*INPUTs!EQ$31</f>
        <v>333.29271975116131</v>
      </c>
      <c r="EW12" s="145">
        <f>conversões!EV12*INPUTs!ER$31</f>
        <v>34.607481597611972</v>
      </c>
      <c r="EX12" s="145">
        <f>conversões!EW12*INPUTs!ES$31</f>
        <v>987.04679112612268</v>
      </c>
      <c r="EY12" s="145">
        <f>conversões!EX12*INPUTs!ET$31</f>
        <v>378.44611123778486</v>
      </c>
      <c r="EZ12" s="145">
        <f>conversões!EY12*INPUTs!EU$31</f>
        <v>1176.7994335552503</v>
      </c>
      <c r="FA12" s="145">
        <f>conversões!EZ12*INPUTs!EV$31</f>
        <v>72.567519905108455</v>
      </c>
      <c r="FB12" s="145">
        <f>conversões!FA12*INPUTs!EW$31</f>
        <v>0</v>
      </c>
      <c r="FC12" s="145">
        <f>conversões!FB12*INPUTs!EX$31</f>
        <v>1386.5258025945705</v>
      </c>
      <c r="FD12" s="145">
        <f>conversões!FC12*INPUTs!EY$31</f>
        <v>1026.7165299881367</v>
      </c>
      <c r="FE12" s="145">
        <f>conversões!FD12*INPUTs!EZ$31</f>
        <v>33145.833716471745</v>
      </c>
      <c r="FF12" s="145">
        <f>conversões!FE12*INPUTs!FA$31</f>
        <v>1592.7159651062127</v>
      </c>
      <c r="FG12" s="145">
        <f>conversões!FF12*INPUTs!FB$31</f>
        <v>1879.40263364924</v>
      </c>
      <c r="FH12" s="145">
        <f>conversões!FG12*INPUTs!FC$31</f>
        <v>12945.275117691772</v>
      </c>
      <c r="FI12" s="145">
        <f>conversões!FH12*INPUTs!FD$31</f>
        <v>1370.0989638334331</v>
      </c>
      <c r="FJ12" s="145">
        <f>conversões!FI12*INPUTs!FE$31</f>
        <v>2726.6702062910972</v>
      </c>
      <c r="FK12" s="145">
        <f>conversões!FJ12*INPUTs!FF$31</f>
        <v>3022.6372204069175</v>
      </c>
      <c r="FL12" s="145">
        <f>conversões!FK12*INPUTs!FG$31</f>
        <v>8078.9191467914898</v>
      </c>
      <c r="FM12" s="145">
        <f>conversões!FL12*INPUTs!FH$31</f>
        <v>1719.1449099749548</v>
      </c>
      <c r="FN12" s="145">
        <f>conversões!FM12*INPUTs!FI$31</f>
        <v>29523.039917643338</v>
      </c>
      <c r="FO12" s="145">
        <f>conversões!FN12*INPUTs!FJ$31</f>
        <v>93030.997853912049</v>
      </c>
      <c r="FP12" s="145">
        <f>conversões!FO12*INPUTs!FK$31</f>
        <v>17810.911305348545</v>
      </c>
      <c r="FQ12" s="145">
        <f>conversões!FP12*INPUTs!FL$31</f>
        <v>38114.263496470739</v>
      </c>
      <c r="FR12" s="145">
        <f>conversões!FQ12*INPUTs!FM$31</f>
        <v>11021.412000216907</v>
      </c>
      <c r="FS12" s="145">
        <f>conversões!FR12*INPUTs!FN$31</f>
        <v>217.03756131349814</v>
      </c>
      <c r="FT12" s="145">
        <f>conversões!FS12*INPUTs!FO$31</f>
        <v>52.630316523205977</v>
      </c>
      <c r="FU12" s="145">
        <f>conversões!FT12*INPUTs!FP$31</f>
        <v>6509.1604425762835</v>
      </c>
      <c r="FV12" s="145">
        <f>conversões!FU12*INPUTs!FQ$31</f>
        <v>4322.8924013125079</v>
      </c>
      <c r="FW12" s="144">
        <f t="shared" si="5"/>
        <v>272479.04556528974</v>
      </c>
      <c r="FX12" s="145">
        <f>conversões!FW12*INPUTs!FS$31</f>
        <v>157.09960110778675</v>
      </c>
      <c r="FY12" s="145">
        <f>conversões!FX12*INPUTs!FT$31</f>
        <v>53.421689658345279</v>
      </c>
      <c r="FZ12" s="145">
        <f>conversões!FY12*INPUTs!FU$31</f>
        <v>648.19416724629787</v>
      </c>
      <c r="GA12" s="145">
        <f>conversões!FZ12*INPUTs!FV$31</f>
        <v>269.95179110907742</v>
      </c>
      <c r="GB12" s="145">
        <f>conversões!GA12*INPUTs!FW$31</f>
        <v>837.30789144182438</v>
      </c>
      <c r="GC12" s="145">
        <f>conversões!GB12*INPUTs!FX$31</f>
        <v>145.88061416053742</v>
      </c>
      <c r="GD12" s="145">
        <f>conversões!GC12*INPUTs!FY$31</f>
        <v>222.71254539405263</v>
      </c>
      <c r="GE12" s="145">
        <f>conversões!GD12*INPUTs!FZ$31</f>
        <v>645.07741097198868</v>
      </c>
      <c r="GF12" s="145">
        <f>conversões!GE12*INPUTs!GA$31</f>
        <v>996.92163927963361</v>
      </c>
      <c r="GG12" s="145">
        <f>conversões!GF12*INPUTs!GB$31</f>
        <v>32281.574088553014</v>
      </c>
      <c r="GH12" s="145">
        <f>conversões!GG12*INPUTs!GC$31</f>
        <v>3775.4674316387886</v>
      </c>
      <c r="GI12" s="145">
        <f>conversões!GH12*INPUTs!GD$31</f>
        <v>1638.4230693636528</v>
      </c>
      <c r="GJ12" s="145">
        <f>conversões!GI12*INPUTs!GE$31</f>
        <v>11578.648207679867</v>
      </c>
      <c r="GK12" s="145">
        <f>conversões!GJ12*INPUTs!GF$31</f>
        <v>1465.572731827961</v>
      </c>
      <c r="GL12" s="145">
        <f>conversões!GK12*INPUTs!GG$31</f>
        <v>3060.7717263712643</v>
      </c>
      <c r="GM12" s="145">
        <f>conversões!GL12*INPUTs!GH$31</f>
        <v>3918.8048292476951</v>
      </c>
      <c r="GN12" s="145">
        <f>conversões!GM12*INPUTs!GI$31</f>
        <v>9972.0118096918395</v>
      </c>
      <c r="GO12" s="145">
        <f>conversões!GN12*INPUTs!GJ$31</f>
        <v>1552.4573216270526</v>
      </c>
      <c r="GP12" s="145">
        <f>conversões!GO12*INPUTs!GK$31</f>
        <v>31760.019456274822</v>
      </c>
      <c r="GQ12" s="145">
        <f>conversões!GP12*INPUTs!GL$31</f>
        <v>93309.325598407668</v>
      </c>
      <c r="GR12" s="145">
        <f>conversões!GQ12*INPUTs!GM$31</f>
        <v>19915.476661770561</v>
      </c>
      <c r="GS12" s="145">
        <f>conversões!GR12*INPUTs!GN$31</f>
        <v>40457.102745155811</v>
      </c>
      <c r="GT12" s="145">
        <f>conversões!GS12*INPUTs!GO$31</f>
        <v>6974.6052232956372</v>
      </c>
      <c r="GU12" s="145">
        <f>conversões!GT12*INPUTs!GP$31</f>
        <v>38.582724255337951</v>
      </c>
      <c r="GV12" s="145">
        <f>conversões!GU12*INPUTs!GQ$31</f>
        <v>16.302670202373157</v>
      </c>
      <c r="GW12" s="145">
        <f>conversões!GV12*INPUTs!GR$31</f>
        <v>6354.4406494058503</v>
      </c>
      <c r="GX12" s="145">
        <f>conversões!GW12*INPUTs!GS$31</f>
        <v>4680.6462853987759</v>
      </c>
      <c r="GY12" s="144">
        <f t="shared" si="6"/>
        <v>276726.80058053753</v>
      </c>
      <c r="GZ12" s="145">
        <f>conversões!GY12*INPUTs!GU$31</f>
        <v>0</v>
      </c>
      <c r="HA12" s="145">
        <f>conversões!GZ12*INPUTs!GV$31</f>
        <v>0</v>
      </c>
      <c r="HB12" s="145">
        <f>conversões!HA12*INPUTs!GW$31</f>
        <v>1149.2978799326149</v>
      </c>
      <c r="HC12" s="145">
        <f>conversões!HB12*INPUTs!GX$31</f>
        <v>286.03057778257022</v>
      </c>
      <c r="HD12" s="145">
        <f>conversões!HC12*INPUTs!GY$31</f>
        <v>1010.662053674818</v>
      </c>
      <c r="HE12" s="145">
        <f>conversões!HD12*INPUTs!GZ$31</f>
        <v>0</v>
      </c>
      <c r="HF12" s="145">
        <f>conversões!HE12*INPUTs!HA$31</f>
        <v>65.902828553278525</v>
      </c>
      <c r="HG12" s="145">
        <f>conversões!HF12*INPUTs!HB$31</f>
        <v>628.47265875016615</v>
      </c>
      <c r="HH12" s="145">
        <f>conversões!HG12*INPUTs!HC$31</f>
        <v>939.3108186090152</v>
      </c>
      <c r="HI12" s="145">
        <f>conversões!HH12*INPUTs!HD$31</f>
        <v>19599.455519117415</v>
      </c>
      <c r="HJ12" s="145">
        <f>conversões!HI12*INPUTs!HE$31</f>
        <v>3348.3460992115374</v>
      </c>
      <c r="HK12" s="145">
        <f>conversões!HJ12*INPUTs!HF$31</f>
        <v>1482.4327240997509</v>
      </c>
      <c r="HL12" s="145">
        <f>conversões!HK12*INPUTs!HG$31</f>
        <v>10319.724801862441</v>
      </c>
      <c r="HM12" s="145">
        <f>conversões!HL12*INPUTs!HH$31</f>
        <v>1216.9185755500855</v>
      </c>
      <c r="HN12" s="145">
        <f>conversões!HM12*INPUTs!HI$31</f>
        <v>2034.926890515241</v>
      </c>
      <c r="HO12" s="145">
        <f>conversões!HN12*INPUTs!HJ$31</f>
        <v>3652.7354476204282</v>
      </c>
      <c r="HP12" s="145">
        <f>conversões!HO12*INPUTs!HK$31</f>
        <v>8725.2981289759318</v>
      </c>
      <c r="HQ12" s="145">
        <f>conversões!HP12*INPUTs!HL$31</f>
        <v>1436.1333509278079</v>
      </c>
      <c r="HR12" s="145">
        <f>conversões!HQ12*INPUTs!HM$31</f>
        <v>35566.043536014884</v>
      </c>
      <c r="HS12" s="145">
        <f>conversões!HR12*INPUTs!HN$31</f>
        <v>100215.44334672581</v>
      </c>
      <c r="HT12" s="145">
        <f>conversões!HS12*INPUTs!HO$31</f>
        <v>17322.227213677557</v>
      </c>
      <c r="HU12" s="145">
        <f>conversões!HT12*INPUTs!HP$31</f>
        <v>38844.827442278693</v>
      </c>
      <c r="HV12" s="145">
        <f>conversões!HU12*INPUTs!HQ$31</f>
        <v>6960.8250236866679</v>
      </c>
      <c r="HW12" s="145">
        <f>conversões!HV12*INPUTs!HR$31</f>
        <v>33.390766466994457</v>
      </c>
      <c r="HX12" s="145">
        <f>conversões!HW12*INPUTs!HS$31</f>
        <v>0</v>
      </c>
      <c r="HY12" s="145">
        <f>conversões!HX12*INPUTs!HT$31</f>
        <v>4908.302077947711</v>
      </c>
      <c r="HZ12" s="145">
        <f>conversões!HY12*INPUTs!HU$31</f>
        <v>4396.4730322146061</v>
      </c>
      <c r="IA12" s="144">
        <f t="shared" si="7"/>
        <v>264143.18079419603</v>
      </c>
    </row>
    <row r="13" spans="1:235" s="116" customFormat="1" ht="36" x14ac:dyDescent="0.25">
      <c r="A13" s="114" t="s">
        <v>28</v>
      </c>
      <c r="B13" s="115">
        <v>93298</v>
      </c>
      <c r="C13" s="115"/>
      <c r="D13" s="115">
        <v>2</v>
      </c>
      <c r="E13" s="115"/>
      <c r="F13" s="115"/>
      <c r="G13" s="115" t="s">
        <v>826</v>
      </c>
      <c r="H13" s="115" t="s">
        <v>25</v>
      </c>
      <c r="I13" s="114" t="s">
        <v>14</v>
      </c>
      <c r="J13" s="114" t="s">
        <v>878</v>
      </c>
      <c r="K13" s="114" t="s">
        <v>845</v>
      </c>
      <c r="L13" s="145">
        <f>conversões!K13*INPUTs!G$31</f>
        <v>3369.4095227330595</v>
      </c>
      <c r="M13" s="145">
        <f>conversões!L13*INPUTs!H$31</f>
        <v>3864.7581823711239</v>
      </c>
      <c r="N13" s="145">
        <f>conversões!M13*INPUTs!I$31</f>
        <v>8202.1997471900395</v>
      </c>
      <c r="O13" s="145">
        <f>conversões!N13*INPUTs!J$31</f>
        <v>6083.2074350898438</v>
      </c>
      <c r="P13" s="145">
        <f>conversões!O13*INPUTs!K$31</f>
        <v>55687.436095792073</v>
      </c>
      <c r="Q13" s="145">
        <f>conversões!P13*INPUTs!L$31</f>
        <v>1605.8109099152277</v>
      </c>
      <c r="R13" s="145">
        <f>conversões!Q13*INPUTs!M$31</f>
        <v>3934.8573300043668</v>
      </c>
      <c r="S13" s="145">
        <f>conversões!R13*INPUTs!N$31</f>
        <v>1893.9023626990481</v>
      </c>
      <c r="T13" s="145">
        <f>conversões!S13*INPUTs!O$31</f>
        <v>3082.5682634849654</v>
      </c>
      <c r="U13" s="145">
        <f>conversões!T13*INPUTs!P$31</f>
        <v>17343.460178655641</v>
      </c>
      <c r="V13" s="145">
        <f>conversões!U13*INPUTs!Q$31</f>
        <v>11893.555538225357</v>
      </c>
      <c r="W13" s="145">
        <f>conversões!V13*INPUTs!R$31</f>
        <v>6524.9618223126026</v>
      </c>
      <c r="X13" s="145">
        <f>conversões!W13*INPUTs!S$31</f>
        <v>28640.759453798088</v>
      </c>
      <c r="Y13" s="145">
        <f>conversões!X13*INPUTs!T$31</f>
        <v>4328.128767134227</v>
      </c>
      <c r="Z13" s="145">
        <f>conversões!Y13*INPUTs!U$31</f>
        <v>2480.7671874108801</v>
      </c>
      <c r="AA13" s="145">
        <f>conversões!Z13*INPUTs!V$31</f>
        <v>40068.498810830366</v>
      </c>
      <c r="AB13" s="145">
        <f>conversões!AA13*INPUTs!W$31</f>
        <v>130851.05425038903</v>
      </c>
      <c r="AC13" s="145">
        <f>conversões!AB13*INPUTs!X$31</f>
        <v>47823.750017915438</v>
      </c>
      <c r="AD13" s="145">
        <f>conversões!AC13*INPUTs!Y$31</f>
        <v>197424.57811644708</v>
      </c>
      <c r="AE13" s="145">
        <f>conversões!AD13*INPUTs!Z$31</f>
        <v>444375.31209603418</v>
      </c>
      <c r="AF13" s="145">
        <f>conversões!AE13*INPUTs!AA$31</f>
        <v>98190.260256512935</v>
      </c>
      <c r="AG13" s="145">
        <f>conversões!AF13*INPUTs!AB$31</f>
        <v>73650.728306276753</v>
      </c>
      <c r="AH13" s="145">
        <f>conversões!AG13*INPUTs!AC$31</f>
        <v>71680.838091098296</v>
      </c>
      <c r="AI13" s="145">
        <f>conversões!AH13*INPUTs!AD$31</f>
        <v>21170.981351394341</v>
      </c>
      <c r="AJ13" s="145">
        <f>conversões!AI13*INPUTs!AE$31</f>
        <v>14785.601268475179</v>
      </c>
      <c r="AK13" s="145">
        <f>conversões!AJ13*INPUTs!AF$31</f>
        <v>29339.831323866125</v>
      </c>
      <c r="AL13" s="145">
        <f>conversões!AK13*INPUTs!AG$31</f>
        <v>32555.542459392898</v>
      </c>
      <c r="AM13" s="144">
        <f t="shared" si="0"/>
        <v>1360852.7591454491</v>
      </c>
      <c r="AN13" s="145">
        <f>conversões!AM13*INPUTs!AI$31</f>
        <v>3222.635515625147</v>
      </c>
      <c r="AO13" s="145">
        <f>conversões!AN13*INPUTs!AJ$31</f>
        <v>3397.0907229731001</v>
      </c>
      <c r="AP13" s="145">
        <f>conversões!AO13*INPUTs!AK$31</f>
        <v>5982.7407022894295</v>
      </c>
      <c r="AQ13" s="145">
        <f>conversões!AP13*INPUTs!AL$31</f>
        <v>4415.7539517188679</v>
      </c>
      <c r="AR13" s="145">
        <f>conversões!AQ13*INPUTs!AM$31</f>
        <v>11213.298117824457</v>
      </c>
      <c r="AS13" s="145">
        <f>conversões!AR13*INPUTs!AN$31</f>
        <v>1794.0053929840651</v>
      </c>
      <c r="AT13" s="145">
        <f>conversões!AS13*INPUTs!AO$31</f>
        <v>3263.7107826388851</v>
      </c>
      <c r="AU13" s="145">
        <f>conversões!AT13*INPUTs!AP$31</f>
        <v>2414.7548001969126</v>
      </c>
      <c r="AV13" s="145">
        <f>conversões!AU13*INPUTs!AQ$31</f>
        <v>2404.3552825570773</v>
      </c>
      <c r="AW13" s="145">
        <f>conversões!AV13*INPUTs!AR$31</f>
        <v>14226.249510273325</v>
      </c>
      <c r="AX13" s="145">
        <f>conversões!AW13*INPUTs!AS$31</f>
        <v>10965.514057907598</v>
      </c>
      <c r="AY13" s="145">
        <f>conversões!AX13*INPUTs!AT$31</f>
        <v>5269.4352738974312</v>
      </c>
      <c r="AZ13" s="145">
        <f>conversões!AY13*INPUTs!AU$31</f>
        <v>23455.823929066177</v>
      </c>
      <c r="BA13" s="145">
        <f>conversões!AZ13*INPUTs!AV$31</f>
        <v>2992.8489049213463</v>
      </c>
      <c r="BB13" s="145">
        <f>conversões!BA13*INPUTs!AW$31</f>
        <v>1271.5169749652798</v>
      </c>
      <c r="BC13" s="145">
        <f>conversões!BB13*INPUTs!AX$31</f>
        <v>34779.610166840321</v>
      </c>
      <c r="BD13" s="145">
        <f>conversões!BC13*INPUTs!AY$31</f>
        <v>124662.32160159529</v>
      </c>
      <c r="BE13" s="145">
        <f>conversões!BD13*INPUTs!AZ$31</f>
        <v>38437.245252127774</v>
      </c>
      <c r="BF13" s="145">
        <f>conversões!BE13*INPUTs!BA$31</f>
        <v>183482.00436872154</v>
      </c>
      <c r="BG13" s="145">
        <f>conversões!BF13*INPUTs!BB$31</f>
        <v>440918.75046280149</v>
      </c>
      <c r="BH13" s="145">
        <f>conversões!BG13*INPUTs!BC$31</f>
        <v>93043.877632320218</v>
      </c>
      <c r="BI13" s="145">
        <f>conversões!BH13*INPUTs!BD$31</f>
        <v>67674.839362189523</v>
      </c>
      <c r="BJ13" s="145">
        <f>conversões!BI13*INPUTs!BE$31</f>
        <v>66372.580030666475</v>
      </c>
      <c r="BK13" s="145">
        <f>conversões!BJ13*INPUTs!BF$31</f>
        <v>20258.701163620502</v>
      </c>
      <c r="BL13" s="145">
        <f>conversões!BK13*INPUTs!BG$31</f>
        <v>11358.984991859123</v>
      </c>
      <c r="BM13" s="145">
        <f>conversões!BL13*INPUTs!BH$31</f>
        <v>34461.658582044438</v>
      </c>
      <c r="BN13" s="145">
        <f>conversões!BM13*INPUTs!BI$31</f>
        <v>36903.66168938086</v>
      </c>
      <c r="BO13" s="144">
        <f t="shared" si="1"/>
        <v>1248643.9692240069</v>
      </c>
      <c r="BP13" s="145">
        <f>conversões!BO13*INPUTs!BK$31</f>
        <v>3362.2418336432679</v>
      </c>
      <c r="BQ13" s="145">
        <f>conversões!BP13*INPUTs!BL$31</f>
        <v>3349.7449852158006</v>
      </c>
      <c r="BR13" s="145">
        <f>conversões!BQ13*INPUTs!BM$31</f>
        <v>5607.3113330303649</v>
      </c>
      <c r="BS13" s="145">
        <f>conversões!BR13*INPUTs!BN$31</f>
        <v>3781.9039989859125</v>
      </c>
      <c r="BT13" s="145">
        <f>conversões!BS13*INPUTs!BO$31</f>
        <v>9928.9865224571731</v>
      </c>
      <c r="BU13" s="145">
        <f>conversões!BT13*INPUTs!BP$31</f>
        <v>877.35140527998067</v>
      </c>
      <c r="BV13" s="145">
        <f>conversões!BU13*INPUTs!BQ$31</f>
        <v>2828.7033999932783</v>
      </c>
      <c r="BW13" s="145">
        <f>conversões!BV13*INPUTs!BR$31</f>
        <v>2451.8817253803768</v>
      </c>
      <c r="BX13" s="145">
        <f>conversões!BW13*INPUTs!BS$31</f>
        <v>1638.9237496780213</v>
      </c>
      <c r="BY13" s="145">
        <f>conversões!BX13*INPUTs!BT$31</f>
        <v>13275.767167233103</v>
      </c>
      <c r="BZ13" s="145">
        <f>conversões!BY13*INPUTs!BU$31</f>
        <v>9457.5978794167786</v>
      </c>
      <c r="CA13" s="145">
        <f>conversões!BZ13*INPUTs!BV$31</f>
        <v>4248.8878578706308</v>
      </c>
      <c r="CB13" s="145">
        <f>conversões!CA13*INPUTs!BW$31</f>
        <v>20641.231980874152</v>
      </c>
      <c r="CC13" s="145">
        <f>conversões!CB13*INPUTs!BX$31</f>
        <v>3285.4541932482139</v>
      </c>
      <c r="CD13" s="145">
        <f>conversões!CC13*INPUTs!BY$31</f>
        <v>1769.6338649814159</v>
      </c>
      <c r="CE13" s="145">
        <f>conversões!CD13*INPUTs!BZ$31</f>
        <v>32692.088978051204</v>
      </c>
      <c r="CF13" s="145">
        <f>conversões!CE13*INPUTs!CA$31</f>
        <v>111198.53364053035</v>
      </c>
      <c r="CG13" s="145">
        <f>conversões!CF13*INPUTs!CB$31</f>
        <v>34641.601809112595</v>
      </c>
      <c r="CH13" s="145">
        <f>conversões!CG13*INPUTs!CC$31</f>
        <v>151381.34720267385</v>
      </c>
      <c r="CI13" s="145">
        <f>conversões!CH13*INPUTs!CD$31</f>
        <v>353969.44849947863</v>
      </c>
      <c r="CJ13" s="145">
        <f>conversões!CI13*INPUTs!CE$31</f>
        <v>86151.368346605101</v>
      </c>
      <c r="CK13" s="145">
        <f>conversões!CJ13*INPUTs!CF$31</f>
        <v>64031.472131221111</v>
      </c>
      <c r="CL13" s="145">
        <f>conversões!CK13*INPUTs!CG$31</f>
        <v>64603.353545879159</v>
      </c>
      <c r="CM13" s="145">
        <f>conversões!CL13*INPUTs!CH$31</f>
        <v>16787.03401429483</v>
      </c>
      <c r="CN13" s="145">
        <f>conversões!CM13*INPUTs!CI$31</f>
        <v>10677.743554068296</v>
      </c>
      <c r="CO13" s="145">
        <f>conversões!CN13*INPUTs!CJ$31</f>
        <v>30464.04261371238</v>
      </c>
      <c r="CP13" s="145">
        <f>conversões!CO13*INPUTs!CK$31</f>
        <v>27892.69071041327</v>
      </c>
      <c r="CQ13" s="144">
        <f t="shared" si="2"/>
        <v>1070996.3469433291</v>
      </c>
      <c r="CR13" s="145">
        <f>conversões!CQ13*INPUTs!CM$31</f>
        <v>2128.3353663162061</v>
      </c>
      <c r="CS13" s="145">
        <f>conversões!CR13*INPUTs!CN$31</f>
        <v>2976.4268819948225</v>
      </c>
      <c r="CT13" s="145">
        <f>conversões!CS13*INPUTs!CO$31</f>
        <v>6792.3853399768723</v>
      </c>
      <c r="CU13" s="145">
        <f>conversões!CT13*INPUTs!CP$31</f>
        <v>3112.5508086974273</v>
      </c>
      <c r="CV13" s="145">
        <f>conversões!CU13*INPUTs!CQ$31</f>
        <v>11533.939806659329</v>
      </c>
      <c r="CW13" s="145">
        <f>conversões!CV13*INPUTs!CR$31</f>
        <v>1019.6909848654029</v>
      </c>
      <c r="CX13" s="145">
        <f>conversões!CW13*INPUTs!CS$31</f>
        <v>2405.9506918561251</v>
      </c>
      <c r="CY13" s="145">
        <f>conversões!CX13*INPUTs!CT$31</f>
        <v>3301.3070698786487</v>
      </c>
      <c r="CZ13" s="145">
        <f>conversões!CY13*INPUTs!CU$31</f>
        <v>1316.2910653435281</v>
      </c>
      <c r="DA13" s="145">
        <f>conversões!CZ13*INPUTs!CV$31</f>
        <v>12660.384269100818</v>
      </c>
      <c r="DB13" s="145">
        <f>conversões!DA13*INPUTs!CW$31</f>
        <v>7052.5684486604496</v>
      </c>
      <c r="DC13" s="145">
        <f>conversões!DB13*INPUTs!CX$31</f>
        <v>4509.898180458049</v>
      </c>
      <c r="DD13" s="145">
        <f>conversões!DC13*INPUTs!CY$31</f>
        <v>20278.564961627988</v>
      </c>
      <c r="DE13" s="145">
        <f>conversões!DD13*INPUTs!CZ$31</f>
        <v>2853.7915171975483</v>
      </c>
      <c r="DF13" s="145">
        <f>conversões!DE13*INPUTs!DA$31</f>
        <v>2427.9269456944603</v>
      </c>
      <c r="DG13" s="145">
        <f>conversões!DF13*INPUTs!DB$31</f>
        <v>44872.632100462644</v>
      </c>
      <c r="DH13" s="145">
        <f>conversões!DG13*INPUTs!DC$31</f>
        <v>109809.98589250268</v>
      </c>
      <c r="DI13" s="145">
        <f>conversões!DH13*INPUTs!DD$31</f>
        <v>27280.825308293061</v>
      </c>
      <c r="DJ13" s="145">
        <f>conversões!DI13*INPUTs!DE$31</f>
        <v>159714.70625232992</v>
      </c>
      <c r="DK13" s="145">
        <f>conversões!DJ13*INPUTs!DF$31</f>
        <v>363379.08737481624</v>
      </c>
      <c r="DL13" s="145">
        <f>conversões!DK13*INPUTs!DG$31</f>
        <v>81757.666836406468</v>
      </c>
      <c r="DM13" s="145">
        <f>conversões!DL13*INPUTs!DH$31</f>
        <v>63812.447039540581</v>
      </c>
      <c r="DN13" s="145">
        <f>conversões!DM13*INPUTs!DI$31</f>
        <v>59143.282303152591</v>
      </c>
      <c r="DO13" s="145">
        <f>conversões!DN13*INPUTs!DJ$31</f>
        <v>13693.374520433543</v>
      </c>
      <c r="DP13" s="145">
        <f>conversões!DO13*INPUTs!DK$31</f>
        <v>11331.245406908403</v>
      </c>
      <c r="DQ13" s="145">
        <f>conversões!DP13*INPUTs!DL$31</f>
        <v>30097.422164938758</v>
      </c>
      <c r="DR13" s="145">
        <f>conversões!DQ13*INPUTs!DM$31</f>
        <v>29489.325084020929</v>
      </c>
      <c r="DS13" s="144">
        <f t="shared" si="3"/>
        <v>1078752.0126221334</v>
      </c>
      <c r="DT13" s="145">
        <f>conversões!DS13*INPUTs!DO$31</f>
        <v>2605.5275332124465</v>
      </c>
      <c r="DU13" s="145">
        <f>conversões!DT13*INPUTs!DP$31</f>
        <v>2285.3288410327878</v>
      </c>
      <c r="DV13" s="145">
        <f>conversões!DU13*INPUTs!DQ$31</f>
        <v>8245.08405882855</v>
      </c>
      <c r="DW13" s="145">
        <f>conversões!DV13*INPUTs!DR$31</f>
        <v>2403.5909104663233</v>
      </c>
      <c r="DX13" s="145">
        <f>conversões!DW13*INPUTs!DS$31</f>
        <v>9380.2320081437811</v>
      </c>
      <c r="DY13" s="145">
        <f>conversões!DX13*INPUTs!DT$31</f>
        <v>1063.9258557221669</v>
      </c>
      <c r="DZ13" s="145">
        <f>conversões!DY13*INPUTs!DU$31</f>
        <v>2737.7935784552028</v>
      </c>
      <c r="EA13" s="145">
        <f>conversões!DZ13*INPUTs!DV$31</f>
        <v>3023.1276980694379</v>
      </c>
      <c r="EB13" s="145">
        <f>conversões!EA13*INPUTs!DW$31</f>
        <v>2051.2561256434315</v>
      </c>
      <c r="EC13" s="145">
        <f>conversões!EB13*INPUTs!DX$31</f>
        <v>12075.99963099667</v>
      </c>
      <c r="ED13" s="145">
        <f>conversões!EC13*INPUTs!DY$31</f>
        <v>10251.402681270831</v>
      </c>
      <c r="EE13" s="145">
        <f>conversões!ED13*INPUTs!DZ$31</f>
        <v>4444.215082724525</v>
      </c>
      <c r="EF13" s="145">
        <f>conversões!EE13*INPUTs!EA$31</f>
        <v>22124.365880647249</v>
      </c>
      <c r="EG13" s="145">
        <f>conversões!EF13*INPUTs!EB$31</f>
        <v>2285.0314437352022</v>
      </c>
      <c r="EH13" s="145">
        <f>conversões!EG13*INPUTs!EC$31</f>
        <v>4322.2657076470232</v>
      </c>
      <c r="EI13" s="145">
        <f>conversões!EH13*INPUTs!ED$31</f>
        <v>47049.516752712741</v>
      </c>
      <c r="EJ13" s="145">
        <f>conversões!EI13*INPUTs!EE$31</f>
        <v>118297.43761766714</v>
      </c>
      <c r="EK13" s="145">
        <f>conversões!EJ13*INPUTs!EF$31</f>
        <v>22293.078175121696</v>
      </c>
      <c r="EL13" s="145">
        <f>conversões!EK13*INPUTs!EG$31</f>
        <v>140503.41626068769</v>
      </c>
      <c r="EM13" s="145">
        <f>conversões!EL13*INPUTs!EH$31</f>
        <v>380498.02342205431</v>
      </c>
      <c r="EN13" s="145">
        <f>conversões!EM13*INPUTs!EI$31</f>
        <v>77043.402302657647</v>
      </c>
      <c r="EO13" s="145">
        <f>conversões!EN13*INPUTs!EJ$31</f>
        <v>62639.762752379815</v>
      </c>
      <c r="EP13" s="145">
        <f>conversões!EO13*INPUTs!EK$31</f>
        <v>59991.150136398028</v>
      </c>
      <c r="EQ13" s="145">
        <f>conversões!EP13*INPUTs!EL$31</f>
        <v>15308.261106694012</v>
      </c>
      <c r="ER13" s="145">
        <f>conversões!EQ13*INPUTs!EM$31</f>
        <v>10188.703405040875</v>
      </c>
      <c r="ES13" s="145">
        <f>conversões!ER13*INPUTs!EN$31</f>
        <v>27110.943152275275</v>
      </c>
      <c r="ET13" s="145">
        <f>conversões!ES13*INPUTs!EO$31</f>
        <v>25664.309760611872</v>
      </c>
      <c r="EU13" s="144">
        <f t="shared" si="4"/>
        <v>1075887.1518808969</v>
      </c>
      <c r="EV13" s="145">
        <f>conversões!EU13*INPUTs!EQ$31</f>
        <v>2840.6940022152448</v>
      </c>
      <c r="EW13" s="145">
        <f>conversões!EV13*INPUTs!ER$31</f>
        <v>2149.4922514051414</v>
      </c>
      <c r="EX13" s="145">
        <f>conversões!EW13*INPUTs!ES$31</f>
        <v>5922.2652416128931</v>
      </c>
      <c r="EY13" s="145">
        <f>conversões!EX13*INPUTs!ET$31</f>
        <v>1904.9706162454845</v>
      </c>
      <c r="EZ13" s="145">
        <f>conversões!EY13*INPUTs!EU$31</f>
        <v>6712.9945123042125</v>
      </c>
      <c r="FA13" s="145">
        <f>conversões!EZ13*INPUTs!EV$31</f>
        <v>789.06229542297399</v>
      </c>
      <c r="FB13" s="145">
        <f>conversões!FA13*INPUTs!EW$31</f>
        <v>2689.9733203881865</v>
      </c>
      <c r="FC13" s="145">
        <f>conversões!FB13*INPUTs!EX$31</f>
        <v>4163.5387998179231</v>
      </c>
      <c r="FD13" s="145">
        <f>conversões!FC13*INPUTs!EY$31</f>
        <v>1619.8379076983235</v>
      </c>
      <c r="FE13" s="145">
        <f>conversões!FD13*INPUTs!EZ$31</f>
        <v>12204.654682536388</v>
      </c>
      <c r="FF13" s="145">
        <f>conversões!FE13*INPUTs!FA$31</f>
        <v>6461.0197266623445</v>
      </c>
      <c r="FG13" s="145">
        <f>conversões!FF13*INPUTs!FB$31</f>
        <v>3267.7763048599754</v>
      </c>
      <c r="FH13" s="145">
        <f>conversões!FG13*INPUTs!FC$31</f>
        <v>17365.404756826061</v>
      </c>
      <c r="FI13" s="145">
        <f>conversões!FH13*INPUTs!FD$31</f>
        <v>2442.1198020439979</v>
      </c>
      <c r="FJ13" s="145">
        <f>conversões!FI13*INPUTs!FE$31</f>
        <v>2703.0927396366128</v>
      </c>
      <c r="FK13" s="145">
        <f>conversões!FJ13*INPUTs!FF$31</f>
        <v>38844.006211653912</v>
      </c>
      <c r="FL13" s="145">
        <f>conversões!FK13*INPUTs!FG$31</f>
        <v>104843.28315038416</v>
      </c>
      <c r="FM13" s="145">
        <f>conversões!FL13*INPUTs!FH$31</f>
        <v>14969.55954046519</v>
      </c>
      <c r="FN13" s="145">
        <f>conversões!FM13*INPUTs!FI$31</f>
        <v>141097.25151909824</v>
      </c>
      <c r="FO13" s="145">
        <f>conversões!FN13*INPUTs!FJ$31</f>
        <v>341813.54377374053</v>
      </c>
      <c r="FP13" s="145">
        <f>conversões!FO13*INPUTs!FK$31</f>
        <v>69528.422079193842</v>
      </c>
      <c r="FQ13" s="145">
        <f>conversões!FP13*INPUTs!FL$31</f>
        <v>59111.182834274128</v>
      </c>
      <c r="FR13" s="145">
        <f>conversões!FQ13*INPUTs!FM$31</f>
        <v>53869.902831753447</v>
      </c>
      <c r="FS13" s="145">
        <f>conversões!FR13*INPUTs!FN$31</f>
        <v>14882.935746050309</v>
      </c>
      <c r="FT13" s="145">
        <f>conversões!FS13*INPUTs!FO$31</f>
        <v>9008.2623382499205</v>
      </c>
      <c r="FU13" s="145">
        <f>conversões!FT13*INPUTs!FP$31</f>
        <v>19002.861332026652</v>
      </c>
      <c r="FV13" s="145">
        <f>conversões!FU13*INPUTs!FQ$31</f>
        <v>21834.879000170797</v>
      </c>
      <c r="FW13" s="144">
        <f t="shared" si="5"/>
        <v>962042.98731673695</v>
      </c>
      <c r="FX13" s="145">
        <f>conversões!FW13*INPUTs!FS$31</f>
        <v>2876.7251863431693</v>
      </c>
      <c r="FY13" s="145">
        <f>conversões!FX13*INPUTs!FT$31</f>
        <v>2180.4255712661502</v>
      </c>
      <c r="FZ13" s="145">
        <f>conversões!FY13*INPUTs!FU$31</f>
        <v>8304.8072599657553</v>
      </c>
      <c r="GA13" s="145">
        <f>conversões!FZ13*INPUTs!FV$31</f>
        <v>1626.0966793488228</v>
      </c>
      <c r="GB13" s="145">
        <f>conversões!GA13*INPUTs!FW$31</f>
        <v>10574.376617568934</v>
      </c>
      <c r="GC13" s="145">
        <f>conversões!GB13*INPUTs!FX$31</f>
        <v>1539.3900439978581</v>
      </c>
      <c r="GD13" s="145">
        <f>conversões!GC13*INPUTs!FY$31</f>
        <v>3563.7817766684852</v>
      </c>
      <c r="GE13" s="145">
        <f>conversões!GD13*INPUTs!FZ$31</f>
        <v>2472.5882773930066</v>
      </c>
      <c r="GF13" s="145">
        <f>conversões!GE13*INPUTs!GA$31</f>
        <v>950.34235708122822</v>
      </c>
      <c r="GG13" s="145">
        <f>conversões!GF13*INPUTs!GB$31</f>
        <v>13427.156913321154</v>
      </c>
      <c r="GH13" s="145">
        <f>conversões!GG13*INPUTs!GC$31</f>
        <v>7408.6278729926444</v>
      </c>
      <c r="GI13" s="145">
        <f>conversões!GH13*INPUTs!GD$31</f>
        <v>2925.9568933416199</v>
      </c>
      <c r="GJ13" s="145">
        <f>conversões!GI13*INPUTs!GE$31</f>
        <v>18656.153528280051</v>
      </c>
      <c r="GK13" s="145">
        <f>conversões!GJ13*INPUTs!GF$31</f>
        <v>2726.1065841026634</v>
      </c>
      <c r="GL13" s="145">
        <f>conversões!GK13*INPUTs!GG$31</f>
        <v>2729.6668515738015</v>
      </c>
      <c r="GM13" s="145">
        <f>conversões!GL13*INPUTs!GH$31</f>
        <v>38273.530954959228</v>
      </c>
      <c r="GN13" s="145">
        <f>conversões!GM13*INPUTs!GI$31</f>
        <v>100081.43083751167</v>
      </c>
      <c r="GO13" s="145">
        <f>conversões!GN13*INPUTs!GJ$31</f>
        <v>11842.479622842151</v>
      </c>
      <c r="GP13" s="145">
        <f>conversões!GO13*INPUTs!GK$31</f>
        <v>143958.9767832183</v>
      </c>
      <c r="GQ13" s="145">
        <f>conversões!GP13*INPUTs!GL$31</f>
        <v>356859.03219192015</v>
      </c>
      <c r="GR13" s="145">
        <f>conversões!GQ13*INPUTs!GM$31</f>
        <v>71942.565200612546</v>
      </c>
      <c r="GS13" s="145">
        <f>conversões!GR13*INPUTs!GN$31</f>
        <v>52518.884709054204</v>
      </c>
      <c r="GT13" s="145">
        <f>conversões!GS13*INPUTs!GO$31</f>
        <v>61743.604115451773</v>
      </c>
      <c r="GU13" s="145">
        <f>conversões!GT13*INPUTs!GP$31</f>
        <v>14039.931074331125</v>
      </c>
      <c r="GV13" s="145">
        <f>conversões!GU13*INPUTs!GQ$31</f>
        <v>11081.048679713385</v>
      </c>
      <c r="GW13" s="145">
        <f>conversões!GV13*INPUTs!GR$31</f>
        <v>19143.637151177929</v>
      </c>
      <c r="GX13" s="145">
        <f>conversões!GW13*INPUTs!GS$31</f>
        <v>25980.44002802555</v>
      </c>
      <c r="GY13" s="144">
        <f t="shared" si="6"/>
        <v>989427.76376206358</v>
      </c>
      <c r="GZ13" s="145">
        <f>conversões!GY13*INPUTs!GU$31</f>
        <v>2825.2107642121659</v>
      </c>
      <c r="HA13" s="145">
        <f>conversões!GZ13*INPUTs!GV$31</f>
        <v>2296.6793056106326</v>
      </c>
      <c r="HB13" s="145">
        <f>conversões!HA13*INPUTs!GW$31</f>
        <v>7827.3971330117902</v>
      </c>
      <c r="HC13" s="145">
        <f>conversões!HB13*INPUTs!GX$31</f>
        <v>1754.2849673472476</v>
      </c>
      <c r="HD13" s="145">
        <f>conversões!HC13*INPUTs!GY$31</f>
        <v>11705.452594047647</v>
      </c>
      <c r="HE13" s="145">
        <f>conversões!HD13*INPUTs!GZ$31</f>
        <v>1668.4992554194232</v>
      </c>
      <c r="HF13" s="145">
        <f>conversões!HE13*INPUTs!HA$31</f>
        <v>1806.6091771055931</v>
      </c>
      <c r="HG13" s="145">
        <f>conversões!HF13*INPUTs!HB$31</f>
        <v>3148.8208922444869</v>
      </c>
      <c r="HH13" s="145">
        <f>conversões!HG13*INPUTs!HC$31</f>
        <v>5526.1301118296751</v>
      </c>
      <c r="HI13" s="145">
        <f>conversões!HH13*INPUTs!HD$31</f>
        <v>13926.74916889385</v>
      </c>
      <c r="HJ13" s="145">
        <f>conversões!HI13*INPUTs!HE$31</f>
        <v>7750.1875758399401</v>
      </c>
      <c r="HK13" s="145">
        <f>conversões!HJ13*INPUTs!HF$31</f>
        <v>6177.7579490681173</v>
      </c>
      <c r="HL13" s="145">
        <f>conversões!HK13*INPUTs!HG$31</f>
        <v>24392.397331794877</v>
      </c>
      <c r="HM13" s="145">
        <f>conversões!HL13*INPUTs!HH$31</f>
        <v>2927.5227087802714</v>
      </c>
      <c r="HN13" s="145">
        <f>conversões!HM13*INPUTs!HI$31</f>
        <v>19023.839564979869</v>
      </c>
      <c r="HO13" s="145">
        <f>conversões!HN13*INPUTs!HJ$31</f>
        <v>41268.61265461408</v>
      </c>
      <c r="HP13" s="145">
        <f>conversões!HO13*INPUTs!HK$31</f>
        <v>109681.53100709798</v>
      </c>
      <c r="HQ13" s="145">
        <f>conversões!HP13*INPUTs!HL$31</f>
        <v>11403.89882467471</v>
      </c>
      <c r="HR13" s="145">
        <f>conversões!HQ13*INPUTs!HM$31</f>
        <v>138695.10321598852</v>
      </c>
      <c r="HS13" s="145">
        <f>conversões!HR13*INPUTs!HN$31</f>
        <v>358977.0158566368</v>
      </c>
      <c r="HT13" s="145">
        <f>conversões!HS13*INPUTs!HO$31</f>
        <v>75007.284547064963</v>
      </c>
      <c r="HU13" s="145">
        <f>conversões!HT13*INPUTs!HP$31</f>
        <v>49313.988665293749</v>
      </c>
      <c r="HV13" s="145">
        <f>conversões!HU13*INPUTs!HQ$31</f>
        <v>70106.661027349852</v>
      </c>
      <c r="HW13" s="145">
        <f>conversões!HV13*INPUTs!HR$31</f>
        <v>12516.998038292215</v>
      </c>
      <c r="HX13" s="145">
        <f>conversões!HW13*INPUTs!HS$31</f>
        <v>8952.6321328306694</v>
      </c>
      <c r="HY13" s="145">
        <f>conversões!HX13*INPUTs!HT$31</f>
        <v>23971.796253572076</v>
      </c>
      <c r="HZ13" s="145">
        <f>conversões!HY13*INPUTs!HU$31</f>
        <v>26091.181573047565</v>
      </c>
      <c r="IA13" s="144">
        <f t="shared" si="7"/>
        <v>1038744.2422966488</v>
      </c>
    </row>
    <row r="14" spans="1:235" s="113" customFormat="1" ht="24" x14ac:dyDescent="0.25">
      <c r="A14" s="111" t="s">
        <v>28</v>
      </c>
      <c r="B14" s="112">
        <v>5911</v>
      </c>
      <c r="C14" s="112"/>
      <c r="D14" s="112">
        <v>3</v>
      </c>
      <c r="E14" s="112"/>
      <c r="F14" s="112"/>
      <c r="G14" s="112" t="s">
        <v>809</v>
      </c>
      <c r="H14" s="112" t="s">
        <v>23</v>
      </c>
      <c r="I14" s="111" t="s">
        <v>10</v>
      </c>
      <c r="J14" s="111" t="s">
        <v>880</v>
      </c>
      <c r="K14" s="111" t="s">
        <v>845</v>
      </c>
      <c r="L14" s="146">
        <f>conversões!K14*INPUTs!G$32</f>
        <v>12577.218829137048</v>
      </c>
      <c r="M14" s="146">
        <f>conversões!L14*INPUTs!H$32</f>
        <v>3885.2179454957991</v>
      </c>
      <c r="N14" s="146">
        <f>conversões!M14*INPUTs!I$32</f>
        <v>19301.586791225036</v>
      </c>
      <c r="O14" s="146">
        <f>conversões!N14*INPUTs!J$32</f>
        <v>2613.918336589355</v>
      </c>
      <c r="P14" s="146">
        <f>conversões!O14*INPUTs!K$32</f>
        <v>13769.548597116453</v>
      </c>
      <c r="Q14" s="146">
        <f>conversões!P14*INPUTs!L$32</f>
        <v>5898.0415475958971</v>
      </c>
      <c r="R14" s="146">
        <f>conversões!Q14*INPUTs!M$32</f>
        <v>11271.895642568415</v>
      </c>
      <c r="S14" s="146">
        <f>conversões!R14*INPUTs!N$32</f>
        <v>22548.508999879061</v>
      </c>
      <c r="T14" s="146">
        <f>conversões!S14*INPUTs!O$32</f>
        <v>14283.317186559583</v>
      </c>
      <c r="U14" s="146">
        <f>conversões!T14*INPUTs!P$32</f>
        <v>36330.492902763952</v>
      </c>
      <c r="V14" s="146">
        <f>conversões!U14*INPUTs!Q$32</f>
        <v>28280.537024873302</v>
      </c>
      <c r="W14" s="146">
        <f>conversões!V14*INPUTs!R$32</f>
        <v>38912.564359016789</v>
      </c>
      <c r="X14" s="146">
        <f>conversões!W14*INPUTs!S$32</f>
        <v>36345.300900856382</v>
      </c>
      <c r="Y14" s="146">
        <f>conversões!X14*INPUTs!T$32</f>
        <v>6843.4118613655</v>
      </c>
      <c r="Z14" s="146">
        <f>conversões!Y14*INPUTs!U$32</f>
        <v>7356.936033523315</v>
      </c>
      <c r="AA14" s="146">
        <f>conversões!Z14*INPUTs!V$32</f>
        <v>45238.44913874226</v>
      </c>
      <c r="AB14" s="146">
        <f>conversões!AA14*INPUTs!W$32</f>
        <v>116628.07999561141</v>
      </c>
      <c r="AC14" s="146">
        <f>conversões!AB14*INPUTs!X$32</f>
        <v>16459.198245621406</v>
      </c>
      <c r="AD14" s="146">
        <f>conversões!AC14*INPUTs!Y$32</f>
        <v>548924.77258758398</v>
      </c>
      <c r="AE14" s="146">
        <f>conversões!AD14*INPUTs!Z$32</f>
        <v>1678517.9018266352</v>
      </c>
      <c r="AF14" s="146">
        <f>conversões!AE14*INPUTs!AA$32</f>
        <v>108381.73944176384</v>
      </c>
      <c r="AG14" s="146">
        <f>conversões!AF14*INPUTs!AB$32</f>
        <v>98762.042380969564</v>
      </c>
      <c r="AH14" s="146">
        <f>conversões!AG14*INPUTs!AC$32</f>
        <v>110027.56242174954</v>
      </c>
      <c r="AI14" s="146">
        <f>conversões!AH14*INPUTs!AD$32</f>
        <v>35491.235430463021</v>
      </c>
      <c r="AJ14" s="146">
        <f>conversões!AI14*INPUTs!AE$32</f>
        <v>28806.659063356012</v>
      </c>
      <c r="AK14" s="146">
        <f>conversões!AJ14*INPUTs!AF$32</f>
        <v>42247.4675665697</v>
      </c>
      <c r="AL14" s="146">
        <f>conversões!AK14*INPUTs!AG$32</f>
        <v>73808.018825096908</v>
      </c>
      <c r="AM14" s="144">
        <f t="shared" si="0"/>
        <v>3163511.6238827286</v>
      </c>
      <c r="AN14" s="146">
        <f>conversões!AM14*INPUTs!AI$32</f>
        <v>27062.596400730883</v>
      </c>
      <c r="AO14" s="146">
        <f>conversões!AN14*INPUTs!AJ$32</f>
        <v>3916.3548944419822</v>
      </c>
      <c r="AP14" s="146">
        <f>conversões!AO14*INPUTs!AK$32</f>
        <v>6040.9576725324423</v>
      </c>
      <c r="AQ14" s="146">
        <f>conversões!AP14*INPUTs!AL$32</f>
        <v>3880.2813557118802</v>
      </c>
      <c r="AR14" s="146">
        <f>conversões!AQ14*INPUTs!AM$32</f>
        <v>13713.731017288346</v>
      </c>
      <c r="AS14" s="146">
        <f>conversões!AR14*INPUTs!AN$32</f>
        <v>5574.6414675538172</v>
      </c>
      <c r="AT14" s="146">
        <f>conversões!AS14*INPUTs!AO$32</f>
        <v>8503.0270521736693</v>
      </c>
      <c r="AU14" s="146">
        <f>conversões!AT14*INPUTs!AP$32</f>
        <v>21087.710314328262</v>
      </c>
      <c r="AV14" s="146">
        <f>conversões!AU14*INPUTs!AQ$32</f>
        <v>12376.18861424332</v>
      </c>
      <c r="AW14" s="146">
        <f>conversões!AV14*INPUTs!AR$32</f>
        <v>33286.14013691424</v>
      </c>
      <c r="AX14" s="146">
        <f>conversões!AW14*INPUTs!AS$32</f>
        <v>32167.487206347952</v>
      </c>
      <c r="AY14" s="146">
        <f>conversões!AX14*INPUTs!AT$32</f>
        <v>30411.753014993359</v>
      </c>
      <c r="AZ14" s="146">
        <f>conversões!AY14*INPUTs!AU$32</f>
        <v>41164.212193742729</v>
      </c>
      <c r="BA14" s="146">
        <f>conversões!AZ14*INPUTs!AV$32</f>
        <v>3142.8519115590793</v>
      </c>
      <c r="BB14" s="146">
        <f>conversões!BA14*INPUTs!AW$32</f>
        <v>5287.9563832323674</v>
      </c>
      <c r="BC14" s="146">
        <f>conversões!BB14*INPUTs!AX$32</f>
        <v>43088.007377636604</v>
      </c>
      <c r="BD14" s="146">
        <f>conversões!BC14*INPUTs!AY$32</f>
        <v>114272.85356313059</v>
      </c>
      <c r="BE14" s="146">
        <f>conversões!BD14*INPUTs!AZ$32</f>
        <v>18961.19936727747</v>
      </c>
      <c r="BF14" s="146">
        <f>conversões!BE14*INPUTs!BA$32</f>
        <v>575837.87478314643</v>
      </c>
      <c r="BG14" s="146">
        <f>conversões!BF14*INPUTs!BB$32</f>
        <v>1565739.3552171187</v>
      </c>
      <c r="BH14" s="146">
        <f>conversões!BG14*INPUTs!BC$32</f>
        <v>98969.635103478649</v>
      </c>
      <c r="BI14" s="146">
        <f>conversões!BH14*INPUTs!BD$32</f>
        <v>89911.870954832775</v>
      </c>
      <c r="BJ14" s="146">
        <f>conversões!BI14*INPUTs!BE$32</f>
        <v>98994.990022135811</v>
      </c>
      <c r="BK14" s="146">
        <f>conversões!BJ14*INPUTs!BF$32</f>
        <v>32387.193582765678</v>
      </c>
      <c r="BL14" s="146">
        <f>conversões!BK14*INPUTs!BG$32</f>
        <v>43899.090413474965</v>
      </c>
      <c r="BM14" s="146">
        <f>conversões!BL14*INPUTs!BH$32</f>
        <v>63500.349465886589</v>
      </c>
      <c r="BN14" s="146">
        <f>conversões!BM14*INPUTs!BI$32</f>
        <v>64235.896694154188</v>
      </c>
      <c r="BO14" s="144">
        <f t="shared" si="1"/>
        <v>3057414.2061808328</v>
      </c>
      <c r="BP14" s="146">
        <f>conversões!BO14*INPUTs!BK$32</f>
        <v>23825.155052289239</v>
      </c>
      <c r="BQ14" s="146">
        <f>conversões!BP14*INPUTs!BL$32</f>
        <v>1836.6383751631795</v>
      </c>
      <c r="BR14" s="146">
        <f>conversões!BQ14*INPUTs!BM$32</f>
        <v>4196.6037496953677</v>
      </c>
      <c r="BS14" s="146">
        <f>conversões!BR14*INPUTs!BN$32</f>
        <v>3037.1953356064105</v>
      </c>
      <c r="BT14" s="146">
        <f>conversões!BS14*INPUTs!BO$32</f>
        <v>13074.755927706061</v>
      </c>
      <c r="BU14" s="146">
        <f>conversões!BT14*INPUTs!BP$32</f>
        <v>4326.4658785267766</v>
      </c>
      <c r="BV14" s="146">
        <f>conversões!BU14*INPUTs!BQ$32</f>
        <v>7602.4807813718962</v>
      </c>
      <c r="BW14" s="146">
        <f>conversões!BV14*INPUTs!BR$32</f>
        <v>11163.257669294237</v>
      </c>
      <c r="BX14" s="146">
        <f>conversões!BW14*INPUTs!BS$32</f>
        <v>8410.5534643983283</v>
      </c>
      <c r="BY14" s="146">
        <f>conversões!BX14*INPUTs!BT$32</f>
        <v>31027.657918791072</v>
      </c>
      <c r="BZ14" s="146">
        <f>conversões!BY14*INPUTs!BU$32</f>
        <v>19600.69844531568</v>
      </c>
      <c r="CA14" s="146">
        <f>conversões!BZ14*INPUTs!BV$32</f>
        <v>12093.864365810719</v>
      </c>
      <c r="CB14" s="146">
        <f>conversões!CA14*INPUTs!BW$32</f>
        <v>36448.833128740895</v>
      </c>
      <c r="CC14" s="146">
        <f>conversões!CB14*INPUTs!BX$32</f>
        <v>4402.3866080425632</v>
      </c>
      <c r="CD14" s="146">
        <f>conversões!CC14*INPUTs!BY$32</f>
        <v>5520.9198380525295</v>
      </c>
      <c r="CE14" s="146">
        <f>conversões!CD14*INPUTs!BZ$32</f>
        <v>34217.980017711772</v>
      </c>
      <c r="CF14" s="146">
        <f>conversões!CE14*INPUTs!CA$32</f>
        <v>88719.093610666838</v>
      </c>
      <c r="CG14" s="146">
        <f>conversões!CF14*INPUTs!CB$32</f>
        <v>15534.49351736222</v>
      </c>
      <c r="CH14" s="146">
        <f>conversões!CG14*INPUTs!CC$32</f>
        <v>516453.91560181894</v>
      </c>
      <c r="CI14" s="146">
        <f>conversões!CH14*INPUTs!CD$32</f>
        <v>1288548.5818623682</v>
      </c>
      <c r="CJ14" s="146">
        <f>conversões!CI14*INPUTs!CE$32</f>
        <v>73758.629525199911</v>
      </c>
      <c r="CK14" s="146">
        <f>conversões!CJ14*INPUTs!CF$32</f>
        <v>68461.618470758694</v>
      </c>
      <c r="CL14" s="146">
        <f>conversões!CK14*INPUTs!CG$32</f>
        <v>86071.162395014893</v>
      </c>
      <c r="CM14" s="146">
        <f>conversões!CL14*INPUTs!CH$32</f>
        <v>32197.163181740427</v>
      </c>
      <c r="CN14" s="146">
        <f>conversões!CM14*INPUTs!CI$32</f>
        <v>18276.07137601994</v>
      </c>
      <c r="CO14" s="146">
        <f>conversões!CN14*INPUTs!CJ$32</f>
        <v>48338.178623241874</v>
      </c>
      <c r="CP14" s="146">
        <f>conversões!CO14*INPUTs!CK$32</f>
        <v>62704.952510145689</v>
      </c>
      <c r="CQ14" s="144">
        <f t="shared" si="2"/>
        <v>2519849.3072308539</v>
      </c>
      <c r="CR14" s="146">
        <f>conversões!CQ14*INPUTs!CM$32</f>
        <v>15049.726870935416</v>
      </c>
      <c r="CS14" s="146">
        <f>conversões!CR14*INPUTs!CN$32</f>
        <v>1740.2021317439344</v>
      </c>
      <c r="CT14" s="146">
        <f>conversões!CS14*INPUTs!CO$32</f>
        <v>3833.4497975788781</v>
      </c>
      <c r="CU14" s="146">
        <f>conversões!CT14*INPUTs!CP$32</f>
        <v>2473.9629264639648</v>
      </c>
      <c r="CV14" s="146">
        <f>conversões!CU14*INPUTs!CQ$32</f>
        <v>12107.870129747664</v>
      </c>
      <c r="CW14" s="146">
        <f>conversões!CV14*INPUTs!CR$32</f>
        <v>3106.5410598700987</v>
      </c>
      <c r="CX14" s="146">
        <f>conversões!CW14*INPUTs!CS$32</f>
        <v>7268.3957998530777</v>
      </c>
      <c r="CY14" s="146">
        <f>conversões!CX14*INPUTs!CT$32</f>
        <v>6987.7415445559136</v>
      </c>
      <c r="CZ14" s="146">
        <f>conversões!CY14*INPUTs!CU$32</f>
        <v>3707.761939737728</v>
      </c>
      <c r="DA14" s="146">
        <f>conversões!CZ14*INPUTs!CV$32</f>
        <v>21598.687214940335</v>
      </c>
      <c r="DB14" s="146">
        <f>conversões!DA14*INPUTs!CW$32</f>
        <v>20470.931814698171</v>
      </c>
      <c r="DC14" s="146">
        <f>conversões!DB14*INPUTs!CX$32</f>
        <v>9322.1412641023562</v>
      </c>
      <c r="DD14" s="146">
        <f>conversões!DC14*INPUTs!CY$32</f>
        <v>25807.997958446544</v>
      </c>
      <c r="DE14" s="146">
        <f>conversões!DD14*INPUTs!CZ$32</f>
        <v>4192.4314802465124</v>
      </c>
      <c r="DF14" s="146">
        <f>conversões!DE14*INPUTs!DA$32</f>
        <v>4068.7440195216291</v>
      </c>
      <c r="DG14" s="146">
        <f>conversões!DF14*INPUTs!DB$32</f>
        <v>25864.420572801209</v>
      </c>
      <c r="DH14" s="146">
        <f>conversões!DG14*INPUTs!DC$32</f>
        <v>85031.241283360228</v>
      </c>
      <c r="DI14" s="146">
        <f>conversões!DH14*INPUTs!DD$32</f>
        <v>14801.11746420467</v>
      </c>
      <c r="DJ14" s="146">
        <f>conversões!DI14*INPUTs!DE$32</f>
        <v>448881.89318708901</v>
      </c>
      <c r="DK14" s="146">
        <f>conversões!DJ14*INPUTs!DF$32</f>
        <v>1160035.6784240652</v>
      </c>
      <c r="DL14" s="146">
        <f>conversões!DK14*INPUTs!DG$32</f>
        <v>70756.70214384477</v>
      </c>
      <c r="DM14" s="146">
        <f>conversões!DL14*INPUTs!DH$32</f>
        <v>62498.393835697119</v>
      </c>
      <c r="DN14" s="146">
        <f>conversões!DM14*INPUTs!DI$32</f>
        <v>240072.23217958663</v>
      </c>
      <c r="DO14" s="146">
        <f>conversões!DN14*INPUTs!DJ$32</f>
        <v>36914.441681698772</v>
      </c>
      <c r="DP14" s="146">
        <f>conversões!DO14*INPUTs!DK$32</f>
        <v>20531.951227470836</v>
      </c>
      <c r="DQ14" s="146">
        <f>conversões!DP14*INPUTs!DL$32</f>
        <v>35967.679079881156</v>
      </c>
      <c r="DR14" s="146">
        <f>conversões!DQ14*INPUTs!DM$32</f>
        <v>50730.203613919854</v>
      </c>
      <c r="DS14" s="144">
        <f t="shared" si="3"/>
        <v>2393822.5406460613</v>
      </c>
      <c r="DT14" s="146">
        <f>conversões!DS14*INPUTs!DO$32</f>
        <v>15916.579125737266</v>
      </c>
      <c r="DU14" s="146">
        <f>conversões!DT14*INPUTs!DP$32</f>
        <v>621.16016379936116</v>
      </c>
      <c r="DV14" s="146">
        <f>conversões!DU14*INPUTs!DQ$32</f>
        <v>2158.0065672858996</v>
      </c>
      <c r="DW14" s="146">
        <f>conversões!DV14*INPUTs!DR$32</f>
        <v>1413.2688052500275</v>
      </c>
      <c r="DX14" s="146">
        <f>conversões!DW14*INPUTs!DS$32</f>
        <v>16231.52937595547</v>
      </c>
      <c r="DY14" s="146">
        <f>conversões!DX14*INPUTs!DT$32</f>
        <v>3354.3172392795955</v>
      </c>
      <c r="DZ14" s="146">
        <f>conversões!DY14*INPUTs!DU$32</f>
        <v>7859.518668823699</v>
      </c>
      <c r="EA14" s="146">
        <f>conversões!DZ14*INPUTs!DV$32</f>
        <v>8735.2044161300382</v>
      </c>
      <c r="EB14" s="146">
        <f>conversões!EA14*INPUTs!DW$32</f>
        <v>2952.7227667381039</v>
      </c>
      <c r="EC14" s="146">
        <f>conversões!EB14*INPUTs!DX$32</f>
        <v>8856.2180853329501</v>
      </c>
      <c r="ED14" s="146">
        <f>conversões!EC14*INPUTs!DY$32</f>
        <v>16675.633006551907</v>
      </c>
      <c r="EE14" s="146">
        <f>conversões!ED14*INPUTs!DZ$32</f>
        <v>9659.5597318058299</v>
      </c>
      <c r="EF14" s="146">
        <f>conversões!EE14*INPUTs!EA$32</f>
        <v>15692.282600024491</v>
      </c>
      <c r="EG14" s="146">
        <f>conversões!EF14*INPUTs!EB$32</f>
        <v>4587.8928673452374</v>
      </c>
      <c r="EH14" s="146">
        <f>conversões!EG14*INPUTs!EC$32</f>
        <v>1965.5664598809951</v>
      </c>
      <c r="EI14" s="146">
        <f>conversões!EH14*INPUTs!ED$32</f>
        <v>19179.095198647497</v>
      </c>
      <c r="EJ14" s="146">
        <f>conversões!EI14*INPUTs!EE$32</f>
        <v>62765.631356848884</v>
      </c>
      <c r="EK14" s="146">
        <f>conversões!EJ14*INPUTs!EF$32</f>
        <v>11282.467183740451</v>
      </c>
      <c r="EL14" s="146">
        <f>conversões!EK14*INPUTs!EG$32</f>
        <v>353322.96469916753</v>
      </c>
      <c r="EM14" s="146">
        <f>conversões!EL14*INPUTs!EH$32</f>
        <v>969802.76985045243</v>
      </c>
      <c r="EN14" s="146">
        <f>conversões!EM14*INPUTs!EI$32</f>
        <v>55503.258013406783</v>
      </c>
      <c r="EO14" s="146">
        <f>conversões!EN14*INPUTs!EJ$32</f>
        <v>51636.698875232752</v>
      </c>
      <c r="EP14" s="146">
        <f>conversões!EO14*INPUTs!EK$32</f>
        <v>198560.24963678382</v>
      </c>
      <c r="EQ14" s="146">
        <f>conversões!EP14*INPUTs!EL$32</f>
        <v>34112.742755956227</v>
      </c>
      <c r="ER14" s="146">
        <f>conversões!EQ14*INPUTs!EM$32</f>
        <v>15982.653743837425</v>
      </c>
      <c r="ES14" s="146">
        <f>conversões!ER14*INPUTs!EN$32</f>
        <v>20336.904760471145</v>
      </c>
      <c r="ET14" s="146">
        <f>conversões!ES14*INPUTs!EO$32</f>
        <v>50717.691016765697</v>
      </c>
      <c r="EU14" s="144">
        <f t="shared" si="4"/>
        <v>1959882.5869712515</v>
      </c>
      <c r="EV14" s="146">
        <f>conversões!EU14*INPUTs!EQ$32</f>
        <v>7869.1816685507665</v>
      </c>
      <c r="EW14" s="146">
        <f>conversões!EV14*INPUTs!ER$32</f>
        <v>312.88177299270626</v>
      </c>
      <c r="EX14" s="146">
        <f>conversões!EW14*INPUTs!ES$32</f>
        <v>2854.3189646855981</v>
      </c>
      <c r="EY14" s="146">
        <f>conversões!EX14*INPUTs!ET$32</f>
        <v>1331.11726597964</v>
      </c>
      <c r="EZ14" s="146">
        <f>conversões!EY14*INPUTs!EU$32</f>
        <v>14573.682590405286</v>
      </c>
      <c r="FA14" s="146">
        <f>conversões!EZ14*INPUTs!EV$32</f>
        <v>8811.7188834452809</v>
      </c>
      <c r="FB14" s="146">
        <f>conversões!FA14*INPUTs!EW$32</f>
        <v>4360.564604549043</v>
      </c>
      <c r="FC14" s="146">
        <f>conversões!FB14*INPUTs!EX$32</f>
        <v>6098.0080228298766</v>
      </c>
      <c r="FD14" s="146">
        <f>conversões!FC14*INPUTs!EY$32</f>
        <v>2178.7369294037835</v>
      </c>
      <c r="FE14" s="146">
        <f>conversões!FD14*INPUTs!EZ$32</f>
        <v>6466.9828044370333</v>
      </c>
      <c r="FF14" s="146">
        <f>conversões!FE14*INPUTs!FA$32</f>
        <v>13200.136300014119</v>
      </c>
      <c r="FG14" s="146">
        <f>conversões!FF14*INPUTs!FB$32</f>
        <v>4342.918473543009</v>
      </c>
      <c r="FH14" s="146">
        <f>conversões!FG14*INPUTs!FC$32</f>
        <v>11468.563354772918</v>
      </c>
      <c r="FI14" s="146">
        <f>conversões!FH14*INPUTs!FD$32</f>
        <v>3294.2878704898358</v>
      </c>
      <c r="FJ14" s="146">
        <f>conversões!FI14*INPUTs!FE$32</f>
        <v>1164.3822245322692</v>
      </c>
      <c r="FK14" s="146">
        <f>conversões!FJ14*INPUTs!FF$32</f>
        <v>16223.918659866044</v>
      </c>
      <c r="FL14" s="146">
        <f>conversões!FK14*INPUTs!FG$32</f>
        <v>40296.200191506046</v>
      </c>
      <c r="FM14" s="146">
        <f>conversões!FL14*INPUTs!FH$32</f>
        <v>9083.4143173078974</v>
      </c>
      <c r="FN14" s="146">
        <f>conversões!FM14*INPUTs!FI$32</f>
        <v>275468.84008484759</v>
      </c>
      <c r="FO14" s="146">
        <f>conversões!FN14*INPUTs!FJ$32</f>
        <v>774906.34453769214</v>
      </c>
      <c r="FP14" s="146">
        <f>conversões!FO14*INPUTs!FK$32</f>
        <v>43549.53220974085</v>
      </c>
      <c r="FQ14" s="146">
        <f>conversões!FP14*INPUTs!FL$32</f>
        <v>39832.218996012314</v>
      </c>
      <c r="FR14" s="146">
        <f>conversões!FQ14*INPUTs!FM$32</f>
        <v>153850.37087263766</v>
      </c>
      <c r="FS14" s="146">
        <f>conversões!FR14*INPUTs!FN$32</f>
        <v>29149.756135062606</v>
      </c>
      <c r="FT14" s="146">
        <f>conversões!FS14*INPUTs!FO$32</f>
        <v>6259.6404180078762</v>
      </c>
      <c r="FU14" s="146">
        <f>conversões!FT14*INPUTs!FP$32</f>
        <v>15189.015910872937</v>
      </c>
      <c r="FV14" s="146">
        <f>conversões!FU14*INPUTs!FQ$32</f>
        <v>42051.28974078982</v>
      </c>
      <c r="FW14" s="144">
        <f t="shared" si="5"/>
        <v>1534188.0238049752</v>
      </c>
      <c r="FX14" s="146">
        <f>conversões!FW14*INPUTs!FS$32</f>
        <v>10527.681617962866</v>
      </c>
      <c r="FY14" s="146">
        <f>conversões!FX14*INPUTs!FT$32</f>
        <v>1451.6048315501514</v>
      </c>
      <c r="FZ14" s="146">
        <f>conversões!FY14*INPUTs!FU$32</f>
        <v>949.47668354931784</v>
      </c>
      <c r="GA14" s="146">
        <f>conversões!FZ14*INPUTs!FV$32</f>
        <v>254.5963745918549</v>
      </c>
      <c r="GB14" s="146">
        <f>conversões!GA14*INPUTs!FW$32</f>
        <v>11171.614676360983</v>
      </c>
      <c r="GC14" s="146">
        <f>conversões!GB14*INPUTs!FX$32</f>
        <v>3268.6106298050258</v>
      </c>
      <c r="GD14" s="146">
        <f>conversões!GC14*INPUTs!FY$32</f>
        <v>55188.954726895769</v>
      </c>
      <c r="GE14" s="146">
        <f>conversões!GD14*INPUTs!FZ$32</f>
        <v>5249.058841677328</v>
      </c>
      <c r="GF14" s="146">
        <f>conversões!GE14*INPUTs!GA$32</f>
        <v>2075.0946156714867</v>
      </c>
      <c r="GG14" s="146">
        <f>conversões!GF14*INPUTs!GB$32</f>
        <v>3171.2117839863472</v>
      </c>
      <c r="GH14" s="146">
        <f>conversões!GG14*INPUTs!GC$32</f>
        <v>11018.201379348007</v>
      </c>
      <c r="GI14" s="146">
        <f>conversões!GH14*INPUTs!GD$32</f>
        <v>3385.7052287627016</v>
      </c>
      <c r="GJ14" s="146">
        <f>conversões!GI14*INPUTs!GE$32</f>
        <v>12419.830587412031</v>
      </c>
      <c r="GK14" s="146">
        <f>conversões!GJ14*INPUTs!GF$32</f>
        <v>1470.9772103529961</v>
      </c>
      <c r="GL14" s="146">
        <f>conversões!GK14*INPUTs!GG$32</f>
        <v>597.86650420788942</v>
      </c>
      <c r="GM14" s="146">
        <f>conversões!GL14*INPUTs!GH$32</f>
        <v>14239.154152417083</v>
      </c>
      <c r="GN14" s="146">
        <f>conversões!GM14*INPUTs!GI$32</f>
        <v>23766.936755541941</v>
      </c>
      <c r="GO14" s="146">
        <f>conversões!GN14*INPUTs!GJ$32</f>
        <v>5822.0691399764746</v>
      </c>
      <c r="GP14" s="146">
        <f>conversões!GO14*INPUTs!GK$32</f>
        <v>202634.29565264395</v>
      </c>
      <c r="GQ14" s="146">
        <f>conversões!GP14*INPUTs!GL$32</f>
        <v>722074.78956441639</v>
      </c>
      <c r="GR14" s="146">
        <f>conversões!GQ14*INPUTs!GM$32</f>
        <v>22746.466620759991</v>
      </c>
      <c r="GS14" s="146">
        <f>conversões!GR14*INPUTs!GN$32</f>
        <v>24647.012794470302</v>
      </c>
      <c r="GT14" s="146">
        <f>conversões!GS14*INPUTs!GO$32</f>
        <v>137402.81707146353</v>
      </c>
      <c r="GU14" s="146">
        <f>conversões!GT14*INPUTs!GP$32</f>
        <v>6673.5152697025705</v>
      </c>
      <c r="GV14" s="146">
        <f>conversões!GU14*INPUTs!GQ$32</f>
        <v>9122.9735854094215</v>
      </c>
      <c r="GW14" s="146">
        <f>conversões!GV14*INPUTs!GR$32</f>
        <v>10951.03126560809</v>
      </c>
      <c r="GX14" s="146">
        <f>conversões!GW14*INPUTs!GS$32</f>
        <v>19686.091014288253</v>
      </c>
      <c r="GY14" s="144">
        <f t="shared" si="6"/>
        <v>1321967.6385788326</v>
      </c>
      <c r="GZ14" s="146">
        <f>conversões!GY14*INPUTs!GU$32</f>
        <v>1747.676334315342</v>
      </c>
      <c r="HA14" s="146">
        <f>conversões!GZ14*INPUTs!GV$32</f>
        <v>1450.3934304961713</v>
      </c>
      <c r="HB14" s="146">
        <f>conversões!HA14*INPUTs!GW$32</f>
        <v>736.64686432514895</v>
      </c>
      <c r="HC14" s="146">
        <f>conversões!HB14*INPUTs!GX$32</f>
        <v>158.23255248632302</v>
      </c>
      <c r="HD14" s="146">
        <f>conversões!HC14*INPUTs!GY$32</f>
        <v>6736.9282897565163</v>
      </c>
      <c r="HE14" s="146">
        <f>conversões!HD14*INPUTs!GZ$32</f>
        <v>0</v>
      </c>
      <c r="HF14" s="146">
        <f>conversões!HE14*INPUTs!HA$32</f>
        <v>2317.0088336067811</v>
      </c>
      <c r="HG14" s="146">
        <f>conversões!HF14*INPUTs!HB$32</f>
        <v>4731.1577351330588</v>
      </c>
      <c r="HH14" s="146">
        <f>conversões!HG14*INPUTs!HC$32</f>
        <v>744.46428838345139</v>
      </c>
      <c r="HI14" s="146">
        <f>conversões!HH14*INPUTs!HD$32</f>
        <v>1502.2848761276402</v>
      </c>
      <c r="HJ14" s="146">
        <f>conversões!HI14*INPUTs!HE$32</f>
        <v>6670.4926966734847</v>
      </c>
      <c r="HK14" s="146">
        <f>conversões!HJ14*INPUTs!HF$32</f>
        <v>1802.4733711894994</v>
      </c>
      <c r="HL14" s="146">
        <f>conversões!HK14*INPUTs!HG$32</f>
        <v>9347.7065285508652</v>
      </c>
      <c r="HM14" s="146">
        <f>conversões!HL14*INPUTs!HH$32</f>
        <v>55.933367390514192</v>
      </c>
      <c r="HN14" s="146">
        <f>conversões!HM14*INPUTs!HI$32</f>
        <v>349.28916004655315</v>
      </c>
      <c r="HO14" s="146">
        <f>conversões!HN14*INPUTs!HJ$32</f>
        <v>9317.8807963569707</v>
      </c>
      <c r="HP14" s="146">
        <f>conversões!HO14*INPUTs!HK$32</f>
        <v>25193.311573250125</v>
      </c>
      <c r="HQ14" s="146">
        <f>conversões!HP14*INPUTs!HL$32</f>
        <v>1682.6464350703536</v>
      </c>
      <c r="HR14" s="146">
        <f>conversões!HQ14*INPUTs!HM$32</f>
        <v>148324.02416191105</v>
      </c>
      <c r="HS14" s="146">
        <f>conversões!HR14*INPUTs!HN$32</f>
        <v>499854.57112936047</v>
      </c>
      <c r="HT14" s="146">
        <f>conversões!HS14*INPUTs!HO$32</f>
        <v>12919.72470877581</v>
      </c>
      <c r="HU14" s="146">
        <f>conversões!HT14*INPUTs!HP$32</f>
        <v>12667.909744923201</v>
      </c>
      <c r="HV14" s="146">
        <f>conversões!HU14*INPUTs!HQ$32</f>
        <v>110922.43381833323</v>
      </c>
      <c r="HW14" s="146">
        <f>conversões!HV14*INPUTs!HR$32</f>
        <v>5114.9430635523959</v>
      </c>
      <c r="HX14" s="146">
        <f>conversões!HW14*INPUTs!HS$32</f>
        <v>2146.26634192453</v>
      </c>
      <c r="HY14" s="146">
        <f>conversões!HX14*INPUTs!HT$32</f>
        <v>7996.5756900752231</v>
      </c>
      <c r="HZ14" s="146">
        <f>conversões!HY14*INPUTs!HU$32</f>
        <v>14363.796196827619</v>
      </c>
      <c r="IA14" s="144">
        <f t="shared" si="7"/>
        <v>888854.77198884229</v>
      </c>
    </row>
    <row r="15" spans="1:235" s="113" customFormat="1" ht="24" x14ac:dyDescent="0.25">
      <c r="A15" s="111" t="s">
        <v>28</v>
      </c>
      <c r="B15" s="112">
        <v>5912</v>
      </c>
      <c r="C15" s="112"/>
      <c r="D15" s="112">
        <v>3</v>
      </c>
      <c r="E15" s="112"/>
      <c r="F15" s="112"/>
      <c r="G15" s="112" t="s">
        <v>810</v>
      </c>
      <c r="H15" s="112" t="s">
        <v>23</v>
      </c>
      <c r="I15" s="111" t="s">
        <v>10</v>
      </c>
      <c r="J15" s="111" t="s">
        <v>880</v>
      </c>
      <c r="K15" s="111" t="s">
        <v>845</v>
      </c>
      <c r="L15" s="146">
        <f>conversões!K15*INPUTs!G$32</f>
        <v>126.13084759717013</v>
      </c>
      <c r="M15" s="146">
        <f>conversões!L15*INPUTs!H$32</f>
        <v>0</v>
      </c>
      <c r="N15" s="146">
        <f>conversões!M15*INPUTs!I$32</f>
        <v>6462.7261771696785</v>
      </c>
      <c r="O15" s="146">
        <f>conversões!N15*INPUTs!J$32</f>
        <v>0</v>
      </c>
      <c r="P15" s="146">
        <f>conversões!O15*INPUTs!K$32</f>
        <v>400.79707617636217</v>
      </c>
      <c r="Q15" s="146">
        <f>conversões!P15*INPUTs!L$32</f>
        <v>0</v>
      </c>
      <c r="R15" s="146">
        <f>conversões!Q15*INPUTs!M$32</f>
        <v>0</v>
      </c>
      <c r="S15" s="146">
        <f>conversões!R15*INPUTs!N$32</f>
        <v>2653.5842641920613</v>
      </c>
      <c r="T15" s="146">
        <f>conversões!S15*INPUTs!O$32</f>
        <v>750.54552737419351</v>
      </c>
      <c r="U15" s="146">
        <f>conversões!T15*INPUTs!P$32</f>
        <v>1860.9067310537198</v>
      </c>
      <c r="V15" s="146">
        <f>conversões!U15*INPUTs!Q$32</f>
        <v>18920.619796571231</v>
      </c>
      <c r="W15" s="146">
        <f>conversões!V15*INPUTs!R$32</f>
        <v>109.52661305767801</v>
      </c>
      <c r="X15" s="146">
        <f>conversões!W15*INPUTs!S$32</f>
        <v>3738.6713372246722</v>
      </c>
      <c r="Y15" s="146">
        <f>conversões!X15*INPUTs!T$32</f>
        <v>0</v>
      </c>
      <c r="Z15" s="146">
        <f>conversões!Y15*INPUTs!U$32</f>
        <v>1337.5240108083158</v>
      </c>
      <c r="AA15" s="146">
        <f>conversões!Z15*INPUTs!V$32</f>
        <v>2122.0366231705711</v>
      </c>
      <c r="AB15" s="146">
        <f>conversões!AA15*INPUTs!W$32</f>
        <v>16160.99532435107</v>
      </c>
      <c r="AC15" s="146">
        <f>conversões!AB15*INPUTs!X$32</f>
        <v>345.87351491898318</v>
      </c>
      <c r="AD15" s="146">
        <f>conversões!AC15*INPUTs!Y$32</f>
        <v>51648.135612400212</v>
      </c>
      <c r="AE15" s="146">
        <f>conversões!AD15*INPUTs!Z$32</f>
        <v>288571.36766452657</v>
      </c>
      <c r="AF15" s="146">
        <f>conversões!AE15*INPUTs!AA$32</f>
        <v>12866.367934697832</v>
      </c>
      <c r="AG15" s="146">
        <f>conversões!AF15*INPUTs!AB$32</f>
        <v>5444.938019758345</v>
      </c>
      <c r="AH15" s="146">
        <f>conversões!AG15*INPUTs!AC$32</f>
        <v>27406.486982794031</v>
      </c>
      <c r="AI15" s="146">
        <f>conversões!AH15*INPUTs!AD$32</f>
        <v>747.86961928054893</v>
      </c>
      <c r="AJ15" s="146">
        <f>conversões!AI15*INPUTs!AE$32</f>
        <v>1805.3237042945918</v>
      </c>
      <c r="AK15" s="146">
        <f>conversões!AJ15*INPUTs!AF$32</f>
        <v>1121.8476631101873</v>
      </c>
      <c r="AL15" s="146">
        <f>conversões!AK15*INPUTs!AG$32</f>
        <v>6383.4093098170988</v>
      </c>
      <c r="AM15" s="144">
        <f t="shared" si="0"/>
        <v>450985.68435434502</v>
      </c>
      <c r="AN15" s="146">
        <f>conversões!AM15*INPUTs!AI$32</f>
        <v>44.08068037340378</v>
      </c>
      <c r="AO15" s="146">
        <f>conversões!AN15*INPUTs!AJ$32</f>
        <v>0</v>
      </c>
      <c r="AP15" s="146">
        <f>conversões!AO15*INPUTs!AK$32</f>
        <v>6052.4363469542905</v>
      </c>
      <c r="AQ15" s="146">
        <f>conversões!AP15*INPUTs!AL$32</f>
        <v>0</v>
      </c>
      <c r="AR15" s="146">
        <f>conversões!AQ15*INPUTs!AM$32</f>
        <v>2492.4517797281069</v>
      </c>
      <c r="AS15" s="146">
        <f>conversões!AR15*INPUTs!AN$32</f>
        <v>0</v>
      </c>
      <c r="AT15" s="146">
        <f>conversões!AS15*INPUTs!AO$32</f>
        <v>0</v>
      </c>
      <c r="AU15" s="146">
        <f>conversões!AT15*INPUTs!AP$32</f>
        <v>2572.8408123695358</v>
      </c>
      <c r="AV15" s="146">
        <f>conversões!AU15*INPUTs!AQ$32</f>
        <v>917.60187180746289</v>
      </c>
      <c r="AW15" s="146">
        <f>conversões!AV15*INPUTs!AR$32</f>
        <v>2008.8953176230937</v>
      </c>
      <c r="AX15" s="146">
        <f>conversões!AW15*INPUTs!AS$32</f>
        <v>15756.399936829215</v>
      </c>
      <c r="AY15" s="146">
        <f>conversões!AX15*INPUTs!AT$32</f>
        <v>0</v>
      </c>
      <c r="AZ15" s="146">
        <f>conversões!AY15*INPUTs!AU$32</f>
        <v>1877.0438084924704</v>
      </c>
      <c r="BA15" s="146">
        <f>conversões!AZ15*INPUTs!AV$32</f>
        <v>87.498939397653857</v>
      </c>
      <c r="BB15" s="146">
        <f>conversões!BA15*INPUTs!AW$32</f>
        <v>0</v>
      </c>
      <c r="BC15" s="146">
        <f>conversões!BB15*INPUTs!AX$32</f>
        <v>931.29026520800448</v>
      </c>
      <c r="BD15" s="146">
        <f>conversões!BC15*INPUTs!AY$32</f>
        <v>16129.612574017261</v>
      </c>
      <c r="BE15" s="146">
        <f>conversões!BD15*INPUTs!AZ$32</f>
        <v>160.66189437422318</v>
      </c>
      <c r="BF15" s="146">
        <f>conversões!BE15*INPUTs!BA$32</f>
        <v>48970.315137058387</v>
      </c>
      <c r="BG15" s="146">
        <f>conversões!BF15*INPUTs!BB$32</f>
        <v>326776.05405106157</v>
      </c>
      <c r="BH15" s="146">
        <f>conversões!BG15*INPUTs!BC$32</f>
        <v>22433.877789377999</v>
      </c>
      <c r="BI15" s="146">
        <f>conversões!BH15*INPUTs!BD$32</f>
        <v>5553.738119234994</v>
      </c>
      <c r="BJ15" s="146">
        <f>conversões!BI15*INPUTs!BE$32</f>
        <v>40228.422159630616</v>
      </c>
      <c r="BK15" s="146">
        <f>conversões!BJ15*INPUTs!BF$32</f>
        <v>543.01619335265798</v>
      </c>
      <c r="BL15" s="146">
        <f>conversões!BK15*INPUTs!BG$32</f>
        <v>1483.1478061939174</v>
      </c>
      <c r="BM15" s="146">
        <f>conversões!BL15*INPUTs!BH$32</f>
        <v>1335.0780967569995</v>
      </c>
      <c r="BN15" s="146">
        <f>conversões!BM15*INPUTs!BI$32</f>
        <v>6281.9332120435402</v>
      </c>
      <c r="BO15" s="144">
        <f t="shared" si="1"/>
        <v>502636.39679188537</v>
      </c>
      <c r="BP15" s="146">
        <f>conversões!BO15*INPUTs!BK$32</f>
        <v>0</v>
      </c>
      <c r="BQ15" s="146">
        <f>conversões!BP15*INPUTs!BL$32</f>
        <v>0</v>
      </c>
      <c r="BR15" s="146">
        <f>conversões!BQ15*INPUTs!BM$32</f>
        <v>7319.0479890168144</v>
      </c>
      <c r="BS15" s="146">
        <f>conversões!BR15*INPUTs!BN$32</f>
        <v>0</v>
      </c>
      <c r="BT15" s="146">
        <f>conversões!BS15*INPUTs!BO$32</f>
        <v>2140.4391650328748</v>
      </c>
      <c r="BU15" s="146">
        <f>conversões!BT15*INPUTs!BP$32</f>
        <v>0</v>
      </c>
      <c r="BV15" s="146">
        <f>conversões!BU15*INPUTs!BQ$32</f>
        <v>0</v>
      </c>
      <c r="BW15" s="146">
        <f>conversões!BV15*INPUTs!BR$32</f>
        <v>3466.0430655840096</v>
      </c>
      <c r="BX15" s="146">
        <f>conversões!BW15*INPUTs!BS$32</f>
        <v>444.20115985905221</v>
      </c>
      <c r="BY15" s="146">
        <f>conversões!BX15*INPUTs!BT$32</f>
        <v>2166.1828693347629</v>
      </c>
      <c r="BZ15" s="146">
        <f>conversões!BY15*INPUTs!BU$32</f>
        <v>13430.79273755229</v>
      </c>
      <c r="CA15" s="146">
        <f>conversões!BZ15*INPUTs!BV$32</f>
        <v>0</v>
      </c>
      <c r="CB15" s="146">
        <f>conversões!CA15*INPUTs!BW$32</f>
        <v>2933.0932124966748</v>
      </c>
      <c r="CC15" s="146">
        <f>conversões!CB15*INPUTs!BX$32</f>
        <v>0</v>
      </c>
      <c r="CD15" s="146">
        <f>conversões!CC15*INPUTs!BY$32</f>
        <v>0</v>
      </c>
      <c r="CE15" s="146">
        <f>conversões!CD15*INPUTs!BZ$32</f>
        <v>1488.235645773779</v>
      </c>
      <c r="CF15" s="146">
        <f>conversões!CE15*INPUTs!CA$32</f>
        <v>25239.411091503924</v>
      </c>
      <c r="CG15" s="146">
        <f>conversões!CF15*INPUTs!CB$32</f>
        <v>91.538743986301441</v>
      </c>
      <c r="CH15" s="146">
        <f>conversões!CG15*INPUTs!CC$32</f>
        <v>42281.907607518609</v>
      </c>
      <c r="CI15" s="146">
        <f>conversões!CH15*INPUTs!CD$32</f>
        <v>378779.32363383996</v>
      </c>
      <c r="CJ15" s="146">
        <f>conversões!CI15*INPUTs!CE$32</f>
        <v>42524.690927766678</v>
      </c>
      <c r="CK15" s="146">
        <f>conversões!CJ15*INPUTs!CF$32</f>
        <v>2485.8173540045232</v>
      </c>
      <c r="CL15" s="146">
        <f>conversões!CK15*INPUTs!CG$32</f>
        <v>43775.095123156047</v>
      </c>
      <c r="CM15" s="146">
        <f>conversões!CL15*INPUTs!CH$32</f>
        <v>1554.4645540257045</v>
      </c>
      <c r="CN15" s="146">
        <f>conversões!CM15*INPUTs!CI$32</f>
        <v>2409.7524196177969</v>
      </c>
      <c r="CO15" s="146">
        <f>conversões!CN15*INPUTs!CJ$32</f>
        <v>1254.4745346070858</v>
      </c>
      <c r="CP15" s="146">
        <f>conversões!CO15*INPUTs!CK$32</f>
        <v>6510.3621218010267</v>
      </c>
      <c r="CQ15" s="144">
        <f t="shared" si="2"/>
        <v>580294.87395647797</v>
      </c>
      <c r="CR15" s="146">
        <f>conversões!CQ15*INPUTs!CM$32</f>
        <v>0</v>
      </c>
      <c r="CS15" s="146">
        <f>conversões!CR15*INPUTs!CN$32</f>
        <v>0</v>
      </c>
      <c r="CT15" s="146">
        <f>conversões!CS15*INPUTs!CO$32</f>
        <v>4657.06519190568</v>
      </c>
      <c r="CU15" s="146">
        <f>conversões!CT15*INPUTs!CP$32</f>
        <v>0</v>
      </c>
      <c r="CV15" s="146">
        <f>conversões!CU15*INPUTs!CQ$32</f>
        <v>2647.6682795211095</v>
      </c>
      <c r="CW15" s="146">
        <f>conversões!CV15*INPUTs!CR$32</f>
        <v>0</v>
      </c>
      <c r="CX15" s="146">
        <f>conversões!CW15*INPUTs!CS$32</f>
        <v>0</v>
      </c>
      <c r="CY15" s="146">
        <f>conversões!CX15*INPUTs!CT$32</f>
        <v>1206.2261871933636</v>
      </c>
      <c r="CZ15" s="146">
        <f>conversões!CY15*INPUTs!CU$32</f>
        <v>232.95931913716163</v>
      </c>
      <c r="DA15" s="146">
        <f>conversões!CZ15*INPUTs!CV$32</f>
        <v>2611.8615693578063</v>
      </c>
      <c r="DB15" s="146">
        <f>conversões!DA15*INPUTs!CW$32</f>
        <v>9102.3312043116221</v>
      </c>
      <c r="DC15" s="146">
        <f>conversões!DB15*INPUTs!CX$32</f>
        <v>0</v>
      </c>
      <c r="DD15" s="146">
        <f>conversões!DC15*INPUTs!CY$32</f>
        <v>1887.5903824585005</v>
      </c>
      <c r="DE15" s="146">
        <f>conversões!DD15*INPUTs!CZ$32</f>
        <v>72.343492267665582</v>
      </c>
      <c r="DF15" s="146">
        <f>conversões!DE15*INPUTs!DA$32</f>
        <v>0</v>
      </c>
      <c r="DG15" s="146">
        <f>conversões!DF15*INPUTs!DB$32</f>
        <v>3025.6689999356436</v>
      </c>
      <c r="DH15" s="146">
        <f>conversões!DG15*INPUTs!DC$32</f>
        <v>17441.388123865763</v>
      </c>
      <c r="DI15" s="146">
        <f>conversões!DH15*INPUTs!DD$32</f>
        <v>0</v>
      </c>
      <c r="DJ15" s="146">
        <f>conversões!DI15*INPUTs!DE$32</f>
        <v>28340.29363294131</v>
      </c>
      <c r="DK15" s="146">
        <f>conversões!DJ15*INPUTs!DF$32</f>
        <v>248166.60216983341</v>
      </c>
      <c r="DL15" s="146">
        <f>conversões!DK15*INPUTs!DG$32</f>
        <v>55380.110118599776</v>
      </c>
      <c r="DM15" s="146">
        <f>conversões!DL15*INPUTs!DH$32</f>
        <v>3348.3992922577741</v>
      </c>
      <c r="DN15" s="146">
        <f>conversões!DM15*INPUTs!DI$32</f>
        <v>4382.5196476442125</v>
      </c>
      <c r="DO15" s="146">
        <f>conversões!DN15*INPUTs!DJ$32</f>
        <v>634.10066525254763</v>
      </c>
      <c r="DP15" s="146">
        <f>conversões!DO15*INPUTs!DK$32</f>
        <v>1251.0194192405884</v>
      </c>
      <c r="DQ15" s="146">
        <f>conversões!DP15*INPUTs!DL$32</f>
        <v>2423.5109731771686</v>
      </c>
      <c r="DR15" s="146">
        <f>conversões!DQ15*INPUTs!DM$32</f>
        <v>5661.1503876682655</v>
      </c>
      <c r="DS15" s="144">
        <f t="shared" si="3"/>
        <v>392472.80905656936</v>
      </c>
      <c r="DT15" s="146">
        <f>conversões!DS15*INPUTs!DO$32</f>
        <v>0</v>
      </c>
      <c r="DU15" s="146">
        <f>conversões!DT15*INPUTs!DP$32</f>
        <v>0</v>
      </c>
      <c r="DV15" s="146">
        <f>conversões!DU15*INPUTs!DQ$32</f>
        <v>3272.2191554466485</v>
      </c>
      <c r="DW15" s="146">
        <f>conversões!DV15*INPUTs!DR$32</f>
        <v>0</v>
      </c>
      <c r="DX15" s="146">
        <f>conversões!DW15*INPUTs!DS$32</f>
        <v>3076.1825667600306</v>
      </c>
      <c r="DY15" s="146">
        <f>conversões!DX15*INPUTs!DT$32</f>
        <v>0</v>
      </c>
      <c r="DZ15" s="146">
        <f>conversões!DY15*INPUTs!DU$32</f>
        <v>0</v>
      </c>
      <c r="EA15" s="146">
        <f>conversões!DZ15*INPUTs!DV$32</f>
        <v>1286.7898806256337</v>
      </c>
      <c r="EB15" s="146">
        <f>conversões!EA15*INPUTs!DW$32</f>
        <v>232.97869039309043</v>
      </c>
      <c r="EC15" s="146">
        <f>conversões!EB15*INPUTs!DX$32</f>
        <v>2471.8980878751577</v>
      </c>
      <c r="ED15" s="146">
        <f>conversões!EC15*INPUTs!DY$32</f>
        <v>1252.1513884422652</v>
      </c>
      <c r="EE15" s="146">
        <f>conversões!ED15*INPUTs!DZ$32</f>
        <v>0</v>
      </c>
      <c r="EF15" s="146">
        <f>conversões!EE15*INPUTs!EA$32</f>
        <v>1759.6784501661161</v>
      </c>
      <c r="EG15" s="146">
        <f>conversões!EF15*INPUTs!EB$32</f>
        <v>74.169246005290972</v>
      </c>
      <c r="EH15" s="146">
        <f>conversões!EG15*INPUTs!EC$32</f>
        <v>103.98237430153537</v>
      </c>
      <c r="EI15" s="146">
        <f>conversões!EH15*INPUTs!ED$32</f>
        <v>2862.5925898523933</v>
      </c>
      <c r="EJ15" s="146">
        <f>conversões!EI15*INPUTs!EE$32</f>
        <v>15491.643155188651</v>
      </c>
      <c r="EK15" s="146">
        <f>conversões!EJ15*INPUTs!EF$32</f>
        <v>0</v>
      </c>
      <c r="EL15" s="146">
        <f>conversões!EK15*INPUTs!EG$32</f>
        <v>42345.038963797844</v>
      </c>
      <c r="EM15" s="146">
        <f>conversões!EL15*INPUTs!EH$32</f>
        <v>406474.50207201834</v>
      </c>
      <c r="EN15" s="146">
        <f>conversões!EM15*INPUTs!EI$32</f>
        <v>51468.605186398876</v>
      </c>
      <c r="EO15" s="146">
        <f>conversões!EN15*INPUTs!EJ$32</f>
        <v>3778.9827102259205</v>
      </c>
      <c r="EP15" s="146">
        <f>conversões!EO15*INPUTs!EK$32</f>
        <v>4495.3398284229324</v>
      </c>
      <c r="EQ15" s="146">
        <f>conversões!EP15*INPUTs!EL$32</f>
        <v>3098.3489912226023</v>
      </c>
      <c r="ER15" s="146">
        <f>conversões!EQ15*INPUTs!EM$32</f>
        <v>894.39530318624156</v>
      </c>
      <c r="ES15" s="146">
        <f>conversões!ER15*INPUTs!EN$32</f>
        <v>1048.9698290571523</v>
      </c>
      <c r="ET15" s="146">
        <f>conversões!ES15*INPUTs!EO$32</f>
        <v>5765.9549962238079</v>
      </c>
      <c r="EU15" s="144">
        <f t="shared" si="4"/>
        <v>551254.42346561048</v>
      </c>
      <c r="EV15" s="146">
        <f>conversões!EU15*INPUTs!EQ$32</f>
        <v>0</v>
      </c>
      <c r="EW15" s="146">
        <f>conversões!EV15*INPUTs!ER$32</f>
        <v>0</v>
      </c>
      <c r="EX15" s="146">
        <f>conversões!EW15*INPUTs!ES$32</f>
        <v>847.86125810464034</v>
      </c>
      <c r="EY15" s="146">
        <f>conversões!EX15*INPUTs!ET$32</f>
        <v>0</v>
      </c>
      <c r="EZ15" s="146">
        <f>conversões!EY15*INPUTs!EU$32</f>
        <v>468.53261711415439</v>
      </c>
      <c r="FA15" s="146">
        <f>conversões!EZ15*INPUTs!EV$32</f>
        <v>0</v>
      </c>
      <c r="FB15" s="146">
        <f>conversões!FA15*INPUTs!EW$32</f>
        <v>0</v>
      </c>
      <c r="FC15" s="146">
        <f>conversões!FB15*INPUTs!EX$32</f>
        <v>1386.3466430338819</v>
      </c>
      <c r="FD15" s="146">
        <f>conversões!FC15*INPUTs!EY$32</f>
        <v>134.68209202143166</v>
      </c>
      <c r="FE15" s="146">
        <f>conversões!FD15*INPUTs!EZ$32</f>
        <v>1606.4657780288287</v>
      </c>
      <c r="FF15" s="146">
        <f>conversões!FE15*INPUTs!FA$32</f>
        <v>389.29928122554145</v>
      </c>
      <c r="FG15" s="146">
        <f>conversões!FF15*INPUTs!FB$32</f>
        <v>0</v>
      </c>
      <c r="FH15" s="146">
        <f>conversões!FG15*INPUTs!FC$32</f>
        <v>1815.3243793496636</v>
      </c>
      <c r="FI15" s="146">
        <f>conversões!FH15*INPUTs!FD$32</f>
        <v>0</v>
      </c>
      <c r="FJ15" s="146">
        <f>conversões!FI15*INPUTs!FE$32</f>
        <v>71.749454692860624</v>
      </c>
      <c r="FK15" s="146">
        <f>conversões!FJ15*INPUTs!FF$32</f>
        <v>4352.3559393106962</v>
      </c>
      <c r="FL15" s="146">
        <f>conversões!FK15*INPUTs!FG$32</f>
        <v>7612.6053408735615</v>
      </c>
      <c r="FM15" s="146">
        <f>conversões!FL15*INPUTs!FH$32</f>
        <v>0</v>
      </c>
      <c r="FN15" s="146">
        <f>conversões!FM15*INPUTs!FI$32</f>
        <v>53106.684537595676</v>
      </c>
      <c r="FO15" s="146">
        <f>conversões!FN15*INPUTs!FJ$32</f>
        <v>384898.46194868773</v>
      </c>
      <c r="FP15" s="146">
        <f>conversões!FO15*INPUTs!FK$32</f>
        <v>29540.979842879133</v>
      </c>
      <c r="FQ15" s="146">
        <f>conversões!FP15*INPUTs!FL$32</f>
        <v>3648.7780790658435</v>
      </c>
      <c r="FR15" s="146">
        <f>conversões!FQ15*INPUTs!FM$32</f>
        <v>3212.0929170516683</v>
      </c>
      <c r="FS15" s="146">
        <f>conversões!FR15*INPUTs!FN$32</f>
        <v>2374.5063752453107</v>
      </c>
      <c r="FT15" s="146">
        <f>conversões!FS15*INPUTs!FO$32</f>
        <v>285.88148473028815</v>
      </c>
      <c r="FU15" s="146">
        <f>conversões!FT15*INPUTs!FP$32</f>
        <v>879.08112242535469</v>
      </c>
      <c r="FV15" s="146">
        <f>conversões!FU15*INPUTs!FQ$32</f>
        <v>5667.6987388217494</v>
      </c>
      <c r="FW15" s="144">
        <f t="shared" si="5"/>
        <v>502299.38783025794</v>
      </c>
      <c r="FX15" s="146">
        <f>conversões!FW15*INPUTs!FS$32</f>
        <v>0</v>
      </c>
      <c r="FY15" s="146">
        <f>conversões!FX15*INPUTs!FT$32</f>
        <v>0</v>
      </c>
      <c r="FZ15" s="146">
        <f>conversões!FY15*INPUTs!FU$32</f>
        <v>72.195200508122497</v>
      </c>
      <c r="GA15" s="146">
        <f>conversões!FZ15*INPUTs!FV$32</f>
        <v>0</v>
      </c>
      <c r="GB15" s="146">
        <f>conversões!GA15*INPUTs!FW$32</f>
        <v>1151.6533263057731</v>
      </c>
      <c r="GC15" s="146">
        <f>conversões!GB15*INPUTs!FX$32</f>
        <v>0</v>
      </c>
      <c r="GD15" s="146">
        <f>conversões!GC15*INPUTs!FY$32</f>
        <v>0</v>
      </c>
      <c r="GE15" s="146">
        <f>conversões!GD15*INPUTs!FZ$32</f>
        <v>1370.8590119809235</v>
      </c>
      <c r="GF15" s="146">
        <f>conversões!GE15*INPUTs!GA$32</f>
        <v>128.74810757281847</v>
      </c>
      <c r="GG15" s="146">
        <f>conversões!GF15*INPUTs!GB$32</f>
        <v>1934.0567792792588</v>
      </c>
      <c r="GH15" s="146">
        <f>conversões!GG15*INPUTs!GC$32</f>
        <v>140.63775465647191</v>
      </c>
      <c r="GI15" s="146">
        <f>conversões!GH15*INPUTs!GD$32</f>
        <v>0</v>
      </c>
      <c r="GJ15" s="146">
        <f>conversões!GI15*INPUTs!GE$32</f>
        <v>3060.1530046044709</v>
      </c>
      <c r="GK15" s="146">
        <f>conversões!GJ15*INPUTs!GF$32</f>
        <v>0</v>
      </c>
      <c r="GL15" s="146">
        <f>conversões!GK15*INPUTs!GG$32</f>
        <v>87.687087283823786</v>
      </c>
      <c r="GM15" s="146">
        <f>conversões!GL15*INPUTs!GH$32</f>
        <v>3008.6327046422075</v>
      </c>
      <c r="GN15" s="146">
        <f>conversões!GM15*INPUTs!GI$32</f>
        <v>8329.092599621812</v>
      </c>
      <c r="GO15" s="146">
        <f>conversões!GN15*INPUTs!GJ$32</f>
        <v>93.628150658971364</v>
      </c>
      <c r="GP15" s="146">
        <f>conversões!GO15*INPUTs!GK$32</f>
        <v>73197.794810449661</v>
      </c>
      <c r="GQ15" s="146">
        <f>conversões!GP15*INPUTs!GL$32</f>
        <v>269448.98790777021</v>
      </c>
      <c r="GR15" s="146">
        <f>conversões!GQ15*INPUTs!GM$32</f>
        <v>25324.375238837551</v>
      </c>
      <c r="GS15" s="146">
        <f>conversões!GR15*INPUTs!GN$32</f>
        <v>1714.4570281333915</v>
      </c>
      <c r="GT15" s="146">
        <f>conversões!GS15*INPUTs!GO$32</f>
        <v>2481.6182693994133</v>
      </c>
      <c r="GU15" s="146">
        <f>conversões!GT15*INPUTs!GP$32</f>
        <v>3311.8751077761799</v>
      </c>
      <c r="GV15" s="146">
        <f>conversões!GU15*INPUTs!GQ$32</f>
        <v>719.13940039473414</v>
      </c>
      <c r="GW15" s="146">
        <f>conversões!GV15*INPUTs!GR$32</f>
        <v>740.54226921208021</v>
      </c>
      <c r="GX15" s="146">
        <f>conversões!GW15*INPUTs!GS$32</f>
        <v>2199.2071897450433</v>
      </c>
      <c r="GY15" s="144">
        <f t="shared" si="6"/>
        <v>398515.34094883292</v>
      </c>
      <c r="GZ15" s="146">
        <f>conversões!GY15*INPUTs!GU$32</f>
        <v>0</v>
      </c>
      <c r="HA15" s="146">
        <f>conversões!GZ15*INPUTs!GV$32</f>
        <v>0</v>
      </c>
      <c r="HB15" s="146">
        <f>conversões!HA15*INPUTs!GW$32</f>
        <v>284.08262911497997</v>
      </c>
      <c r="HC15" s="146">
        <f>conversões!HB15*INPUTs!GX$32</f>
        <v>0</v>
      </c>
      <c r="HD15" s="146">
        <f>conversões!HC15*INPUTs!GY$32</f>
        <v>1635.1531184329094</v>
      </c>
      <c r="HE15" s="146">
        <f>conversões!HD15*INPUTs!GZ$32</f>
        <v>0</v>
      </c>
      <c r="HF15" s="146">
        <f>conversões!HE15*INPUTs!HA$32</f>
        <v>0</v>
      </c>
      <c r="HG15" s="146">
        <f>conversões!HF15*INPUTs!HB$32</f>
        <v>1176.4685952850084</v>
      </c>
      <c r="HH15" s="146">
        <f>conversões!HG15*INPUTs!HC$32</f>
        <v>111.86673478102838</v>
      </c>
      <c r="HI15" s="146">
        <f>conversões!HH15*INPUTs!HD$32</f>
        <v>817.59275045429365</v>
      </c>
      <c r="HJ15" s="146">
        <f>conversões!HI15*INPUTs!HE$32</f>
        <v>69.154249124742066</v>
      </c>
      <c r="HK15" s="146">
        <f>conversões!HJ15*INPUTs!HF$32</f>
        <v>0</v>
      </c>
      <c r="HL15" s="146">
        <f>conversões!HK15*INPUTs!HG$32</f>
        <v>2576.9326638015159</v>
      </c>
      <c r="HM15" s="146">
        <f>conversões!HL15*INPUTs!HH$32</f>
        <v>0</v>
      </c>
      <c r="HN15" s="146">
        <f>conversões!HM15*INPUTs!HI$32</f>
        <v>111.86673478102838</v>
      </c>
      <c r="HO15" s="146">
        <f>conversões!HN15*INPUTs!HJ$32</f>
        <v>3968.8624779981865</v>
      </c>
      <c r="HP15" s="146">
        <f>conversões!HO15*INPUTs!HK$32</f>
        <v>6054.502937394429</v>
      </c>
      <c r="HQ15" s="146">
        <f>conversões!HP15*INPUTs!HL$32</f>
        <v>0</v>
      </c>
      <c r="HR15" s="146">
        <f>conversões!HQ15*INPUTs!HM$32</f>
        <v>75178.8542053618</v>
      </c>
      <c r="HS15" s="146">
        <f>conversões!HR15*INPUTs!HN$32</f>
        <v>267044.50848628668</v>
      </c>
      <c r="HT15" s="146">
        <f>conversões!HS15*INPUTs!HO$32</f>
        <v>8325.1003234432901</v>
      </c>
      <c r="HU15" s="146">
        <f>conversões!HT15*INPUTs!HP$32</f>
        <v>1876.5850829817982</v>
      </c>
      <c r="HV15" s="146">
        <f>conversões!HU15*INPUTs!HQ$32</f>
        <v>2575.0544802013883</v>
      </c>
      <c r="HW15" s="146">
        <f>conversões!HV15*INPUTs!HR$32</f>
        <v>3114.6981368544807</v>
      </c>
      <c r="HX15" s="146">
        <f>conversões!HW15*INPUTs!HS$32</f>
        <v>352.0549178709478</v>
      </c>
      <c r="HY15" s="146">
        <f>conversões!HX15*INPUTs!HT$32</f>
        <v>1447.5216936597126</v>
      </c>
      <c r="HZ15" s="146">
        <f>conversões!HY15*INPUTs!HU$32</f>
        <v>4499.2079482880545</v>
      </c>
      <c r="IA15" s="144">
        <f t="shared" si="7"/>
        <v>381220.06816611637</v>
      </c>
    </row>
    <row r="16" spans="1:235" s="113" customFormat="1" ht="24" x14ac:dyDescent="0.25">
      <c r="A16" s="111" t="s">
        <v>28</v>
      </c>
      <c r="B16" s="112">
        <v>5913</v>
      </c>
      <c r="C16" s="112"/>
      <c r="D16" s="112">
        <v>3</v>
      </c>
      <c r="E16" s="112"/>
      <c r="F16" s="112"/>
      <c r="G16" s="112" t="s">
        <v>811</v>
      </c>
      <c r="H16" s="112" t="s">
        <v>23</v>
      </c>
      <c r="I16" s="111" t="s">
        <v>10</v>
      </c>
      <c r="J16" s="111" t="s">
        <v>880</v>
      </c>
      <c r="K16" s="111" t="s">
        <v>845</v>
      </c>
      <c r="L16" s="146">
        <f>conversões!K16*INPUTs!G$32</f>
        <v>4718.3707502618263</v>
      </c>
      <c r="M16" s="146">
        <f>conversões!L16*INPUTs!H$32</f>
        <v>389.54350491257674</v>
      </c>
      <c r="N16" s="146">
        <f>conversões!M16*INPUTs!I$32</f>
        <v>0</v>
      </c>
      <c r="O16" s="146">
        <f>conversões!N16*INPUTs!J$32</f>
        <v>0</v>
      </c>
      <c r="P16" s="146">
        <f>conversões!O16*INPUTs!K$32</f>
        <v>3382.6464346424013</v>
      </c>
      <c r="Q16" s="146">
        <f>conversões!P16*INPUTs!L$32</f>
        <v>0</v>
      </c>
      <c r="R16" s="146">
        <f>conversões!Q16*INPUTs!M$32</f>
        <v>0</v>
      </c>
      <c r="S16" s="146">
        <f>conversões!R16*INPUTs!N$32</f>
        <v>5362.2857788092952</v>
      </c>
      <c r="T16" s="146">
        <f>conversões!S16*INPUTs!O$32</f>
        <v>178.0095690116367</v>
      </c>
      <c r="U16" s="146">
        <f>conversões!T16*INPUTs!P$32</f>
        <v>8571.5331383943903</v>
      </c>
      <c r="V16" s="146">
        <f>conversões!U16*INPUTs!Q$32</f>
        <v>0</v>
      </c>
      <c r="W16" s="146">
        <f>conversões!V16*INPUTs!R$32</f>
        <v>365.32082975112667</v>
      </c>
      <c r="X16" s="146">
        <f>conversões!W16*INPUTs!S$32</f>
        <v>2482.5198353604587</v>
      </c>
      <c r="Y16" s="146">
        <f>conversões!X16*INPUTs!T$32</f>
        <v>3432.9318320651018</v>
      </c>
      <c r="Z16" s="146">
        <f>conversões!Y16*INPUTs!U$32</f>
        <v>698.3947187947266</v>
      </c>
      <c r="AA16" s="146">
        <f>conversões!Z16*INPUTs!V$32</f>
        <v>2706.3172931886143</v>
      </c>
      <c r="AB16" s="146">
        <f>conversões!AA16*INPUTs!W$32</f>
        <v>1729.5831690858936</v>
      </c>
      <c r="AC16" s="146">
        <f>conversões!AB16*INPUTs!X$32</f>
        <v>380.34557523924184</v>
      </c>
      <c r="AD16" s="146">
        <f>conversões!AC16*INPUTs!Y$32</f>
        <v>60376.536224749892</v>
      </c>
      <c r="AE16" s="146">
        <f>conversões!AD16*INPUTs!Z$32</f>
        <v>605395.0098761142</v>
      </c>
      <c r="AF16" s="146">
        <f>conversões!AE16*INPUTs!AA$32</f>
        <v>681.71785081700693</v>
      </c>
      <c r="AG16" s="146">
        <f>conversões!AF16*INPUTs!AB$32</f>
        <v>1295.468097217358</v>
      </c>
      <c r="AH16" s="146">
        <f>conversões!AG16*INPUTs!AC$32</f>
        <v>1410.379960902221</v>
      </c>
      <c r="AI16" s="146">
        <f>conversões!AH16*INPUTs!AD$32</f>
        <v>656.74578303989904</v>
      </c>
      <c r="AJ16" s="146">
        <f>conversões!AI16*INPUTs!AE$32</f>
        <v>261.82625079367028</v>
      </c>
      <c r="AK16" s="146">
        <f>conversões!AJ16*INPUTs!AF$32</f>
        <v>852.77882091407923</v>
      </c>
      <c r="AL16" s="146">
        <f>conversões!AK16*INPUTs!AG$32</f>
        <v>520.847467381554</v>
      </c>
      <c r="AM16" s="144">
        <f t="shared" si="0"/>
        <v>705849.11276144721</v>
      </c>
      <c r="AN16" s="146">
        <f>conversões!AM16*INPUTs!AI$32</f>
        <v>5475.1027729643738</v>
      </c>
      <c r="AO16" s="146">
        <f>conversões!AN16*INPUTs!AJ$32</f>
        <v>601.08805300454185</v>
      </c>
      <c r="AP16" s="146">
        <f>conversões!AO16*INPUTs!AK$32</f>
        <v>1576.5751694941778</v>
      </c>
      <c r="AQ16" s="146">
        <f>conversões!AP16*INPUTs!AL$32</f>
        <v>0</v>
      </c>
      <c r="AR16" s="146">
        <f>conversões!AQ16*INPUTs!AM$32</f>
        <v>2857.6486242483211</v>
      </c>
      <c r="AS16" s="146">
        <f>conversões!AR16*INPUTs!AN$32</f>
        <v>0</v>
      </c>
      <c r="AT16" s="146">
        <f>conversões!AS16*INPUTs!AO$32</f>
        <v>0</v>
      </c>
      <c r="AU16" s="146">
        <f>conversões!AT16*INPUTs!AP$32</f>
        <v>7281.1142503715137</v>
      </c>
      <c r="AV16" s="146">
        <f>conversões!AU16*INPUTs!AQ$32</f>
        <v>598.181308577035</v>
      </c>
      <c r="AW16" s="146">
        <f>conversões!AV16*INPUTs!AR$32</f>
        <v>8823.7119009262551</v>
      </c>
      <c r="AX16" s="146">
        <f>conversões!AW16*INPUTs!AS$32</f>
        <v>0</v>
      </c>
      <c r="AY16" s="146">
        <f>conversões!AX16*INPUTs!AT$32</f>
        <v>344.55797039641095</v>
      </c>
      <c r="AZ16" s="146">
        <f>conversões!AY16*INPUTs!AU$32</f>
        <v>2379.8846413661095</v>
      </c>
      <c r="BA16" s="146">
        <f>conversões!AZ16*INPUTs!AV$32</f>
        <v>3351.9113478223744</v>
      </c>
      <c r="BB16" s="146">
        <f>conversões!BA16*INPUTs!AW$32</f>
        <v>437.70850089380019</v>
      </c>
      <c r="BC16" s="146">
        <f>conversões!BB16*INPUTs!AX$32</f>
        <v>2629.9363420479817</v>
      </c>
      <c r="BD16" s="146">
        <f>conversões!BC16*INPUTs!AY$32</f>
        <v>2448.7653389264397</v>
      </c>
      <c r="BE16" s="146">
        <f>conversões!BD16*INPUTs!AZ$32</f>
        <v>83.791357219787159</v>
      </c>
      <c r="BF16" s="146">
        <f>conversões!BE16*INPUTs!BA$32</f>
        <v>57196.328950953044</v>
      </c>
      <c r="BG16" s="146">
        <f>conversões!BF16*INPUTs!BB$32</f>
        <v>550844.5331379117</v>
      </c>
      <c r="BH16" s="146">
        <f>conversões!BG16*INPUTs!BC$32</f>
        <v>988.60577809587801</v>
      </c>
      <c r="BI16" s="146">
        <f>conversões!BH16*INPUTs!BD$32</f>
        <v>1433.9815589334496</v>
      </c>
      <c r="BJ16" s="146">
        <f>conversões!BI16*INPUTs!BE$32</f>
        <v>1356.2607495995687</v>
      </c>
      <c r="BK16" s="146">
        <f>conversões!BJ16*INPUTs!BF$32</f>
        <v>661.24728142240895</v>
      </c>
      <c r="BL16" s="146">
        <f>conversões!BK16*INPUTs!BG$32</f>
        <v>234.81477379225572</v>
      </c>
      <c r="BM16" s="146">
        <f>conversões!BL16*INPUTs!BH$32</f>
        <v>1386.1488053960654</v>
      </c>
      <c r="BN16" s="146">
        <f>conversões!BM16*INPUTs!BI$32</f>
        <v>1771.9610426850927</v>
      </c>
      <c r="BO16" s="144">
        <f t="shared" si="1"/>
        <v>654763.8596570486</v>
      </c>
      <c r="BP16" s="146">
        <f>conversões!BO16*INPUTs!BK$32</f>
        <v>5036.3450762747161</v>
      </c>
      <c r="BQ16" s="146">
        <f>conversões!BP16*INPUTs!BL$32</f>
        <v>324.46346690327874</v>
      </c>
      <c r="BR16" s="146">
        <f>conversões!BQ16*INPUTs!BM$32</f>
        <v>472.10041348843203</v>
      </c>
      <c r="BS16" s="146">
        <f>conversões!BR16*INPUTs!BN$32</f>
        <v>0</v>
      </c>
      <c r="BT16" s="146">
        <f>conversões!BS16*INPUTs!BO$32</f>
        <v>1657.1860722429492</v>
      </c>
      <c r="BU16" s="146">
        <f>conversões!BT16*INPUTs!BP$32</f>
        <v>0</v>
      </c>
      <c r="BV16" s="146">
        <f>conversões!BU16*INPUTs!BQ$32</f>
        <v>0</v>
      </c>
      <c r="BW16" s="146">
        <f>conversões!BV16*INPUTs!BR$32</f>
        <v>4909.2002687885115</v>
      </c>
      <c r="BX16" s="146">
        <f>conversões!BW16*INPUTs!BS$32</f>
        <v>2563.3669715807814</v>
      </c>
      <c r="BY16" s="146">
        <f>conversões!BX16*INPUTs!BT$32</f>
        <v>12205.08017788747</v>
      </c>
      <c r="BZ16" s="146">
        <f>conversões!BY16*INPUTs!BU$32</f>
        <v>0</v>
      </c>
      <c r="CA16" s="146">
        <f>conversões!BZ16*INPUTs!BV$32</f>
        <v>284.39708405607081</v>
      </c>
      <c r="CB16" s="146">
        <f>conversões!CA16*INPUTs!BW$32</f>
        <v>1894.1146747430864</v>
      </c>
      <c r="CC16" s="146">
        <f>conversões!CB16*INPUTs!BX$32</f>
        <v>1336.9120703213089</v>
      </c>
      <c r="CD16" s="146">
        <f>conversões!CC16*INPUTs!BY$32</f>
        <v>559.2641070943896</v>
      </c>
      <c r="CE16" s="146">
        <f>conversões!CD16*INPUTs!BZ$32</f>
        <v>2876.8608366710023</v>
      </c>
      <c r="CF16" s="146">
        <f>conversões!CE16*INPUTs!CA$32</f>
        <v>2880.5600050919529</v>
      </c>
      <c r="CG16" s="146">
        <f>conversões!CF16*INPUTs!CB$32</f>
        <v>171.79188939894928</v>
      </c>
      <c r="CH16" s="146">
        <f>conversões!CG16*INPUTs!CC$32</f>
        <v>68294.261821609354</v>
      </c>
      <c r="CI16" s="146">
        <f>conversões!CH16*INPUTs!CD$32</f>
        <v>530146.33359341545</v>
      </c>
      <c r="CJ16" s="146">
        <f>conversões!CI16*INPUTs!CE$32</f>
        <v>1733.1318808665776</v>
      </c>
      <c r="CK16" s="146">
        <f>conversões!CJ16*INPUTs!CF$32</f>
        <v>2895.5811367934352</v>
      </c>
      <c r="CL16" s="146">
        <f>conversões!CK16*INPUTs!CG$32</f>
        <v>2506.2831600401337</v>
      </c>
      <c r="CM16" s="146">
        <f>conversões!CL16*INPUTs!CH$32</f>
        <v>487.10649772530786</v>
      </c>
      <c r="CN16" s="146">
        <f>conversões!CM16*INPUTs!CI$32</f>
        <v>790.85838333514812</v>
      </c>
      <c r="CO16" s="146">
        <f>conversões!CN16*INPUTs!CJ$32</f>
        <v>1318.2181032618505</v>
      </c>
      <c r="CP16" s="146">
        <f>conversões!CO16*INPUTs!CK$32</f>
        <v>1732.9325019591697</v>
      </c>
      <c r="CQ16" s="144">
        <f t="shared" si="2"/>
        <v>647076.35019354953</v>
      </c>
      <c r="CR16" s="146">
        <f>conversões!CQ16*INPUTs!CM$32</f>
        <v>4943.9316957130222</v>
      </c>
      <c r="CS16" s="146">
        <f>conversões!CR16*INPUTs!CN$32</f>
        <v>390.65485824514724</v>
      </c>
      <c r="CT16" s="146">
        <f>conversões!CS16*INPUTs!CO$32</f>
        <v>385.61072483957525</v>
      </c>
      <c r="CU16" s="146">
        <f>conversões!CT16*INPUTs!CP$32</f>
        <v>0</v>
      </c>
      <c r="CV16" s="146">
        <f>conversões!CU16*INPUTs!CQ$32</f>
        <v>1538.637233443844</v>
      </c>
      <c r="CW16" s="146">
        <f>conversões!CV16*INPUTs!CR$32</f>
        <v>0</v>
      </c>
      <c r="CX16" s="146">
        <f>conversões!CW16*INPUTs!CS$32</f>
        <v>0</v>
      </c>
      <c r="CY16" s="146">
        <f>conversões!CX16*INPUTs!CT$32</f>
        <v>5251.1698614610923</v>
      </c>
      <c r="CZ16" s="146">
        <f>conversões!CY16*INPUTs!CU$32</f>
        <v>290.24474578487565</v>
      </c>
      <c r="DA16" s="146">
        <f>conversões!CZ16*INPUTs!CV$32</f>
        <v>9626.711348759678</v>
      </c>
      <c r="DB16" s="146">
        <f>conversões!DA16*INPUTs!CW$32</f>
        <v>72.343492267665582</v>
      </c>
      <c r="DC16" s="146">
        <f>conversões!DB16*INPUTs!CX$32</f>
        <v>167.91654627265498</v>
      </c>
      <c r="DD16" s="146">
        <f>conversões!DC16*INPUTs!CY$32</f>
        <v>825.40340687877267</v>
      </c>
      <c r="DE16" s="146">
        <f>conversões!DD16*INPUTs!CZ$32</f>
        <v>1415.4541860597681</v>
      </c>
      <c r="DF16" s="146">
        <f>conversões!DE16*INPUTs!DA$32</f>
        <v>398.22105835412248</v>
      </c>
      <c r="DG16" s="146">
        <f>conversões!DF16*INPUTs!DB$32</f>
        <v>3130.7993593413839</v>
      </c>
      <c r="DH16" s="146">
        <f>conversões!DG16*INPUTs!DC$32</f>
        <v>4175.2840814738229</v>
      </c>
      <c r="DI16" s="146">
        <f>conversões!DH16*INPUTs!DD$32</f>
        <v>162.60693216126668</v>
      </c>
      <c r="DJ16" s="146">
        <f>conversões!DI16*INPUTs!DE$32</f>
        <v>87014.28525350742</v>
      </c>
      <c r="DK16" s="146">
        <f>conversões!DJ16*INPUTs!DF$32</f>
        <v>402259.17917423404</v>
      </c>
      <c r="DL16" s="146">
        <f>conversões!DK16*INPUTs!DG$32</f>
        <v>2307.6923605656407</v>
      </c>
      <c r="DM16" s="146">
        <f>conversões!DL16*INPUTs!DH$32</f>
        <v>22388.796289418555</v>
      </c>
      <c r="DN16" s="146">
        <f>conversões!DM16*INPUTs!DI$32</f>
        <v>2347.7826019140502</v>
      </c>
      <c r="DO16" s="146">
        <f>conversões!DN16*INPUTs!DJ$32</f>
        <v>659.70362449752395</v>
      </c>
      <c r="DP16" s="146">
        <f>conversões!DO16*INPUTs!DK$32</f>
        <v>1179.0661836101642</v>
      </c>
      <c r="DQ16" s="146">
        <f>conversões!DP16*INPUTs!DL$32</f>
        <v>909.37495405045297</v>
      </c>
      <c r="DR16" s="146">
        <f>conversões!DQ16*INPUTs!DM$32</f>
        <v>1488.6180137073511</v>
      </c>
      <c r="DS16" s="144">
        <f t="shared" si="3"/>
        <v>553329.48798656173</v>
      </c>
      <c r="DT16" s="146">
        <f>conversões!DS16*INPUTs!DO$32</f>
        <v>4003.6108160989943</v>
      </c>
      <c r="DU16" s="146">
        <f>conversões!DT16*INPUTs!DP$32</f>
        <v>160.20557137137467</v>
      </c>
      <c r="DV16" s="146">
        <f>conversões!DU16*INPUTs!DQ$32</f>
        <v>0</v>
      </c>
      <c r="DW16" s="146">
        <f>conversões!DV16*INPUTs!DR$32</f>
        <v>0</v>
      </c>
      <c r="DX16" s="146">
        <f>conversões!DW16*INPUTs!DS$32</f>
        <v>680.61190451914058</v>
      </c>
      <c r="DY16" s="146">
        <f>conversões!DX16*INPUTs!DT$32</f>
        <v>0</v>
      </c>
      <c r="DZ16" s="146">
        <f>conversões!DY16*INPUTs!DU$32</f>
        <v>0</v>
      </c>
      <c r="EA16" s="146">
        <f>conversões!DZ16*INPUTs!DV$32</f>
        <v>6269.97138030319</v>
      </c>
      <c r="EB16" s="146">
        <f>conversões!EA16*INPUTs!DW$32</f>
        <v>309.55625544508183</v>
      </c>
      <c r="EC16" s="146">
        <f>conversões!EB16*INPUTs!DX$32</f>
        <v>8885.9614072795484</v>
      </c>
      <c r="ED16" s="146">
        <f>conversões!EC16*INPUTs!DY$32</f>
        <v>299.58558190372429</v>
      </c>
      <c r="EE16" s="146">
        <f>conversões!ED16*INPUTs!DZ$32</f>
        <v>0</v>
      </c>
      <c r="EF16" s="146">
        <f>conversões!EE16*INPUTs!EA$32</f>
        <v>2929.5165185317896</v>
      </c>
      <c r="EG16" s="146">
        <f>conversões!EF16*INPUTs!EB$32</f>
        <v>1561.4327813874902</v>
      </c>
      <c r="EH16" s="146">
        <f>conversões!EG16*INPUTs!EC$32</f>
        <v>397.02361096949869</v>
      </c>
      <c r="EI16" s="146">
        <f>conversões!EH16*INPUTs!ED$32</f>
        <v>6836.260845047871</v>
      </c>
      <c r="EJ16" s="146">
        <f>conversões!EI16*INPUTs!EE$32</f>
        <v>6807.6082473062306</v>
      </c>
      <c r="EK16" s="146">
        <f>conversões!EJ16*INPUTs!EF$32</f>
        <v>180.62392850700274</v>
      </c>
      <c r="EL16" s="146">
        <f>conversões!EK16*INPUTs!EG$32</f>
        <v>89828.1960735803</v>
      </c>
      <c r="EM16" s="146">
        <f>conversões!EL16*INPUTs!EH$32</f>
        <v>434794.3765755443</v>
      </c>
      <c r="EN16" s="146">
        <f>conversões!EM16*INPUTs!EI$32</f>
        <v>4395.8192432733322</v>
      </c>
      <c r="EO16" s="146">
        <f>conversões!EN16*INPUTs!EJ$32</f>
        <v>23425.662650174705</v>
      </c>
      <c r="EP16" s="146">
        <f>conversões!EO16*INPUTs!EK$32</f>
        <v>4158.7728787419173</v>
      </c>
      <c r="EQ16" s="146">
        <f>conversões!EP16*INPUTs!EL$32</f>
        <v>698.49978149688729</v>
      </c>
      <c r="ER16" s="146">
        <f>conversões!EQ16*INPUTs!EM$32</f>
        <v>1776.8435405700754</v>
      </c>
      <c r="ES16" s="146">
        <f>conversões!ER16*INPUTs!EN$32</f>
        <v>1723.6045649277476</v>
      </c>
      <c r="ET16" s="146">
        <f>conversões!ES16*INPUTs!EO$32</f>
        <v>2909.429741554668</v>
      </c>
      <c r="EU16" s="144">
        <f t="shared" si="4"/>
        <v>603033.17389853497</v>
      </c>
      <c r="EV16" s="146">
        <f>conversões!EU16*INPUTs!EQ$32</f>
        <v>2242.367969745259</v>
      </c>
      <c r="EW16" s="146">
        <f>conversões!EV16*INPUTs!ER$32</f>
        <v>538.73392198630484</v>
      </c>
      <c r="EX16" s="146">
        <f>conversões!EW16*INPUTs!ES$32</f>
        <v>0</v>
      </c>
      <c r="EY16" s="146">
        <f>conversões!EX16*INPUTs!ET$32</f>
        <v>0</v>
      </c>
      <c r="EZ16" s="146">
        <f>conversões!EY16*INPUTs!EU$32</f>
        <v>1508.6421480152651</v>
      </c>
      <c r="FA16" s="146">
        <f>conversões!EZ16*INPUTs!EV$32</f>
        <v>0</v>
      </c>
      <c r="FB16" s="146">
        <f>conversões!FA16*INPUTs!EW$32</f>
        <v>0</v>
      </c>
      <c r="FC16" s="146">
        <f>conversões!FB16*INPUTs!EX$32</f>
        <v>2507.2737600000069</v>
      </c>
      <c r="FD16" s="146">
        <f>conversões!FC16*INPUTs!EY$32</f>
        <v>278.88356984588813</v>
      </c>
      <c r="FE16" s="146">
        <f>conversões!FD16*INPUTs!EZ$32</f>
        <v>6920.397703840662</v>
      </c>
      <c r="FF16" s="146">
        <f>conversões!FE16*INPUTs!FA$32</f>
        <v>358.22659527349856</v>
      </c>
      <c r="FG16" s="146">
        <f>conversões!FF16*INPUTs!FB$32</f>
        <v>193.69228697927539</v>
      </c>
      <c r="FH16" s="146">
        <f>conversões!FG16*INPUTs!FC$32</f>
        <v>1905.9918083088098</v>
      </c>
      <c r="FI16" s="146">
        <f>conversões!FH16*INPUTs!FD$32</f>
        <v>193.69228697927539</v>
      </c>
      <c r="FJ16" s="146">
        <f>conversões!FI16*INPUTs!FE$32</f>
        <v>212.4367018482375</v>
      </c>
      <c r="FK16" s="146">
        <f>conversões!FJ16*INPUTs!FF$32</f>
        <v>6632.5168148571156</v>
      </c>
      <c r="FL16" s="146">
        <f>conversões!FK16*INPUTs!FG$32</f>
        <v>5900.3460853242541</v>
      </c>
      <c r="FM16" s="146">
        <f>conversões!FL16*INPUTs!FH$32</f>
        <v>542.63831417989525</v>
      </c>
      <c r="FN16" s="146">
        <f>conversões!FM16*INPUTs!FI$32</f>
        <v>72115.563661710999</v>
      </c>
      <c r="FO16" s="146">
        <f>conversões!FN16*INPUTs!FJ$32</f>
        <v>460796.3277931952</v>
      </c>
      <c r="FP16" s="146">
        <f>conversões!FO16*INPUTs!FK$32</f>
        <v>3782.0119914793618</v>
      </c>
      <c r="FQ16" s="146">
        <f>conversões!FP16*INPUTs!FL$32</f>
        <v>21860.945982062316</v>
      </c>
      <c r="FR16" s="146">
        <f>conversões!FQ16*INPUTs!FM$32</f>
        <v>3888.8371060547211</v>
      </c>
      <c r="FS16" s="146">
        <f>conversões!FR16*INPUTs!FN$32</f>
        <v>477.63546036466477</v>
      </c>
      <c r="FT16" s="146">
        <f>conversões!FS16*INPUTs!FO$32</f>
        <v>1123.0126066789862</v>
      </c>
      <c r="FU16" s="146">
        <f>conversões!FT16*INPUTs!FP$32</f>
        <v>2027.5847448508648</v>
      </c>
      <c r="FV16" s="146">
        <f>conversões!FU16*INPUTs!FQ$32</f>
        <v>3622.6039335330615</v>
      </c>
      <c r="FW16" s="144">
        <f t="shared" si="5"/>
        <v>599630.363247114</v>
      </c>
      <c r="FX16" s="146">
        <f>conversões!FW16*INPUTs!FS$32</f>
        <v>508.88591958168411</v>
      </c>
      <c r="FY16" s="146">
        <f>conversões!FX16*INPUTs!FT$32</f>
        <v>389.94432674444107</v>
      </c>
      <c r="FZ16" s="146">
        <f>conversões!FY16*INPUTs!FU$32</f>
        <v>0</v>
      </c>
      <c r="GA16" s="146">
        <f>conversões!FZ16*INPUTs!FV$32</f>
        <v>0</v>
      </c>
      <c r="GB16" s="146">
        <f>conversões!GA16*INPUTs!FW$32</f>
        <v>293.06739206265979</v>
      </c>
      <c r="GC16" s="146">
        <f>conversões!GB16*INPUTs!FX$32</f>
        <v>0</v>
      </c>
      <c r="GD16" s="146">
        <f>conversões!GC16*INPUTs!FY$32</f>
        <v>0</v>
      </c>
      <c r="GE16" s="146">
        <f>conversões!GD16*INPUTs!FZ$32</f>
        <v>2679.7128751935174</v>
      </c>
      <c r="GF16" s="146">
        <f>conversões!GE16*INPUTs!GA$32</f>
        <v>340.80646839871139</v>
      </c>
      <c r="GG16" s="146">
        <f>conversões!GF16*INPUTs!GB$32</f>
        <v>9834.0436680804378</v>
      </c>
      <c r="GH16" s="146">
        <f>conversões!GG16*INPUTs!GC$32</f>
        <v>260.63971450108124</v>
      </c>
      <c r="GI16" s="146">
        <f>conversões!GH16*INPUTs!GD$32</f>
        <v>62.418767105980912</v>
      </c>
      <c r="GJ16" s="146">
        <f>conversões!GI16*INPUTs!GE$32</f>
        <v>2532.7008859590019</v>
      </c>
      <c r="GK16" s="146">
        <f>conversões!GJ16*INPUTs!GF$32</f>
        <v>844.5890897443137</v>
      </c>
      <c r="GL16" s="146">
        <f>conversões!GK16*INPUTs!GG$32</f>
        <v>64.700436255361751</v>
      </c>
      <c r="GM16" s="146">
        <f>conversões!GL16*INPUTs!GH$32</f>
        <v>9115.8428052917097</v>
      </c>
      <c r="GN16" s="146">
        <f>conversões!GM16*INPUTs!GI$32</f>
        <v>6753.0473074620904</v>
      </c>
      <c r="GO16" s="146">
        <f>conversões!GN16*INPUTs!GJ$32</f>
        <v>3749.2065592542253</v>
      </c>
      <c r="GP16" s="146">
        <f>conversões!GO16*INPUTs!GK$32</f>
        <v>88821.80933155102</v>
      </c>
      <c r="GQ16" s="146">
        <f>conversões!GP16*INPUTs!GL$32</f>
        <v>537227.12920069438</v>
      </c>
      <c r="GR16" s="146">
        <f>conversões!GQ16*INPUTs!GM$32</f>
        <v>6450.1508396646523</v>
      </c>
      <c r="GS16" s="146">
        <f>conversões!GR16*INPUTs!GN$32</f>
        <v>24766.157436307214</v>
      </c>
      <c r="GT16" s="146">
        <f>conversões!GS16*INPUTs!GO$32</f>
        <v>4373.0046770446415</v>
      </c>
      <c r="GU16" s="146">
        <f>conversões!GT16*INPUTs!GP$32</f>
        <v>993.13522698986014</v>
      </c>
      <c r="GV16" s="146">
        <f>conversões!GU16*INPUTs!GQ$32</f>
        <v>1522.7336487838434</v>
      </c>
      <c r="GW16" s="146">
        <f>conversões!GV16*INPUTs!GR$32</f>
        <v>2122.5749925390255</v>
      </c>
      <c r="GX16" s="146">
        <f>conversões!GW16*INPUTs!GS$32</f>
        <v>507.13217783598503</v>
      </c>
      <c r="GY16" s="144">
        <f t="shared" si="6"/>
        <v>704213.43374704593</v>
      </c>
      <c r="GZ16" s="146">
        <f>conversões!GY16*INPUTs!GU$32</f>
        <v>501.92837579382473</v>
      </c>
      <c r="HA16" s="146">
        <f>conversões!GZ16*INPUTs!GV$32</f>
        <v>636.94563695168097</v>
      </c>
      <c r="HB16" s="146">
        <f>conversões!HA16*INPUTs!GW$32</f>
        <v>61.085124913324712</v>
      </c>
      <c r="HC16" s="146">
        <f>conversões!HB16*INPUTs!GX$32</f>
        <v>0</v>
      </c>
      <c r="HD16" s="146">
        <f>conversões!HC16*INPUTs!GY$32</f>
        <v>426.4183298166306</v>
      </c>
      <c r="HE16" s="146">
        <f>conversões!HD16*INPUTs!GZ$32</f>
        <v>0</v>
      </c>
      <c r="HF16" s="146">
        <f>conversões!HE16*INPUTs!HA$32</f>
        <v>207.1006524169828</v>
      </c>
      <c r="HG16" s="146">
        <f>conversões!HF16*INPUTs!HB$32</f>
        <v>2789.0364087384055</v>
      </c>
      <c r="HH16" s="146">
        <f>conversões!HG16*INPUTs!HC$32</f>
        <v>233.32015434663055</v>
      </c>
      <c r="HI16" s="146">
        <f>conversões!HH16*INPUTs!HD$32</f>
        <v>9300.6695104382252</v>
      </c>
      <c r="HJ16" s="146">
        <f>conversões!HI16*INPUTs!HE$32</f>
        <v>119.22638838504342</v>
      </c>
      <c r="HK16" s="146">
        <f>conversões!HJ16*INPUTs!HF$32</f>
        <v>124.81972512409483</v>
      </c>
      <c r="HL16" s="146">
        <f>conversões!HK16*INPUTs!HG$32</f>
        <v>1951.1913634964635</v>
      </c>
      <c r="HM16" s="146">
        <f>conversões!HL16*INPUTs!HH$32</f>
        <v>1100.3256190984457</v>
      </c>
      <c r="HN16" s="146">
        <f>conversões!HM16*INPUTs!HI$32</f>
        <v>167.80010217154259</v>
      </c>
      <c r="HO16" s="146">
        <f>conversões!HN16*INPUTs!HJ$32</f>
        <v>8322.8497413701534</v>
      </c>
      <c r="HP16" s="146">
        <f>conversões!HO16*INPUTs!HK$32</f>
        <v>6777.4122723023493</v>
      </c>
      <c r="HQ16" s="146">
        <f>conversões!HP16*INPUTs!HL$32</f>
        <v>2598.8011385206628</v>
      </c>
      <c r="HR16" s="146">
        <f>conversões!HQ16*INPUTs!HM$32</f>
        <v>76030.082044713825</v>
      </c>
      <c r="HS16" s="146">
        <f>conversões!HR16*INPUTs!HN$32</f>
        <v>517234.19882039278</v>
      </c>
      <c r="HT16" s="146">
        <f>conversões!HS16*INPUTs!HO$32</f>
        <v>7472.8862905044434</v>
      </c>
      <c r="HU16" s="146">
        <f>conversões!HT16*INPUTs!HP$32</f>
        <v>23174.345159712666</v>
      </c>
      <c r="HV16" s="146">
        <f>conversões!HU16*INPUTs!HQ$32</f>
        <v>5520.2568506937851</v>
      </c>
      <c r="HW16" s="146">
        <f>conversões!HV16*INPUTs!HR$32</f>
        <v>2774.0933680608719</v>
      </c>
      <c r="HX16" s="146">
        <f>conversões!HW16*INPUTs!HS$32</f>
        <v>1571.6113411465642</v>
      </c>
      <c r="HY16" s="146">
        <f>conversões!HX16*INPUTs!HT$32</f>
        <v>4652.8230541029252</v>
      </c>
      <c r="HZ16" s="146">
        <f>conversões!HY16*INPUTs!HU$32</f>
        <v>943.72543778147144</v>
      </c>
      <c r="IA16" s="144">
        <f t="shared" si="7"/>
        <v>674692.95291099383</v>
      </c>
    </row>
    <row r="17" spans="1:235" s="113" customFormat="1" ht="24" x14ac:dyDescent="0.25">
      <c r="A17" s="111" t="s">
        <v>28</v>
      </c>
      <c r="B17" s="112">
        <v>5914</v>
      </c>
      <c r="C17" s="112"/>
      <c r="D17" s="112">
        <v>3</v>
      </c>
      <c r="E17" s="112"/>
      <c r="F17" s="112"/>
      <c r="G17" s="112" t="s">
        <v>812</v>
      </c>
      <c r="H17" s="112" t="s">
        <v>23</v>
      </c>
      <c r="I17" s="111" t="s">
        <v>10</v>
      </c>
      <c r="J17" s="111" t="s">
        <v>880</v>
      </c>
      <c r="K17" s="111" t="s">
        <v>845</v>
      </c>
      <c r="L17" s="146">
        <f>conversões!K17*INPUTs!G$32</f>
        <v>11646.312945761025</v>
      </c>
      <c r="M17" s="146">
        <f>conversões!L17*INPUTs!H$32</f>
        <v>4407.4915646705485</v>
      </c>
      <c r="N17" s="146">
        <f>conversões!M17*INPUTs!I$32</f>
        <v>35730.189065717408</v>
      </c>
      <c r="O17" s="146">
        <f>conversões!N17*INPUTs!J$32</f>
        <v>2684.8477712054728</v>
      </c>
      <c r="P17" s="146">
        <f>conversões!O17*INPUTs!K$32</f>
        <v>32740.197844709233</v>
      </c>
      <c r="Q17" s="146">
        <f>conversões!P17*INPUTs!L$32</f>
        <v>5564.111045146894</v>
      </c>
      <c r="R17" s="146">
        <f>conversões!Q17*INPUTs!M$32</f>
        <v>6513.5557489226458</v>
      </c>
      <c r="S17" s="146">
        <f>conversões!R17*INPUTs!N$32</f>
        <v>16826.883697303707</v>
      </c>
      <c r="T17" s="146">
        <f>conversões!S17*INPUTs!O$32</f>
        <v>5395.1483743743747</v>
      </c>
      <c r="U17" s="146">
        <f>conversões!T17*INPUTs!P$32</f>
        <v>48954.450772887059</v>
      </c>
      <c r="V17" s="146">
        <f>conversões!U17*INPUTs!Q$32</f>
        <v>19826.869509979937</v>
      </c>
      <c r="W17" s="146">
        <f>conversões!V17*INPUTs!R$32</f>
        <v>12818.795338543352</v>
      </c>
      <c r="X17" s="146">
        <f>conversões!W17*INPUTs!S$32</f>
        <v>57848.560539149948</v>
      </c>
      <c r="Y17" s="146">
        <f>conversões!X17*INPUTs!T$32</f>
        <v>16564.651621584941</v>
      </c>
      <c r="Z17" s="146">
        <f>conversões!Y17*INPUTs!U$32</f>
        <v>11165.234015125026</v>
      </c>
      <c r="AA17" s="146">
        <f>conversões!Z17*INPUTs!V$32</f>
        <v>61811.265681103643</v>
      </c>
      <c r="AB17" s="146">
        <f>conversões!AA17*INPUTs!W$32</f>
        <v>141794.62899146695</v>
      </c>
      <c r="AC17" s="146">
        <f>conversões!AB17*INPUTs!X$32</f>
        <v>34302.520040714866</v>
      </c>
      <c r="AD17" s="146">
        <f>conversões!AC17*INPUTs!Y$32</f>
        <v>395457.04274662526</v>
      </c>
      <c r="AE17" s="146">
        <f>conversões!AD17*INPUTs!Z$32</f>
        <v>847256.97330650152</v>
      </c>
      <c r="AF17" s="146">
        <f>conversões!AE17*INPUTs!AA$32</f>
        <v>91871.854585445326</v>
      </c>
      <c r="AG17" s="146">
        <f>conversões!AF17*INPUTs!AB$32</f>
        <v>76214.52373226262</v>
      </c>
      <c r="AH17" s="146">
        <f>conversões!AG17*INPUTs!AC$32</f>
        <v>95614.768637787362</v>
      </c>
      <c r="AI17" s="146">
        <f>conversões!AH17*INPUTs!AD$32</f>
        <v>15220.610200844101</v>
      </c>
      <c r="AJ17" s="146">
        <f>conversões!AI17*INPUTs!AE$32</f>
        <v>26584.445941147475</v>
      </c>
      <c r="AK17" s="146">
        <f>conversões!AJ17*INPUTs!AF$32</f>
        <v>58373.807517642555</v>
      </c>
      <c r="AL17" s="146">
        <f>conversões!AK17*INPUTs!AG$32</f>
        <v>58057.126880290416</v>
      </c>
      <c r="AM17" s="144">
        <f t="shared" si="0"/>
        <v>2191246.8681169134</v>
      </c>
      <c r="AN17" s="146">
        <f>conversões!AM17*INPUTs!AI$32</f>
        <v>10391.018114977061</v>
      </c>
      <c r="AO17" s="146">
        <f>conversões!AN17*INPUTs!AJ$32</f>
        <v>4582.0932937422085</v>
      </c>
      <c r="AP17" s="146">
        <f>conversões!AO17*INPUTs!AK$32</f>
        <v>33500.621294182631</v>
      </c>
      <c r="AQ17" s="146">
        <f>conversões!AP17*INPUTs!AL$32</f>
        <v>2598.2686468057259</v>
      </c>
      <c r="AR17" s="146">
        <f>conversões!AQ17*INPUTs!AM$32</f>
        <v>32927.100350531829</v>
      </c>
      <c r="AS17" s="146">
        <f>conversões!AR17*INPUTs!AN$32</f>
        <v>2869.7625310839644</v>
      </c>
      <c r="AT17" s="146">
        <f>conversões!AS17*INPUTs!AO$32</f>
        <v>9868.493728321424</v>
      </c>
      <c r="AU17" s="146">
        <f>conversões!AT17*INPUTs!AP$32</f>
        <v>18362.076332826789</v>
      </c>
      <c r="AV17" s="146">
        <f>conversões!AU17*INPUTs!AQ$32</f>
        <v>5523.4768334989121</v>
      </c>
      <c r="AW17" s="146">
        <f>conversões!AV17*INPUTs!AR$32</f>
        <v>27641.343799390761</v>
      </c>
      <c r="AX17" s="146">
        <f>conversões!AW17*INPUTs!AS$32</f>
        <v>22284.388075966293</v>
      </c>
      <c r="AY17" s="146">
        <f>conversões!AX17*INPUTs!AT$32</f>
        <v>12834.937643995832</v>
      </c>
      <c r="AZ17" s="146">
        <f>conversões!AY17*INPUTs!AU$32</f>
        <v>55562.217049498853</v>
      </c>
      <c r="BA17" s="146">
        <f>conversões!AZ17*INPUTs!AV$32</f>
        <v>19500.477081933124</v>
      </c>
      <c r="BB17" s="146">
        <f>conversões!BA17*INPUTs!AW$32</f>
        <v>10533.621612423782</v>
      </c>
      <c r="BC17" s="146">
        <f>conversões!BB17*INPUTs!AX$32</f>
        <v>66114.982144568494</v>
      </c>
      <c r="BD17" s="146">
        <f>conversões!BC17*INPUTs!AY$32</f>
        <v>137843.00518529766</v>
      </c>
      <c r="BE17" s="146">
        <f>conversões!BD17*INPUTs!AZ$32</f>
        <v>28960.557152008521</v>
      </c>
      <c r="BF17" s="146">
        <f>conversões!BE17*INPUTs!BA$32</f>
        <v>394712.61581058754</v>
      </c>
      <c r="BG17" s="146">
        <f>conversões!BF17*INPUTs!BB$32</f>
        <v>886015.09701834817</v>
      </c>
      <c r="BH17" s="146">
        <f>conversões!BG17*INPUTs!BC$32</f>
        <v>99076.674236821549</v>
      </c>
      <c r="BI17" s="146">
        <f>conversões!BH17*INPUTs!BD$32</f>
        <v>71092.248084734747</v>
      </c>
      <c r="BJ17" s="146">
        <f>conversões!BI17*INPUTs!BE$32</f>
        <v>91006.957257212576</v>
      </c>
      <c r="BK17" s="146">
        <f>conversões!BJ17*INPUTs!BF$32</f>
        <v>17289.679197511807</v>
      </c>
      <c r="BL17" s="146">
        <f>conversões!BK17*INPUTs!BG$32</f>
        <v>26588.004872330992</v>
      </c>
      <c r="BM17" s="146">
        <f>conversões!BL17*INPUTs!BH$32</f>
        <v>44736.368753261188</v>
      </c>
      <c r="BN17" s="146">
        <f>conversões!BM17*INPUTs!BI$32</f>
        <v>57711.078537779424</v>
      </c>
      <c r="BO17" s="144">
        <f t="shared" si="1"/>
        <v>2190127.164639642</v>
      </c>
      <c r="BP17" s="146">
        <f>conversões!BO17*INPUTs!BK$32</f>
        <v>8301.3652981983414</v>
      </c>
      <c r="BQ17" s="146">
        <f>conversões!BP17*INPUTs!BL$32</f>
        <v>3828.828663376793</v>
      </c>
      <c r="BR17" s="146">
        <f>conversões!BQ17*INPUTs!BM$32</f>
        <v>24265.245746357021</v>
      </c>
      <c r="BS17" s="146">
        <f>conversões!BR17*INPUTs!BN$32</f>
        <v>1882.9143451365217</v>
      </c>
      <c r="BT17" s="146">
        <f>conversões!BS17*INPUTs!BO$32</f>
        <v>32062.64762442913</v>
      </c>
      <c r="BU17" s="146">
        <f>conversões!BT17*INPUTs!BP$32</f>
        <v>2179.5638273772634</v>
      </c>
      <c r="BV17" s="146">
        <f>conversões!BU17*INPUTs!BQ$32</f>
        <v>6946.5116340551776</v>
      </c>
      <c r="BW17" s="146">
        <f>conversões!BV17*INPUTs!BR$32</f>
        <v>14208.744157985226</v>
      </c>
      <c r="BX17" s="146">
        <f>conversões!BW17*INPUTs!BS$32</f>
        <v>5028.6294887162021</v>
      </c>
      <c r="BY17" s="146">
        <f>conversões!BX17*INPUTs!BT$32</f>
        <v>23890.463557280458</v>
      </c>
      <c r="BZ17" s="146">
        <f>conversões!BY17*INPUTs!BU$32</f>
        <v>11626.856265190019</v>
      </c>
      <c r="CA17" s="146">
        <f>conversões!BZ17*INPUTs!BV$32</f>
        <v>12905.266300417015</v>
      </c>
      <c r="CB17" s="146">
        <f>conversões!CA17*INPUTs!BW$32</f>
        <v>52694.83598586663</v>
      </c>
      <c r="CC17" s="146">
        <f>conversões!CB17*INPUTs!BX$32</f>
        <v>8933.2522321130127</v>
      </c>
      <c r="CD17" s="146">
        <f>conversões!CC17*INPUTs!BY$32</f>
        <v>8619.2367215783252</v>
      </c>
      <c r="CE17" s="146">
        <f>conversões!CD17*INPUTs!BZ$32</f>
        <v>54774.398124282408</v>
      </c>
      <c r="CF17" s="146">
        <f>conversões!CE17*INPUTs!CA$32</f>
        <v>125845.29338161826</v>
      </c>
      <c r="CG17" s="146">
        <f>conversões!CF17*INPUTs!CB$32</f>
        <v>21810.014872398322</v>
      </c>
      <c r="CH17" s="146">
        <f>conversões!CG17*INPUTs!CC$32</f>
        <v>373360.43563852599</v>
      </c>
      <c r="CI17" s="146">
        <f>conversões!CH17*INPUTs!CD$32</f>
        <v>800587.86464155547</v>
      </c>
      <c r="CJ17" s="146">
        <f>conversões!CI17*INPUTs!CE$32</f>
        <v>89727.563413613214</v>
      </c>
      <c r="CK17" s="146">
        <f>conversões!CJ17*INPUTs!CF$32</f>
        <v>72162.457160712453</v>
      </c>
      <c r="CL17" s="146">
        <f>conversões!CK17*INPUTs!CG$32</f>
        <v>74386.60788014585</v>
      </c>
      <c r="CM17" s="146">
        <f>conversões!CL17*INPUTs!CH$32</f>
        <v>14361.25397524339</v>
      </c>
      <c r="CN17" s="146">
        <f>conversões!CM17*INPUTs!CI$32</f>
        <v>22015.956983081524</v>
      </c>
      <c r="CO17" s="146">
        <f>conversões!CN17*INPUTs!CJ$32</f>
        <v>34173.494696045345</v>
      </c>
      <c r="CP17" s="146">
        <f>conversões!CO17*INPUTs!CK$32</f>
        <v>64890.085153442131</v>
      </c>
      <c r="CQ17" s="144">
        <f t="shared" si="2"/>
        <v>1965469.7877687414</v>
      </c>
      <c r="CR17" s="146">
        <f>conversões!CQ17*INPUTs!CM$32</f>
        <v>8217.8782514969298</v>
      </c>
      <c r="CS17" s="146">
        <f>conversões!CR17*INPUTs!CN$32</f>
        <v>5175.4175969333983</v>
      </c>
      <c r="CT17" s="146">
        <f>conversões!CS17*INPUTs!CO$32</f>
        <v>22714.972521297314</v>
      </c>
      <c r="CU17" s="146">
        <f>conversões!CT17*INPUTs!CP$32</f>
        <v>1769.9638462420326</v>
      </c>
      <c r="CV17" s="146">
        <f>conversões!CU17*INPUTs!CQ$32</f>
        <v>24547.273892013673</v>
      </c>
      <c r="CW17" s="146">
        <f>conversões!CV17*INPUTs!CR$32</f>
        <v>2640.5228663309476</v>
      </c>
      <c r="CX17" s="146">
        <f>conversões!CW17*INPUTs!CS$32</f>
        <v>6165.4349701079273</v>
      </c>
      <c r="CY17" s="146">
        <f>conversões!CX17*INPUTs!CT$32</f>
        <v>9920.9860916545804</v>
      </c>
      <c r="CZ17" s="146">
        <f>conversões!CY17*INPUTs!CU$32</f>
        <v>3840.879275124822</v>
      </c>
      <c r="DA17" s="146">
        <f>conversões!CZ17*INPUTs!CV$32</f>
        <v>25382.720433984843</v>
      </c>
      <c r="DB17" s="146">
        <f>conversões!DA17*INPUTs!CW$32</f>
        <v>10163.227943662443</v>
      </c>
      <c r="DC17" s="146">
        <f>conversões!DB17*INPUTs!CX$32</f>
        <v>9717.674330312333</v>
      </c>
      <c r="DD17" s="146">
        <f>conversões!DC17*INPUTs!CY$32</f>
        <v>35588.427945344556</v>
      </c>
      <c r="DE17" s="146">
        <f>conversões!DD17*INPUTs!CZ$32</f>
        <v>8342.22543177425</v>
      </c>
      <c r="DF17" s="146">
        <f>conversões!DE17*INPUTs!DA$32</f>
        <v>6977.85371567726</v>
      </c>
      <c r="DG17" s="146">
        <f>conversões!DF17*INPUTs!DB$32</f>
        <v>44111.520072210842</v>
      </c>
      <c r="DH17" s="146">
        <f>conversões!DG17*INPUTs!DC$32</f>
        <v>114524.13400096998</v>
      </c>
      <c r="DI17" s="146">
        <f>conversões!DH17*INPUTs!DD$32</f>
        <v>18340.767729351232</v>
      </c>
      <c r="DJ17" s="146">
        <f>conversões!DI17*INPUTs!DE$32</f>
        <v>320608.75237731735</v>
      </c>
      <c r="DK17" s="146">
        <f>conversões!DJ17*INPUTs!DF$32</f>
        <v>691959.59659452492</v>
      </c>
      <c r="DL17" s="146">
        <f>conversões!DK17*INPUTs!DG$32</f>
        <v>70490.966576797335</v>
      </c>
      <c r="DM17" s="146">
        <f>conversões!DL17*INPUTs!DH$32</f>
        <v>60699.005435453852</v>
      </c>
      <c r="DN17" s="146">
        <f>conversões!DM17*INPUTs!DI$32</f>
        <v>68045.164516178163</v>
      </c>
      <c r="DO17" s="146">
        <f>conversões!DN17*INPUTs!DJ$32</f>
        <v>15423.598038975375</v>
      </c>
      <c r="DP17" s="146">
        <f>conversões!DO17*INPUTs!DK$32</f>
        <v>14157.620109379024</v>
      </c>
      <c r="DQ17" s="146">
        <f>conversões!DP17*INPUTs!DL$32</f>
        <v>28819.654886742668</v>
      </c>
      <c r="DR17" s="146">
        <f>conversões!DQ17*INPUTs!DM$32</f>
        <v>53610.636084257552</v>
      </c>
      <c r="DS17" s="144">
        <f t="shared" si="3"/>
        <v>1681956.8755341158</v>
      </c>
      <c r="DT17" s="146">
        <f>conversões!DS17*INPUTs!DO$32</f>
        <v>7605.6009822734723</v>
      </c>
      <c r="DU17" s="146">
        <f>conversões!DT17*INPUTs!DP$32</f>
        <v>1352.4049402582709</v>
      </c>
      <c r="DV17" s="146">
        <f>conversões!DU17*INPUTs!DQ$32</f>
        <v>22024.916813109357</v>
      </c>
      <c r="DW17" s="146">
        <f>conversões!DV17*INPUTs!DR$32</f>
        <v>1176.8477892637516</v>
      </c>
      <c r="DX17" s="146">
        <f>conversões!DW17*INPUTs!DS$32</f>
        <v>18806.636151096624</v>
      </c>
      <c r="DY17" s="146">
        <f>conversões!DX17*INPUTs!DT$32</f>
        <v>2134.6737950716652</v>
      </c>
      <c r="DZ17" s="146">
        <f>conversões!DY17*INPUTs!DU$32</f>
        <v>1133.3482536302565</v>
      </c>
      <c r="EA17" s="146">
        <f>conversões!DZ17*INPUTs!DV$32</f>
        <v>11467.187872365506</v>
      </c>
      <c r="EB17" s="146">
        <f>conversões!EA17*INPUTs!DW$32</f>
        <v>3974.9567640576988</v>
      </c>
      <c r="EC17" s="146">
        <f>conversões!EB17*INPUTs!DX$32</f>
        <v>24872.687188152966</v>
      </c>
      <c r="ED17" s="146">
        <f>conversões!EC17*INPUTs!DY$32</f>
        <v>10739.798442399693</v>
      </c>
      <c r="EE17" s="146">
        <f>conversões!ED17*INPUTs!DZ$32</f>
        <v>8676.2994918122804</v>
      </c>
      <c r="EF17" s="146">
        <f>conversões!EE17*INPUTs!EA$32</f>
        <v>30698.310615637089</v>
      </c>
      <c r="EG17" s="146">
        <f>conversões!EF17*INPUTs!EB$32</f>
        <v>6524.9899711510179</v>
      </c>
      <c r="EH17" s="146">
        <f>conversões!EG17*INPUTs!EC$32</f>
        <v>10111.821979461989</v>
      </c>
      <c r="EI17" s="146">
        <f>conversões!EH17*INPUTs!ED$32</f>
        <v>46191.730924133</v>
      </c>
      <c r="EJ17" s="146">
        <f>conversões!EI17*INPUTs!EE$32</f>
        <v>122094.62779143918</v>
      </c>
      <c r="EK17" s="146">
        <f>conversões!EJ17*INPUTs!EF$32</f>
        <v>17708.476114649548</v>
      </c>
      <c r="EL17" s="146">
        <f>conversões!EK17*INPUTs!EG$32</f>
        <v>287941.74033895775</v>
      </c>
      <c r="EM17" s="146">
        <f>conversões!EL17*INPUTs!EH$32</f>
        <v>621154.46149345813</v>
      </c>
      <c r="EN17" s="146">
        <f>conversões!EM17*INPUTs!EI$32</f>
        <v>68784.010474605966</v>
      </c>
      <c r="EO17" s="146">
        <f>conversões!EN17*INPUTs!EJ$32</f>
        <v>53040.130802444248</v>
      </c>
      <c r="EP17" s="146">
        <f>conversões!EO17*INPUTs!EK$32</f>
        <v>60538.980425230737</v>
      </c>
      <c r="EQ17" s="146">
        <f>conversões!EP17*INPUTs!EL$32</f>
        <v>9819.1894007960309</v>
      </c>
      <c r="ER17" s="146">
        <f>conversões!EQ17*INPUTs!EM$32</f>
        <v>14560.854020996545</v>
      </c>
      <c r="ES17" s="146">
        <f>conversões!ER17*INPUTs!EN$32</f>
        <v>22004.81840174145</v>
      </c>
      <c r="ET17" s="146">
        <f>conversões!ES17*INPUTs!EO$32</f>
        <v>58186.715876866314</v>
      </c>
      <c r="EU17" s="144">
        <f t="shared" si="4"/>
        <v>1543326.2171150607</v>
      </c>
      <c r="EV17" s="146">
        <f>conversões!EU17*INPUTs!EQ$32</f>
        <v>5063.1552589426592</v>
      </c>
      <c r="EW17" s="146">
        <f>conversões!EV17*INPUTs!ER$32</f>
        <v>927.52085587242516</v>
      </c>
      <c r="EX17" s="146">
        <f>conversões!EW17*INPUTs!ES$32</f>
        <v>18844.036574326583</v>
      </c>
      <c r="EY17" s="146">
        <f>conversões!EX17*INPUTs!ET$32</f>
        <v>1012.2650497323754</v>
      </c>
      <c r="EZ17" s="146">
        <f>conversões!EY17*INPUTs!EU$32</f>
        <v>9258.3385853397267</v>
      </c>
      <c r="FA17" s="146">
        <f>conversões!EZ17*INPUTs!EV$32</f>
        <v>1587.5839041175914</v>
      </c>
      <c r="FB17" s="146">
        <f>conversões!FA17*INPUTs!EW$32</f>
        <v>1516.8397054516804</v>
      </c>
      <c r="FC17" s="146">
        <f>conversões!FB17*INPUTs!EX$32</f>
        <v>5083.7546766465603</v>
      </c>
      <c r="FD17" s="146">
        <f>conversões!FC17*INPUTs!EY$32</f>
        <v>3107.8850781816982</v>
      </c>
      <c r="FE17" s="146">
        <f>conversões!FD17*INPUTs!EZ$32</f>
        <v>19957.838036692752</v>
      </c>
      <c r="FF17" s="146">
        <f>conversões!FE17*INPUTs!FA$32</f>
        <v>7038.4139283305321</v>
      </c>
      <c r="FG17" s="146">
        <f>conversões!FF17*INPUTs!FB$32</f>
        <v>6035.596063692763</v>
      </c>
      <c r="FH17" s="146">
        <f>conversões!FG17*INPUTs!FC$32</f>
        <v>25911.643193223023</v>
      </c>
      <c r="FI17" s="146">
        <f>conversões!FH17*INPUTs!FD$32</f>
        <v>3089.4600126030132</v>
      </c>
      <c r="FJ17" s="146">
        <f>conversões!FI17*INPUTs!FE$32</f>
        <v>6719.7047250269288</v>
      </c>
      <c r="FK17" s="146">
        <f>conversões!FJ17*INPUTs!FF$32</f>
        <v>33741.28525420239</v>
      </c>
      <c r="FL17" s="146">
        <f>conversões!FK17*INPUTs!FG$32</f>
        <v>99037.789072748157</v>
      </c>
      <c r="FM17" s="146">
        <f>conversões!FL17*INPUTs!FH$32</f>
        <v>16180.22889999457</v>
      </c>
      <c r="FN17" s="146">
        <f>conversões!FM17*INPUTs!FI$32</f>
        <v>242718.44152808684</v>
      </c>
      <c r="FO17" s="146">
        <f>conversões!FN17*INPUTs!FJ$32</f>
        <v>471464.41577065818</v>
      </c>
      <c r="FP17" s="146">
        <f>conversões!FO17*INPUTs!FK$32</f>
        <v>50468.47895702238</v>
      </c>
      <c r="FQ17" s="146">
        <f>conversões!FP17*INPUTs!FL$32</f>
        <v>41299.151349757143</v>
      </c>
      <c r="FR17" s="146">
        <f>conversões!FQ17*INPUTs!FM$32</f>
        <v>45822.62852359526</v>
      </c>
      <c r="FS17" s="146">
        <f>conversões!FR17*INPUTs!FN$32</f>
        <v>8861.5554229183053</v>
      </c>
      <c r="FT17" s="146">
        <f>conversões!FS17*INPUTs!FO$32</f>
        <v>12112.903310131318</v>
      </c>
      <c r="FU17" s="146">
        <f>conversões!FT17*INPUTs!FP$32</f>
        <v>19940.895862601006</v>
      </c>
      <c r="FV17" s="146">
        <f>conversões!FU17*INPUTs!FQ$32</f>
        <v>45101.0546365997</v>
      </c>
      <c r="FW17" s="144">
        <f t="shared" si="5"/>
        <v>1201902.8642364957</v>
      </c>
      <c r="FX17" s="146">
        <f>conversões!FW17*INPUTs!FS$32</f>
        <v>4356.1892115932742</v>
      </c>
      <c r="FY17" s="146">
        <f>conversões!FX17*INPUTs!FT$32</f>
        <v>623.47925565496917</v>
      </c>
      <c r="FZ17" s="146">
        <f>conversões!FY17*INPUTs!FU$32</f>
        <v>11645.797265499374</v>
      </c>
      <c r="GA17" s="146">
        <f>conversões!FZ17*INPUTs!FV$32</f>
        <v>863.39894761004166</v>
      </c>
      <c r="GB17" s="146">
        <f>conversões!GA17*INPUTs!FW$32</f>
        <v>8873.3692081180943</v>
      </c>
      <c r="GC17" s="146">
        <f>conversões!GB17*INPUTs!FX$32</f>
        <v>1377.0873520920791</v>
      </c>
      <c r="GD17" s="146">
        <f>conversões!GC17*INPUTs!FY$32</f>
        <v>1416.3795899687282</v>
      </c>
      <c r="GE17" s="146">
        <f>conversões!GD17*INPUTs!FZ$32</f>
        <v>3635.3727768539766</v>
      </c>
      <c r="GF17" s="146">
        <f>conversões!GE17*INPUTs!GA$32</f>
        <v>2931.7718893008873</v>
      </c>
      <c r="GG17" s="146">
        <f>conversões!GF17*INPUTs!GB$32</f>
        <v>13147.275443999049</v>
      </c>
      <c r="GH17" s="146">
        <f>conversões!GG17*INPUTs!GC$32</f>
        <v>6902.7726329828365</v>
      </c>
      <c r="GI17" s="146">
        <f>conversões!GH17*INPUTs!GD$32</f>
        <v>4843.914417092562</v>
      </c>
      <c r="GJ17" s="146">
        <f>conversões!GI17*INPUTs!GE$32</f>
        <v>23327.474041583911</v>
      </c>
      <c r="GK17" s="146">
        <f>conversões!GJ17*INPUTs!GF$32</f>
        <v>2593.9690420567495</v>
      </c>
      <c r="GL17" s="146">
        <f>conversões!GK17*INPUTs!GG$32</f>
        <v>5794.3928090482905</v>
      </c>
      <c r="GM17" s="146">
        <f>conversões!GL17*INPUTs!GH$32</f>
        <v>23551.112211756863</v>
      </c>
      <c r="GN17" s="146">
        <f>conversões!GM17*INPUTs!GI$32</f>
        <v>62424.878128889846</v>
      </c>
      <c r="GO17" s="146">
        <f>conversões!GN17*INPUTs!GJ$32</f>
        <v>25658.321659122012</v>
      </c>
      <c r="GP17" s="146">
        <f>conversões!GO17*INPUTs!GK$32</f>
        <v>209946.10072257533</v>
      </c>
      <c r="GQ17" s="146">
        <f>conversões!GP17*INPUTs!GL$32</f>
        <v>400051.42318937002</v>
      </c>
      <c r="GR17" s="146">
        <f>conversões!GQ17*INPUTs!GM$32</f>
        <v>40660.938552844746</v>
      </c>
      <c r="GS17" s="146">
        <f>conversões!GR17*INPUTs!GN$32</f>
        <v>40509.576802782292</v>
      </c>
      <c r="GT17" s="146">
        <f>conversões!GS17*INPUTs!GO$32</f>
        <v>43314.709285991063</v>
      </c>
      <c r="GU17" s="146">
        <f>conversões!GT17*INPUTs!GP$32</f>
        <v>6699.1355414828004</v>
      </c>
      <c r="GV17" s="146">
        <f>conversões!GU17*INPUTs!GQ$32</f>
        <v>10031.768273471653</v>
      </c>
      <c r="GW17" s="146">
        <f>conversões!GV17*INPUTs!GR$32</f>
        <v>17207.954659245337</v>
      </c>
      <c r="GX17" s="146">
        <f>conversões!GW17*INPUTs!GS$32</f>
        <v>36925.807049557894</v>
      </c>
      <c r="GY17" s="144">
        <f t="shared" si="6"/>
        <v>1009314.3699605446</v>
      </c>
      <c r="GZ17" s="146">
        <f>conversões!GY17*INPUTs!GU$32</f>
        <v>1337.5110635178714</v>
      </c>
      <c r="HA17" s="146">
        <f>conversões!GZ17*INPUTs!GV$32</f>
        <v>504.5984581212436</v>
      </c>
      <c r="HB17" s="146">
        <f>conversões!HA17*INPUTs!GW$32</f>
        <v>12244.820922396426</v>
      </c>
      <c r="HC17" s="146">
        <f>conversões!HB17*INPUTs!GX$32</f>
        <v>716.27092735718634</v>
      </c>
      <c r="HD17" s="146">
        <f>conversões!HC17*INPUTs!GY$32</f>
        <v>5299.5526145549929</v>
      </c>
      <c r="HE17" s="146">
        <f>conversões!HD17*INPUTs!GZ$32</f>
        <v>1350.1814431624862</v>
      </c>
      <c r="HF17" s="146">
        <f>conversões!HE17*INPUTs!HA$32</f>
        <v>1426.2522947442458</v>
      </c>
      <c r="HG17" s="146">
        <f>conversões!HF17*INPUTs!HB$32</f>
        <v>3154.195925816759</v>
      </c>
      <c r="HH17" s="146">
        <f>conversões!HG17*INPUTs!HC$32</f>
        <v>3515.1766315788122</v>
      </c>
      <c r="HI17" s="146">
        <f>conversões!HH17*INPUTs!HD$32</f>
        <v>12534.716205928678</v>
      </c>
      <c r="HJ17" s="146">
        <f>conversões!HI17*INPUTs!HE$32</f>
        <v>5215.4170545546594</v>
      </c>
      <c r="HK17" s="146">
        <f>conversões!HJ17*INPUTs!HF$32</f>
        <v>5568.9453750774055</v>
      </c>
      <c r="HL17" s="146">
        <f>conversões!HK17*INPUTs!HG$32</f>
        <v>20323.910104817613</v>
      </c>
      <c r="HM17" s="146">
        <f>conversões!HL17*INPUTs!HH$32</f>
        <v>2460.8400159207972</v>
      </c>
      <c r="HN17" s="146">
        <f>conversões!HM17*INPUTs!HI$32</f>
        <v>5527.7607535089537</v>
      </c>
      <c r="HO17" s="146">
        <f>conversões!HN17*INPUTs!HJ$32</f>
        <v>18787.436693838266</v>
      </c>
      <c r="HP17" s="146">
        <f>conversões!HO17*INPUTs!HK$32</f>
        <v>62433.704895865339</v>
      </c>
      <c r="HQ17" s="146">
        <f>conversões!HP17*INPUTs!HL$32</f>
        <v>14335.645521791173</v>
      </c>
      <c r="HR17" s="146">
        <f>conversões!HQ17*INPUTs!HM$32</f>
        <v>194456.1493143808</v>
      </c>
      <c r="HS17" s="146">
        <f>conversões!HR17*INPUTs!HN$32</f>
        <v>354678.72122468281</v>
      </c>
      <c r="HT17" s="146">
        <f>conversões!HS17*INPUTs!HO$32</f>
        <v>35498.040961715677</v>
      </c>
      <c r="HU17" s="146">
        <f>conversões!HT17*INPUTs!HP$32</f>
        <v>37806.069545996885</v>
      </c>
      <c r="HV17" s="146">
        <f>conversões!HU17*INPUTs!HQ$32</f>
        <v>38315.506240395611</v>
      </c>
      <c r="HW17" s="146">
        <f>conversões!HV17*INPUTs!HR$32</f>
        <v>6540.0752190185149</v>
      </c>
      <c r="HX17" s="146">
        <f>conversões!HW17*INPUTs!HS$32</f>
        <v>11542.252198119309</v>
      </c>
      <c r="HY17" s="146">
        <f>conversões!HX17*INPUTs!HT$32</f>
        <v>17752.695891866431</v>
      </c>
      <c r="HZ17" s="146">
        <f>conversões!HY17*INPUTs!HU$32</f>
        <v>33001.128339619609</v>
      </c>
      <c r="IA17" s="144">
        <f t="shared" si="7"/>
        <v>906327.57583834848</v>
      </c>
    </row>
    <row r="18" spans="1:235" s="113" customFormat="1" ht="24" x14ac:dyDescent="0.25">
      <c r="A18" s="111" t="s">
        <v>28</v>
      </c>
      <c r="B18" s="112">
        <v>6010</v>
      </c>
      <c r="C18" s="112"/>
      <c r="D18" s="112">
        <v>3</v>
      </c>
      <c r="E18" s="112"/>
      <c r="F18" s="112"/>
      <c r="G18" s="112" t="s">
        <v>784</v>
      </c>
      <c r="H18" s="112" t="s">
        <v>23</v>
      </c>
      <c r="I18" s="111" t="s">
        <v>10</v>
      </c>
      <c r="J18" s="111" t="s">
        <v>880</v>
      </c>
      <c r="K18" s="111" t="s">
        <v>845</v>
      </c>
      <c r="L18" s="146">
        <f>conversões!K18*INPUTs!G$32</f>
        <v>114255.73816842967</v>
      </c>
      <c r="M18" s="146">
        <f>conversões!L18*INPUTs!H$32</f>
        <v>3484.7874952451079</v>
      </c>
      <c r="N18" s="146">
        <f>conversões!M18*INPUTs!I$32</f>
        <v>73345.727743788229</v>
      </c>
      <c r="O18" s="146">
        <f>conversões!N18*INPUTs!J$32</f>
        <v>40899.066986629507</v>
      </c>
      <c r="P18" s="146">
        <f>conversões!O18*INPUTs!K$32</f>
        <v>136026.62550927646</v>
      </c>
      <c r="Q18" s="146">
        <f>conversões!P18*INPUTs!L$32</f>
        <v>12773.827169956672</v>
      </c>
      <c r="R18" s="146">
        <f>conversões!Q18*INPUTs!M$32</f>
        <v>48807.764662300513</v>
      </c>
      <c r="S18" s="146">
        <f>conversões!R18*INPUTs!N$32</f>
        <v>103694.47194379682</v>
      </c>
      <c r="T18" s="146">
        <f>conversões!S18*INPUTs!O$32</f>
        <v>22195.181910713341</v>
      </c>
      <c r="U18" s="146">
        <f>conversões!T18*INPUTs!P$32</f>
        <v>139420.779155756</v>
      </c>
      <c r="V18" s="146">
        <f>conversões!U18*INPUTs!Q$32</f>
        <v>86522.127473964327</v>
      </c>
      <c r="W18" s="146">
        <f>conversões!V18*INPUTs!R$32</f>
        <v>163124.13330498111</v>
      </c>
      <c r="X18" s="146">
        <f>conversões!W18*INPUTs!S$32</f>
        <v>356199.73357327178</v>
      </c>
      <c r="Y18" s="146">
        <f>conversões!X18*INPUTs!T$32</f>
        <v>64028.226137529615</v>
      </c>
      <c r="Z18" s="146">
        <f>conversões!Y18*INPUTs!U$32</f>
        <v>68107.052547562358</v>
      </c>
      <c r="AA18" s="146">
        <f>conversões!Z18*INPUTs!V$32</f>
        <v>289761.80435146851</v>
      </c>
      <c r="AB18" s="146">
        <f>conversões!AA18*INPUTs!W$32</f>
        <v>782960.32626314845</v>
      </c>
      <c r="AC18" s="146">
        <f>conversões!AB18*INPUTs!X$32</f>
        <v>179085.75099456732</v>
      </c>
      <c r="AD18" s="146">
        <f>conversões!AC18*INPUTs!Y$32</f>
        <v>793687.1183287336</v>
      </c>
      <c r="AE18" s="146">
        <f>conversões!AD18*INPUTs!Z$32</f>
        <v>1884072.1734893289</v>
      </c>
      <c r="AF18" s="146">
        <f>conversões!AE18*INPUTs!AA$32</f>
        <v>662754.6136388703</v>
      </c>
      <c r="AG18" s="146">
        <f>conversões!AF18*INPUTs!AB$32</f>
        <v>545953.73292937386</v>
      </c>
      <c r="AH18" s="146">
        <f>conversões!AG18*INPUTs!AC$32</f>
        <v>929485.65524277918</v>
      </c>
      <c r="AI18" s="146">
        <f>conversões!AH18*INPUTs!AD$32</f>
        <v>90940.888750662009</v>
      </c>
      <c r="AJ18" s="146">
        <f>conversões!AI18*INPUTs!AE$32</f>
        <v>125199.85409255369</v>
      </c>
      <c r="AK18" s="146">
        <f>conversões!AJ18*INPUTs!AF$32</f>
        <v>249780.68567343373</v>
      </c>
      <c r="AL18" s="146">
        <f>conversões!AK18*INPUTs!AG$32</f>
        <v>2175574.7373359348</v>
      </c>
      <c r="AM18" s="144">
        <f t="shared" si="0"/>
        <v>10142142.584874056</v>
      </c>
      <c r="AN18" s="146">
        <f>conversões!AM18*INPUTs!AI$32</f>
        <v>109989.08592588708</v>
      </c>
      <c r="AO18" s="146">
        <f>conversões!AN18*INPUTs!AJ$32</f>
        <v>3348.01097137132</v>
      </c>
      <c r="AP18" s="146">
        <f>conversões!AO18*INPUTs!AK$32</f>
        <v>74791.184180964978</v>
      </c>
      <c r="AQ18" s="146">
        <f>conversões!AP18*INPUTs!AL$32</f>
        <v>32639.325237052766</v>
      </c>
      <c r="AR18" s="146">
        <f>conversões!AQ18*INPUTs!AM$32</f>
        <v>132589.18080359828</v>
      </c>
      <c r="AS18" s="146">
        <f>conversões!AR18*INPUTs!AN$32</f>
        <v>8853.3527845782155</v>
      </c>
      <c r="AT18" s="146">
        <f>conversões!AS18*INPUTs!AO$32</f>
        <v>37906.411640203485</v>
      </c>
      <c r="AU18" s="146">
        <f>conversões!AT18*INPUTs!AP$32</f>
        <v>104996.83393854764</v>
      </c>
      <c r="AV18" s="146">
        <f>conversões!AU18*INPUTs!AQ$32</f>
        <v>21863.738160674406</v>
      </c>
      <c r="AW18" s="146">
        <f>conversões!AV18*INPUTs!AR$32</f>
        <v>155014.43970027941</v>
      </c>
      <c r="AX18" s="146">
        <f>conversões!AW18*INPUTs!AS$32</f>
        <v>81023.051439139657</v>
      </c>
      <c r="AY18" s="146">
        <f>conversões!AX18*INPUTs!AT$32</f>
        <v>143957.96125466455</v>
      </c>
      <c r="AZ18" s="146">
        <f>conversões!AY18*INPUTs!AU$32</f>
        <v>348475.66125629365</v>
      </c>
      <c r="BA18" s="146">
        <f>conversões!AZ18*INPUTs!AV$32</f>
        <v>43000.84953580179</v>
      </c>
      <c r="BB18" s="146">
        <f>conversões!BA18*INPUTs!AW$32</f>
        <v>69959.28512282249</v>
      </c>
      <c r="BC18" s="146">
        <f>conversões!BB18*INPUTs!AX$32</f>
        <v>272672.12670510198</v>
      </c>
      <c r="BD18" s="146">
        <f>conversões!BC18*INPUTs!AY$32</f>
        <v>761907.00303144823</v>
      </c>
      <c r="BE18" s="146">
        <f>conversões!BD18*INPUTs!AZ$32</f>
        <v>174301.29949158963</v>
      </c>
      <c r="BF18" s="146">
        <f>conversões!BE18*INPUTs!BA$32</f>
        <v>802507.34882553434</v>
      </c>
      <c r="BG18" s="146">
        <f>conversões!BF18*INPUTs!BB$32</f>
        <v>1886823.6947140379</v>
      </c>
      <c r="BH18" s="146">
        <f>conversões!BG18*INPUTs!BC$32</f>
        <v>657281.69848779286</v>
      </c>
      <c r="BI18" s="146">
        <f>conversões!BH18*INPUTs!BD$32</f>
        <v>552201.27710903529</v>
      </c>
      <c r="BJ18" s="146">
        <f>conversões!BI18*INPUTs!BE$32</f>
        <v>908325.58523699571</v>
      </c>
      <c r="BK18" s="146">
        <f>conversões!BJ18*INPUTs!BF$32</f>
        <v>142033.89047382583</v>
      </c>
      <c r="BL18" s="146">
        <f>conversões!BK18*INPUTs!BG$32</f>
        <v>105656.69458424713</v>
      </c>
      <c r="BM18" s="146">
        <f>conversões!BL18*INPUTs!BH$32</f>
        <v>249035.05322462128</v>
      </c>
      <c r="BN18" s="146">
        <f>conversões!BM18*INPUTs!BI$32</f>
        <v>2036349.8561301406</v>
      </c>
      <c r="BO18" s="144">
        <f t="shared" si="1"/>
        <v>9917503.8999662492</v>
      </c>
      <c r="BP18" s="146">
        <f>conversões!BO18*INPUTs!BK$32</f>
        <v>101196.84889755814</v>
      </c>
      <c r="BQ18" s="146">
        <f>conversões!BP18*INPUTs!BL$32</f>
        <v>3836.4288870384989</v>
      </c>
      <c r="BR18" s="146">
        <f>conversões!BQ18*INPUTs!BM$32</f>
        <v>75622.096276083656</v>
      </c>
      <c r="BS18" s="146">
        <f>conversões!BR18*INPUTs!BN$32</f>
        <v>29840.234887175317</v>
      </c>
      <c r="BT18" s="146">
        <f>conversões!BS18*INPUTs!BO$32</f>
        <v>132293.4405063921</v>
      </c>
      <c r="BU18" s="146">
        <f>conversões!BT18*INPUTs!BP$32</f>
        <v>13431.242907540089</v>
      </c>
      <c r="BV18" s="146">
        <f>conversões!BU18*INPUTs!BQ$32</f>
        <v>47056.830570520702</v>
      </c>
      <c r="BW18" s="146">
        <f>conversões!BV18*INPUTs!BR$32</f>
        <v>98313.801044959575</v>
      </c>
      <c r="BX18" s="146">
        <f>conversões!BW18*INPUTs!BS$32</f>
        <v>44746.821525053623</v>
      </c>
      <c r="BY18" s="146">
        <f>conversões!BX18*INPUTs!BT$32</f>
        <v>132980.52154106926</v>
      </c>
      <c r="BZ18" s="146">
        <f>conversões!BY18*INPUTs!BU$32</f>
        <v>92477.233046447232</v>
      </c>
      <c r="CA18" s="146">
        <f>conversões!BZ18*INPUTs!BV$32</f>
        <v>133637.17660198559</v>
      </c>
      <c r="CB18" s="146">
        <f>conversões!CA18*INPUTs!BW$32</f>
        <v>313116.35303977871</v>
      </c>
      <c r="CC18" s="146">
        <f>conversões!CB18*INPUTs!BX$32</f>
        <v>59838.098237542166</v>
      </c>
      <c r="CD18" s="146">
        <f>conversões!CC18*INPUTs!BY$32</f>
        <v>59138.088922724957</v>
      </c>
      <c r="CE18" s="146">
        <f>conversões!CD18*INPUTs!BZ$32</f>
        <v>272786.76620860409</v>
      </c>
      <c r="CF18" s="146">
        <f>conversões!CE18*INPUTs!CA$32</f>
        <v>753869.12050937011</v>
      </c>
      <c r="CG18" s="146">
        <f>conversões!CF18*INPUTs!CB$32</f>
        <v>164412.40828353036</v>
      </c>
      <c r="CH18" s="146">
        <f>conversões!CG18*INPUTs!CC$32</f>
        <v>752409.29573102633</v>
      </c>
      <c r="CI18" s="146">
        <f>conversões!CH18*INPUTs!CD$32</f>
        <v>1998611.8615161148</v>
      </c>
      <c r="CJ18" s="146">
        <f>conversões!CI18*INPUTs!CE$32</f>
        <v>585859.15933402139</v>
      </c>
      <c r="CK18" s="146">
        <f>conversões!CJ18*INPUTs!CF$32</f>
        <v>496734.37604165403</v>
      </c>
      <c r="CL18" s="146">
        <f>conversões!CK18*INPUTs!CG$32</f>
        <v>839978.34295860538</v>
      </c>
      <c r="CM18" s="146">
        <f>conversões!CL18*INPUTs!CH$32</f>
        <v>130195.51544514509</v>
      </c>
      <c r="CN18" s="146">
        <f>conversões!CM18*INPUTs!CI$32</f>
        <v>95781.14971083148</v>
      </c>
      <c r="CO18" s="146">
        <f>conversões!CN18*INPUTs!CJ$32</f>
        <v>223708.52693517163</v>
      </c>
      <c r="CP18" s="146">
        <f>conversões!CO18*INPUTs!CK$32</f>
        <v>1668669.9136413359</v>
      </c>
      <c r="CQ18" s="144">
        <f t="shared" si="2"/>
        <v>9320541.6532072797</v>
      </c>
      <c r="CR18" s="146">
        <f>conversões!CQ18*INPUTs!CM$32</f>
        <v>98932.42428740293</v>
      </c>
      <c r="CS18" s="146">
        <f>conversões!CR18*INPUTs!CN$32</f>
        <v>3163.6964009720318</v>
      </c>
      <c r="CT18" s="146">
        <f>conversões!CS18*INPUTs!CO$32</f>
        <v>69646.621121576158</v>
      </c>
      <c r="CU18" s="146">
        <f>conversões!CT18*INPUTs!CP$32</f>
        <v>25780.207438187797</v>
      </c>
      <c r="CV18" s="146">
        <f>conversões!CU18*INPUTs!CQ$32</f>
        <v>129366.10230874625</v>
      </c>
      <c r="CW18" s="146">
        <f>conversões!CV18*INPUTs!CR$32</f>
        <v>12109.32629141779</v>
      </c>
      <c r="CX18" s="146">
        <f>conversões!CW18*INPUTs!CS$32</f>
        <v>14026.533701388953</v>
      </c>
      <c r="CY18" s="146">
        <f>conversões!CX18*INPUTs!CT$32</f>
        <v>89487.555275332867</v>
      </c>
      <c r="CZ18" s="146">
        <f>conversões!CY18*INPUTs!CU$32</f>
        <v>15830.500316400688</v>
      </c>
      <c r="DA18" s="146">
        <f>conversões!CZ18*INPUTs!CV$32</f>
        <v>126635.69298512067</v>
      </c>
      <c r="DB18" s="146">
        <f>conversões!DA18*INPUTs!CW$32</f>
        <v>78835.222935971964</v>
      </c>
      <c r="DC18" s="146">
        <f>conversões!DB18*INPUTs!CX$32</f>
        <v>105457.31349583747</v>
      </c>
      <c r="DD18" s="146">
        <f>conversões!DC18*INPUTs!CY$32</f>
        <v>311904.77231689089</v>
      </c>
      <c r="DE18" s="146">
        <f>conversões!DD18*INPUTs!CZ$32</f>
        <v>58845.839936087454</v>
      </c>
      <c r="DF18" s="146">
        <f>conversões!DE18*INPUTs!DA$32</f>
        <v>60904.264497772303</v>
      </c>
      <c r="DG18" s="146">
        <f>conversões!DF18*INPUTs!DB$32</f>
        <v>273314.26200488303</v>
      </c>
      <c r="DH18" s="146">
        <f>conversões!DG18*INPUTs!DC$32</f>
        <v>759142.84083278116</v>
      </c>
      <c r="DI18" s="146">
        <f>conversões!DH18*INPUTs!DD$32</f>
        <v>168716.40645344343</v>
      </c>
      <c r="DJ18" s="146">
        <f>conversões!DI18*INPUTs!DE$32</f>
        <v>732094.99488317897</v>
      </c>
      <c r="DK18" s="146">
        <f>conversões!DJ18*INPUTs!DF$32</f>
        <v>1698770.4150633046</v>
      </c>
      <c r="DL18" s="146">
        <f>conversões!DK18*INPUTs!DG$32</f>
        <v>620964.13570552925</v>
      </c>
      <c r="DM18" s="146">
        <f>conversões!DL18*INPUTs!DH$32</f>
        <v>455109.92054313951</v>
      </c>
      <c r="DN18" s="146">
        <f>conversões!DM18*INPUTs!DI$32</f>
        <v>868293.17810697318</v>
      </c>
      <c r="DO18" s="146">
        <f>conversões!DN18*INPUTs!DJ$32</f>
        <v>124602.87801969962</v>
      </c>
      <c r="DP18" s="146">
        <f>conversões!DO18*INPUTs!DK$32</f>
        <v>92981.110125568754</v>
      </c>
      <c r="DQ18" s="146">
        <f>conversões!DP18*INPUTs!DL$32</f>
        <v>234346.25273101812</v>
      </c>
      <c r="DR18" s="146">
        <f>conversões!DQ18*INPUTs!DM$32</f>
        <v>1573805.8302015343</v>
      </c>
      <c r="DS18" s="144">
        <f t="shared" si="3"/>
        <v>8803068.2979801595</v>
      </c>
      <c r="DT18" s="146">
        <f>conversões!DS18*INPUTs!DO$32</f>
        <v>76887.833913976356</v>
      </c>
      <c r="DU18" s="146">
        <f>conversões!DT18*INPUTs!DP$32</f>
        <v>4020.0429398364176</v>
      </c>
      <c r="DV18" s="146">
        <f>conversões!DU18*INPUTs!DQ$32</f>
        <v>61130.391449889117</v>
      </c>
      <c r="DW18" s="146">
        <f>conversões!DV18*INPUTs!DR$32</f>
        <v>16813.100613976854</v>
      </c>
      <c r="DX18" s="146">
        <f>conversões!DW18*INPUTs!DS$32</f>
        <v>121549.37039798242</v>
      </c>
      <c r="DY18" s="146">
        <f>conversões!DX18*INPUTs!DT$32</f>
        <v>10489.368164710282</v>
      </c>
      <c r="DZ18" s="146">
        <f>conversões!DY18*INPUTs!DU$32</f>
        <v>11245.090246650332</v>
      </c>
      <c r="EA18" s="146">
        <f>conversões!DZ18*INPUTs!DV$32</f>
        <v>75603.945359732868</v>
      </c>
      <c r="EB18" s="146">
        <f>conversões!EA18*INPUTs!DW$32</f>
        <v>15560.342782875638</v>
      </c>
      <c r="EC18" s="146">
        <f>conversões!EB18*INPUTs!DX$32</f>
        <v>135952.02578014464</v>
      </c>
      <c r="ED18" s="146">
        <f>conversões!EC18*INPUTs!DY$32</f>
        <v>76488.058769411393</v>
      </c>
      <c r="EE18" s="146">
        <f>conversões!ED18*INPUTs!DZ$32</f>
        <v>104017.50289246315</v>
      </c>
      <c r="EF18" s="146">
        <f>conversões!EE18*INPUTs!EA$32</f>
        <v>262627.83921220643</v>
      </c>
      <c r="EG18" s="146">
        <f>conversões!EF18*INPUTs!EB$32</f>
        <v>49733.009926706145</v>
      </c>
      <c r="EH18" s="146">
        <f>conversões!EG18*INPUTs!EC$32</f>
        <v>52676.458629096</v>
      </c>
      <c r="EI18" s="146">
        <f>conversões!EH18*INPUTs!ED$32</f>
        <v>268212.29479195911</v>
      </c>
      <c r="EJ18" s="146">
        <f>conversões!EI18*INPUTs!EE$32</f>
        <v>739405.56478764524</v>
      </c>
      <c r="EK18" s="146">
        <f>conversões!EJ18*INPUTs!EF$32</f>
        <v>153012.85458438197</v>
      </c>
      <c r="EL18" s="146">
        <f>conversões!EK18*INPUTs!EG$32</f>
        <v>702749.95124688663</v>
      </c>
      <c r="EM18" s="146">
        <f>conversões!EL18*INPUTs!EH$32</f>
        <v>1773557.2292577424</v>
      </c>
      <c r="EN18" s="146">
        <f>conversões!EM18*INPUTs!EI$32</f>
        <v>595152.68278466538</v>
      </c>
      <c r="EO18" s="146">
        <f>conversões!EN18*INPUTs!EJ$32</f>
        <v>449509.60297484888</v>
      </c>
      <c r="EP18" s="146">
        <f>conversões!EO18*INPUTs!EK$32</f>
        <v>853376.59503701678</v>
      </c>
      <c r="EQ18" s="146">
        <f>conversões!EP18*INPUTs!EL$32</f>
        <v>121179.53054282218</v>
      </c>
      <c r="ER18" s="146">
        <f>conversões!EQ18*INPUTs!EM$32</f>
        <v>63933.074194856221</v>
      </c>
      <c r="ES18" s="146">
        <f>conversões!ER18*INPUTs!EN$32</f>
        <v>219589.23781183147</v>
      </c>
      <c r="ET18" s="146">
        <f>conversões!ES18*INPUTs!EO$32</f>
        <v>1473365.7864150663</v>
      </c>
      <c r="EU18" s="144">
        <f t="shared" si="4"/>
        <v>8487838.7855093814</v>
      </c>
      <c r="EV18" s="146">
        <f>conversões!EU18*INPUTs!EQ$32</f>
        <v>44981.320868315946</v>
      </c>
      <c r="EW18" s="146">
        <f>conversões!EV18*INPUTs!ER$32</f>
        <v>1769.6074457220052</v>
      </c>
      <c r="EX18" s="146">
        <f>conversões!EW18*INPUTs!ES$32</f>
        <v>50698.882527639646</v>
      </c>
      <c r="EY18" s="146">
        <f>conversões!EX18*INPUTs!ET$32</f>
        <v>13367.69331876672</v>
      </c>
      <c r="EZ18" s="146">
        <f>conversões!EY18*INPUTs!EU$32</f>
        <v>106076.81948405683</v>
      </c>
      <c r="FA18" s="146">
        <f>conversões!EZ18*INPUTs!EV$32</f>
        <v>12693.106820183837</v>
      </c>
      <c r="FB18" s="146">
        <f>conversões!FA18*INPUTs!EW$32</f>
        <v>12656.141445587458</v>
      </c>
      <c r="FC18" s="146">
        <f>conversões!FB18*INPUTs!EX$32</f>
        <v>70818.725070860368</v>
      </c>
      <c r="FD18" s="146">
        <f>conversões!FC18*INPUTs!EY$32</f>
        <v>16307.542354259318</v>
      </c>
      <c r="FE18" s="146">
        <f>conversões!FD18*INPUTs!EZ$32</f>
        <v>108595.2676922666</v>
      </c>
      <c r="FF18" s="146">
        <f>conversões!FE18*INPUTs!FA$32</f>
        <v>66545.756588180593</v>
      </c>
      <c r="FG18" s="146">
        <f>conversões!FF18*INPUTs!FB$32</f>
        <v>85585.609816508149</v>
      </c>
      <c r="FH18" s="146">
        <f>conversões!FG18*INPUTs!FC$32</f>
        <v>212005.44423569253</v>
      </c>
      <c r="FI18" s="146">
        <f>conversões!FH18*INPUTs!FD$32</f>
        <v>46955.02444550769</v>
      </c>
      <c r="FJ18" s="146">
        <f>conversões!FI18*INPUTs!FE$32</f>
        <v>47666.002878439169</v>
      </c>
      <c r="FK18" s="146">
        <f>conversões!FJ18*INPUTs!FF$32</f>
        <v>228485.68096684015</v>
      </c>
      <c r="FL18" s="146">
        <f>conversões!FK18*INPUTs!FG$32</f>
        <v>630381.52555665444</v>
      </c>
      <c r="FM18" s="146">
        <f>conversões!FL18*INPUTs!FH$32</f>
        <v>139984.48710701047</v>
      </c>
      <c r="FN18" s="146">
        <f>conversões!FM18*INPUTs!FI$32</f>
        <v>616731.38584073912</v>
      </c>
      <c r="FO18" s="146">
        <f>conversões!FN18*INPUTs!FJ$32</f>
        <v>1424363.6528947558</v>
      </c>
      <c r="FP18" s="146">
        <f>conversões!FO18*INPUTs!FK$32</f>
        <v>500274.1843203514</v>
      </c>
      <c r="FQ18" s="146">
        <f>conversões!FP18*INPUTs!FL$32</f>
        <v>369349.25197324151</v>
      </c>
      <c r="FR18" s="146">
        <f>conversões!FQ18*INPUTs!FM$32</f>
        <v>748860.07479142433</v>
      </c>
      <c r="FS18" s="146">
        <f>conversões!FR18*INPUTs!FN$32</f>
        <v>112435.5428790591</v>
      </c>
      <c r="FT18" s="146">
        <f>conversões!FS18*INPUTs!FO$32</f>
        <v>52963.628551789407</v>
      </c>
      <c r="FU18" s="146">
        <f>conversões!FT18*INPUTs!FP$32</f>
        <v>197972.00067435959</v>
      </c>
      <c r="FV18" s="146">
        <f>conversões!FU18*INPUTs!FQ$32</f>
        <v>1309792.383881829</v>
      </c>
      <c r="FW18" s="144">
        <f t="shared" si="5"/>
        <v>7228316.7444300409</v>
      </c>
      <c r="FX18" s="146">
        <f>conversões!FW18*INPUTs!FS$32</f>
        <v>31162.956022797174</v>
      </c>
      <c r="FY18" s="146">
        <f>conversões!FX18*INPUTs!FT$32</f>
        <v>1924.3645736108479</v>
      </c>
      <c r="FZ18" s="146">
        <f>conversões!FY18*INPUTs!FU$32</f>
        <v>66091.610695963769</v>
      </c>
      <c r="GA18" s="146">
        <f>conversões!FZ18*INPUTs!FV$32</f>
        <v>8531.1654617773402</v>
      </c>
      <c r="GB18" s="146">
        <f>conversões!GA18*INPUTs!FW$32</f>
        <v>97273.298365160183</v>
      </c>
      <c r="GC18" s="146">
        <f>conversões!GB18*INPUTs!FX$32</f>
        <v>12455.231804795803</v>
      </c>
      <c r="GD18" s="146">
        <f>conversões!GC18*INPUTs!FY$32</f>
        <v>12735.618410702577</v>
      </c>
      <c r="GE18" s="146">
        <f>conversões!GD18*INPUTs!FZ$32</f>
        <v>66349.540082312611</v>
      </c>
      <c r="GF18" s="146">
        <f>conversões!GE18*INPUTs!GA$32</f>
        <v>13719.028342556676</v>
      </c>
      <c r="GG18" s="146">
        <f>conversões!GF18*INPUTs!GB$32</f>
        <v>96466.156023477117</v>
      </c>
      <c r="GH18" s="146">
        <f>conversões!GG18*INPUTs!GC$32</f>
        <v>61221.548079687258</v>
      </c>
      <c r="GI18" s="146">
        <f>conversões!GH18*INPUTs!GD$32</f>
        <v>75670.933151919395</v>
      </c>
      <c r="GJ18" s="146">
        <f>conversões!GI18*INPUTs!GE$32</f>
        <v>207365.07718240516</v>
      </c>
      <c r="GK18" s="146">
        <f>conversões!GJ18*INPUTs!GF$32</f>
        <v>41758.246941970043</v>
      </c>
      <c r="GL18" s="146">
        <f>conversões!GK18*INPUTs!GG$32</f>
        <v>41108.759365329308</v>
      </c>
      <c r="GM18" s="146">
        <f>conversões!GL18*INPUTs!GH$32</f>
        <v>232034.68406649932</v>
      </c>
      <c r="GN18" s="146">
        <f>conversões!GM18*INPUTs!GI$32</f>
        <v>607185.22154288227</v>
      </c>
      <c r="GO18" s="146">
        <f>conversões!GN18*INPUTs!GJ$32</f>
        <v>162215.8953718358</v>
      </c>
      <c r="GP18" s="146">
        <f>conversões!GO18*INPUTs!GK$32</f>
        <v>645120.73412200634</v>
      </c>
      <c r="GQ18" s="146">
        <f>conversões!GP18*INPUTs!GL$32</f>
        <v>1493652.7557177176</v>
      </c>
      <c r="GR18" s="146">
        <f>conversões!GQ18*INPUTs!GM$32</f>
        <v>497700.56826429348</v>
      </c>
      <c r="GS18" s="146">
        <f>conversões!GR18*INPUTs!GN$32</f>
        <v>338024.77378647769</v>
      </c>
      <c r="GT18" s="146">
        <f>conversões!GS18*INPUTs!GO$32</f>
        <v>785870.49662396568</v>
      </c>
      <c r="GU18" s="146">
        <f>conversões!GT18*INPUTs!GP$32</f>
        <v>93528.220468935469</v>
      </c>
      <c r="GV18" s="146">
        <f>conversões!GU18*INPUTs!GQ$32</f>
        <v>48218.33815830262</v>
      </c>
      <c r="GW18" s="146">
        <f>conversões!GV18*INPUTs!GR$32</f>
        <v>153805.02967510381</v>
      </c>
      <c r="GX18" s="146">
        <f>conversões!GW18*INPUTs!GS$32</f>
        <v>128900.76733242639</v>
      </c>
      <c r="GY18" s="144">
        <f t="shared" si="6"/>
        <v>6020091.0196349118</v>
      </c>
      <c r="GZ18" s="146">
        <f>conversões!GY18*INPUTs!GU$32</f>
        <v>35277.800383752903</v>
      </c>
      <c r="HA18" s="146">
        <f>conversões!GZ18*INPUTs!GV$32</f>
        <v>1965.4205177745989</v>
      </c>
      <c r="HB18" s="146">
        <f>conversões!HA18*INPUTs!GW$32</f>
        <v>33952.425389028831</v>
      </c>
      <c r="HC18" s="146">
        <f>conversões!HB18*INPUTs!GX$32</f>
        <v>4780.8589478517815</v>
      </c>
      <c r="HD18" s="146">
        <f>conversões!HC18*INPUTs!GY$32</f>
        <v>91359.514840030897</v>
      </c>
      <c r="HE18" s="146">
        <f>conversões!HD18*INPUTs!GZ$32</f>
        <v>10674.011783492522</v>
      </c>
      <c r="HF18" s="146">
        <f>conversões!HE18*INPUTs!HA$32</f>
        <v>10691.945787394961</v>
      </c>
      <c r="HG18" s="146">
        <f>conversões!HF18*INPUTs!HB$32</f>
        <v>55001.907551427466</v>
      </c>
      <c r="HH18" s="146">
        <f>conversões!HG18*INPUTs!HC$32</f>
        <v>11458.456654114949</v>
      </c>
      <c r="HI18" s="146">
        <f>conversões!HH18*INPUTs!HD$32</f>
        <v>91244.395138359396</v>
      </c>
      <c r="HJ18" s="146">
        <f>conversões!HI18*INPUTs!HE$32</f>
        <v>55630.997494121752</v>
      </c>
      <c r="HK18" s="146">
        <f>conversões!HJ18*INPUTs!HF$32</f>
        <v>69226.559193359019</v>
      </c>
      <c r="HL18" s="146">
        <f>conversões!HK18*INPUTs!HG$32</f>
        <v>162192.61723439841</v>
      </c>
      <c r="HM18" s="146">
        <f>conversões!HL18*INPUTs!HH$32</f>
        <v>37608.823469753763</v>
      </c>
      <c r="HN18" s="146">
        <f>conversões!HM18*INPUTs!HI$32</f>
        <v>34958.66666838315</v>
      </c>
      <c r="HO18" s="146">
        <f>conversões!HN18*INPUTs!HJ$32</f>
        <v>185528.23595547053</v>
      </c>
      <c r="HP18" s="146">
        <f>conversões!HO18*INPUTs!HK$32</f>
        <v>541069.47620007407</v>
      </c>
      <c r="HQ18" s="146">
        <f>conversões!HP18*INPUTs!HL$32</f>
        <v>123746.77005674715</v>
      </c>
      <c r="HR18" s="146">
        <f>conversões!HQ18*INPUTs!HM$32</f>
        <v>575650.08040667698</v>
      </c>
      <c r="HS18" s="146">
        <f>conversões!HR18*INPUTs!HN$32</f>
        <v>1343828.4635854745</v>
      </c>
      <c r="HT18" s="146">
        <f>conversões!HS18*INPUTs!HO$32</f>
        <v>422102.32425357989</v>
      </c>
      <c r="HU18" s="146">
        <f>conversões!HT18*INPUTs!HP$32</f>
        <v>296212.2405479271</v>
      </c>
      <c r="HV18" s="146">
        <f>conversões!HU18*INPUTs!HQ$32</f>
        <v>672756.07018602022</v>
      </c>
      <c r="HW18" s="146">
        <f>conversões!HV18*INPUTs!HR$32</f>
        <v>79109.405270555639</v>
      </c>
      <c r="HX18" s="146">
        <f>conversões!HW18*INPUTs!HS$32</f>
        <v>39268.051487056211</v>
      </c>
      <c r="HY18" s="146">
        <f>conversões!HX18*INPUTs!HT$32</f>
        <v>159694.65218183884</v>
      </c>
      <c r="HZ18" s="146">
        <f>conversões!HY18*INPUTs!HU$32</f>
        <v>735439.62501821422</v>
      </c>
      <c r="IA18" s="144">
        <f t="shared" si="7"/>
        <v>5880429.7962028803</v>
      </c>
    </row>
    <row r="19" spans="1:235" s="113" customFormat="1" ht="24" x14ac:dyDescent="0.25">
      <c r="A19" s="111" t="s">
        <v>28</v>
      </c>
      <c r="B19" s="112">
        <v>6021</v>
      </c>
      <c r="C19" s="112"/>
      <c r="D19" s="112">
        <v>3</v>
      </c>
      <c r="E19" s="112"/>
      <c r="F19" s="112"/>
      <c r="G19" s="112" t="s">
        <v>813</v>
      </c>
      <c r="H19" s="112" t="s">
        <v>23</v>
      </c>
      <c r="I19" s="111" t="s">
        <v>10</v>
      </c>
      <c r="J19" s="111" t="s">
        <v>880</v>
      </c>
      <c r="K19" s="111" t="s">
        <v>845</v>
      </c>
      <c r="L19" s="146">
        <f>conversões!K19*INPUTs!G$32</f>
        <v>136823.24484757186</v>
      </c>
      <c r="M19" s="146">
        <f>conversões!L19*INPUTs!H$32</f>
        <v>71477.2371594586</v>
      </c>
      <c r="N19" s="146">
        <f>conversões!M19*INPUTs!I$32</f>
        <v>373443.62543840101</v>
      </c>
      <c r="O19" s="146">
        <f>conversões!N19*INPUTs!J$32</f>
        <v>41147.480262513236</v>
      </c>
      <c r="P19" s="146">
        <f>conversões!O19*INPUTs!K$32</f>
        <v>290395.53801664681</v>
      </c>
      <c r="Q19" s="146">
        <f>conversões!P19*INPUTs!L$32</f>
        <v>54749.055387108026</v>
      </c>
      <c r="R19" s="146">
        <f>conversões!Q19*INPUTs!M$32</f>
        <v>66200.406349986079</v>
      </c>
      <c r="S19" s="146">
        <f>conversões!R19*INPUTs!N$32</f>
        <v>234533.61614869721</v>
      </c>
      <c r="T19" s="146">
        <f>conversões!S19*INPUTs!O$32</f>
        <v>158209.15075516154</v>
      </c>
      <c r="U19" s="146">
        <f>conversões!T19*INPUTs!P$32</f>
        <v>374406.16145469516</v>
      </c>
      <c r="V19" s="146">
        <f>conversões!U19*INPUTs!Q$32</f>
        <v>122900.36129799404</v>
      </c>
      <c r="W19" s="146">
        <f>conversões!V19*INPUTs!R$32</f>
        <v>216123.61288093383</v>
      </c>
      <c r="X19" s="146">
        <f>conversões!W19*INPUTs!S$32</f>
        <v>463656.21870489814</v>
      </c>
      <c r="Y19" s="146">
        <f>conversões!X19*INPUTs!T$32</f>
        <v>145639.95042700766</v>
      </c>
      <c r="Z19" s="146">
        <f>conversões!Y19*INPUTs!U$32</f>
        <v>156068.24096718765</v>
      </c>
      <c r="AA19" s="146">
        <f>conversões!Z19*INPUTs!V$32</f>
        <v>773581.90249598061</v>
      </c>
      <c r="AB19" s="146">
        <f>conversões!AA19*INPUTs!W$32</f>
        <v>1229434.9887335708</v>
      </c>
      <c r="AC19" s="146">
        <f>conversões!AB19*INPUTs!X$32</f>
        <v>369267.87604619551</v>
      </c>
      <c r="AD19" s="146">
        <f>conversões!AC19*INPUTs!Y$32</f>
        <v>13419964.749430809</v>
      </c>
      <c r="AE19" s="146">
        <f>conversões!AD19*INPUTs!Z$32</f>
        <v>10900339.820137821</v>
      </c>
      <c r="AF19" s="146">
        <f>conversões!AE19*INPUTs!AA$32</f>
        <v>1196157.9098782747</v>
      </c>
      <c r="AG19" s="146">
        <f>conversões!AF19*INPUTs!AB$32</f>
        <v>535002.99468035356</v>
      </c>
      <c r="AH19" s="146">
        <f>conversões!AG19*INPUTs!AC$32</f>
        <v>1130207.4017544524</v>
      </c>
      <c r="AI19" s="146">
        <f>conversões!AH19*INPUTs!AD$32</f>
        <v>221411.54161860258</v>
      </c>
      <c r="AJ19" s="146">
        <f>conversões!AI19*INPUTs!AE$32</f>
        <v>263003.84865573607</v>
      </c>
      <c r="AK19" s="146">
        <f>conversões!AJ19*INPUTs!AF$32</f>
        <v>482912.70474268647</v>
      </c>
      <c r="AL19" s="146">
        <f>conversões!AK19*INPUTs!AG$32</f>
        <v>839011.96667149581</v>
      </c>
      <c r="AM19" s="144">
        <f t="shared" si="0"/>
        <v>34266071.604944244</v>
      </c>
      <c r="AN19" s="146">
        <f>conversões!AM19*INPUTs!AI$32</f>
        <v>120305.80285815735</v>
      </c>
      <c r="AO19" s="146">
        <f>conversões!AN19*INPUTs!AJ$32</f>
        <v>69043.022924046876</v>
      </c>
      <c r="AP19" s="146">
        <f>conversões!AO19*INPUTs!AK$32</f>
        <v>363970.65687581408</v>
      </c>
      <c r="AQ19" s="146">
        <f>conversões!AP19*INPUTs!AL$32</f>
        <v>45134.199736109396</v>
      </c>
      <c r="AR19" s="146">
        <f>conversões!AQ19*INPUTs!AM$32</f>
        <v>279111.49745089171</v>
      </c>
      <c r="AS19" s="146">
        <f>conversões!AR19*INPUTs!AN$32</f>
        <v>53756.901361681499</v>
      </c>
      <c r="AT19" s="146">
        <f>conversões!AS19*INPUTs!AO$32</f>
        <v>68561.574840340749</v>
      </c>
      <c r="AU19" s="146">
        <f>conversões!AT19*INPUTs!AP$32</f>
        <v>241223.58170230492</v>
      </c>
      <c r="AV19" s="146">
        <f>conversões!AU19*INPUTs!AQ$32</f>
        <v>160170.96105944828</v>
      </c>
      <c r="AW19" s="146">
        <f>conversões!AV19*INPUTs!AR$32</f>
        <v>376129.91238510876</v>
      </c>
      <c r="AX19" s="146">
        <f>conversões!AW19*INPUTs!AS$32</f>
        <v>127437.70299206188</v>
      </c>
      <c r="AY19" s="146">
        <f>conversões!AX19*INPUTs!AT$32</f>
        <v>206186.73609133813</v>
      </c>
      <c r="AZ19" s="146">
        <f>conversões!AY19*INPUTs!AU$32</f>
        <v>369756.44514839875</v>
      </c>
      <c r="BA19" s="146">
        <f>conversões!AZ19*INPUTs!AV$32</f>
        <v>146763.0413070661</v>
      </c>
      <c r="BB19" s="146">
        <f>conversões!BA19*INPUTs!AW$32</f>
        <v>136831.11331941452</v>
      </c>
      <c r="BC19" s="146">
        <f>conversões!BB19*INPUTs!AX$32</f>
        <v>720715.12980294856</v>
      </c>
      <c r="BD19" s="146">
        <f>conversões!BC19*INPUTs!AY$32</f>
        <v>1270343.1372559499</v>
      </c>
      <c r="BE19" s="146">
        <f>conversões!BD19*INPUTs!AZ$32</f>
        <v>373881.27862456127</v>
      </c>
      <c r="BF19" s="146">
        <f>conversões!BE19*INPUTs!BA$32</f>
        <v>13159699.044854511</v>
      </c>
      <c r="BG19" s="146">
        <f>conversões!BF19*INPUTs!BB$32</f>
        <v>10294004.936383948</v>
      </c>
      <c r="BH19" s="146">
        <f>conversões!BG19*INPUTs!BC$32</f>
        <v>1229674.0689544594</v>
      </c>
      <c r="BI19" s="146">
        <f>conversões!BH19*INPUTs!BD$32</f>
        <v>533190.39861229772</v>
      </c>
      <c r="BJ19" s="146">
        <f>conversões!BI19*INPUTs!BE$32</f>
        <v>942509.58684232458</v>
      </c>
      <c r="BK19" s="146">
        <f>conversões!BJ19*INPUTs!BF$32</f>
        <v>218652.21069959973</v>
      </c>
      <c r="BL19" s="146">
        <f>conversões!BK19*INPUTs!BG$32</f>
        <v>259712.75395220492</v>
      </c>
      <c r="BM19" s="146">
        <f>conversões!BL19*INPUTs!BH$32</f>
        <v>486315.52117604873</v>
      </c>
      <c r="BN19" s="146">
        <f>conversões!BM19*INPUTs!BI$32</f>
        <v>890667.1622746553</v>
      </c>
      <c r="BO19" s="144">
        <f t="shared" si="1"/>
        <v>33143748.379485693</v>
      </c>
      <c r="BP19" s="146">
        <f>conversões!BO19*INPUTs!BK$32</f>
        <v>106420.65027405093</v>
      </c>
      <c r="BQ19" s="146">
        <f>conversões!BP19*INPUTs!BL$32</f>
        <v>59234.306174299483</v>
      </c>
      <c r="BR19" s="146">
        <f>conversões!BQ19*INPUTs!BM$32</f>
        <v>353113.27051990404</v>
      </c>
      <c r="BS19" s="146">
        <f>conversões!BR19*INPUTs!BN$32</f>
        <v>35183.948256426876</v>
      </c>
      <c r="BT19" s="146">
        <f>conversões!BS19*INPUTs!BO$32</f>
        <v>280486.86240182153</v>
      </c>
      <c r="BU19" s="146">
        <f>conversões!BT19*INPUTs!BP$32</f>
        <v>43726.208418045011</v>
      </c>
      <c r="BV19" s="146">
        <f>conversões!BU19*INPUTs!BQ$32</f>
        <v>61635.496586464571</v>
      </c>
      <c r="BW19" s="146">
        <f>conversões!BV19*INPUTs!BR$32</f>
        <v>225507.42376078578</v>
      </c>
      <c r="BX19" s="146">
        <f>conversões!BW19*INPUTs!BS$32</f>
        <v>109247.61873338913</v>
      </c>
      <c r="BY19" s="146">
        <f>conversões!BX19*INPUTs!BT$32</f>
        <v>338464.57360294729</v>
      </c>
      <c r="BZ19" s="146">
        <f>conversões!BY19*INPUTs!BU$32</f>
        <v>105883.55484442302</v>
      </c>
      <c r="CA19" s="146">
        <f>conversões!BZ19*INPUTs!BV$32</f>
        <v>181116.35565165713</v>
      </c>
      <c r="CB19" s="146">
        <f>conversões!CA19*INPUTs!BW$32</f>
        <v>365814.17970926559</v>
      </c>
      <c r="CC19" s="146">
        <f>conversões!CB19*INPUTs!BX$32</f>
        <v>131404.92909255077</v>
      </c>
      <c r="CD19" s="146">
        <f>conversões!CC19*INPUTs!BY$32</f>
        <v>118829.21606400773</v>
      </c>
      <c r="CE19" s="146">
        <f>conversões!CD19*INPUTs!BZ$32</f>
        <v>638084.89060584642</v>
      </c>
      <c r="CF19" s="146">
        <f>conversões!CE19*INPUTs!CA$32</f>
        <v>1198751.8276978519</v>
      </c>
      <c r="CG19" s="146">
        <f>conversões!CF19*INPUTs!CB$32</f>
        <v>323912.76354974171</v>
      </c>
      <c r="CH19" s="146">
        <f>conversões!CG19*INPUTs!CC$32</f>
        <v>12675182.146358801</v>
      </c>
      <c r="CI19" s="146">
        <f>conversões!CH19*INPUTs!CD$32</f>
        <v>9636533.1617043428</v>
      </c>
      <c r="CJ19" s="146">
        <f>conversões!CI19*INPUTs!CE$32</f>
        <v>1094740.7981781266</v>
      </c>
      <c r="CK19" s="146">
        <f>conversões!CJ19*INPUTs!CF$32</f>
        <v>465586.44749886385</v>
      </c>
      <c r="CL19" s="146">
        <f>conversões!CK19*INPUTs!CG$32</f>
        <v>866467.38957082969</v>
      </c>
      <c r="CM19" s="146">
        <f>conversões!CL19*INPUTs!CH$32</f>
        <v>196175.4571226197</v>
      </c>
      <c r="CN19" s="146">
        <f>conversões!CM19*INPUTs!CI$32</f>
        <v>229801.79465092451</v>
      </c>
      <c r="CO19" s="146">
        <f>conversões!CN19*INPUTs!CJ$32</f>
        <v>422170.63818398432</v>
      </c>
      <c r="CP19" s="146">
        <f>conversões!CO19*INPUTs!CK$32</f>
        <v>798945.04889814754</v>
      </c>
      <c r="CQ19" s="144">
        <f t="shared" si="2"/>
        <v>31062420.95811012</v>
      </c>
      <c r="CR19" s="146">
        <f>conversões!CQ19*INPUTs!CM$32</f>
        <v>110913.96011379718</v>
      </c>
      <c r="CS19" s="146">
        <f>conversões!CR19*INPUTs!CN$32</f>
        <v>45672.55856759195</v>
      </c>
      <c r="CT19" s="146">
        <f>conversões!CS19*INPUTs!CO$32</f>
        <v>334103.68485905702</v>
      </c>
      <c r="CU19" s="146">
        <f>conversões!CT19*INPUTs!CP$32</f>
        <v>34764.046639182059</v>
      </c>
      <c r="CV19" s="146">
        <f>conversões!CU19*INPUTs!CQ$32</f>
        <v>275746.19004384242</v>
      </c>
      <c r="CW19" s="146">
        <f>conversões!CV19*INPUTs!CR$32</f>
        <v>44403.114787383594</v>
      </c>
      <c r="CX19" s="146">
        <f>conversões!CW19*INPUTs!CS$32</f>
        <v>63267.645418542015</v>
      </c>
      <c r="CY19" s="146">
        <f>conversões!CX19*INPUTs!CT$32</f>
        <v>194340.49265310969</v>
      </c>
      <c r="CZ19" s="146">
        <f>conversões!CY19*INPUTs!CU$32</f>
        <v>114081.82190703353</v>
      </c>
      <c r="DA19" s="146">
        <f>conversões!CZ19*INPUTs!CV$32</f>
        <v>298790.11439779412</v>
      </c>
      <c r="DB19" s="146">
        <f>conversões!DA19*INPUTs!CW$32</f>
        <v>110947.06688518124</v>
      </c>
      <c r="DC19" s="146">
        <f>conversões!DB19*INPUTs!CX$32</f>
        <v>179824.55058061963</v>
      </c>
      <c r="DD19" s="146">
        <f>conversões!DC19*INPUTs!CY$32</f>
        <v>368754.05929712328</v>
      </c>
      <c r="DE19" s="146">
        <f>conversões!DD19*INPUTs!CZ$32</f>
        <v>127932.41889003351</v>
      </c>
      <c r="DF19" s="146">
        <f>conversões!DE19*INPUTs!DA$32</f>
        <v>119924.76419006223</v>
      </c>
      <c r="DG19" s="146">
        <f>conversões!DF19*INPUTs!DB$32</f>
        <v>632346.58113468543</v>
      </c>
      <c r="DH19" s="146">
        <f>conversões!DG19*INPUTs!DC$32</f>
        <v>1151298.7668095708</v>
      </c>
      <c r="DI19" s="146">
        <f>conversões!DH19*INPUTs!DD$32</f>
        <v>337595.8061134881</v>
      </c>
      <c r="DJ19" s="146">
        <f>conversões!DI19*INPUTs!DE$32</f>
        <v>11915533.677933769</v>
      </c>
      <c r="DK19" s="146">
        <f>conversões!DJ19*INPUTs!DF$32</f>
        <v>9825351.4660372715</v>
      </c>
      <c r="DL19" s="146">
        <f>conversões!DK19*INPUTs!DG$32</f>
        <v>971533.66399592848</v>
      </c>
      <c r="DM19" s="146">
        <f>conversões!DL19*INPUTs!DH$32</f>
        <v>435788.18302305054</v>
      </c>
      <c r="DN19" s="146">
        <f>conversões!DM19*INPUTs!DI$32</f>
        <v>963967.73998714192</v>
      </c>
      <c r="DO19" s="146">
        <f>conversões!DN19*INPUTs!DJ$32</f>
        <v>198222.88647356874</v>
      </c>
      <c r="DP19" s="146">
        <f>conversões!DO19*INPUTs!DK$32</f>
        <v>218454.99184553494</v>
      </c>
      <c r="DQ19" s="146">
        <f>conversões!DP19*INPUTs!DL$32</f>
        <v>465463.5446118199</v>
      </c>
      <c r="DR19" s="146">
        <f>conversões!DQ19*INPUTs!DM$32</f>
        <v>741893.65941234585</v>
      </c>
      <c r="DS19" s="144">
        <f t="shared" si="3"/>
        <v>30280917.45660853</v>
      </c>
      <c r="DT19" s="146">
        <f>conversões!DS19*INPUTs!DO$32</f>
        <v>112323.74292997111</v>
      </c>
      <c r="DU19" s="146">
        <f>conversões!DT19*INPUTs!DP$32</f>
        <v>52763.063585346441</v>
      </c>
      <c r="DV19" s="146">
        <f>conversões!DU19*INPUTs!DQ$32</f>
        <v>251707.20305934982</v>
      </c>
      <c r="DW19" s="146">
        <f>conversões!DV19*INPUTs!DR$32</f>
        <v>34187.649331527216</v>
      </c>
      <c r="DX19" s="146">
        <f>conversões!DW19*INPUTs!DS$32</f>
        <v>283797.89438455109</v>
      </c>
      <c r="DY19" s="146">
        <f>conversões!DX19*INPUTs!DT$32</f>
        <v>44080.853822637393</v>
      </c>
      <c r="DZ19" s="146">
        <f>conversões!DY19*INPUTs!DU$32</f>
        <v>36291.141502994789</v>
      </c>
      <c r="EA19" s="146">
        <f>conversões!DZ19*INPUTs!DV$32</f>
        <v>178196.33854496884</v>
      </c>
      <c r="EB19" s="146">
        <f>conversões!EA19*INPUTs!DW$32</f>
        <v>108959.47683163916</v>
      </c>
      <c r="EC19" s="146">
        <f>conversões!EB19*INPUTs!DX$32</f>
        <v>300888.78791079042</v>
      </c>
      <c r="ED19" s="146">
        <f>conversões!EC19*INPUTs!DY$32</f>
        <v>91719.193355245603</v>
      </c>
      <c r="EE19" s="146">
        <f>conversões!ED19*INPUTs!DZ$32</f>
        <v>175570.17424260452</v>
      </c>
      <c r="EF19" s="146">
        <f>conversões!EE19*INPUTs!EA$32</f>
        <v>339262.1699148179</v>
      </c>
      <c r="EG19" s="146">
        <f>conversões!EF19*INPUTs!EB$32</f>
        <v>131708.78576459523</v>
      </c>
      <c r="EH19" s="146">
        <f>conversões!EG19*INPUTs!EC$32</f>
        <v>114350.69825675948</v>
      </c>
      <c r="EI19" s="146">
        <f>conversões!EH19*INPUTs!ED$32</f>
        <v>585672.69261463848</v>
      </c>
      <c r="EJ19" s="146">
        <f>conversões!EI19*INPUTs!EE$32</f>
        <v>1108580.0912697832</v>
      </c>
      <c r="EK19" s="146">
        <f>conversões!EJ19*INPUTs!EF$32</f>
        <v>318534.18526316062</v>
      </c>
      <c r="EL19" s="146">
        <f>conversões!EK19*INPUTs!EG$32</f>
        <v>10998521.292623919</v>
      </c>
      <c r="EM19" s="146">
        <f>conversões!EL19*INPUTs!EH$32</f>
        <v>10134928.086097257</v>
      </c>
      <c r="EN19" s="146">
        <f>conversões!EM19*INPUTs!EI$32</f>
        <v>835994.66138944682</v>
      </c>
      <c r="EO19" s="146">
        <f>conversões!EN19*INPUTs!EJ$32</f>
        <v>396172.36180730088</v>
      </c>
      <c r="EP19" s="146">
        <f>conversões!EO19*INPUTs!EK$32</f>
        <v>933260.60617009015</v>
      </c>
      <c r="EQ19" s="146">
        <f>conversões!EP19*INPUTs!EL$32</f>
        <v>172779.72942322947</v>
      </c>
      <c r="ER19" s="146">
        <f>conversões!EQ19*INPUTs!EM$32</f>
        <v>208091.11409236884</v>
      </c>
      <c r="ES19" s="146">
        <f>conversões!ER19*INPUTs!EN$32</f>
        <v>432857.37254685845</v>
      </c>
      <c r="ET19" s="146">
        <f>conversões!ES19*INPUTs!EO$32</f>
        <v>714221.56018805923</v>
      </c>
      <c r="EU19" s="144">
        <f t="shared" si="4"/>
        <v>29095420.926923916</v>
      </c>
      <c r="EV19" s="146">
        <f>conversões!EU19*INPUTs!EQ$32</f>
        <v>109954.10447664963</v>
      </c>
      <c r="EW19" s="146">
        <f>conversões!EV19*INPUTs!ER$32</f>
        <v>36155.53950829721</v>
      </c>
      <c r="EX19" s="146">
        <f>conversões!EW19*INPUTs!ES$32</f>
        <v>224223.5523098617</v>
      </c>
      <c r="EY19" s="146">
        <f>conversões!EX19*INPUTs!ET$32</f>
        <v>26654.389938166671</v>
      </c>
      <c r="EZ19" s="146">
        <f>conversões!EY19*INPUTs!EU$32</f>
        <v>199788.26505139773</v>
      </c>
      <c r="FA19" s="146">
        <f>conversões!EZ19*INPUTs!EV$32</f>
        <v>38392.559071663403</v>
      </c>
      <c r="FB19" s="146">
        <f>conversões!FA19*INPUTs!EW$32</f>
        <v>20460.193909080943</v>
      </c>
      <c r="FC19" s="146">
        <f>conversões!FB19*INPUTs!EX$32</f>
        <v>153972.04711768482</v>
      </c>
      <c r="FD19" s="146">
        <f>conversões!FC19*INPUTs!EY$32</f>
        <v>91991.841278116524</v>
      </c>
      <c r="FE19" s="146">
        <f>conversões!FD19*INPUTs!EZ$32</f>
        <v>263298.37892477371</v>
      </c>
      <c r="FF19" s="146">
        <f>conversões!FE19*INPUTs!FA$32</f>
        <v>84584.472006830358</v>
      </c>
      <c r="FG19" s="146">
        <f>conversões!FF19*INPUTs!FB$32</f>
        <v>136501.96088002747</v>
      </c>
      <c r="FH19" s="146">
        <f>conversões!FG19*INPUTs!FC$32</f>
        <v>310278.10434364725</v>
      </c>
      <c r="FI19" s="146">
        <f>conversões!FH19*INPUTs!FD$32</f>
        <v>101194.55199402287</v>
      </c>
      <c r="FJ19" s="146">
        <f>conversões!FI19*INPUTs!FE$32</f>
        <v>104354.40075565332</v>
      </c>
      <c r="FK19" s="146">
        <f>conversões!FJ19*INPUTs!FF$32</f>
        <v>526534.80408722593</v>
      </c>
      <c r="FL19" s="146">
        <f>conversões!FK19*INPUTs!FG$32</f>
        <v>979348.89778611646</v>
      </c>
      <c r="FM19" s="146">
        <f>conversões!FL19*INPUTs!FH$32</f>
        <v>257479.5460515735</v>
      </c>
      <c r="FN19" s="146">
        <f>conversões!FM19*INPUTs!FI$32</f>
        <v>9440213.5003963783</v>
      </c>
      <c r="FO19" s="146">
        <f>conversões!FN19*INPUTs!FJ$32</f>
        <v>8892467.7913615052</v>
      </c>
      <c r="FP19" s="146">
        <f>conversões!FO19*INPUTs!FK$32</f>
        <v>696809.01877177297</v>
      </c>
      <c r="FQ19" s="146">
        <f>conversões!FP19*INPUTs!FL$32</f>
        <v>346603.99587123416</v>
      </c>
      <c r="FR19" s="146">
        <f>conversões!FQ19*INPUTs!FM$32</f>
        <v>753885.68012773432</v>
      </c>
      <c r="FS19" s="146">
        <f>conversões!FR19*INPUTs!FN$32</f>
        <v>156334.73895767893</v>
      </c>
      <c r="FT19" s="146">
        <f>conversões!FS19*INPUTs!FO$32</f>
        <v>175261.19125299595</v>
      </c>
      <c r="FU19" s="146">
        <f>conversões!FT19*INPUTs!FP$32</f>
        <v>335567.27190012939</v>
      </c>
      <c r="FV19" s="146">
        <f>conversões!FU19*INPUTs!FQ$32</f>
        <v>587115.86987349717</v>
      </c>
      <c r="FW19" s="144">
        <f t="shared" si="5"/>
        <v>25049426.668003712</v>
      </c>
      <c r="FX19" s="146">
        <f>conversões!FW19*INPUTs!FS$32</f>
        <v>88813.345948345639</v>
      </c>
      <c r="FY19" s="146">
        <f>conversões!FX19*INPUTs!FT$32</f>
        <v>38073.443013771495</v>
      </c>
      <c r="FZ19" s="146">
        <f>conversões!FY19*INPUTs!FU$32</f>
        <v>208174.85765704088</v>
      </c>
      <c r="GA19" s="146">
        <f>conversões!FZ19*INPUTs!FV$32</f>
        <v>23360.474768549509</v>
      </c>
      <c r="GB19" s="146">
        <f>conversões!GA19*INPUTs!FW$32</f>
        <v>193753.52643647435</v>
      </c>
      <c r="GC19" s="146">
        <f>conversões!GB19*INPUTs!FX$32</f>
        <v>40407.050593658583</v>
      </c>
      <c r="GD19" s="146">
        <f>conversões!GC19*INPUTs!FY$32</f>
        <v>46922.963740651758</v>
      </c>
      <c r="GE19" s="146">
        <f>conversões!GD19*INPUTs!FZ$32</f>
        <v>162565.34871956045</v>
      </c>
      <c r="GF19" s="146">
        <f>conversões!GE19*INPUTs!GA$32</f>
        <v>95336.895241864171</v>
      </c>
      <c r="GG19" s="146">
        <f>conversões!GF19*INPUTs!GB$32</f>
        <v>234576.17020593517</v>
      </c>
      <c r="GH19" s="146">
        <f>conversões!GG19*INPUTs!GC$32</f>
        <v>81788.456637774696</v>
      </c>
      <c r="GI19" s="146">
        <f>conversões!GH19*INPUTs!GD$32</f>
        <v>94682.674367392538</v>
      </c>
      <c r="GJ19" s="146">
        <f>conversões!GI19*INPUTs!GE$32</f>
        <v>345140.11315483245</v>
      </c>
      <c r="GK19" s="146">
        <f>conversões!GJ19*INPUTs!GF$32</f>
        <v>105809.07228723631</v>
      </c>
      <c r="GL19" s="146">
        <f>conversões!GK19*INPUTs!GG$32</f>
        <v>111938.83737177386</v>
      </c>
      <c r="GM19" s="146">
        <f>conversões!GL19*INPUTs!GH$32</f>
        <v>496403.1197386937</v>
      </c>
      <c r="GN19" s="146">
        <f>conversões!GM19*INPUTs!GI$32</f>
        <v>934724.04404136864</v>
      </c>
      <c r="GO19" s="146">
        <f>conversões!GN19*INPUTs!GJ$32</f>
        <v>303399.90298044245</v>
      </c>
      <c r="GP19" s="146">
        <f>conversões!GO19*INPUTs!GK$32</f>
        <v>9297430.4462550003</v>
      </c>
      <c r="GQ19" s="146">
        <f>conversões!GP19*INPUTs!GL$32</f>
        <v>8566783.4106556438</v>
      </c>
      <c r="GR19" s="146">
        <f>conversões!GQ19*INPUTs!GM$32</f>
        <v>612023.61453119491</v>
      </c>
      <c r="GS19" s="146">
        <f>conversões!GR19*INPUTs!GN$32</f>
        <v>340494.30838418903</v>
      </c>
      <c r="GT19" s="146">
        <f>conversões!GS19*INPUTs!GO$32</f>
        <v>814748.26999759919</v>
      </c>
      <c r="GU19" s="146">
        <f>conversões!GT19*INPUTs!GP$32</f>
        <v>153265.86238111058</v>
      </c>
      <c r="GV19" s="146">
        <f>conversões!GU19*INPUTs!GQ$32</f>
        <v>179676.52420846315</v>
      </c>
      <c r="GW19" s="146">
        <f>conversões!GV19*INPUTs!GR$32</f>
        <v>398784.11164777924</v>
      </c>
      <c r="GX19" s="146">
        <f>conversões!GW19*INPUTs!GS$32</f>
        <v>537149.65472617466</v>
      </c>
      <c r="GY19" s="144">
        <f t="shared" si="6"/>
        <v>24506226.499692526</v>
      </c>
      <c r="GZ19" s="146">
        <f>conversões!GY19*INPUTs!GU$32</f>
        <v>72688.107501054881</v>
      </c>
      <c r="HA19" s="146">
        <f>conversões!GZ19*INPUTs!GV$32</f>
        <v>42181.903205124727</v>
      </c>
      <c r="HB19" s="146">
        <f>conversões!HA19*INPUTs!GW$32</f>
        <v>203013.8235232865</v>
      </c>
      <c r="HC19" s="146">
        <f>conversões!HB19*INPUTs!GX$32</f>
        <v>21346.034988581738</v>
      </c>
      <c r="HD19" s="146">
        <f>conversões!HC19*INPUTs!GY$32</f>
        <v>157307.99894617716</v>
      </c>
      <c r="HE19" s="146">
        <f>conversões!HD19*INPUTs!GZ$32</f>
        <v>35665.531958434527</v>
      </c>
      <c r="HF19" s="146">
        <f>conversões!HE19*INPUTs!HA$32</f>
        <v>32742.672024353229</v>
      </c>
      <c r="HG19" s="146">
        <f>conversões!HF19*INPUTs!HB$32</f>
        <v>100337.33106617206</v>
      </c>
      <c r="HH19" s="146">
        <f>conversões!HG19*INPUTs!HC$32</f>
        <v>86948.981886088484</v>
      </c>
      <c r="HI19" s="146">
        <f>conversões!HH19*INPUTs!HD$32</f>
        <v>210967.60577152309</v>
      </c>
      <c r="HJ19" s="146">
        <f>conversões!HI19*INPUTs!HE$32</f>
        <v>78347.196857333969</v>
      </c>
      <c r="HK19" s="146">
        <f>conversões!HJ19*INPUTs!HF$32</f>
        <v>122335.18407970859</v>
      </c>
      <c r="HL19" s="146">
        <f>conversões!HK19*INPUTs!HG$32</f>
        <v>260448.42924719292</v>
      </c>
      <c r="HM19" s="146">
        <f>conversões!HL19*INPUTs!HH$32</f>
        <v>81439.056517126912</v>
      </c>
      <c r="HN19" s="146">
        <f>conversões!HM19*INPUTs!HI$32</f>
        <v>108243.55523281023</v>
      </c>
      <c r="HO19" s="146">
        <f>conversões!HN19*INPUTs!HJ$32</f>
        <v>481264.35548894043</v>
      </c>
      <c r="HP19" s="146">
        <f>conversões!HO19*INPUTs!HK$32</f>
        <v>841121.24656128651</v>
      </c>
      <c r="HQ19" s="146">
        <f>conversões!HP19*INPUTs!HL$32</f>
        <v>110131.55513853279</v>
      </c>
      <c r="HR19" s="146">
        <f>conversões!HQ19*INPUTs!HM$32</f>
        <v>9611540.5986403264</v>
      </c>
      <c r="HS19" s="146">
        <f>conversões!HR19*INPUTs!HN$32</f>
        <v>7689830.5752928089</v>
      </c>
      <c r="HT19" s="146">
        <f>conversões!HS19*INPUTs!HO$32</f>
        <v>496021.71799382026</v>
      </c>
      <c r="HU19" s="146">
        <f>conversões!HT19*INPUTs!HP$32</f>
        <v>313597.46010375151</v>
      </c>
      <c r="HV19" s="146">
        <f>conversões!HU19*INPUTs!HQ$32</f>
        <v>645040.29032951244</v>
      </c>
      <c r="HW19" s="146">
        <f>conversões!HV19*INPUTs!HR$32</f>
        <v>147747.64700218677</v>
      </c>
      <c r="HX19" s="146">
        <f>conversões!HW19*INPUTs!HS$32</f>
        <v>145957.43922969291</v>
      </c>
      <c r="HY19" s="146">
        <f>conversões!HX19*INPUTs!HT$32</f>
        <v>300834.46216235915</v>
      </c>
      <c r="HZ19" s="146">
        <f>conversões!HY19*INPUTs!HU$32</f>
        <v>448382.8789256931</v>
      </c>
      <c r="IA19" s="144">
        <f t="shared" si="7"/>
        <v>22845483.639673881</v>
      </c>
    </row>
    <row r="20" spans="1:235" s="113" customFormat="1" ht="24" x14ac:dyDescent="0.25">
      <c r="A20" s="111" t="s">
        <v>28</v>
      </c>
      <c r="B20" s="112">
        <v>6022</v>
      </c>
      <c r="C20" s="112"/>
      <c r="D20" s="112">
        <v>3</v>
      </c>
      <c r="E20" s="112"/>
      <c r="F20" s="112"/>
      <c r="G20" s="112" t="s">
        <v>814</v>
      </c>
      <c r="H20" s="112" t="s">
        <v>23</v>
      </c>
      <c r="I20" s="111" t="s">
        <v>10</v>
      </c>
      <c r="J20" s="111" t="s">
        <v>880</v>
      </c>
      <c r="K20" s="111" t="s">
        <v>845</v>
      </c>
      <c r="L20" s="146">
        <f>conversões!K20*INPUTs!G$32</f>
        <v>0</v>
      </c>
      <c r="M20" s="146">
        <f>conversões!L20*INPUTs!H$32</f>
        <v>0</v>
      </c>
      <c r="N20" s="146">
        <f>conversões!M20*INPUTs!I$32</f>
        <v>1492.0983433604933</v>
      </c>
      <c r="O20" s="146">
        <f>conversões!N20*INPUTs!J$32</f>
        <v>0</v>
      </c>
      <c r="P20" s="146">
        <f>conversões!O20*INPUTs!K$32</f>
        <v>0</v>
      </c>
      <c r="Q20" s="146">
        <f>conversões!P20*INPUTs!L$32</f>
        <v>0</v>
      </c>
      <c r="R20" s="146">
        <f>conversões!Q20*INPUTs!M$32</f>
        <v>0</v>
      </c>
      <c r="S20" s="146">
        <f>conversões!R20*INPUTs!N$32</f>
        <v>23419.988048832958</v>
      </c>
      <c r="T20" s="146">
        <f>conversões!S20*INPUTs!O$32</f>
        <v>747.56640349904205</v>
      </c>
      <c r="U20" s="146">
        <f>conversões!T20*INPUTs!P$32</f>
        <v>305.29102250182251</v>
      </c>
      <c r="V20" s="146">
        <f>conversões!U20*INPUTs!Q$32</f>
        <v>12155.105568236422</v>
      </c>
      <c r="W20" s="146">
        <f>conversões!V20*INPUTs!R$32</f>
        <v>198.30081522021703</v>
      </c>
      <c r="X20" s="146">
        <f>conversões!W20*INPUTs!S$32</f>
        <v>9232.4916608464373</v>
      </c>
      <c r="Y20" s="146">
        <f>conversões!X20*INPUTs!T$32</f>
        <v>0</v>
      </c>
      <c r="Z20" s="146">
        <f>conversões!Y20*INPUTs!U$32</f>
        <v>12470.422311023452</v>
      </c>
      <c r="AA20" s="146">
        <f>conversões!Z20*INPUTs!V$32</f>
        <v>2890.9664807748059</v>
      </c>
      <c r="AB20" s="146">
        <f>conversões!AA20*INPUTs!W$32</f>
        <v>11234.786873152261</v>
      </c>
      <c r="AC20" s="146">
        <f>conversões!AB20*INPUTs!X$32</f>
        <v>784.99914110697262</v>
      </c>
      <c r="AD20" s="146">
        <f>conversões!AC20*INPUTs!Y$32</f>
        <v>1467554.4865943233</v>
      </c>
      <c r="AE20" s="146">
        <f>conversões!AD20*INPUTs!Z$32</f>
        <v>489991.45009651652</v>
      </c>
      <c r="AF20" s="146">
        <f>conversões!AE20*INPUTs!AA$32</f>
        <v>47732.157982314493</v>
      </c>
      <c r="AG20" s="146">
        <f>conversões!AF20*INPUTs!AB$32</f>
        <v>18113.074313938159</v>
      </c>
      <c r="AH20" s="146">
        <f>conversões!AG20*INPUTs!AC$32</f>
        <v>18920.045646536233</v>
      </c>
      <c r="AI20" s="146">
        <f>conversões!AH20*INPUTs!AD$32</f>
        <v>5906.3321357482637</v>
      </c>
      <c r="AJ20" s="146">
        <f>conversões!AI20*INPUTs!AE$32</f>
        <v>36924.19862606794</v>
      </c>
      <c r="AK20" s="146">
        <f>conversões!AJ20*INPUTs!AF$32</f>
        <v>2976.9817651995577</v>
      </c>
      <c r="AL20" s="146">
        <f>conversões!AK20*INPUTs!AG$32</f>
        <v>11766.803749242326</v>
      </c>
      <c r="AM20" s="144">
        <f t="shared" si="0"/>
        <v>2174817.5475784414</v>
      </c>
      <c r="AN20" s="146">
        <f>conversões!AM20*INPUTs!AI$32</f>
        <v>0</v>
      </c>
      <c r="AO20" s="146">
        <f>conversões!AN20*INPUTs!AJ$32</f>
        <v>0</v>
      </c>
      <c r="AP20" s="146">
        <f>conversões!AO20*INPUTs!AK$32</f>
        <v>1184.1881531429387</v>
      </c>
      <c r="AQ20" s="146">
        <f>conversões!AP20*INPUTs!AL$32</f>
        <v>0</v>
      </c>
      <c r="AR20" s="146">
        <f>conversões!AQ20*INPUTs!AM$32</f>
        <v>0</v>
      </c>
      <c r="AS20" s="146">
        <f>conversões!AR20*INPUTs!AN$32</f>
        <v>0</v>
      </c>
      <c r="AT20" s="146">
        <f>conversões!AS20*INPUTs!AO$32</f>
        <v>0</v>
      </c>
      <c r="AU20" s="146">
        <f>conversões!AT20*INPUTs!AP$32</f>
        <v>26259.170757949669</v>
      </c>
      <c r="AV20" s="146">
        <f>conversões!AU20*INPUTs!AQ$32</f>
        <v>703.94626950428869</v>
      </c>
      <c r="AW20" s="146">
        <f>conversões!AV20*INPUTs!AR$32</f>
        <v>115535.79199758911</v>
      </c>
      <c r="AX20" s="146">
        <f>conversões!AW20*INPUTs!AS$32</f>
        <v>2454.8791419378899</v>
      </c>
      <c r="AY20" s="146">
        <f>conversões!AX20*INPUTs!AT$32</f>
        <v>292.89899205146838</v>
      </c>
      <c r="AZ20" s="146">
        <f>conversões!AY20*INPUTs!AU$32</f>
        <v>9641.4636412415912</v>
      </c>
      <c r="BA20" s="146">
        <f>conversões!AZ20*INPUTs!AV$32</f>
        <v>0</v>
      </c>
      <c r="BB20" s="146">
        <f>conversões!BA20*INPUTs!AW$32</f>
        <v>12263.39160578448</v>
      </c>
      <c r="BC20" s="146">
        <f>conversões!BB20*INPUTs!AX$32</f>
        <v>3012.8912693386983</v>
      </c>
      <c r="BD20" s="146">
        <f>conversões!BC20*INPUTs!AY$32</f>
        <v>7213.8265772863724</v>
      </c>
      <c r="BE20" s="146">
        <f>conversões!BD20*INPUTs!AZ$32</f>
        <v>920.8781385920588</v>
      </c>
      <c r="BF20" s="146">
        <f>conversões!BE20*INPUTs!BA$32</f>
        <v>1404065.3564089686</v>
      </c>
      <c r="BG20" s="146">
        <f>conversões!BF20*INPUTs!BB$32</f>
        <v>492134.1598626122</v>
      </c>
      <c r="BH20" s="146">
        <f>conversões!BG20*INPUTs!BC$32</f>
        <v>49784.214699490578</v>
      </c>
      <c r="BI20" s="146">
        <f>conversões!BH20*INPUTs!BD$32</f>
        <v>21436.198321832966</v>
      </c>
      <c r="BJ20" s="146">
        <f>conversões!BI20*INPUTs!BE$32</f>
        <v>18816.660511932831</v>
      </c>
      <c r="BK20" s="146">
        <f>conversões!BJ20*INPUTs!BF$32</f>
        <v>5647.6140999781201</v>
      </c>
      <c r="BL20" s="146">
        <f>conversões!BK20*INPUTs!BG$32</f>
        <v>18247.791348054157</v>
      </c>
      <c r="BM20" s="146">
        <f>conversões!BL20*INPUTs!BH$32</f>
        <v>3469.4342876962196</v>
      </c>
      <c r="BN20" s="146">
        <f>conversões!BM20*INPUTs!BI$32</f>
        <v>9435.4370071985286</v>
      </c>
      <c r="BO20" s="144">
        <f t="shared" si="1"/>
        <v>2202520.1930921823</v>
      </c>
      <c r="BP20" s="146">
        <f>conversões!BO20*INPUTs!BK$32</f>
        <v>0</v>
      </c>
      <c r="BQ20" s="146">
        <f>conversões!BP20*INPUTs!BL$32</f>
        <v>0</v>
      </c>
      <c r="BR20" s="146">
        <f>conversões!BQ20*INPUTs!BM$32</f>
        <v>999.43003848546653</v>
      </c>
      <c r="BS20" s="146">
        <f>conversões!BR20*INPUTs!BN$32</f>
        <v>0</v>
      </c>
      <c r="BT20" s="146">
        <f>conversões!BS20*INPUTs!BO$32</f>
        <v>136.42533138002463</v>
      </c>
      <c r="BU20" s="146">
        <f>conversões!BT20*INPUTs!BP$32</f>
        <v>0</v>
      </c>
      <c r="BV20" s="146">
        <f>conversões!BU20*INPUTs!BQ$32</f>
        <v>0</v>
      </c>
      <c r="BW20" s="146">
        <f>conversões!BV20*INPUTs!BR$32</f>
        <v>23341.930800475344</v>
      </c>
      <c r="BX20" s="146">
        <f>conversões!BW20*INPUTs!BS$32</f>
        <v>575.81631833574818</v>
      </c>
      <c r="BY20" s="146">
        <f>conversões!BX20*INPUTs!BT$32</f>
        <v>115118.05857508758</v>
      </c>
      <c r="BZ20" s="146">
        <f>conversões!BY20*INPUTs!BU$32</f>
        <v>0</v>
      </c>
      <c r="CA20" s="146">
        <f>conversões!BZ20*INPUTs!BV$32</f>
        <v>0</v>
      </c>
      <c r="CB20" s="146">
        <f>conversões!CA20*INPUTs!BW$32</f>
        <v>20041.759700860668</v>
      </c>
      <c r="CC20" s="146">
        <f>conversões!CB20*INPUTs!BX$32</f>
        <v>0</v>
      </c>
      <c r="CD20" s="146">
        <f>conversões!CC20*INPUTs!BY$32</f>
        <v>21026.404351259021</v>
      </c>
      <c r="CE20" s="146">
        <f>conversões!CD20*INPUTs!BZ$32</f>
        <v>9057.6960196749133</v>
      </c>
      <c r="CF20" s="146">
        <f>conversões!CE20*INPUTs!CA$32</f>
        <v>10117.450090446911</v>
      </c>
      <c r="CG20" s="146">
        <f>conversões!CF20*INPUTs!CB$32</f>
        <v>1579.1900465451447</v>
      </c>
      <c r="CH20" s="146">
        <f>conversões!CG20*INPUTs!CC$32</f>
        <v>1144948.2832225317</v>
      </c>
      <c r="CI20" s="146">
        <f>conversões!CH20*INPUTs!CD$32</f>
        <v>414539.282571694</v>
      </c>
      <c r="CJ20" s="146">
        <f>conversões!CI20*INPUTs!CE$32</f>
        <v>51282.692861493131</v>
      </c>
      <c r="CK20" s="146">
        <f>conversões!CJ20*INPUTs!CF$32</f>
        <v>19818.851573655575</v>
      </c>
      <c r="CL20" s="146">
        <f>conversões!CK20*INPUTs!CG$32</f>
        <v>16177.979538700993</v>
      </c>
      <c r="CM20" s="146">
        <f>conversões!CL20*INPUTs!CH$32</f>
        <v>176.80771098723977</v>
      </c>
      <c r="CN20" s="146">
        <f>conversões!CM20*INPUTs!CI$32</f>
        <v>21488.57469195858</v>
      </c>
      <c r="CO20" s="146">
        <f>conversões!CN20*INPUTs!CJ$32</f>
        <v>1531.9786258453607</v>
      </c>
      <c r="CP20" s="146">
        <f>conversões!CO20*INPUTs!CK$32</f>
        <v>136445.26676281443</v>
      </c>
      <c r="CQ20" s="144">
        <f t="shared" si="2"/>
        <v>2008403.8788322322</v>
      </c>
      <c r="CR20" s="146">
        <f>conversões!CQ20*INPUTs!CM$32</f>
        <v>0</v>
      </c>
      <c r="CS20" s="146">
        <f>conversões!CR20*INPUTs!CN$32</f>
        <v>0</v>
      </c>
      <c r="CT20" s="146">
        <f>conversões!CS20*INPUTs!CO$32</f>
        <v>760.46948110358926</v>
      </c>
      <c r="CU20" s="146">
        <f>conversões!CT20*INPUTs!CP$32</f>
        <v>0</v>
      </c>
      <c r="CV20" s="146">
        <f>conversões!CU20*INPUTs!CQ$32</f>
        <v>0</v>
      </c>
      <c r="CW20" s="146">
        <f>conversões!CV20*INPUTs!CR$32</f>
        <v>0</v>
      </c>
      <c r="CX20" s="146">
        <f>conversões!CW20*INPUTs!CS$32</f>
        <v>0</v>
      </c>
      <c r="CY20" s="146">
        <f>conversões!CX20*INPUTs!CT$32</f>
        <v>28273.300904296517</v>
      </c>
      <c r="CZ20" s="146">
        <f>conversões!CY20*INPUTs!CU$32</f>
        <v>0</v>
      </c>
      <c r="DA20" s="146">
        <f>conversões!CZ20*INPUTs!CV$32</f>
        <v>116462.58384959886</v>
      </c>
      <c r="DB20" s="146">
        <f>conversões!DA20*INPUTs!CW$32</f>
        <v>0</v>
      </c>
      <c r="DC20" s="146">
        <f>conversões!DB20*INPUTs!CX$32</f>
        <v>0</v>
      </c>
      <c r="DD20" s="146">
        <f>conversões!DC20*INPUTs!CY$32</f>
        <v>22551.216057681198</v>
      </c>
      <c r="DE20" s="146">
        <f>conversões!DD20*INPUTs!CZ$32</f>
        <v>0</v>
      </c>
      <c r="DF20" s="146">
        <f>conversões!DE20*INPUTs!DA$32</f>
        <v>24723.652635776492</v>
      </c>
      <c r="DG20" s="146">
        <f>conversões!DF20*INPUTs!DB$32</f>
        <v>8115.7093293615108</v>
      </c>
      <c r="DH20" s="146">
        <f>conversões!DG20*INPUTs!DC$32</f>
        <v>11463.68385249084</v>
      </c>
      <c r="DI20" s="146">
        <f>conversões!DH20*INPUTs!DD$32</f>
        <v>1346.3030992765482</v>
      </c>
      <c r="DJ20" s="146">
        <f>conversões!DI20*INPUTs!DE$32</f>
        <v>1147091.9449476684</v>
      </c>
      <c r="DK20" s="146">
        <f>conversões!DJ20*INPUTs!DF$32</f>
        <v>312634.00533817842</v>
      </c>
      <c r="DL20" s="146">
        <f>conversões!DK20*INPUTs!DG$32</f>
        <v>57213.742875052041</v>
      </c>
      <c r="DM20" s="146">
        <f>conversões!DL20*INPUTs!DH$32</f>
        <v>30237.94175193019</v>
      </c>
      <c r="DN20" s="146">
        <f>conversões!DM20*INPUTs!DI$32</f>
        <v>21528.808711024947</v>
      </c>
      <c r="DO20" s="146">
        <f>conversões!DN20*INPUTs!DJ$32</f>
        <v>161.94323039734314</v>
      </c>
      <c r="DP20" s="146">
        <f>conversões!DO20*INPUTs!DK$32</f>
        <v>18740.466187831847</v>
      </c>
      <c r="DQ20" s="146">
        <f>conversões!DP20*INPUTs!DL$32</f>
        <v>2278.8107146063594</v>
      </c>
      <c r="DR20" s="146">
        <f>conversões!DQ20*INPUTs!DM$32</f>
        <v>155030.61060063983</v>
      </c>
      <c r="DS20" s="144">
        <f t="shared" si="3"/>
        <v>1958615.1935669151</v>
      </c>
      <c r="DT20" s="146">
        <f>conversões!DS20*INPUTs!DO$32</f>
        <v>0</v>
      </c>
      <c r="DU20" s="146">
        <f>conversões!DT20*INPUTs!DP$32</f>
        <v>0</v>
      </c>
      <c r="DV20" s="146">
        <f>conversões!DU20*INPUTs!DQ$32</f>
        <v>478.0120647105399</v>
      </c>
      <c r="DW20" s="146">
        <f>conversões!DV20*INPUTs!DR$32</f>
        <v>0</v>
      </c>
      <c r="DX20" s="146">
        <f>conversões!DW20*INPUTs!DS$32</f>
        <v>0</v>
      </c>
      <c r="DY20" s="146">
        <f>conversões!DX20*INPUTs!DT$32</f>
        <v>0</v>
      </c>
      <c r="DZ20" s="146">
        <f>conversões!DY20*INPUTs!DU$32</f>
        <v>0</v>
      </c>
      <c r="EA20" s="146">
        <f>conversões!DZ20*INPUTs!DV$32</f>
        <v>15254.448452166967</v>
      </c>
      <c r="EB20" s="146">
        <f>conversões!EA20*INPUTs!DW$32</f>
        <v>0</v>
      </c>
      <c r="EC20" s="146">
        <f>conversões!EB20*INPUTs!DX$32</f>
        <v>146610.87648917289</v>
      </c>
      <c r="ED20" s="146">
        <f>conversões!EC20*INPUTs!DY$32</f>
        <v>7521.0814907036147</v>
      </c>
      <c r="EE20" s="146">
        <f>conversões!ED20*INPUTs!DZ$32</f>
        <v>0</v>
      </c>
      <c r="EF20" s="146">
        <f>conversões!EE20*INPUTs!EA$32</f>
        <v>33323.724499753262</v>
      </c>
      <c r="EG20" s="146">
        <f>conversões!EF20*INPUTs!EB$32</f>
        <v>0</v>
      </c>
      <c r="EH20" s="146">
        <f>conversões!EG20*INPUTs!EC$32</f>
        <v>11141.278025324273</v>
      </c>
      <c r="EI20" s="146">
        <f>conversões!EH20*INPUTs!ED$32</f>
        <v>8841.4918542537198</v>
      </c>
      <c r="EJ20" s="146">
        <f>conversões!EI20*INPUTs!EE$32</f>
        <v>12789.186330358589</v>
      </c>
      <c r="EK20" s="146">
        <f>conversões!EJ20*INPUTs!EF$32</f>
        <v>11336.471120624845</v>
      </c>
      <c r="EL20" s="146">
        <f>conversões!EK20*INPUTs!EG$32</f>
        <v>1064231.9503904295</v>
      </c>
      <c r="EM20" s="146">
        <f>conversões!EL20*INPUTs!EH$32</f>
        <v>734618.3122585282</v>
      </c>
      <c r="EN20" s="146">
        <f>conversões!EM20*INPUTs!EI$32</f>
        <v>22911.413818744953</v>
      </c>
      <c r="EO20" s="146">
        <f>conversões!EN20*INPUTs!EJ$32</f>
        <v>36603.713974442115</v>
      </c>
      <c r="EP20" s="146">
        <f>conversões!EO20*INPUTs!EK$32</f>
        <v>18095.501420397166</v>
      </c>
      <c r="EQ20" s="146">
        <f>conversões!EP20*INPUTs!EL$32</f>
        <v>456.64986756198749</v>
      </c>
      <c r="ER20" s="146">
        <f>conversões!EQ20*INPUTs!EM$32</f>
        <v>17136.949719416021</v>
      </c>
      <c r="ES20" s="146">
        <f>conversões!ER20*INPUTs!EN$32</f>
        <v>1852.4874457016501</v>
      </c>
      <c r="ET20" s="146">
        <f>conversões!ES20*INPUTs!EO$32</f>
        <v>129733.94378606915</v>
      </c>
      <c r="EU20" s="144">
        <f t="shared" si="4"/>
        <v>2272937.4930083603</v>
      </c>
      <c r="EV20" s="146">
        <f>conversões!EU20*INPUTs!EQ$32</f>
        <v>0</v>
      </c>
      <c r="EW20" s="146">
        <f>conversões!EV20*INPUTs!ER$32</f>
        <v>0</v>
      </c>
      <c r="EX20" s="146">
        <f>conversões!EW20*INPUTs!ES$32</f>
        <v>418.45864838586766</v>
      </c>
      <c r="EY20" s="146">
        <f>conversões!EX20*INPUTs!ET$32</f>
        <v>0</v>
      </c>
      <c r="EZ20" s="146">
        <f>conversões!EY20*INPUTs!EU$32</f>
        <v>478.82538359009158</v>
      </c>
      <c r="FA20" s="146">
        <f>conversões!EZ20*INPUTs!EV$32</f>
        <v>0</v>
      </c>
      <c r="FB20" s="146">
        <f>conversões!FA20*INPUTs!EW$32</f>
        <v>0</v>
      </c>
      <c r="FC20" s="146">
        <f>conversões!FB20*INPUTs!EX$32</f>
        <v>97.193262283507366</v>
      </c>
      <c r="FD20" s="146">
        <f>conversões!FC20*INPUTs!EY$32</f>
        <v>0</v>
      </c>
      <c r="FE20" s="146">
        <f>conversões!FD20*INPUTs!EZ$32</f>
        <v>94072.339423432975</v>
      </c>
      <c r="FF20" s="146">
        <f>conversões!FE20*INPUTs!FA$32</f>
        <v>507.34882911990843</v>
      </c>
      <c r="FG20" s="146">
        <f>conversões!FF20*INPUTs!FB$32</f>
        <v>0</v>
      </c>
      <c r="FH20" s="146">
        <f>conversões!FG20*INPUTs!FC$32</f>
        <v>14719.314197660682</v>
      </c>
      <c r="FI20" s="146">
        <f>conversões!FH20*INPUTs!FD$32</f>
        <v>0</v>
      </c>
      <c r="FJ20" s="146">
        <f>conversões!FI20*INPUTs!FE$32</f>
        <v>18004.728323304826</v>
      </c>
      <c r="FK20" s="146">
        <f>conversões!FJ20*INPUTs!FF$32</f>
        <v>10179.668230403675</v>
      </c>
      <c r="FL20" s="146">
        <f>conversões!FK20*INPUTs!FG$32</f>
        <v>10924.998927651764</v>
      </c>
      <c r="FM20" s="146">
        <f>conversões!FL20*INPUTs!FH$32</f>
        <v>14950.313424127393</v>
      </c>
      <c r="FN20" s="146">
        <f>conversões!FM20*INPUTs!FI$32</f>
        <v>925788.40263370157</v>
      </c>
      <c r="FO20" s="146">
        <f>conversões!FN20*INPUTs!FJ$32</f>
        <v>572632.19796329946</v>
      </c>
      <c r="FP20" s="146">
        <f>conversões!FO20*INPUTs!FK$32</f>
        <v>14001.454481761619</v>
      </c>
      <c r="FQ20" s="146">
        <f>conversões!FP20*INPUTs!FL$32</f>
        <v>36680.674704415003</v>
      </c>
      <c r="FR20" s="146">
        <f>conversões!FQ20*INPUTs!FM$32</f>
        <v>12791.12344824707</v>
      </c>
      <c r="FS20" s="146">
        <f>conversões!FR20*INPUTs!FN$32</f>
        <v>396.86091703119274</v>
      </c>
      <c r="FT20" s="146">
        <f>conversões!FS20*INPUTs!FO$32</f>
        <v>7960.3725526514008</v>
      </c>
      <c r="FU20" s="146">
        <f>conversões!FT20*INPUTs!FP$32</f>
        <v>2073.4238642941459</v>
      </c>
      <c r="FV20" s="146">
        <f>conversões!FU20*INPUTs!FQ$32</f>
        <v>1585.3887248651595</v>
      </c>
      <c r="FW20" s="144">
        <f t="shared" si="5"/>
        <v>1738263.0879402275</v>
      </c>
      <c r="FX20" s="146">
        <f>conversões!FW20*INPUTs!FS$32</f>
        <v>0</v>
      </c>
      <c r="FY20" s="146">
        <f>conversões!FX20*INPUTs!FT$32</f>
        <v>0</v>
      </c>
      <c r="FZ20" s="146">
        <f>conversões!FY20*INPUTs!FU$32</f>
        <v>1468.5331020024605</v>
      </c>
      <c r="GA20" s="146">
        <f>conversões!FZ20*INPUTs!FV$32</f>
        <v>62.418767105980912</v>
      </c>
      <c r="GB20" s="146">
        <f>conversões!GA20*INPUTs!FW$32</f>
        <v>0</v>
      </c>
      <c r="GC20" s="146">
        <f>conversões!GB20*INPUTs!FX$32</f>
        <v>0</v>
      </c>
      <c r="GD20" s="146">
        <f>conversões!GC20*INPUTs!FY$32</f>
        <v>0</v>
      </c>
      <c r="GE20" s="146">
        <f>conversões!GD20*INPUTs!FZ$32</f>
        <v>104.90865073836549</v>
      </c>
      <c r="GF20" s="146">
        <f>conversões!GE20*INPUTs!GA$32</f>
        <v>0</v>
      </c>
      <c r="GG20" s="146">
        <f>conversões!GF20*INPUTs!GB$32</f>
        <v>90452.354479753485</v>
      </c>
      <c r="GH20" s="146">
        <f>conversões!GG20*INPUTs!GC$32</f>
        <v>13539.701480761343</v>
      </c>
      <c r="GI20" s="146">
        <f>conversões!GH20*INPUTs!GD$32</f>
        <v>22351.9694841827</v>
      </c>
      <c r="GJ20" s="146">
        <f>conversões!GI20*INPUTs!GE$32</f>
        <v>29912.944256131806</v>
      </c>
      <c r="GK20" s="146">
        <f>conversões!GJ20*INPUTs!GF$32</f>
        <v>19531.191699398343</v>
      </c>
      <c r="GL20" s="146">
        <f>conversões!GK20*INPUTs!GG$32</f>
        <v>20598.314974373505</v>
      </c>
      <c r="GM20" s="146">
        <f>conversões!GL20*INPUTs!GH$32</f>
        <v>19447.851364811177</v>
      </c>
      <c r="GN20" s="146">
        <f>conversões!GM20*INPUTs!GI$32</f>
        <v>32936.619131614156</v>
      </c>
      <c r="GO20" s="146">
        <f>conversões!GN20*INPUTs!GJ$32</f>
        <v>9838.1678189095855</v>
      </c>
      <c r="GP20" s="146">
        <f>conversões!GO20*INPUTs!GK$32</f>
        <v>877797.95246490068</v>
      </c>
      <c r="GQ20" s="146">
        <f>conversões!GP20*INPUTs!GL$32</f>
        <v>527073.87294949905</v>
      </c>
      <c r="GR20" s="146">
        <f>conversões!GQ20*INPUTs!GM$32</f>
        <v>16291.574962930536</v>
      </c>
      <c r="GS20" s="146">
        <f>conversões!GR20*INPUTs!GN$32</f>
        <v>32866.191209451812</v>
      </c>
      <c r="GT20" s="146">
        <f>conversões!GS20*INPUTs!GO$32</f>
        <v>6962.526193935958</v>
      </c>
      <c r="GU20" s="146">
        <f>conversões!GT20*INPUTs!GP$32</f>
        <v>5503.0866790647842</v>
      </c>
      <c r="GV20" s="146">
        <f>conversões!GU20*INPUTs!GQ$32</f>
        <v>11861.420264350207</v>
      </c>
      <c r="GW20" s="146">
        <f>conversões!GV20*INPUTs!GR$32</f>
        <v>1194.6365438080559</v>
      </c>
      <c r="GX20" s="146">
        <f>conversões!GW20*INPUTs!GS$32</f>
        <v>2609.6158477003887</v>
      </c>
      <c r="GY20" s="144">
        <f t="shared" si="6"/>
        <v>1742405.8523254239</v>
      </c>
      <c r="GZ20" s="146">
        <f>conversões!GY20*INPUTs!GU$32</f>
        <v>95.675496852195337</v>
      </c>
      <c r="HA20" s="146">
        <f>conversões!GZ20*INPUTs!GV$32</f>
        <v>0</v>
      </c>
      <c r="HB20" s="146">
        <f>conversões!HA20*INPUTs!GW$32</f>
        <v>3606.6100240934766</v>
      </c>
      <c r="HC20" s="146">
        <f>conversões!HB20*INPUTs!GX$32</f>
        <v>0</v>
      </c>
      <c r="HD20" s="146">
        <f>conversões!HC20*INPUTs!GY$32</f>
        <v>0</v>
      </c>
      <c r="HE20" s="146">
        <f>conversões!HD20*INPUTs!GZ$32</f>
        <v>0</v>
      </c>
      <c r="HF20" s="146">
        <f>conversões!HE20*INPUTs!HA$32</f>
        <v>0</v>
      </c>
      <c r="HG20" s="146">
        <f>conversões!HF20*INPUTs!HB$32</f>
        <v>18560.9094997721</v>
      </c>
      <c r="HH20" s="146">
        <f>conversões!HG20*INPUTs!HC$32</f>
        <v>0</v>
      </c>
      <c r="HI20" s="146">
        <f>conversões!HH20*INPUTs!HD$32</f>
        <v>66182.657980313335</v>
      </c>
      <c r="HJ20" s="146">
        <f>conversões!HI20*INPUTs!HE$32</f>
        <v>11191.686874138306</v>
      </c>
      <c r="HK20" s="146">
        <f>conversões!HJ20*INPUTs!HF$32</f>
        <v>14385.061179952123</v>
      </c>
      <c r="HL20" s="146">
        <f>conversões!HK20*INPUTs!HG$32</f>
        <v>39039.372330271377</v>
      </c>
      <c r="HM20" s="146">
        <f>conversões!HL20*INPUTs!HH$32</f>
        <v>17411.271257661574</v>
      </c>
      <c r="HN20" s="146">
        <f>conversões!HM20*INPUTs!HI$32</f>
        <v>50138.14504958738</v>
      </c>
      <c r="HO20" s="146">
        <f>conversões!HN20*INPUTs!HJ$32</f>
        <v>18329.343886840819</v>
      </c>
      <c r="HP20" s="146">
        <f>conversões!HO20*INPUTs!HK$32</f>
        <v>33922.065345983014</v>
      </c>
      <c r="HQ20" s="146">
        <f>conversões!HP20*INPUTs!HL$32</f>
        <v>8964.433432023945</v>
      </c>
      <c r="HR20" s="146">
        <f>conversões!HQ20*INPUTs!HM$32</f>
        <v>707076.76380982599</v>
      </c>
      <c r="HS20" s="146">
        <f>conversões!HR20*INPUTs!HN$32</f>
        <v>447013.32687423006</v>
      </c>
      <c r="HT20" s="146">
        <f>conversões!HS20*INPUTs!HO$32</f>
        <v>23101.519915370664</v>
      </c>
      <c r="HU20" s="146">
        <f>conversões!HT20*INPUTs!HP$32</f>
        <v>29374.433820841372</v>
      </c>
      <c r="HV20" s="146">
        <f>conversões!HU20*INPUTs!HQ$32</f>
        <v>6770.9033946543404</v>
      </c>
      <c r="HW20" s="146">
        <f>conversões!HV20*INPUTs!HR$32</f>
        <v>26171.235849397635</v>
      </c>
      <c r="HX20" s="146">
        <f>conversões!HW20*INPUTs!HS$32</f>
        <v>9107.2710611014772</v>
      </c>
      <c r="HY20" s="146">
        <f>conversões!HX20*INPUTs!HT$32</f>
        <v>1062.1864221918752</v>
      </c>
      <c r="HZ20" s="146">
        <f>conversões!HY20*INPUTs!HU$32</f>
        <v>2804.0059441688982</v>
      </c>
      <c r="IA20" s="144">
        <f t="shared" si="7"/>
        <v>1534308.8794492721</v>
      </c>
    </row>
    <row r="21" spans="1:235" s="116" customFormat="1" ht="24" x14ac:dyDescent="0.25">
      <c r="A21" s="114" t="s">
        <v>28</v>
      </c>
      <c r="B21" s="115">
        <v>5920</v>
      </c>
      <c r="C21" s="115"/>
      <c r="D21" s="115">
        <v>3</v>
      </c>
      <c r="E21" s="115"/>
      <c r="F21" s="115"/>
      <c r="G21" s="115" t="s">
        <v>830</v>
      </c>
      <c r="H21" s="115" t="s">
        <v>24</v>
      </c>
      <c r="I21" s="114" t="s">
        <v>10</v>
      </c>
      <c r="J21" s="114" t="s">
        <v>880</v>
      </c>
      <c r="K21" s="114" t="s">
        <v>845</v>
      </c>
      <c r="L21" s="146">
        <f>conversões!K21*INPUTs!G$32</f>
        <v>4852.3886669106623</v>
      </c>
      <c r="M21" s="146">
        <f>conversões!L21*INPUTs!H$32</f>
        <v>1779.4074018222429</v>
      </c>
      <c r="N21" s="146">
        <f>conversões!M21*INPUTs!I$32</f>
        <v>2430.7264294125962</v>
      </c>
      <c r="O21" s="146">
        <f>conversões!N21*INPUTs!J$32</f>
        <v>2572.6902136108392</v>
      </c>
      <c r="P21" s="146">
        <f>conversões!O21*INPUTs!K$32</f>
        <v>12012.107622227972</v>
      </c>
      <c r="Q21" s="146">
        <f>conversões!P21*INPUTs!L$32</f>
        <v>0</v>
      </c>
      <c r="R21" s="146">
        <f>conversões!Q21*INPUTs!M$32</f>
        <v>83.47080826711462</v>
      </c>
      <c r="S21" s="146">
        <f>conversões!R21*INPUTs!N$32</f>
        <v>2671.7564586658123</v>
      </c>
      <c r="T21" s="146">
        <f>conversões!S21*INPUTs!O$32</f>
        <v>822.80772793463746</v>
      </c>
      <c r="U21" s="146">
        <f>conversões!T21*INPUTs!P$32</f>
        <v>26095.014165125296</v>
      </c>
      <c r="V21" s="146">
        <f>conversões!U21*INPUTs!Q$32</f>
        <v>1136.2521420946796</v>
      </c>
      <c r="W21" s="146">
        <f>conversões!V21*INPUTs!R$32</f>
        <v>1217.7318718278425</v>
      </c>
      <c r="X21" s="146">
        <f>conversões!W21*INPUTs!S$32</f>
        <v>13337.83504035385</v>
      </c>
      <c r="Y21" s="146">
        <f>conversões!X21*INPUTs!T$32</f>
        <v>1879.9724321078861</v>
      </c>
      <c r="Z21" s="146">
        <f>conversões!Y21*INPUTs!U$32</f>
        <v>0</v>
      </c>
      <c r="AA21" s="146">
        <f>conversões!Z21*INPUTs!V$32</f>
        <v>19094.963106324612</v>
      </c>
      <c r="AB21" s="146">
        <f>conversões!AA21*INPUTs!W$32</f>
        <v>18811.639663666436</v>
      </c>
      <c r="AC21" s="146">
        <f>conversões!AB21*INPUTs!X$32</f>
        <v>4441.6869261790443</v>
      </c>
      <c r="AD21" s="146">
        <f>conversões!AC21*INPUTs!Y$32</f>
        <v>342573.05610186252</v>
      </c>
      <c r="AE21" s="146">
        <f>conversões!AD21*INPUTs!Z$32</f>
        <v>221077.45432016029</v>
      </c>
      <c r="AF21" s="146">
        <f>conversões!AE21*INPUTs!AA$32</f>
        <v>49228.113968275167</v>
      </c>
      <c r="AG21" s="146">
        <f>conversões!AF21*INPUTs!AB$32</f>
        <v>7970.549083429205</v>
      </c>
      <c r="AH21" s="146">
        <f>conversões!AG21*INPUTs!AC$32</f>
        <v>41489.484605714759</v>
      </c>
      <c r="AI21" s="146">
        <f>conversões!AH21*INPUTs!AD$32</f>
        <v>4415.7994464987514</v>
      </c>
      <c r="AJ21" s="146">
        <f>conversões!AI21*INPUTs!AE$32</f>
        <v>24451.595006076375</v>
      </c>
      <c r="AK21" s="146">
        <f>conversões!AJ21*INPUTs!AF$32</f>
        <v>14069.599635868866</v>
      </c>
      <c r="AL21" s="146">
        <f>conversões!AK21*INPUTs!AG$32</f>
        <v>5874.4875612297774</v>
      </c>
      <c r="AM21" s="144">
        <f t="shared" si="0"/>
        <v>824390.59040564718</v>
      </c>
      <c r="AN21" s="146">
        <f>conversões!AM21*INPUTs!AI$32</f>
        <v>5996.797897072438</v>
      </c>
      <c r="AO21" s="146">
        <f>conversões!AN21*INPUTs!AJ$32</f>
        <v>1762.8700511855814</v>
      </c>
      <c r="AP21" s="146">
        <f>conversões!AO21*INPUTs!AK$32</f>
        <v>19497.724820096548</v>
      </c>
      <c r="AQ21" s="146">
        <f>conversões!AP21*INPUTs!AL$32</f>
        <v>2352.2285500399466</v>
      </c>
      <c r="AR21" s="146">
        <f>conversões!AQ21*INPUTs!AM$32</f>
        <v>8208.6895182368808</v>
      </c>
      <c r="AS21" s="146">
        <f>conversões!AR21*INPUTs!AN$32</f>
        <v>0</v>
      </c>
      <c r="AT21" s="146">
        <f>conversões!AS21*INPUTs!AO$32</f>
        <v>0</v>
      </c>
      <c r="AU21" s="146">
        <f>conversões!AT21*INPUTs!AP$32</f>
        <v>3567.0623416040271</v>
      </c>
      <c r="AV21" s="146">
        <f>conversões!AU21*INPUTs!AQ$32</f>
        <v>692.15739403932434</v>
      </c>
      <c r="AW21" s="146">
        <f>conversões!AV21*INPUTs!AR$32</f>
        <v>29035.15123370834</v>
      </c>
      <c r="AX21" s="146">
        <f>conversões!AW21*INPUTs!AS$32</f>
        <v>591.73011558752353</v>
      </c>
      <c r="AY21" s="146">
        <f>conversões!AX21*INPUTs!AT$32</f>
        <v>2099.4369461280626</v>
      </c>
      <c r="AZ21" s="146">
        <f>conversões!AY21*INPUTs!AU$32</f>
        <v>14913.982888146331</v>
      </c>
      <c r="BA21" s="146">
        <f>conversões!AZ21*INPUTs!AV$32</f>
        <v>2647.2124391361149</v>
      </c>
      <c r="BB21" s="146">
        <f>conversões!BA21*INPUTs!AW$32</f>
        <v>0</v>
      </c>
      <c r="BC21" s="146">
        <f>conversões!BB21*INPUTs!AX$32</f>
        <v>18686.589878109044</v>
      </c>
      <c r="BD21" s="146">
        <f>conversões!BC21*INPUTs!AY$32</f>
        <v>19332.922792289999</v>
      </c>
      <c r="BE21" s="146">
        <f>conversões!BD21*INPUTs!AZ$32</f>
        <v>12165.222244879642</v>
      </c>
      <c r="BF21" s="146">
        <f>conversões!BE21*INPUTs!BA$32</f>
        <v>304485.69306020316</v>
      </c>
      <c r="BG21" s="146">
        <f>conversões!BF21*INPUTs!BB$32</f>
        <v>244709.74336493586</v>
      </c>
      <c r="BH21" s="146">
        <f>conversões!BG21*INPUTs!BC$32</f>
        <v>51505.079080460862</v>
      </c>
      <c r="BI21" s="146">
        <f>conversões!BH21*INPUTs!BD$32</f>
        <v>8141.0545682873371</v>
      </c>
      <c r="BJ21" s="146">
        <f>conversões!BI21*INPUTs!BE$32</f>
        <v>37064.302320840383</v>
      </c>
      <c r="BK21" s="146">
        <f>conversões!BJ21*INPUTs!BF$32</f>
        <v>4231.5562291535871</v>
      </c>
      <c r="BL21" s="146">
        <f>conversões!BK21*INPUTs!BG$32</f>
        <v>28500.051964163438</v>
      </c>
      <c r="BM21" s="146">
        <f>conversões!BL21*INPUTs!BH$32</f>
        <v>10017.942658328942</v>
      </c>
      <c r="BN21" s="146">
        <f>conversões!BM21*INPUTs!BI$32</f>
        <v>8845.1985755084206</v>
      </c>
      <c r="BO21" s="144">
        <f t="shared" si="1"/>
        <v>839050.4009321417</v>
      </c>
      <c r="BP21" s="146">
        <f>conversões!BO21*INPUTs!BK$32</f>
        <v>2637.1008028842498</v>
      </c>
      <c r="BQ21" s="146">
        <f>conversões!BP21*INPUTs!BL$32</f>
        <v>1671.9451272667447</v>
      </c>
      <c r="BR21" s="146">
        <f>conversões!BQ21*INPUTs!BM$32</f>
        <v>2207.2511625444899</v>
      </c>
      <c r="BS21" s="146">
        <f>conversões!BR21*INPUTs!BN$32</f>
        <v>1924.159446056671</v>
      </c>
      <c r="BT21" s="146">
        <f>conversões!BS21*INPUTs!BO$32</f>
        <v>3203.6742159880632</v>
      </c>
      <c r="BU21" s="146">
        <f>conversões!BT21*INPUTs!BP$32</f>
        <v>0</v>
      </c>
      <c r="BV21" s="146">
        <f>conversões!BU21*INPUTs!BQ$32</f>
        <v>178.31245746372693</v>
      </c>
      <c r="BW21" s="146">
        <f>conversões!BV21*INPUTs!BR$32</f>
        <v>7498.0614075463127</v>
      </c>
      <c r="BX21" s="146">
        <f>conversões!BW21*INPUTs!BS$32</f>
        <v>404.47334496895979</v>
      </c>
      <c r="BY21" s="146">
        <f>conversões!BX21*INPUTs!BT$32</f>
        <v>27132.556458726202</v>
      </c>
      <c r="BZ21" s="146">
        <f>conversões!BY21*INPUTs!BU$32</f>
        <v>862.16330303436109</v>
      </c>
      <c r="CA21" s="146">
        <f>conversões!BZ21*INPUTs!BV$32</f>
        <v>2921.6822183836025</v>
      </c>
      <c r="CB21" s="146">
        <f>conversões!CA21*INPUTs!BW$32</f>
        <v>12650.472595374786</v>
      </c>
      <c r="CC21" s="146">
        <f>conversões!CB21*INPUTs!BX$32</f>
        <v>1768.868355728139</v>
      </c>
      <c r="CD21" s="146">
        <f>conversões!CC21*INPUTs!BY$32</f>
        <v>0</v>
      </c>
      <c r="CE21" s="146">
        <f>conversões!CD21*INPUTs!BZ$32</f>
        <v>16143.636208284966</v>
      </c>
      <c r="CF21" s="146">
        <f>conversões!CE21*INPUTs!CA$32</f>
        <v>18769.265827198218</v>
      </c>
      <c r="CG21" s="146">
        <f>conversões!CF21*INPUTs!CB$32</f>
        <v>9351.3523103823663</v>
      </c>
      <c r="CH21" s="146">
        <f>conversões!CG21*INPUTs!CC$32</f>
        <v>307733.43475503975</v>
      </c>
      <c r="CI21" s="146">
        <f>conversões!CH21*INPUTs!CD$32</f>
        <v>241388.20709270393</v>
      </c>
      <c r="CJ21" s="146">
        <f>conversões!CI21*INPUTs!CE$32</f>
        <v>51959.54036617565</v>
      </c>
      <c r="CK21" s="146">
        <f>conversões!CJ21*INPUTs!CF$32</f>
        <v>13870.089677854223</v>
      </c>
      <c r="CL21" s="146">
        <f>conversões!CK21*INPUTs!CG$32</f>
        <v>35024.309702735351</v>
      </c>
      <c r="CM21" s="146">
        <f>conversões!CL21*INPUTs!CH$32</f>
        <v>4046.0413251687701</v>
      </c>
      <c r="CN21" s="146">
        <f>conversões!CM21*INPUTs!CI$32</f>
        <v>25080.862225050951</v>
      </c>
      <c r="CO21" s="146">
        <f>conversões!CN21*INPUTs!CJ$32</f>
        <v>9658.1375140983619</v>
      </c>
      <c r="CP21" s="146">
        <f>conversões!CO21*INPUTs!CK$32</f>
        <v>10231.66912570043</v>
      </c>
      <c r="CQ21" s="144">
        <f t="shared" si="2"/>
        <v>808317.26702635933</v>
      </c>
      <c r="CR21" s="146">
        <f>conversões!CQ21*INPUTs!CM$32</f>
        <v>3214.6753334586006</v>
      </c>
      <c r="CS21" s="146">
        <f>conversões!CR21*INPUTs!CN$32</f>
        <v>1394.448025231336</v>
      </c>
      <c r="CT21" s="146">
        <f>conversões!CS21*INPUTs!CO$32</f>
        <v>2280.9544713041246</v>
      </c>
      <c r="CU21" s="146">
        <f>conversões!CT21*INPUTs!CP$32</f>
        <v>2208.0813450288215</v>
      </c>
      <c r="CV21" s="146">
        <f>conversões!CU21*INPUTs!CQ$32</f>
        <v>2666.9395239387259</v>
      </c>
      <c r="CW21" s="146">
        <f>conversões!CV21*INPUTs!CR$32</f>
        <v>0</v>
      </c>
      <c r="CX21" s="146">
        <f>conversões!CW21*INPUTs!CS$32</f>
        <v>72.343492267665582</v>
      </c>
      <c r="CY21" s="146">
        <f>conversões!CX21*INPUTs!CT$32</f>
        <v>3716.2294468416253</v>
      </c>
      <c r="CZ21" s="146">
        <f>conversões!CY21*INPUTs!CU$32</f>
        <v>217.03047680299673</v>
      </c>
      <c r="DA21" s="146">
        <f>conversões!CZ21*INPUTs!CV$32</f>
        <v>20108.465697770935</v>
      </c>
      <c r="DB21" s="146">
        <f>conversões!DA21*INPUTs!CW$32</f>
        <v>464.59123474647629</v>
      </c>
      <c r="DC21" s="146">
        <f>conversões!DB21*INPUTs!CX$32</f>
        <v>3595.6149252838677</v>
      </c>
      <c r="DD21" s="146">
        <f>conversões!DC21*INPUTs!CY$32</f>
        <v>9515.9209407106937</v>
      </c>
      <c r="DE21" s="146">
        <f>conversões!DD21*INPUTs!CZ$32</f>
        <v>1595.5390404721838</v>
      </c>
      <c r="DF21" s="146">
        <f>conversões!DE21*INPUTs!DA$32</f>
        <v>0</v>
      </c>
      <c r="DG21" s="146">
        <f>conversões!DF21*INPUTs!DB$32</f>
        <v>13037.959215850387</v>
      </c>
      <c r="DH21" s="146">
        <f>conversões!DG21*INPUTs!DC$32</f>
        <v>16153.000967912432</v>
      </c>
      <c r="DI21" s="146">
        <f>conversões!DH21*INPUTs!DD$32</f>
        <v>9713.2700054066063</v>
      </c>
      <c r="DJ21" s="146">
        <f>conversões!DI21*INPUTs!DE$32</f>
        <v>310252.7296904567</v>
      </c>
      <c r="DK21" s="146">
        <f>conversões!DJ21*INPUTs!DF$32</f>
        <v>212798.04799964666</v>
      </c>
      <c r="DL21" s="146">
        <f>conversões!DK21*INPUTs!DG$32</f>
        <v>48036.047008046742</v>
      </c>
      <c r="DM21" s="146">
        <f>conversões!DL21*INPUTs!DH$32</f>
        <v>28296.511882383125</v>
      </c>
      <c r="DN21" s="146">
        <f>conversões!DM21*INPUTs!DI$32</f>
        <v>33424.600906531152</v>
      </c>
      <c r="DO21" s="146">
        <f>conversões!DN21*INPUTs!DJ$32</f>
        <v>2674.8442119469614</v>
      </c>
      <c r="DP21" s="146">
        <f>conversões!DO21*INPUTs!DK$32</f>
        <v>23449.154102936081</v>
      </c>
      <c r="DQ21" s="146">
        <f>conversões!DP21*INPUTs!DL$32</f>
        <v>6889.0066153482958</v>
      </c>
      <c r="DR21" s="146">
        <f>conversões!DQ21*INPUTs!DM$32</f>
        <v>11145.993711364727</v>
      </c>
      <c r="DS21" s="144">
        <f t="shared" si="3"/>
        <v>766922.00027168775</v>
      </c>
      <c r="DT21" s="146">
        <f>conversões!DS21*INPUTs!DO$32</f>
        <v>5222.3918610337132</v>
      </c>
      <c r="DU21" s="146">
        <f>conversões!DT21*INPUTs!DP$32</f>
        <v>1663.5914648166599</v>
      </c>
      <c r="DV21" s="146">
        <f>conversões!DU21*INPUTs!DQ$32</f>
        <v>22172.932450753524</v>
      </c>
      <c r="DW21" s="146">
        <f>conversões!DV21*INPUTs!DR$32</f>
        <v>1343.072703952291</v>
      </c>
      <c r="DX21" s="146">
        <f>conversões!DW21*INPUTs!DS$32</f>
        <v>1745.0365684254814</v>
      </c>
      <c r="DY21" s="146">
        <f>conversões!DX21*INPUTs!DT$32</f>
        <v>299.58558190372429</v>
      </c>
      <c r="DZ21" s="146">
        <f>conversões!DY21*INPUTs!DU$32</f>
        <v>74.169246005290972</v>
      </c>
      <c r="EA21" s="146">
        <f>conversões!DZ21*INPUTs!DV$32</f>
        <v>5143.2910873189185</v>
      </c>
      <c r="EB21" s="146">
        <f>conversões!EA21*INPUTs!DW$32</f>
        <v>1058.7296292519964</v>
      </c>
      <c r="EC21" s="146">
        <f>conversões!EB21*INPUTs!DX$32</f>
        <v>29080.749166611458</v>
      </c>
      <c r="ED21" s="146">
        <f>conversões!EC21*INPUTs!DY$32</f>
        <v>855.12777747276641</v>
      </c>
      <c r="EE21" s="146">
        <f>conversões!ED21*INPUTs!DZ$32</f>
        <v>2245.7967771750468</v>
      </c>
      <c r="EF21" s="146">
        <f>conversões!EE21*INPUTs!EA$32</f>
        <v>17108.001898990278</v>
      </c>
      <c r="EG21" s="146">
        <f>conversões!EF21*INPUTs!EB$32</f>
        <v>1549.5947880054257</v>
      </c>
      <c r="EH21" s="146">
        <f>conversões!EG21*INPUTs!EC$32</f>
        <v>0</v>
      </c>
      <c r="EI21" s="146">
        <f>conversões!EH21*INPUTs!ED$32</f>
        <v>14141.562184638411</v>
      </c>
      <c r="EJ21" s="146">
        <f>conversões!EI21*INPUTs!EE$32</f>
        <v>23206.547791590438</v>
      </c>
      <c r="EK21" s="146">
        <f>conversões!EJ21*INPUTs!EF$32</f>
        <v>11247.374950287112</v>
      </c>
      <c r="EL21" s="146">
        <f>conversões!EK21*INPUTs!EG$32</f>
        <v>334631.68935729971</v>
      </c>
      <c r="EM21" s="146">
        <f>conversões!EL21*INPUTs!EH$32</f>
        <v>243303.6006163272</v>
      </c>
      <c r="EN21" s="146">
        <f>conversões!EM21*INPUTs!EI$32</f>
        <v>58309.310369019229</v>
      </c>
      <c r="EO21" s="146">
        <f>conversões!EN21*INPUTs!EJ$32</f>
        <v>25136.281779858178</v>
      </c>
      <c r="EP21" s="146">
        <f>conversões!EO21*INPUTs!EK$32</f>
        <v>32654.739715273001</v>
      </c>
      <c r="EQ21" s="146">
        <f>conversões!EP21*INPUTs!EL$32</f>
        <v>2179.2916865902585</v>
      </c>
      <c r="ER21" s="146">
        <f>conversões!EQ21*INPUTs!EM$32</f>
        <v>17798.345972024028</v>
      </c>
      <c r="ES21" s="146">
        <f>conversões!ER21*INPUTs!EN$32</f>
        <v>26452.967683819898</v>
      </c>
      <c r="ET21" s="146">
        <f>conversões!ES21*INPUTs!EO$32</f>
        <v>8463.2926887811573</v>
      </c>
      <c r="EU21" s="144">
        <f t="shared" si="4"/>
        <v>887087.07579722535</v>
      </c>
      <c r="EV21" s="146">
        <f>conversões!EU21*INPUTs!EQ$32</f>
        <v>7242.5058943745171</v>
      </c>
      <c r="EW21" s="146">
        <f>conversões!EV21*INPUTs!ER$32</f>
        <v>1612.0988218161763</v>
      </c>
      <c r="EX21" s="146">
        <f>conversões!EW21*INPUTs!ES$32</f>
        <v>22054.963172232652</v>
      </c>
      <c r="EY21" s="146">
        <f>conversões!EX21*INPUTs!ET$32</f>
        <v>1099.4376866743337</v>
      </c>
      <c r="EZ21" s="146">
        <f>conversões!EY21*INPUTs!EU$32</f>
        <v>477.87566657008512</v>
      </c>
      <c r="FA21" s="146">
        <f>conversões!EZ21*INPUTs!EV$32</f>
        <v>0</v>
      </c>
      <c r="FB21" s="146">
        <f>conversões!FA21*INPUTs!EW$32</f>
        <v>2518.555120800771</v>
      </c>
      <c r="FC21" s="146">
        <f>conversões!FB21*INPUTs!EX$32</f>
        <v>3929.4194584839174</v>
      </c>
      <c r="FD21" s="146">
        <f>conversões!FC21*INPUTs!EY$32</f>
        <v>916.39361581592652</v>
      </c>
      <c r="FE21" s="146">
        <f>conversões!FD21*INPUTs!EZ$32</f>
        <v>15072.153509253187</v>
      </c>
      <c r="FF21" s="146">
        <f>conversões!FE21*INPUTs!FA$32</f>
        <v>491.52021211945151</v>
      </c>
      <c r="FG21" s="146">
        <f>conversões!FF21*INPUTs!FB$32</f>
        <v>2027.9332521197578</v>
      </c>
      <c r="FH21" s="146">
        <f>conversões!FG21*INPUTs!FC$32</f>
        <v>13502.803061140716</v>
      </c>
      <c r="FI21" s="146">
        <f>conversões!FH21*INPUTs!FD$32</f>
        <v>2276.7799384945724</v>
      </c>
      <c r="FJ21" s="146">
        <f>conversões!FI21*INPUTs!FE$32</f>
        <v>474.86684086457421</v>
      </c>
      <c r="FK21" s="146">
        <f>conversões!FJ21*INPUTs!FF$32</f>
        <v>13690.58183234739</v>
      </c>
      <c r="FL21" s="146">
        <f>conversões!FK21*INPUTs!FG$32</f>
        <v>28152.211699137046</v>
      </c>
      <c r="FM21" s="146">
        <f>conversões!FL21*INPUTs!FH$32</f>
        <v>8902.965306551936</v>
      </c>
      <c r="FN21" s="146">
        <f>conversões!FM21*INPUTs!FI$32</f>
        <v>308459.9974600735</v>
      </c>
      <c r="FO21" s="146">
        <f>conversões!FN21*INPUTs!FJ$32</f>
        <v>207530.22212808841</v>
      </c>
      <c r="FP21" s="146">
        <f>conversões!FO21*INPUTs!FK$32</f>
        <v>51045.793050234242</v>
      </c>
      <c r="FQ21" s="146">
        <f>conversões!FP21*INPUTs!FL$32</f>
        <v>27129.106823712205</v>
      </c>
      <c r="FR21" s="146">
        <f>conversões!FQ21*INPUTs!FM$32</f>
        <v>26243.148583743743</v>
      </c>
      <c r="FS21" s="146">
        <f>conversões!FR21*INPUTs!FN$32</f>
        <v>3700.4376864448423</v>
      </c>
      <c r="FT21" s="146">
        <f>conversões!FS21*INPUTs!FO$32</f>
        <v>12090.08372062245</v>
      </c>
      <c r="FU21" s="146">
        <f>conversões!FT21*INPUTs!FP$32</f>
        <v>19329.223951169985</v>
      </c>
      <c r="FV21" s="146">
        <f>conversões!FU21*INPUTs!FQ$32</f>
        <v>7012.4938737557086</v>
      </c>
      <c r="FW21" s="144">
        <f t="shared" si="5"/>
        <v>786983.57236664207</v>
      </c>
      <c r="FX21" s="146">
        <f>conversões!FW21*INPUTs!FS$32</f>
        <v>5312.3349267892218</v>
      </c>
      <c r="FY21" s="146">
        <f>conversões!FX21*INPUTs!FT$32</f>
        <v>1425.7469172346273</v>
      </c>
      <c r="FZ21" s="146">
        <f>conversões!FY21*INPUTs!FU$32</f>
        <v>27816.992747845437</v>
      </c>
      <c r="GA21" s="146">
        <f>conversões!FZ21*INPUTs!FV$32</f>
        <v>631.81328911364801</v>
      </c>
      <c r="GB21" s="146">
        <f>conversões!GA21*INPUTs!FW$32</f>
        <v>795.98216693562415</v>
      </c>
      <c r="GC21" s="146">
        <f>conversões!GB21*INPUTs!FX$32</f>
        <v>0</v>
      </c>
      <c r="GD21" s="146">
        <f>conversões!GC21*INPUTs!FY$32</f>
        <v>2601.5194567767985</v>
      </c>
      <c r="GE21" s="146">
        <f>conversões!GD21*INPUTs!FZ$32</f>
        <v>5201.7454162110089</v>
      </c>
      <c r="GF21" s="146">
        <f>conversões!GE21*INPUTs!GA$32</f>
        <v>998.70027369569459</v>
      </c>
      <c r="GG21" s="146">
        <f>conversões!GF21*INPUTs!GB$32</f>
        <v>14538.989844527725</v>
      </c>
      <c r="GH21" s="146">
        <f>conversões!GG21*INPUTs!GC$32</f>
        <v>419.63460295346198</v>
      </c>
      <c r="GI21" s="146">
        <f>conversões!GH21*INPUTs!GD$32</f>
        <v>4469.2634403222328</v>
      </c>
      <c r="GJ21" s="146">
        <f>conversões!GI21*INPUTs!GE$32</f>
        <v>31151.479994050191</v>
      </c>
      <c r="GK21" s="146">
        <f>conversões!GJ21*INPUTs!GF$32</f>
        <v>1511.7389213733229</v>
      </c>
      <c r="GL21" s="146">
        <f>conversões!GK21*INPUTs!GG$32</f>
        <v>506.879494633972</v>
      </c>
      <c r="GM21" s="146">
        <f>conversões!GL21*INPUTs!GH$32</f>
        <v>10504.898015935363</v>
      </c>
      <c r="GN21" s="146">
        <f>conversões!GM21*INPUTs!GI$32</f>
        <v>20722.117710713017</v>
      </c>
      <c r="GO21" s="146">
        <f>conversões!GN21*INPUTs!GJ$32</f>
        <v>12627.27898387385</v>
      </c>
      <c r="GP21" s="146">
        <f>conversões!GO21*INPUTs!GK$32</f>
        <v>354401.0277033202</v>
      </c>
      <c r="GQ21" s="146">
        <f>conversões!GP21*INPUTs!GL$32</f>
        <v>239915.30910497508</v>
      </c>
      <c r="GR21" s="146">
        <f>conversões!GQ21*INPUTs!GM$32</f>
        <v>42402.757561971535</v>
      </c>
      <c r="GS21" s="146">
        <f>conversões!GR21*INPUTs!GN$32</f>
        <v>38275.726445259308</v>
      </c>
      <c r="GT21" s="146">
        <f>conversões!GS21*INPUTs!GO$32</f>
        <v>25202.177341645369</v>
      </c>
      <c r="GU21" s="146">
        <f>conversões!GT21*INPUTs!GP$32</f>
        <v>3725.4453138869148</v>
      </c>
      <c r="GV21" s="146">
        <f>conversões!GU21*INPUTs!GQ$32</f>
        <v>16779.775453499911</v>
      </c>
      <c r="GW21" s="146">
        <f>conversões!GV21*INPUTs!GR$32</f>
        <v>15989.853171207416</v>
      </c>
      <c r="GX21" s="146">
        <f>conversões!GW21*INPUTs!GS$32</f>
        <v>5882.6213603354736</v>
      </c>
      <c r="GY21" s="144">
        <f t="shared" si="6"/>
        <v>883811.8096590864</v>
      </c>
      <c r="GZ21" s="146">
        <f>conversões!GY21*INPUTs!GU$32</f>
        <v>4342.4178879074707</v>
      </c>
      <c r="HA21" s="146">
        <f>conversões!GZ21*INPUTs!GV$32</f>
        <v>1143.8609140277072</v>
      </c>
      <c r="HB21" s="146">
        <f>conversões!HA21*INPUTs!GW$32</f>
        <v>20624.952319698132</v>
      </c>
      <c r="HC21" s="146">
        <f>conversões!HB21*INPUTs!GX$32</f>
        <v>724.92587999547993</v>
      </c>
      <c r="HD21" s="146">
        <f>conversões!HC21*INPUTs!GY$32</f>
        <v>907.29809630297234</v>
      </c>
      <c r="HE21" s="146">
        <f>conversões!HD21*INPUTs!GZ$32</f>
        <v>335.60020434308518</v>
      </c>
      <c r="HF21" s="146">
        <f>conversões!HE21*INPUTs!HA$32</f>
        <v>2647.4940786952088</v>
      </c>
      <c r="HG21" s="146">
        <f>conversões!HF21*INPUTs!HB$32</f>
        <v>2691.5769318524344</v>
      </c>
      <c r="HH21" s="146">
        <f>conversões!HG21*INPUTs!HC$32</f>
        <v>1490.8141200201869</v>
      </c>
      <c r="HI21" s="146">
        <f>conversões!HH21*INPUTs!HD$32</f>
        <v>11953.689217059429</v>
      </c>
      <c r="HJ21" s="146">
        <f>conversões!HI21*INPUTs!HE$32</f>
        <v>475.43656668074595</v>
      </c>
      <c r="HK21" s="146">
        <f>conversões!HJ21*INPUTs!HF$32</f>
        <v>1762.061513249809</v>
      </c>
      <c r="HL21" s="146">
        <f>conversões!HK21*INPUTs!HG$32</f>
        <v>26260.640921379068</v>
      </c>
      <c r="HM21" s="146">
        <f>conversões!HL21*INPUTs!HH$32</f>
        <v>1370.6324485972466</v>
      </c>
      <c r="HN21" s="146">
        <f>conversões!HM21*INPUTs!HI$32</f>
        <v>488.01274275934725</v>
      </c>
      <c r="HO21" s="146">
        <f>conversões!HN21*INPUTs!HJ$32</f>
        <v>13377.584950720737</v>
      </c>
      <c r="HP21" s="146">
        <f>conversões!HO21*INPUTs!HK$32</f>
        <v>17811.85131560552</v>
      </c>
      <c r="HQ21" s="146">
        <f>conversões!HP21*INPUTs!HL$32</f>
        <v>10041.529040486088</v>
      </c>
      <c r="HR21" s="146">
        <f>conversões!HQ21*INPUTs!HM$32</f>
        <v>315863.73001350078</v>
      </c>
      <c r="HS21" s="146">
        <f>conversões!HR21*INPUTs!HN$32</f>
        <v>264546.14454048709</v>
      </c>
      <c r="HT21" s="146">
        <f>conversões!HS21*INPUTs!HO$32</f>
        <v>61379.163681836675</v>
      </c>
      <c r="HU21" s="146">
        <f>conversões!HT21*INPUTs!HP$32</f>
        <v>34417.696802152655</v>
      </c>
      <c r="HV21" s="146">
        <f>conversões!HU21*INPUTs!HQ$32</f>
        <v>23073.539984298324</v>
      </c>
      <c r="HW21" s="146">
        <f>conversões!HV21*INPUTs!HR$32</f>
        <v>2876.3940250873134</v>
      </c>
      <c r="HX21" s="146">
        <f>conversões!HW21*INPUTs!HS$32</f>
        <v>13428.32829038986</v>
      </c>
      <c r="HY21" s="146">
        <f>conversões!HX21*INPUTs!HT$32</f>
        <v>15193.474970429679</v>
      </c>
      <c r="HZ21" s="146">
        <f>conversões!HY21*INPUTs!HU$32</f>
        <v>6952.0671558399954</v>
      </c>
      <c r="IA21" s="144">
        <f t="shared" si="7"/>
        <v>856180.9186134031</v>
      </c>
    </row>
    <row r="22" spans="1:235" s="27" customFormat="1" ht="24" x14ac:dyDescent="0.25">
      <c r="A22" s="98" t="s">
        <v>28</v>
      </c>
      <c r="B22" s="99">
        <v>6141</v>
      </c>
      <c r="C22" s="99"/>
      <c r="D22" s="99">
        <v>4</v>
      </c>
      <c r="E22" s="99"/>
      <c r="F22" s="99"/>
      <c r="G22" s="99" t="s">
        <v>785</v>
      </c>
      <c r="H22" s="99" t="s">
        <v>23</v>
      </c>
      <c r="I22" s="98" t="s">
        <v>11</v>
      </c>
      <c r="J22" s="98" t="s">
        <v>881</v>
      </c>
      <c r="K22" s="98" t="s">
        <v>845</v>
      </c>
      <c r="L22" s="146">
        <f>conversões!K22*INPUTs!G$33</f>
        <v>11200.190071574325</v>
      </c>
      <c r="M22" s="146">
        <f>conversões!L22*INPUTs!H$33</f>
        <v>12820.60838856929</v>
      </c>
      <c r="N22" s="146">
        <f>conversões!M22*INPUTs!I$33</f>
        <v>255463.72448647689</v>
      </c>
      <c r="O22" s="146">
        <f>conversões!N22*INPUTs!J$33</f>
        <v>0</v>
      </c>
      <c r="P22" s="146">
        <f>conversões!O22*INPUTs!K$33</f>
        <v>110732.88408025059</v>
      </c>
      <c r="Q22" s="146">
        <f>conversões!P22*INPUTs!L$33</f>
        <v>0</v>
      </c>
      <c r="R22" s="146">
        <f>conversões!Q22*INPUTs!M$33</f>
        <v>12223.475702824066</v>
      </c>
      <c r="S22" s="146">
        <f>conversões!R22*INPUTs!N$33</f>
        <v>36346.380485224843</v>
      </c>
      <c r="T22" s="146">
        <f>conversões!S22*INPUTs!O$33</f>
        <v>18628.03867456545</v>
      </c>
      <c r="U22" s="146">
        <f>conversões!T22*INPUTs!P$33</f>
        <v>345494.03635592689</v>
      </c>
      <c r="V22" s="146">
        <f>conversões!U22*INPUTs!Q$33</f>
        <v>333331.21237322991</v>
      </c>
      <c r="W22" s="146">
        <f>conversões!V22*INPUTs!R$33</f>
        <v>109576.44519827893</v>
      </c>
      <c r="X22" s="146">
        <f>conversões!W22*INPUTs!S$33</f>
        <v>181213.21287462188</v>
      </c>
      <c r="Y22" s="146">
        <f>conversões!X22*INPUTs!T$33</f>
        <v>100733.22888020049</v>
      </c>
      <c r="Z22" s="146">
        <f>conversões!Y22*INPUTs!U$33</f>
        <v>39741.932592302626</v>
      </c>
      <c r="AA22" s="146">
        <f>conversões!Z22*INPUTs!V$33</f>
        <v>160691.67892880965</v>
      </c>
      <c r="AB22" s="146">
        <f>conversões!AA22*INPUTs!W$33</f>
        <v>934736.77339368127</v>
      </c>
      <c r="AC22" s="146">
        <f>conversões!AB22*INPUTs!X$33</f>
        <v>240781.74252655459</v>
      </c>
      <c r="AD22" s="146">
        <f>conversões!AC22*INPUTs!Y$33</f>
        <v>355068.18529499421</v>
      </c>
      <c r="AE22" s="146">
        <f>conversões!AD22*INPUTs!Z$33</f>
        <v>7084206.7864314094</v>
      </c>
      <c r="AF22" s="146">
        <f>conversões!AE22*INPUTs!AA$33</f>
        <v>554347.53783777507</v>
      </c>
      <c r="AG22" s="146">
        <f>conversões!AF22*INPUTs!AB$33</f>
        <v>640264.7389005319</v>
      </c>
      <c r="AH22" s="146">
        <f>conversões!AG22*INPUTs!AC$33</f>
        <v>1130474.5536822428</v>
      </c>
      <c r="AI22" s="146">
        <f>conversões!AH22*INPUTs!AD$33</f>
        <v>98634.564600027079</v>
      </c>
      <c r="AJ22" s="146">
        <f>conversões!AI22*INPUTs!AE$33</f>
        <v>48664.375352636089</v>
      </c>
      <c r="AK22" s="146">
        <f>conversões!AJ22*INPUTs!AF$33</f>
        <v>166753.38374113402</v>
      </c>
      <c r="AL22" s="146">
        <f>conversões!AK22*INPUTs!AG$33</f>
        <v>0</v>
      </c>
      <c r="AM22" s="144">
        <f t="shared" si="0"/>
        <v>12982129.690853842</v>
      </c>
      <c r="AN22" s="146">
        <f>conversões!AM22*INPUTs!AI$33</f>
        <v>2287.3323577206188</v>
      </c>
      <c r="AO22" s="146">
        <f>conversões!AN22*INPUTs!AJ$33</f>
        <v>14426.349797674893</v>
      </c>
      <c r="AP22" s="146">
        <f>conversões!AO22*INPUTs!AK$33</f>
        <v>217834.93894319207</v>
      </c>
      <c r="AQ22" s="146">
        <f>conversões!AP22*INPUTs!AL$33</f>
        <v>0</v>
      </c>
      <c r="AR22" s="146">
        <f>conversões!AQ22*INPUTs!AM$33</f>
        <v>116448.15670192102</v>
      </c>
      <c r="AS22" s="146">
        <f>conversões!AR22*INPUTs!AN$33</f>
        <v>0</v>
      </c>
      <c r="AT22" s="146">
        <f>conversões!AS22*INPUTs!AO$33</f>
        <v>6248.2423654889226</v>
      </c>
      <c r="AU22" s="146">
        <f>conversões!AT22*INPUTs!AP$33</f>
        <v>27394.507751415385</v>
      </c>
      <c r="AV22" s="146">
        <f>conversões!AU22*INPUTs!AQ$33</f>
        <v>16448.864400295395</v>
      </c>
      <c r="AW22" s="146">
        <f>conversões!AV22*INPUTs!AR$33</f>
        <v>49977.967493798598</v>
      </c>
      <c r="AX22" s="146">
        <f>conversões!AW22*INPUTs!AS$33</f>
        <v>308595.75244145544</v>
      </c>
      <c r="AY22" s="146">
        <f>conversões!AX22*INPUTs!AT$33</f>
        <v>73292.381528353653</v>
      </c>
      <c r="AZ22" s="146">
        <f>conversões!AY22*INPUTs!AU$33</f>
        <v>188831.22930230352</v>
      </c>
      <c r="BA22" s="146">
        <f>conversões!AZ22*INPUTs!AV$33</f>
        <v>93969.61802657615</v>
      </c>
      <c r="BB22" s="146">
        <f>conversões!BA22*INPUTs!AW$33</f>
        <v>9988.6211172901003</v>
      </c>
      <c r="BC22" s="146">
        <f>conversões!BB22*INPUTs!AX$33</f>
        <v>151974.88900446493</v>
      </c>
      <c r="BD22" s="146">
        <f>conversões!BC22*INPUTs!AY$33</f>
        <v>947855.17303294898</v>
      </c>
      <c r="BE22" s="146">
        <f>conversões!BD22*INPUTs!AZ$33</f>
        <v>247506.21917799779</v>
      </c>
      <c r="BF22" s="146">
        <f>conversões!BE22*INPUTs!BA$33</f>
        <v>337924.47775823175</v>
      </c>
      <c r="BG22" s="146">
        <f>conversões!BF22*INPUTs!BB$33</f>
        <v>7137401.5616387408</v>
      </c>
      <c r="BH22" s="146">
        <f>conversões!BG22*INPUTs!BC$33</f>
        <v>599821.40934125276</v>
      </c>
      <c r="BI22" s="146">
        <f>conversões!BH22*INPUTs!BD$33</f>
        <v>617341.1386167102</v>
      </c>
      <c r="BJ22" s="146">
        <f>conversões!BI22*INPUTs!BE$33</f>
        <v>1056773.9716584461</v>
      </c>
      <c r="BK22" s="146">
        <f>conversões!BJ22*INPUTs!BF$33</f>
        <v>107190.62611071175</v>
      </c>
      <c r="BL22" s="146">
        <f>conversões!BK22*INPUTs!BG$33</f>
        <v>50712.041193120793</v>
      </c>
      <c r="BM22" s="146">
        <f>conversões!BL22*INPUTs!BH$33</f>
        <v>197276.49142504786</v>
      </c>
      <c r="BN22" s="146">
        <f>conversões!BM22*INPUTs!BI$33</f>
        <v>0</v>
      </c>
      <c r="BO22" s="144">
        <f t="shared" si="1"/>
        <v>12577521.961185161</v>
      </c>
      <c r="BP22" s="146">
        <f>conversões!BO22*INPUTs!BK$33</f>
        <v>1931.2786584938901</v>
      </c>
      <c r="BQ22" s="146">
        <f>conversões!BP22*INPUTs!BL$33</f>
        <v>0</v>
      </c>
      <c r="BR22" s="146">
        <f>conversões!BQ22*INPUTs!BM$33</f>
        <v>222708.73493255093</v>
      </c>
      <c r="BS22" s="146">
        <f>conversões!BR22*INPUTs!BN$33</f>
        <v>0</v>
      </c>
      <c r="BT22" s="146">
        <f>conversões!BS22*INPUTs!BO$33</f>
        <v>99974.131525377859</v>
      </c>
      <c r="BU22" s="146">
        <f>conversões!BT22*INPUTs!BP$33</f>
        <v>0</v>
      </c>
      <c r="BV22" s="146">
        <f>conversões!BU22*INPUTs!BQ$33</f>
        <v>0</v>
      </c>
      <c r="BW22" s="146">
        <f>conversões!BV22*INPUTs!BR$33</f>
        <v>23672.363437262124</v>
      </c>
      <c r="BX22" s="146">
        <f>conversões!BW22*INPUTs!BS$33</f>
        <v>12866.594674396309</v>
      </c>
      <c r="BY22" s="146">
        <f>conversões!BX22*INPUTs!BT$33</f>
        <v>18352.973974740387</v>
      </c>
      <c r="BZ22" s="146">
        <f>conversões!BY22*INPUTs!BU$33</f>
        <v>310671.96136555931</v>
      </c>
      <c r="CA22" s="146">
        <f>conversões!BZ22*INPUTs!BV$33</f>
        <v>94156.146546394128</v>
      </c>
      <c r="CB22" s="146">
        <f>conversões!CA22*INPUTs!BW$33</f>
        <v>160239.43744575934</v>
      </c>
      <c r="CC22" s="146">
        <f>conversões!CB22*INPUTs!BX$33</f>
        <v>75380.432676262717</v>
      </c>
      <c r="CD22" s="146">
        <f>conversões!CC22*INPUTs!BY$33</f>
        <v>9232.1455881615275</v>
      </c>
      <c r="CE22" s="146">
        <f>conversões!CD22*INPUTs!BZ$33</f>
        <v>144594.59656382041</v>
      </c>
      <c r="CF22" s="146">
        <f>conversões!CE22*INPUTs!CA$33</f>
        <v>703240.18322722625</v>
      </c>
      <c r="CG22" s="146">
        <f>conversões!CF22*INPUTs!CB$33</f>
        <v>245380.49070605121</v>
      </c>
      <c r="CH22" s="146">
        <f>conversões!CG22*INPUTs!CC$33</f>
        <v>1795423.3224278293</v>
      </c>
      <c r="CI22" s="146">
        <f>conversões!CH22*INPUTs!CD$33</f>
        <v>7922352.7468410544</v>
      </c>
      <c r="CJ22" s="146">
        <f>conversões!CI22*INPUTs!CE$33</f>
        <v>560566.21842646727</v>
      </c>
      <c r="CK22" s="146">
        <f>conversões!CJ22*INPUTs!CF$33</f>
        <v>545708.51796255028</v>
      </c>
      <c r="CL22" s="146">
        <f>conversões!CK22*INPUTs!CG$33</f>
        <v>912279.43528645625</v>
      </c>
      <c r="CM22" s="146">
        <f>conversões!CL22*INPUTs!CH$33</f>
        <v>104152.11364602213</v>
      </c>
      <c r="CN22" s="146">
        <f>conversões!CM22*INPUTs!CI$33</f>
        <v>47325.325865076265</v>
      </c>
      <c r="CO22" s="146">
        <f>conversões!CN22*INPUTs!CJ$33</f>
        <v>147406.21106397407</v>
      </c>
      <c r="CP22" s="146">
        <f>conversões!CO22*INPUTs!CK$33</f>
        <v>0</v>
      </c>
      <c r="CQ22" s="144">
        <f t="shared" si="2"/>
        <v>14157615.362841489</v>
      </c>
      <c r="CR22" s="146">
        <f>conversões!CQ22*INPUTs!CM$33</f>
        <v>961.39212556347695</v>
      </c>
      <c r="CS22" s="146">
        <f>conversões!CR22*INPUTs!CN$33</f>
        <v>0</v>
      </c>
      <c r="CT22" s="146">
        <f>conversões!CS22*INPUTs!CO$33</f>
        <v>189571.55267446741</v>
      </c>
      <c r="CU22" s="146">
        <f>conversões!CT22*INPUTs!CP$33</f>
        <v>0</v>
      </c>
      <c r="CV22" s="146">
        <f>conversões!CU22*INPUTs!CQ$33</f>
        <v>65647.777615545303</v>
      </c>
      <c r="CW22" s="146">
        <f>conversões!CV22*INPUTs!CR$33</f>
        <v>0</v>
      </c>
      <c r="CX22" s="146">
        <f>conversões!CW22*INPUTs!CS$33</f>
        <v>0</v>
      </c>
      <c r="CY22" s="146">
        <f>conversões!CX22*INPUTs!CT$33</f>
        <v>0</v>
      </c>
      <c r="CZ22" s="146">
        <f>conversões!CY22*INPUTs!CU$33</f>
        <v>0</v>
      </c>
      <c r="DA22" s="146">
        <f>conversões!CZ22*INPUTs!CV$33</f>
        <v>0</v>
      </c>
      <c r="DB22" s="146">
        <f>conversões!DA22*INPUTs!CW$33</f>
        <v>268996.24239717901</v>
      </c>
      <c r="DC22" s="146">
        <f>conversões!DB22*INPUTs!CX$33</f>
        <v>73904.272519609833</v>
      </c>
      <c r="DD22" s="146">
        <f>conversões!DC22*INPUTs!CY$33</f>
        <v>159983.82215355305</v>
      </c>
      <c r="DE22" s="146">
        <f>conversões!DD22*INPUTs!CZ$33</f>
        <v>88384.538437305295</v>
      </c>
      <c r="DF22" s="146">
        <f>conversões!DE22*INPUTs!DA$33</f>
        <v>3944.6115284883899</v>
      </c>
      <c r="DG22" s="146">
        <f>conversões!DF22*INPUTs!DB$33</f>
        <v>242982.23328044641</v>
      </c>
      <c r="DH22" s="146">
        <f>conversões!DG22*INPUTs!DC$33</f>
        <v>824518.77878479473</v>
      </c>
      <c r="DI22" s="146">
        <f>conversões!DH22*INPUTs!DD$33</f>
        <v>246454.50922268417</v>
      </c>
      <c r="DJ22" s="146">
        <f>conversões!DI22*INPUTs!DE$33</f>
        <v>1620185.1562348853</v>
      </c>
      <c r="DK22" s="146">
        <f>conversões!DJ22*INPUTs!DF$33</f>
        <v>8481606.9969359413</v>
      </c>
      <c r="DL22" s="146">
        <f>conversões!DK22*INPUTs!DG$33</f>
        <v>654384.50252723251</v>
      </c>
      <c r="DM22" s="146">
        <f>conversões!DL22*INPUTs!DH$33</f>
        <v>526834.98810682038</v>
      </c>
      <c r="DN22" s="146">
        <f>conversões!DM22*INPUTs!DI$33</f>
        <v>988853.77562875743</v>
      </c>
      <c r="DO22" s="146">
        <f>conversões!DN22*INPUTs!DJ$33</f>
        <v>115130.35038229967</v>
      </c>
      <c r="DP22" s="146">
        <f>conversões!DO22*INPUTs!DK$33</f>
        <v>15805.073458654628</v>
      </c>
      <c r="DQ22" s="146">
        <f>conversões!DP22*INPUTs!DL$33</f>
        <v>212197.02431475167</v>
      </c>
      <c r="DR22" s="146">
        <f>conversões!DQ22*INPUTs!DM$33</f>
        <v>708.47622144900197</v>
      </c>
      <c r="DS22" s="144">
        <f t="shared" si="3"/>
        <v>14781056.074550429</v>
      </c>
      <c r="DT22" s="146">
        <f>conversões!DS22*INPUTs!DO$33</f>
        <v>1864.5065387929262</v>
      </c>
      <c r="DU22" s="146">
        <f>conversões!DT22*INPUTs!DP$33</f>
        <v>0</v>
      </c>
      <c r="DV22" s="146">
        <f>conversões!DU22*INPUTs!DQ$33</f>
        <v>175059.81906009253</v>
      </c>
      <c r="DW22" s="146">
        <f>conversões!DV22*INPUTs!DR$33</f>
        <v>0</v>
      </c>
      <c r="DX22" s="146">
        <f>conversões!DW22*INPUTs!DS$33</f>
        <v>62434.553650936599</v>
      </c>
      <c r="DY22" s="146">
        <f>conversões!DX22*INPUTs!DT$33</f>
        <v>0</v>
      </c>
      <c r="DZ22" s="146">
        <f>conversões!DY22*INPUTs!DU$33</f>
        <v>0</v>
      </c>
      <c r="EA22" s="146">
        <f>conversões!DZ22*INPUTs!DV$33</f>
        <v>0</v>
      </c>
      <c r="EB22" s="146">
        <f>conversões!EA22*INPUTs!DW$33</f>
        <v>0</v>
      </c>
      <c r="EC22" s="146">
        <f>conversões!EB22*INPUTs!DX$33</f>
        <v>0</v>
      </c>
      <c r="ED22" s="146">
        <f>conversões!EC22*INPUTs!DY$33</f>
        <v>23052.270239371424</v>
      </c>
      <c r="EE22" s="146">
        <f>conversões!ED22*INPUTs!DZ$33</f>
        <v>91069.489411537274</v>
      </c>
      <c r="EF22" s="146">
        <f>conversões!EE22*INPUTs!EA$33</f>
        <v>68761.282380858349</v>
      </c>
      <c r="EG22" s="146">
        <f>conversões!EF22*INPUTs!EB$33</f>
        <v>89664.486003476879</v>
      </c>
      <c r="EH22" s="146">
        <f>conversões!EG22*INPUTs!EC$33</f>
        <v>1218.3758653494824</v>
      </c>
      <c r="EI22" s="146">
        <f>conversões!EH22*INPUTs!ED$33</f>
        <v>32030.002381635</v>
      </c>
      <c r="EJ22" s="146">
        <f>conversões!EI22*INPUTs!EE$33</f>
        <v>816197.90355041425</v>
      </c>
      <c r="EK22" s="146">
        <f>conversões!EJ22*INPUTs!EF$33</f>
        <v>211393.53650052857</v>
      </c>
      <c r="EL22" s="146">
        <f>conversões!EK22*INPUTs!EG$33</f>
        <v>1597962.637298309</v>
      </c>
      <c r="EM22" s="146">
        <f>conversões!EL22*INPUTs!EH$33</f>
        <v>8760712.4894673601</v>
      </c>
      <c r="EN22" s="146">
        <f>conversões!EM22*INPUTs!EI$33</f>
        <v>616162.88526251749</v>
      </c>
      <c r="EO22" s="146">
        <f>conversões!EN22*INPUTs!EJ$33</f>
        <v>571142.27531121101</v>
      </c>
      <c r="EP22" s="146">
        <f>conversões!EO22*INPUTs!EK$33</f>
        <v>1103757.4116911748</v>
      </c>
      <c r="EQ22" s="146">
        <f>conversões!EP22*INPUTs!EL$33</f>
        <v>107535.87895801829</v>
      </c>
      <c r="ER22" s="146">
        <f>conversões!EQ22*INPUTs!EM$33</f>
        <v>18751.002142722111</v>
      </c>
      <c r="ES22" s="146">
        <f>conversões!ER22*INPUTs!EN$33</f>
        <v>216497.98307010427</v>
      </c>
      <c r="ET22" s="146">
        <f>conversões!ES22*INPUTs!EO$33</f>
        <v>4382.700834927331</v>
      </c>
      <c r="EU22" s="144">
        <f t="shared" si="4"/>
        <v>14569651.489619337</v>
      </c>
      <c r="EV22" s="146">
        <f>conversões!EU22*INPUTs!EQ$33</f>
        <v>1468.8650447575731</v>
      </c>
      <c r="EW22" s="146">
        <f>conversões!EV22*INPUTs!ER$33</f>
        <v>0</v>
      </c>
      <c r="EX22" s="146">
        <f>conversões!EW22*INPUTs!ES$33</f>
        <v>145912.04535762695</v>
      </c>
      <c r="EY22" s="146">
        <f>conversões!EX22*INPUTs!ET$33</f>
        <v>0</v>
      </c>
      <c r="EZ22" s="146">
        <f>conversões!EY22*INPUTs!EU$33</f>
        <v>55886.955802160919</v>
      </c>
      <c r="FA22" s="146">
        <f>conversões!EZ22*INPUTs!EV$33</f>
        <v>0</v>
      </c>
      <c r="FB22" s="146">
        <f>conversões!FA22*INPUTs!EW$33</f>
        <v>0</v>
      </c>
      <c r="FC22" s="146">
        <f>conversões!FB22*INPUTs!EX$33</f>
        <v>0</v>
      </c>
      <c r="FD22" s="146">
        <f>conversões!FC22*INPUTs!EY$33</f>
        <v>0</v>
      </c>
      <c r="FE22" s="146">
        <f>conversões!FD22*INPUTs!EZ$33</f>
        <v>401.74026103456288</v>
      </c>
      <c r="FF22" s="146">
        <f>conversões!FE22*INPUTs!FA$33</f>
        <v>47433.058343262608</v>
      </c>
      <c r="FG22" s="146">
        <f>conversões!FF22*INPUTs!FB$33</f>
        <v>73144.347798797287</v>
      </c>
      <c r="FH22" s="146">
        <f>conversões!FG22*INPUTs!FC$33</f>
        <v>49311.941556459358</v>
      </c>
      <c r="FI22" s="146">
        <f>conversões!FH22*INPUTs!FD$33</f>
        <v>95481.441136777881</v>
      </c>
      <c r="FJ22" s="146">
        <f>conversões!FI22*INPUTs!FE$33</f>
        <v>0</v>
      </c>
      <c r="FK22" s="146">
        <f>conversões!FJ22*INPUTs!FF$33</f>
        <v>3347.0284399153702</v>
      </c>
      <c r="FL22" s="146">
        <f>conversões!FK22*INPUTs!FG$33</f>
        <v>791749.33126909321</v>
      </c>
      <c r="FM22" s="146">
        <f>conversões!FL22*INPUTs!FH$33</f>
        <v>293625.78435054689</v>
      </c>
      <c r="FN22" s="146">
        <f>conversões!FM22*INPUTs!FI$33</f>
        <v>1392057.5811500046</v>
      </c>
      <c r="FO22" s="146">
        <f>conversões!FN22*INPUTs!FJ$33</f>
        <v>10333585.341409635</v>
      </c>
      <c r="FP22" s="146">
        <f>conversões!FO22*INPUTs!FK$33</f>
        <v>578566.11341472389</v>
      </c>
      <c r="FQ22" s="146">
        <f>conversões!FP22*INPUTs!FL$33</f>
        <v>455524.96099970129</v>
      </c>
      <c r="FR22" s="146">
        <f>conversões!FQ22*INPUTs!FM$33</f>
        <v>942406.36803493346</v>
      </c>
      <c r="FS22" s="146">
        <f>conversões!FR22*INPUTs!FN$33</f>
        <v>98383.731094392191</v>
      </c>
      <c r="FT22" s="146">
        <f>conversões!FS22*INPUTs!FO$33</f>
        <v>18746.940903568051</v>
      </c>
      <c r="FU22" s="146">
        <f>conversões!FT22*INPUTs!FP$33</f>
        <v>177381.89545268699</v>
      </c>
      <c r="FV22" s="146">
        <f>conversões!FU22*INPUTs!FQ$33</f>
        <v>356939.37547814089</v>
      </c>
      <c r="FW22" s="144">
        <f t="shared" si="5"/>
        <v>15911354.847298218</v>
      </c>
      <c r="FX22" s="146">
        <f>conversões!FW22*INPUTs!FS$33</f>
        <v>714.97065032113039</v>
      </c>
      <c r="FY22" s="146">
        <f>conversões!FX22*INPUTs!FT$33</f>
        <v>0</v>
      </c>
      <c r="FZ22" s="146">
        <f>conversões!FY22*INPUTs!FU$33</f>
        <v>124160.94525915808</v>
      </c>
      <c r="GA22" s="146">
        <f>conversões!FZ22*INPUTs!FV$33</f>
        <v>0</v>
      </c>
      <c r="GB22" s="146">
        <f>conversões!GA22*INPUTs!FW$33</f>
        <v>50084.725959871779</v>
      </c>
      <c r="GC22" s="146">
        <f>conversões!GB22*INPUTs!FX$33</f>
        <v>0</v>
      </c>
      <c r="GD22" s="146">
        <f>conversões!GC22*INPUTs!FY$33</f>
        <v>0</v>
      </c>
      <c r="GE22" s="146">
        <f>conversões!GD22*INPUTs!FZ$33</f>
        <v>52097.933378181217</v>
      </c>
      <c r="GF22" s="146">
        <f>conversões!GE22*INPUTs!GA$33</f>
        <v>0</v>
      </c>
      <c r="GG22" s="146">
        <f>conversões!GF22*INPUTs!GB$33</f>
        <v>322.40055850005581</v>
      </c>
      <c r="GH22" s="146">
        <f>conversões!GG22*INPUTs!GC$33</f>
        <v>0</v>
      </c>
      <c r="GI22" s="146">
        <f>conversões!GH22*INPUTs!GD$33</f>
        <v>1323.4040918637743</v>
      </c>
      <c r="GJ22" s="146">
        <f>conversões!GI22*INPUTs!GE$33</f>
        <v>49615.577368603947</v>
      </c>
      <c r="GK22" s="146">
        <f>conversões!GJ22*INPUTs!GF$33</f>
        <v>0</v>
      </c>
      <c r="GL22" s="146">
        <f>conversões!GK22*INPUTs!GG$33</f>
        <v>34482.251332812899</v>
      </c>
      <c r="GM22" s="146">
        <f>conversões!GL22*INPUTs!GH$33</f>
        <v>1904.8518257590235</v>
      </c>
      <c r="GN22" s="146">
        <f>conversões!GM22*INPUTs!GI$33</f>
        <v>614221.7977432973</v>
      </c>
      <c r="GO22" s="146">
        <f>conversões!GN22*INPUTs!GJ$33</f>
        <v>255259.7106890688</v>
      </c>
      <c r="GP22" s="146">
        <f>conversões!GO22*INPUTs!GK$33</f>
        <v>1393474.9583420996</v>
      </c>
      <c r="GQ22" s="146">
        <f>conversões!GP22*INPUTs!GL$33</f>
        <v>5231906.3682075217</v>
      </c>
      <c r="GR22" s="146">
        <f>conversões!GQ22*INPUTs!GM$33</f>
        <v>610182.73231039627</v>
      </c>
      <c r="GS22" s="146">
        <f>conversões!GR22*INPUTs!GN$33</f>
        <v>420657.17667017283</v>
      </c>
      <c r="GT22" s="146">
        <f>conversões!GS22*INPUTs!GO$33</f>
        <v>926581.65938946756</v>
      </c>
      <c r="GU22" s="146">
        <f>conversões!GT22*INPUTs!GP$33</f>
        <v>96851.107915263128</v>
      </c>
      <c r="GV22" s="146">
        <f>conversões!GU22*INPUTs!GQ$33</f>
        <v>13519.136720471875</v>
      </c>
      <c r="GW22" s="146">
        <f>conversões!GV22*INPUTs!GR$33</f>
        <v>148868.50251031882</v>
      </c>
      <c r="GX22" s="146">
        <f>conversões!GW22*INPUTs!GS$33</f>
        <v>318529.13577968482</v>
      </c>
      <c r="GY22" s="144">
        <f t="shared" si="6"/>
        <v>10344759.346702835</v>
      </c>
      <c r="GZ22" s="146">
        <f>conversões!GY22*INPUTs!GU$33</f>
        <v>1295.4577739987972</v>
      </c>
      <c r="HA22" s="146">
        <f>conversões!GZ22*INPUTs!GV$33</f>
        <v>0</v>
      </c>
      <c r="HB22" s="146">
        <f>conversões!HA22*INPUTs!GW$33</f>
        <v>85609.399953358516</v>
      </c>
      <c r="HC22" s="146">
        <f>conversões!HB22*INPUTs!GX$33</f>
        <v>0</v>
      </c>
      <c r="HD22" s="146">
        <f>conversões!HC22*INPUTs!GY$33</f>
        <v>41952.47296960235</v>
      </c>
      <c r="HE22" s="146">
        <f>conversões!HD22*INPUTs!GZ$33</f>
        <v>0</v>
      </c>
      <c r="HF22" s="146">
        <f>conversões!HE22*INPUTs!HA$33</f>
        <v>0</v>
      </c>
      <c r="HG22" s="146">
        <f>conversões!HF22*INPUTs!HB$33</f>
        <v>0</v>
      </c>
      <c r="HH22" s="146">
        <f>conversões!HG22*INPUTs!HC$33</f>
        <v>0</v>
      </c>
      <c r="HI22" s="146">
        <f>conversões!HH22*INPUTs!HD$33</f>
        <v>0</v>
      </c>
      <c r="HJ22" s="146">
        <f>conversões!HI22*INPUTs!HE$33</f>
        <v>0</v>
      </c>
      <c r="HK22" s="146">
        <f>conversões!HJ22*INPUTs!HF$33</f>
        <v>578.62380509511684</v>
      </c>
      <c r="HL22" s="146">
        <f>conversões!HK22*INPUTs!HG$33</f>
        <v>49444.023072967364</v>
      </c>
      <c r="HM22" s="146">
        <f>conversões!HL22*INPUTs!HH$33</f>
        <v>0</v>
      </c>
      <c r="HN22" s="146">
        <f>conversões!HM22*INPUTs!HI$33</f>
        <v>33226.37980887622</v>
      </c>
      <c r="HO22" s="146">
        <f>conversões!HN22*INPUTs!HJ$33</f>
        <v>974.20344690318097</v>
      </c>
      <c r="HP22" s="146">
        <f>conversões!HO22*INPUTs!HK$33</f>
        <v>616608.1690974707</v>
      </c>
      <c r="HQ22" s="146">
        <f>conversões!HP22*INPUTs!HL$33</f>
        <v>193888.29090622204</v>
      </c>
      <c r="HR22" s="146">
        <f>conversões!HQ22*INPUTs!HM$33</f>
        <v>1035633.0585020051</v>
      </c>
      <c r="HS22" s="146">
        <f>conversões!HR22*INPUTs!HN$33</f>
        <v>6806653.8188017691</v>
      </c>
      <c r="HT22" s="146">
        <f>conversões!HS22*INPUTs!HO$33</f>
        <v>406639.77906128071</v>
      </c>
      <c r="HU22" s="146">
        <f>conversões!HT22*INPUTs!HP$33</f>
        <v>284790.32889727119</v>
      </c>
      <c r="HV22" s="146">
        <f>conversões!HU22*INPUTs!HQ$33</f>
        <v>715916.93600646558</v>
      </c>
      <c r="HW22" s="146">
        <f>conversões!HV22*INPUTs!HR$33</f>
        <v>81104.771058801969</v>
      </c>
      <c r="HX22" s="146">
        <f>conversões!HW22*INPUTs!HS$33</f>
        <v>10354.337776144894</v>
      </c>
      <c r="HY22" s="146">
        <f>conversões!HX22*INPUTs!HT$33</f>
        <v>107410.29221564315</v>
      </c>
      <c r="HZ22" s="146">
        <f>conversões!HY22*INPUTs!HU$33</f>
        <v>205781.36730605751</v>
      </c>
      <c r="IA22" s="144">
        <f t="shared" si="7"/>
        <v>10677861.710459933</v>
      </c>
    </row>
    <row r="23" spans="1:235" s="27" customFormat="1" ht="36" x14ac:dyDescent="0.25">
      <c r="A23" s="98" t="s">
        <v>28</v>
      </c>
      <c r="B23" s="99">
        <v>6142</v>
      </c>
      <c r="C23" s="99"/>
      <c r="D23" s="99">
        <v>4</v>
      </c>
      <c r="E23" s="99"/>
      <c r="F23" s="99"/>
      <c r="G23" s="99" t="s">
        <v>815</v>
      </c>
      <c r="H23" s="99" t="s">
        <v>23</v>
      </c>
      <c r="I23" s="98" t="s">
        <v>11</v>
      </c>
      <c r="J23" s="98" t="s">
        <v>881</v>
      </c>
      <c r="K23" s="98" t="s">
        <v>845</v>
      </c>
      <c r="L23" s="146">
        <f>conversões!K23*INPUTs!G$33</f>
        <v>0</v>
      </c>
      <c r="M23" s="146">
        <f>conversões!L23*INPUTs!H$33</f>
        <v>0</v>
      </c>
      <c r="N23" s="146">
        <f>conversões!M23*INPUTs!I$33</f>
        <v>0</v>
      </c>
      <c r="O23" s="146">
        <f>conversões!N23*INPUTs!J$33</f>
        <v>0</v>
      </c>
      <c r="P23" s="146">
        <f>conversões!O23*INPUTs!K$33</f>
        <v>0</v>
      </c>
      <c r="Q23" s="146">
        <f>conversões!P23*INPUTs!L$33</f>
        <v>0</v>
      </c>
      <c r="R23" s="146">
        <f>conversões!Q23*INPUTs!M$33</f>
        <v>0</v>
      </c>
      <c r="S23" s="146">
        <f>conversões!R23*INPUTs!N$33</f>
        <v>0</v>
      </c>
      <c r="T23" s="146">
        <f>conversões!S23*INPUTs!O$33</f>
        <v>0</v>
      </c>
      <c r="U23" s="146">
        <f>conversões!T23*INPUTs!P$33</f>
        <v>2320.8899724514085</v>
      </c>
      <c r="V23" s="146">
        <f>conversões!U23*INPUTs!Q$33</f>
        <v>0</v>
      </c>
      <c r="W23" s="146">
        <f>conversões!V23*INPUTs!R$33</f>
        <v>0</v>
      </c>
      <c r="X23" s="146">
        <f>conversões!W23*INPUTs!S$33</f>
        <v>0</v>
      </c>
      <c r="Y23" s="146">
        <f>conversões!X23*INPUTs!T$33</f>
        <v>0</v>
      </c>
      <c r="Z23" s="146">
        <f>conversões!Y23*INPUTs!U$33</f>
        <v>1861.6711069424366</v>
      </c>
      <c r="AA23" s="146">
        <f>conversões!Z23*INPUTs!V$33</f>
        <v>0</v>
      </c>
      <c r="AB23" s="146">
        <f>conversões!AA23*INPUTs!W$33</f>
        <v>12541.729490218053</v>
      </c>
      <c r="AC23" s="146">
        <f>conversões!AB23*INPUTs!X$33</f>
        <v>17359.671759647405</v>
      </c>
      <c r="AD23" s="146">
        <f>conversões!AC23*INPUTs!Y$33</f>
        <v>6340.0918661244532</v>
      </c>
      <c r="AE23" s="146">
        <f>conversões!AD23*INPUTs!Z$33</f>
        <v>0</v>
      </c>
      <c r="AF23" s="146">
        <f>conversões!AE23*INPUTs!AA$33</f>
        <v>288.42736207556817</v>
      </c>
      <c r="AG23" s="146">
        <f>conversões!AF23*INPUTs!AB$33</f>
        <v>10751.998239531769</v>
      </c>
      <c r="AH23" s="146">
        <f>conversões!AG23*INPUTs!AC$33</f>
        <v>82657.48002676903</v>
      </c>
      <c r="AI23" s="146">
        <f>conversões!AH23*INPUTs!AD$33</f>
        <v>0</v>
      </c>
      <c r="AJ23" s="146">
        <f>conversões!AI23*INPUTs!AE$33</f>
        <v>0</v>
      </c>
      <c r="AK23" s="146">
        <f>conversões!AJ23*INPUTs!AF$33</f>
        <v>0</v>
      </c>
      <c r="AL23" s="146">
        <f>conversões!AK23*INPUTs!AG$33</f>
        <v>1996.5124167523265</v>
      </c>
      <c r="AM23" s="144">
        <f t="shared" si="0"/>
        <v>136118.47224051243</v>
      </c>
      <c r="AN23" s="146">
        <f>conversões!AM23*INPUTs!AI$33</f>
        <v>0</v>
      </c>
      <c r="AO23" s="146">
        <f>conversões!AN23*INPUTs!AJ$33</f>
        <v>0</v>
      </c>
      <c r="AP23" s="146">
        <f>conversões!AO23*INPUTs!AK$33</f>
        <v>2340.4286494697835</v>
      </c>
      <c r="AQ23" s="146">
        <f>conversões!AP23*INPUTs!AL$33</f>
        <v>0</v>
      </c>
      <c r="AR23" s="146">
        <f>conversões!AQ23*INPUTs!AM$33</f>
        <v>0</v>
      </c>
      <c r="AS23" s="146">
        <f>conversões!AR23*INPUTs!AN$33</f>
        <v>0</v>
      </c>
      <c r="AT23" s="146">
        <f>conversões!AS23*INPUTs!AO$33</f>
        <v>0</v>
      </c>
      <c r="AU23" s="146">
        <f>conversões!AT23*INPUTs!AP$33</f>
        <v>2536.1513617533169</v>
      </c>
      <c r="AV23" s="146">
        <f>conversões!AU23*INPUTs!AQ$33</f>
        <v>2055.420330797655</v>
      </c>
      <c r="AW23" s="146">
        <f>conversões!AV23*INPUTs!AR$33</f>
        <v>9602.6879261717877</v>
      </c>
      <c r="AX23" s="146">
        <f>conversões!AW23*INPUTs!AS$33</f>
        <v>8838.282970191025</v>
      </c>
      <c r="AY23" s="146">
        <f>conversões!AX23*INPUTs!AT$33</f>
        <v>873.29427219021784</v>
      </c>
      <c r="AZ23" s="146">
        <f>conversões!AY23*INPUTs!AU$33</f>
        <v>152301.30544435093</v>
      </c>
      <c r="BA23" s="146">
        <f>conversões!AZ23*INPUTs!AV$33</f>
        <v>3002.4031736756747</v>
      </c>
      <c r="BB23" s="146">
        <f>conversões!BA23*INPUTs!AW$33</f>
        <v>3637.9727722676566</v>
      </c>
      <c r="BC23" s="146">
        <f>conversões!BB23*INPUTs!AX$33</f>
        <v>0</v>
      </c>
      <c r="BD23" s="146">
        <f>conversões!BC23*INPUTs!AY$33</f>
        <v>16192.734176618625</v>
      </c>
      <c r="BE23" s="146">
        <f>conversões!BD23*INPUTs!AZ$33</f>
        <v>18263.814420302602</v>
      </c>
      <c r="BF23" s="146">
        <f>conversões!BE23*INPUTs!BA$33</f>
        <v>26012.516072504019</v>
      </c>
      <c r="BG23" s="146">
        <f>conversões!BF23*INPUTs!BB$33</f>
        <v>584.30023845976041</v>
      </c>
      <c r="BH23" s="146">
        <f>conversões!BG23*INPUTs!BC$33</f>
        <v>0</v>
      </c>
      <c r="BI23" s="146">
        <f>conversões!BH23*INPUTs!BD$33</f>
        <v>12423.585618314275</v>
      </c>
      <c r="BJ23" s="146">
        <f>conversões!BI23*INPUTs!BE$33</f>
        <v>106574.41919274158</v>
      </c>
      <c r="BK23" s="146">
        <f>conversões!BJ23*INPUTs!BF$33</f>
        <v>1500.633945560912</v>
      </c>
      <c r="BL23" s="146">
        <f>conversões!BK23*INPUTs!BG$33</f>
        <v>513.59833418311121</v>
      </c>
      <c r="BM23" s="146">
        <f>conversões!BL23*INPUTs!BH$33</f>
        <v>0</v>
      </c>
      <c r="BN23" s="146">
        <f>conversões!BM23*INPUTs!BI$33</f>
        <v>24481.467034027723</v>
      </c>
      <c r="BO23" s="144">
        <f t="shared" si="1"/>
        <v>391735.01593358064</v>
      </c>
      <c r="BP23" s="146">
        <f>conversões!BO23*INPUTs!BK$33</f>
        <v>0</v>
      </c>
      <c r="BQ23" s="146">
        <f>conversões!BP23*INPUTs!BL$33</f>
        <v>0</v>
      </c>
      <c r="BR23" s="146">
        <f>conversões!BQ23*INPUTs!BM$33</f>
        <v>5784.1795821921578</v>
      </c>
      <c r="BS23" s="146">
        <f>conversões!BR23*INPUTs!BN$33</f>
        <v>0</v>
      </c>
      <c r="BT23" s="146">
        <f>conversões!BS23*INPUTs!BO$33</f>
        <v>0</v>
      </c>
      <c r="BU23" s="146">
        <f>conversões!BT23*INPUTs!BP$33</f>
        <v>0</v>
      </c>
      <c r="BV23" s="146">
        <f>conversões!BU23*INPUTs!BQ$33</f>
        <v>0</v>
      </c>
      <c r="BW23" s="146">
        <f>conversões!BV23*INPUTs!BR$33</f>
        <v>5112.2983236435048</v>
      </c>
      <c r="BX23" s="146">
        <f>conversões!BW23*INPUTs!BS$33</f>
        <v>5726.5099011533803</v>
      </c>
      <c r="BY23" s="146">
        <f>conversões!BX23*INPUTs!BT$33</f>
        <v>28800.152893496488</v>
      </c>
      <c r="BZ23" s="146">
        <f>conversões!BY23*INPUTs!BU$33</f>
        <v>106540.60327828844</v>
      </c>
      <c r="CA23" s="146">
        <f>conversões!BZ23*INPUTs!BV$33</f>
        <v>8701.1321799356847</v>
      </c>
      <c r="CB23" s="146">
        <f>conversões!CA23*INPUTs!BW$33</f>
        <v>133460.52646952716</v>
      </c>
      <c r="CC23" s="146">
        <f>conversões!CB23*INPUTs!BX$33</f>
        <v>5778.9543826635754</v>
      </c>
      <c r="CD23" s="146">
        <f>conversões!CC23*INPUTs!BY$33</f>
        <v>8339.7793561876206</v>
      </c>
      <c r="CE23" s="146">
        <f>conversões!CD23*INPUTs!BZ$33</f>
        <v>0</v>
      </c>
      <c r="CF23" s="146">
        <f>conversões!CE23*INPUTs!CA$33</f>
        <v>23226.196361793565</v>
      </c>
      <c r="CG23" s="146">
        <f>conversões!CF23*INPUTs!CB$33</f>
        <v>17091.968512623556</v>
      </c>
      <c r="CH23" s="146">
        <f>conversões!CG23*INPUTs!CC$33</f>
        <v>111078.10158309975</v>
      </c>
      <c r="CI23" s="146">
        <f>conversões!CH23*INPUTs!CD$33</f>
        <v>72004.737235045191</v>
      </c>
      <c r="CJ23" s="146">
        <f>conversões!CI23*INPUTs!CE$33</f>
        <v>0</v>
      </c>
      <c r="CK23" s="146">
        <f>conversões!CJ23*INPUTs!CF$33</f>
        <v>15935.302625701597</v>
      </c>
      <c r="CL23" s="146">
        <f>conversões!CK23*INPUTs!CG$33</f>
        <v>105961.37206568808</v>
      </c>
      <c r="CM23" s="146">
        <f>conversões!CL23*INPUTs!CH$33</f>
        <v>2485.2139703972302</v>
      </c>
      <c r="CN23" s="146">
        <f>conversões!CM23*INPUTs!CI$33</f>
        <v>3050.0047044948874</v>
      </c>
      <c r="CO23" s="146">
        <f>conversões!CN23*INPUTs!CJ$33</f>
        <v>0</v>
      </c>
      <c r="CP23" s="146">
        <f>conversões!CO23*INPUTs!CK$33</f>
        <v>43861.608068058151</v>
      </c>
      <c r="CQ23" s="144">
        <f t="shared" si="2"/>
        <v>702938.64149398997</v>
      </c>
      <c r="CR23" s="146">
        <f>conversões!CQ23*INPUTs!CM$33</f>
        <v>0</v>
      </c>
      <c r="CS23" s="146">
        <f>conversões!CR23*INPUTs!CN$33</f>
        <v>0</v>
      </c>
      <c r="CT23" s="146">
        <f>conversões!CS23*INPUTs!CO$33</f>
        <v>7843.489036088391</v>
      </c>
      <c r="CU23" s="146">
        <f>conversões!CT23*INPUTs!CP$33</f>
        <v>0</v>
      </c>
      <c r="CV23" s="146">
        <f>conversões!CU23*INPUTs!CQ$33</f>
        <v>0</v>
      </c>
      <c r="CW23" s="146">
        <f>conversões!CV23*INPUTs!CR$33</f>
        <v>0</v>
      </c>
      <c r="CX23" s="146">
        <f>conversões!CW23*INPUTs!CS$33</f>
        <v>0</v>
      </c>
      <c r="CY23" s="146">
        <f>conversões!CX23*INPUTs!CT$33</f>
        <v>8255.454544913071</v>
      </c>
      <c r="CZ23" s="146">
        <f>conversões!CY23*INPUTs!CU$33</f>
        <v>7214.0633970634217</v>
      </c>
      <c r="DA23" s="146">
        <f>conversões!CZ23*INPUTs!CV$33</f>
        <v>35444.171193395734</v>
      </c>
      <c r="DB23" s="146">
        <f>conversões!DA23*INPUTs!CW$33</f>
        <v>149203.22794700542</v>
      </c>
      <c r="DC23" s="146">
        <f>conversões!DB23*INPUTs!CX$33</f>
        <v>13571.175863531056</v>
      </c>
      <c r="DD23" s="146">
        <f>conversões!DC23*INPUTs!CY$33</f>
        <v>92845.978662659152</v>
      </c>
      <c r="DE23" s="146">
        <f>conversões!DD23*INPUTs!CZ$33</f>
        <v>8346.0911350055158</v>
      </c>
      <c r="DF23" s="146">
        <f>conversões!DE23*INPUTs!DA$33</f>
        <v>12172.18528394677</v>
      </c>
      <c r="DG23" s="146">
        <f>conversões!DF23*INPUTs!DB$33</f>
        <v>0</v>
      </c>
      <c r="DH23" s="146">
        <f>conversões!DG23*INPUTs!DC$33</f>
        <v>21917.200148149288</v>
      </c>
      <c r="DI23" s="146">
        <f>conversões!DH23*INPUTs!DD$33</f>
        <v>16127.004030872402</v>
      </c>
      <c r="DJ23" s="146">
        <f>conversões!DI23*INPUTs!DE$33</f>
        <v>126025.39245111443</v>
      </c>
      <c r="DK23" s="146">
        <f>conversões!DJ23*INPUTs!DF$33</f>
        <v>102761.14447392964</v>
      </c>
      <c r="DL23" s="146">
        <f>conversões!DK23*INPUTs!DG$33</f>
        <v>0</v>
      </c>
      <c r="DM23" s="146">
        <f>conversões!DL23*INPUTs!DH$33</f>
        <v>16933.746142807311</v>
      </c>
      <c r="DN23" s="146">
        <f>conversões!DM23*INPUTs!DI$33</f>
        <v>3632.7753646831984</v>
      </c>
      <c r="DO23" s="146">
        <f>conversões!DN23*INPUTs!DJ$33</f>
        <v>7194.0166373133488</v>
      </c>
      <c r="DP23" s="146">
        <f>conversões!DO23*INPUTs!DK$33</f>
        <v>5103.8139486751052</v>
      </c>
      <c r="DQ23" s="146">
        <f>conversões!DP23*INPUTs!DL$33</f>
        <v>0</v>
      </c>
      <c r="DR23" s="146">
        <f>conversões!DQ23*INPUTs!DM$33</f>
        <v>34938.619321152823</v>
      </c>
      <c r="DS23" s="144">
        <f t="shared" si="3"/>
        <v>669529.54958230606</v>
      </c>
      <c r="DT23" s="146">
        <f>conversões!DS23*INPUTs!DO$33</f>
        <v>0</v>
      </c>
      <c r="DU23" s="146">
        <f>conversões!DT23*INPUTs!DP$33</f>
        <v>0</v>
      </c>
      <c r="DV23" s="146">
        <f>conversões!DU23*INPUTs!DQ$33</f>
        <v>9565.4845882601985</v>
      </c>
      <c r="DW23" s="146">
        <f>conversões!DV23*INPUTs!DR$33</f>
        <v>0</v>
      </c>
      <c r="DX23" s="146">
        <f>conversões!DW23*INPUTs!DS$33</f>
        <v>0</v>
      </c>
      <c r="DY23" s="146">
        <f>conversões!DX23*INPUTs!DT$33</f>
        <v>0</v>
      </c>
      <c r="DZ23" s="146">
        <f>conversões!DY23*INPUTs!DU$33</f>
        <v>0</v>
      </c>
      <c r="EA23" s="146">
        <f>conversões!DZ23*INPUTs!DV$33</f>
        <v>10087.370513006845</v>
      </c>
      <c r="EB23" s="146">
        <f>conversões!EA23*INPUTs!DW$33</f>
        <v>7296.2121844332096</v>
      </c>
      <c r="EC23" s="146">
        <f>conversões!EB23*INPUTs!DX$33</f>
        <v>50032.440477656099</v>
      </c>
      <c r="ED23" s="146">
        <f>conversões!EC23*INPUTs!DY$33</f>
        <v>135049.82106771358</v>
      </c>
      <c r="EE23" s="146">
        <f>conversões!ED23*INPUTs!DZ$33</f>
        <v>11211.145249406212</v>
      </c>
      <c r="EF23" s="146">
        <f>conversões!EE23*INPUTs!EA$33</f>
        <v>0</v>
      </c>
      <c r="EG23" s="146">
        <f>conversões!EF23*INPUTs!EB$33</f>
        <v>11611.223560449109</v>
      </c>
      <c r="EH23" s="146">
        <f>conversões!EG23*INPUTs!EC$33</f>
        <v>13976.674351960221</v>
      </c>
      <c r="EI23" s="146">
        <f>conversões!EH23*INPUTs!ED$33</f>
        <v>0</v>
      </c>
      <c r="EJ23" s="146">
        <f>conversões!EI23*INPUTs!EE$33</f>
        <v>22929.322675428975</v>
      </c>
      <c r="EK23" s="146">
        <f>conversões!EJ23*INPUTs!EF$33</f>
        <v>17215.056778324793</v>
      </c>
      <c r="EL23" s="146">
        <f>conversões!EK23*INPUTs!EG$33</f>
        <v>160891.55445103167</v>
      </c>
      <c r="EM23" s="146">
        <f>conversões!EL23*INPUTs!EH$33</f>
        <v>125555.78482599217</v>
      </c>
      <c r="EN23" s="146">
        <f>conversões!EM23*INPUTs!EI$33</f>
        <v>0</v>
      </c>
      <c r="EO23" s="146">
        <f>conversões!EN23*INPUTs!EJ$33</f>
        <v>21757.797782113012</v>
      </c>
      <c r="EP23" s="146">
        <f>conversões!EO23*INPUTs!EK$33</f>
        <v>12720.375486909594</v>
      </c>
      <c r="EQ23" s="146">
        <f>conversões!EP23*INPUTs!EL$33</f>
        <v>8052.1072904128887</v>
      </c>
      <c r="ER23" s="146">
        <f>conversões!EQ23*INPUTs!EM$33</f>
        <v>9857.2479724560562</v>
      </c>
      <c r="ES23" s="146">
        <f>conversões!ER23*INPUTs!EN$33</f>
        <v>0</v>
      </c>
      <c r="ET23" s="146">
        <f>conversões!ES23*INPUTs!EO$33</f>
        <v>11261.936911482422</v>
      </c>
      <c r="EU23" s="144">
        <f t="shared" si="4"/>
        <v>639071.55616703699</v>
      </c>
      <c r="EV23" s="146">
        <f>conversões!EU23*INPUTs!EQ$33</f>
        <v>0</v>
      </c>
      <c r="EW23" s="146">
        <f>conversões!EV23*INPUTs!ER$33</f>
        <v>0</v>
      </c>
      <c r="EX23" s="146">
        <f>conversões!EW23*INPUTs!ES$33</f>
        <v>13067.156713555301</v>
      </c>
      <c r="EY23" s="146">
        <f>conversões!EX23*INPUTs!ET$33</f>
        <v>0</v>
      </c>
      <c r="EZ23" s="146">
        <f>conversões!EY23*INPUTs!EU$33</f>
        <v>0</v>
      </c>
      <c r="FA23" s="146">
        <f>conversões!EZ23*INPUTs!EV$33</f>
        <v>0</v>
      </c>
      <c r="FB23" s="146">
        <f>conversões!FA23*INPUTs!EW$33</f>
        <v>0</v>
      </c>
      <c r="FC23" s="146">
        <f>conversões!FB23*INPUTs!EX$33</f>
        <v>13180.129972884457</v>
      </c>
      <c r="FD23" s="146">
        <f>conversões!FC23*INPUTs!EY$33</f>
        <v>11146.349552990545</v>
      </c>
      <c r="FE23" s="146">
        <f>conversões!FD23*INPUTs!EZ$33</f>
        <v>77196.154439315447</v>
      </c>
      <c r="FF23" s="146">
        <f>conversões!FE23*INPUTs!FA$33</f>
        <v>68970.01395049553</v>
      </c>
      <c r="FG23" s="146">
        <f>conversões!FF23*INPUTs!FB$33</f>
        <v>20881.010516505019</v>
      </c>
      <c r="FH23" s="146">
        <f>conversões!FG23*INPUTs!FC$33</f>
        <v>70419.831083158875</v>
      </c>
      <c r="FI23" s="146">
        <f>conversões!FH23*INPUTs!FD$33</f>
        <v>19588.195512972452</v>
      </c>
      <c r="FJ23" s="146">
        <f>conversões!FI23*INPUTs!FE$33</f>
        <v>25670.679721399621</v>
      </c>
      <c r="FK23" s="146">
        <f>conversões!FJ23*INPUTs!FF$33</f>
        <v>0</v>
      </c>
      <c r="FL23" s="146">
        <f>conversões!FK23*INPUTs!FG$33</f>
        <v>18835.260395198693</v>
      </c>
      <c r="FM23" s="146">
        <f>conversões!FL23*INPUTs!FH$33</f>
        <v>11406.465615638392</v>
      </c>
      <c r="FN23" s="146">
        <f>conversões!FM23*INPUTs!FI$33</f>
        <v>229515.75819249352</v>
      </c>
      <c r="FO23" s="146">
        <f>conversões!FN23*INPUTs!FJ$33</f>
        <v>153018.65612851642</v>
      </c>
      <c r="FP23" s="146">
        <f>conversões!FO23*INPUTs!FK$33</f>
        <v>0</v>
      </c>
      <c r="FQ23" s="146">
        <f>conversões!FP23*INPUTs!FL$33</f>
        <v>17929.200349974286</v>
      </c>
      <c r="FR23" s="146">
        <f>conversões!FQ23*INPUTs!FM$33</f>
        <v>8138.3063290572363</v>
      </c>
      <c r="FS23" s="146">
        <f>conversões!FR23*INPUTs!FN$33</f>
        <v>11197.287585301827</v>
      </c>
      <c r="FT23" s="146">
        <f>conversões!FS23*INPUTs!FO$33</f>
        <v>33590.368588148754</v>
      </c>
      <c r="FU23" s="146">
        <f>conversões!FT23*INPUTs!FP$33</f>
        <v>0</v>
      </c>
      <c r="FV23" s="146">
        <f>conversões!FU23*INPUTs!FQ$33</f>
        <v>23095.274402342355</v>
      </c>
      <c r="FW23" s="144">
        <f t="shared" si="5"/>
        <v>826846.09904994874</v>
      </c>
      <c r="FX23" s="146">
        <f>conversões!FW23*INPUTs!FS$33</f>
        <v>0</v>
      </c>
      <c r="FY23" s="146">
        <f>conversões!FX23*INPUTs!FT$33</f>
        <v>0</v>
      </c>
      <c r="FZ23" s="146">
        <f>conversões!FY23*INPUTs!FU$33</f>
        <v>16255.832187943757</v>
      </c>
      <c r="GA23" s="146">
        <f>conversões!FZ23*INPUTs!FV$33</f>
        <v>0</v>
      </c>
      <c r="GB23" s="146">
        <f>conversões!GA23*INPUTs!FW$33</f>
        <v>0</v>
      </c>
      <c r="GC23" s="146">
        <f>conversões!GB23*INPUTs!FX$33</f>
        <v>0</v>
      </c>
      <c r="GD23" s="146">
        <f>conversões!GC23*INPUTs!FY$33</f>
        <v>0</v>
      </c>
      <c r="GE23" s="146">
        <f>conversões!GD23*INPUTs!FZ$33</f>
        <v>14671.780073617248</v>
      </c>
      <c r="GF23" s="146">
        <f>conversões!GE23*INPUTs!GA$33</f>
        <v>9727.3770585162438</v>
      </c>
      <c r="GG23" s="146">
        <f>conversões!GF23*INPUTs!GB$33</f>
        <v>68349.96704049602</v>
      </c>
      <c r="GH23" s="146">
        <f>conversões!GG23*INPUTs!GC$33</f>
        <v>36681.168166257128</v>
      </c>
      <c r="GI23" s="146">
        <f>conversões!GH23*INPUTs!GD$33</f>
        <v>21608.529294418142</v>
      </c>
      <c r="GJ23" s="146">
        <f>conversões!GI23*INPUTs!GE$33</f>
        <v>0</v>
      </c>
      <c r="GK23" s="146">
        <f>conversões!GJ23*INPUTs!GF$33</f>
        <v>23769.762076424478</v>
      </c>
      <c r="GL23" s="146">
        <f>conversões!GK23*INPUTs!GG$33</f>
        <v>0</v>
      </c>
      <c r="GM23" s="146">
        <f>conversões!GL23*INPUTs!GH$33</f>
        <v>560.35782884922276</v>
      </c>
      <c r="GN23" s="146">
        <f>conversões!GM23*INPUTs!GI$33</f>
        <v>4541.0286000663718</v>
      </c>
      <c r="GO23" s="146">
        <f>conversões!GN23*INPUTs!GJ$33</f>
        <v>12100.412505006114</v>
      </c>
      <c r="GP23" s="146">
        <f>conversões!GO23*INPUTs!GK$33</f>
        <v>209400.70781421231</v>
      </c>
      <c r="GQ23" s="146">
        <f>conversões!GP23*INPUTs!GL$33</f>
        <v>135555.65752437097</v>
      </c>
      <c r="GR23" s="146">
        <f>conversões!GQ23*INPUTs!GM$33</f>
        <v>0</v>
      </c>
      <c r="GS23" s="146">
        <f>conversões!GR23*INPUTs!GN$33</f>
        <v>18368.844332775294</v>
      </c>
      <c r="GT23" s="146">
        <f>conversões!GS23*INPUTs!GO$33</f>
        <v>13659.793725375705</v>
      </c>
      <c r="GU23" s="146">
        <f>conversões!GT23*INPUTs!GP$33</f>
        <v>0</v>
      </c>
      <c r="GV23" s="146">
        <f>conversões!GU23*INPUTs!GQ$33</f>
        <v>0</v>
      </c>
      <c r="GW23" s="146">
        <f>conversões!GV23*INPUTs!GR$33</f>
        <v>0</v>
      </c>
      <c r="GX23" s="146">
        <f>conversões!GW23*INPUTs!GS$33</f>
        <v>74313.713606897451</v>
      </c>
      <c r="GY23" s="144">
        <f t="shared" si="6"/>
        <v>659564.93183522648</v>
      </c>
      <c r="GZ23" s="146">
        <f>conversões!GY23*INPUTs!GU$33</f>
        <v>0</v>
      </c>
      <c r="HA23" s="146">
        <f>conversões!GZ23*INPUTs!GV$33</f>
        <v>0</v>
      </c>
      <c r="HB23" s="146">
        <f>conversões!HA23*INPUTs!GW$33</f>
        <v>19873.174291139898</v>
      </c>
      <c r="HC23" s="146">
        <f>conversões!HB23*INPUTs!GX$33</f>
        <v>0</v>
      </c>
      <c r="HD23" s="146">
        <f>conversões!HC23*INPUTs!GY$33</f>
        <v>0</v>
      </c>
      <c r="HE23" s="146">
        <f>conversões!HD23*INPUTs!GZ$33</f>
        <v>0</v>
      </c>
      <c r="HF23" s="146">
        <f>conversões!HE23*INPUTs!HA$33</f>
        <v>0</v>
      </c>
      <c r="HG23" s="146">
        <f>conversões!HF23*INPUTs!HB$33</f>
        <v>14939.436259440687</v>
      </c>
      <c r="HH23" s="146">
        <f>conversões!HG23*INPUTs!HC$33</f>
        <v>0</v>
      </c>
      <c r="HI23" s="146">
        <f>conversões!HH23*INPUTs!HD$33</f>
        <v>77633.010227431165</v>
      </c>
      <c r="HJ23" s="146">
        <f>conversões!HI23*INPUTs!HE$33</f>
        <v>41642.055125791761</v>
      </c>
      <c r="HK23" s="146">
        <f>conversões!HJ23*INPUTs!HF$33</f>
        <v>21400.482405052386</v>
      </c>
      <c r="HL23" s="146">
        <f>conversões!HK23*INPUTs!HG$33</f>
        <v>0</v>
      </c>
      <c r="HM23" s="146">
        <f>conversões!HL23*INPUTs!HH$33</f>
        <v>26104.524192905144</v>
      </c>
      <c r="HN23" s="146">
        <f>conversões!HM23*INPUTs!HI$33</f>
        <v>0</v>
      </c>
      <c r="HO23" s="146">
        <f>conversões!HN23*INPUTs!HJ$33</f>
        <v>288.01284461297945</v>
      </c>
      <c r="HP23" s="146">
        <f>conversões!HO23*INPUTs!HK$33</f>
        <v>3606.580843989625</v>
      </c>
      <c r="HQ23" s="146">
        <f>conversões!HP23*INPUTs!HL$33</f>
        <v>2409.6294631171363</v>
      </c>
      <c r="HR23" s="146">
        <f>conversões!HQ23*INPUTs!HM$33</f>
        <v>244373.19239963999</v>
      </c>
      <c r="HS23" s="146">
        <f>conversões!HR23*INPUTs!HN$33</f>
        <v>151293.23727921807</v>
      </c>
      <c r="HT23" s="146">
        <f>conversões!HS23*INPUTs!HO$33</f>
        <v>0</v>
      </c>
      <c r="HU23" s="146">
        <f>conversões!HT23*INPUTs!HP$33</f>
        <v>19170.746964734357</v>
      </c>
      <c r="HV23" s="146">
        <f>conversões!HU23*INPUTs!HQ$33</f>
        <v>0</v>
      </c>
      <c r="HW23" s="146">
        <f>conversões!HV23*INPUTs!HR$33</f>
        <v>0</v>
      </c>
      <c r="HX23" s="146">
        <f>conversões!HW23*INPUTs!HS$33</f>
        <v>0</v>
      </c>
      <c r="HY23" s="146">
        <f>conversões!HX23*INPUTs!HT$33</f>
        <v>0</v>
      </c>
      <c r="HZ23" s="146">
        <f>conversões!HY23*INPUTs!HU$33</f>
        <v>97632.940171544455</v>
      </c>
      <c r="IA23" s="144">
        <f t="shared" si="7"/>
        <v>720367.02246861765</v>
      </c>
    </row>
    <row r="24" spans="1:235" s="116" customFormat="1" ht="36" x14ac:dyDescent="0.25">
      <c r="A24" s="114" t="s">
        <v>28</v>
      </c>
      <c r="B24" s="115">
        <v>6143</v>
      </c>
      <c r="C24" s="115"/>
      <c r="D24" s="115">
        <v>4</v>
      </c>
      <c r="E24" s="115"/>
      <c r="F24" s="115"/>
      <c r="G24" s="115" t="s">
        <v>786</v>
      </c>
      <c r="H24" s="115" t="s">
        <v>23</v>
      </c>
      <c r="I24" s="114" t="s">
        <v>11</v>
      </c>
      <c r="J24" s="114" t="s">
        <v>881</v>
      </c>
      <c r="K24" s="114" t="s">
        <v>845</v>
      </c>
      <c r="L24" s="146">
        <f>conversões!K24*INPUTs!G$33</f>
        <v>6378.4071641167047</v>
      </c>
      <c r="M24" s="146">
        <f>conversões!L24*INPUTs!H$33</f>
        <v>0</v>
      </c>
      <c r="N24" s="146">
        <f>conversões!M24*INPUTs!I$33</f>
        <v>0</v>
      </c>
      <c r="O24" s="146">
        <f>conversões!N24*INPUTs!J$33</f>
        <v>0</v>
      </c>
      <c r="P24" s="146">
        <f>conversões!O24*INPUTs!K$33</f>
        <v>0</v>
      </c>
      <c r="Q24" s="146">
        <f>conversões!P24*INPUTs!L$33</f>
        <v>0</v>
      </c>
      <c r="R24" s="146">
        <f>conversões!Q24*INPUTs!M$33</f>
        <v>242.96513765739959</v>
      </c>
      <c r="S24" s="146">
        <f>conversões!R24*INPUTs!N$33</f>
        <v>6080.0336121664095</v>
      </c>
      <c r="T24" s="146">
        <f>conversões!S24*INPUTs!O$33</f>
        <v>879.24804270615311</v>
      </c>
      <c r="U24" s="146">
        <f>conversões!T24*INPUTs!P$33</f>
        <v>34254.325745763461</v>
      </c>
      <c r="V24" s="146">
        <f>conversões!U24*INPUTs!Q$33</f>
        <v>1657.4554263607636</v>
      </c>
      <c r="W24" s="146">
        <f>conversões!V24*INPUTs!R$33</f>
        <v>1974.6648030942058</v>
      </c>
      <c r="X24" s="146">
        <f>conversões!W24*INPUTs!S$33</f>
        <v>26789.552368277375</v>
      </c>
      <c r="Y24" s="146">
        <f>conversões!X24*INPUTs!T$33</f>
        <v>0</v>
      </c>
      <c r="Z24" s="146">
        <f>conversões!Y24*INPUTs!U$33</f>
        <v>0</v>
      </c>
      <c r="AA24" s="146">
        <f>conversões!Z24*INPUTs!V$33</f>
        <v>59677.473220707325</v>
      </c>
      <c r="AB24" s="146">
        <f>conversões!AA24*INPUTs!W$33</f>
        <v>0</v>
      </c>
      <c r="AC24" s="146">
        <f>conversões!AB24*INPUTs!X$33</f>
        <v>0</v>
      </c>
      <c r="AD24" s="146">
        <f>conversões!AC24*INPUTs!Y$33</f>
        <v>145594.63177840662</v>
      </c>
      <c r="AE24" s="146">
        <f>conversões!AD24*INPUTs!Z$33</f>
        <v>3400815.763743083</v>
      </c>
      <c r="AF24" s="146">
        <f>conversões!AE24*INPUTs!AA$33</f>
        <v>46173.203937770049</v>
      </c>
      <c r="AG24" s="146">
        <f>conversões!AF24*INPUTs!AB$33</f>
        <v>0</v>
      </c>
      <c r="AH24" s="146">
        <f>conversões!AG24*INPUTs!AC$33</f>
        <v>0</v>
      </c>
      <c r="AI24" s="146">
        <f>conversões!AH24*INPUTs!AD$33</f>
        <v>0</v>
      </c>
      <c r="AJ24" s="146">
        <f>conversões!AI24*INPUTs!AE$33</f>
        <v>0</v>
      </c>
      <c r="AK24" s="146">
        <f>conversões!AJ24*INPUTs!AF$33</f>
        <v>16262.688383270748</v>
      </c>
      <c r="AL24" s="146">
        <f>conversões!AK24*INPUTs!AG$33</f>
        <v>1533.2191352438099</v>
      </c>
      <c r="AM24" s="144">
        <f t="shared" si="0"/>
        <v>3748313.6324986238</v>
      </c>
      <c r="AN24" s="146">
        <f>conversões!AM24*INPUTs!AI$33</f>
        <v>258.84442227718057</v>
      </c>
      <c r="AO24" s="146">
        <f>conversões!AN24*INPUTs!AJ$33</f>
        <v>0</v>
      </c>
      <c r="AP24" s="146">
        <f>conversões!AO24*INPUTs!AK$33</f>
        <v>0</v>
      </c>
      <c r="AQ24" s="146">
        <f>conversões!AP24*INPUTs!AL$33</f>
        <v>965.84599915667502</v>
      </c>
      <c r="AR24" s="146">
        <f>conversões!AQ24*INPUTs!AM$33</f>
        <v>0</v>
      </c>
      <c r="AS24" s="146">
        <f>conversões!AR24*INPUTs!AN$33</f>
        <v>0</v>
      </c>
      <c r="AT24" s="146">
        <f>conversões!AS24*INPUTs!AO$33</f>
        <v>0</v>
      </c>
      <c r="AU24" s="146">
        <f>conversões!AT24*INPUTs!AP$33</f>
        <v>0</v>
      </c>
      <c r="AV24" s="146">
        <f>conversões!AU24*INPUTs!AQ$33</f>
        <v>726.83234321288603</v>
      </c>
      <c r="AW24" s="146">
        <f>conversões!AV24*INPUTs!AR$33</f>
        <v>17044.608286899133</v>
      </c>
      <c r="AX24" s="146">
        <f>conversões!AW24*INPUTs!AS$33</f>
        <v>1830.4247945106965</v>
      </c>
      <c r="AY24" s="146">
        <f>conversões!AX24*INPUTs!AT$33</f>
        <v>1921.2473988184793</v>
      </c>
      <c r="AZ24" s="146">
        <f>conversões!AY24*INPUTs!AU$33</f>
        <v>44599.24327606849</v>
      </c>
      <c r="BA24" s="146">
        <f>conversões!AZ24*INPUTs!AV$33</f>
        <v>0</v>
      </c>
      <c r="BB24" s="146">
        <f>conversões!BA24*INPUTs!AW$33</f>
        <v>0</v>
      </c>
      <c r="BC24" s="146">
        <f>conversões!BB24*INPUTs!AX$33</f>
        <v>36876.272366305675</v>
      </c>
      <c r="BD24" s="146">
        <f>conversões!BC24*INPUTs!AY$33</f>
        <v>277.7355239732255</v>
      </c>
      <c r="BE24" s="146">
        <f>conversões!BD24*INPUTs!AZ$33</f>
        <v>0</v>
      </c>
      <c r="BF24" s="146">
        <f>conversões!BE24*INPUTs!BA$33</f>
        <v>185964.69674467569</v>
      </c>
      <c r="BG24" s="146">
        <f>conversões!BF24*INPUTs!BB$33</f>
        <v>3829584.3784073503</v>
      </c>
      <c r="BH24" s="146">
        <f>conversões!BG24*INPUTs!BC$33</f>
        <v>24882.22876188856</v>
      </c>
      <c r="BI24" s="146">
        <f>conversões!BH24*INPUTs!BD$33</f>
        <v>0</v>
      </c>
      <c r="BJ24" s="146">
        <f>conversões!BI24*INPUTs!BE$33</f>
        <v>314.38593798847842</v>
      </c>
      <c r="BK24" s="146">
        <f>conversões!BJ24*INPUTs!BF$33</f>
        <v>0</v>
      </c>
      <c r="BL24" s="146">
        <f>conversões!BK24*INPUTs!BG$33</f>
        <v>0</v>
      </c>
      <c r="BM24" s="146">
        <f>conversões!BL24*INPUTs!BH$33</f>
        <v>20403.570525557694</v>
      </c>
      <c r="BN24" s="146">
        <f>conversões!BM24*INPUTs!BI$33</f>
        <v>0</v>
      </c>
      <c r="BO24" s="144">
        <f t="shared" si="1"/>
        <v>4165650.3147886829</v>
      </c>
      <c r="BP24" s="146">
        <f>conversões!BO24*INPUTs!BK$33</f>
        <v>2412.4942710763562</v>
      </c>
      <c r="BQ24" s="146">
        <f>conversões!BP24*INPUTs!BL$33</f>
        <v>0</v>
      </c>
      <c r="BR24" s="146">
        <f>conversões!BQ24*INPUTs!BM$33</f>
        <v>0</v>
      </c>
      <c r="BS24" s="146">
        <f>conversões!BR24*INPUTs!BN$33</f>
        <v>0</v>
      </c>
      <c r="BT24" s="146">
        <f>conversões!BS24*INPUTs!BO$33</f>
        <v>0</v>
      </c>
      <c r="BU24" s="146">
        <f>conversões!BT24*INPUTs!BP$33</f>
        <v>569.43847488836855</v>
      </c>
      <c r="BV24" s="146">
        <f>conversões!BU24*INPUTs!BQ$33</f>
        <v>0</v>
      </c>
      <c r="BW24" s="146">
        <f>conversões!BV24*INPUTs!BR$33</f>
        <v>0</v>
      </c>
      <c r="BX24" s="146">
        <f>conversões!BW24*INPUTs!BS$33</f>
        <v>0</v>
      </c>
      <c r="BY24" s="146">
        <f>conversões!BX24*INPUTs!BT$33</f>
        <v>498.86018504304968</v>
      </c>
      <c r="BZ24" s="146">
        <f>conversões!BY24*INPUTs!BU$33</f>
        <v>3254.8862616813462</v>
      </c>
      <c r="CA24" s="146">
        <f>conversões!BZ24*INPUTs!BV$33</f>
        <v>1727.5640491683746</v>
      </c>
      <c r="CB24" s="146">
        <f>conversões!CA24*INPUTs!BW$33</f>
        <v>0</v>
      </c>
      <c r="CC24" s="146">
        <f>conversões!CB24*INPUTs!BX$33</f>
        <v>0</v>
      </c>
      <c r="CD24" s="146">
        <f>conversões!CC24*INPUTs!BY$33</f>
        <v>0</v>
      </c>
      <c r="CE24" s="146">
        <f>conversões!CD24*INPUTs!BZ$33</f>
        <v>71081.140109813103</v>
      </c>
      <c r="CF24" s="146">
        <f>conversões!CE24*INPUTs!CA$33</f>
        <v>85081.362473685556</v>
      </c>
      <c r="CG24" s="146">
        <f>conversões!CF24*INPUTs!CB$33</f>
        <v>0</v>
      </c>
      <c r="CH24" s="146">
        <f>conversões!CG24*INPUTs!CC$33</f>
        <v>228107.31243426504</v>
      </c>
      <c r="CI24" s="146">
        <f>conversões!CH24*INPUTs!CD$33</f>
        <v>4179176.4977967427</v>
      </c>
      <c r="CJ24" s="146">
        <f>conversões!CI24*INPUTs!CE$33</f>
        <v>23944.258278631925</v>
      </c>
      <c r="CK24" s="146">
        <f>conversões!CJ24*INPUTs!CF$33</f>
        <v>0</v>
      </c>
      <c r="CL24" s="146">
        <f>conversões!CK24*INPUTs!CG$33</f>
        <v>0</v>
      </c>
      <c r="CM24" s="146">
        <f>conversões!CL24*INPUTs!CH$33</f>
        <v>2524.6134986781049</v>
      </c>
      <c r="CN24" s="146">
        <f>conversões!CM24*INPUTs!CI$33</f>
        <v>0</v>
      </c>
      <c r="CO24" s="146">
        <f>conversões!CN24*INPUTs!CJ$33</f>
        <v>0</v>
      </c>
      <c r="CP24" s="146">
        <f>conversões!CO24*INPUTs!CK$33</f>
        <v>25668.746558000938</v>
      </c>
      <c r="CQ24" s="144">
        <f t="shared" si="2"/>
        <v>4624047.1743916748</v>
      </c>
      <c r="CR24" s="146">
        <f>conversões!CQ24*INPUTs!CM$33</f>
        <v>0</v>
      </c>
      <c r="CS24" s="146">
        <f>conversões!CR24*INPUTs!CN$33</f>
        <v>0</v>
      </c>
      <c r="CT24" s="146">
        <f>conversões!CS24*INPUTs!CO$33</f>
        <v>7354.9631217482247</v>
      </c>
      <c r="CU24" s="146">
        <f>conversões!CT24*INPUTs!CP$33</f>
        <v>0</v>
      </c>
      <c r="CV24" s="146">
        <f>conversões!CU24*INPUTs!CQ$33</f>
        <v>0</v>
      </c>
      <c r="CW24" s="146">
        <f>conversões!CV24*INPUTs!CR$33</f>
        <v>1351.6312586692081</v>
      </c>
      <c r="CX24" s="146">
        <f>conversões!CW24*INPUTs!CS$33</f>
        <v>0</v>
      </c>
      <c r="CY24" s="146">
        <f>conversões!CX24*INPUTs!CT$33</f>
        <v>0</v>
      </c>
      <c r="CZ24" s="146">
        <f>conversões!CY24*INPUTs!CU$33</f>
        <v>0</v>
      </c>
      <c r="DA24" s="146">
        <f>conversões!CZ24*INPUTs!CV$33</f>
        <v>236.06542848473032</v>
      </c>
      <c r="DB24" s="146">
        <f>conversões!DA24*INPUTs!CW$33</f>
        <v>1710.9520878672047</v>
      </c>
      <c r="DC24" s="146">
        <f>conversões!DB24*INPUTs!CX$33</f>
        <v>8543.3123105924333</v>
      </c>
      <c r="DD24" s="146">
        <f>conversões!DC24*INPUTs!CY$33</f>
        <v>0</v>
      </c>
      <c r="DE24" s="146">
        <f>conversões!DD24*INPUTs!CZ$33</f>
        <v>0</v>
      </c>
      <c r="DF24" s="146">
        <f>conversões!DE24*INPUTs!DA$33</f>
        <v>0</v>
      </c>
      <c r="DG24" s="146">
        <f>conversões!DF24*INPUTs!DB$33</f>
        <v>82034.771157096184</v>
      </c>
      <c r="DH24" s="146">
        <f>conversões!DG24*INPUTs!DC$33</f>
        <v>97339.929066758312</v>
      </c>
      <c r="DI24" s="146">
        <f>conversões!DH24*INPUTs!DD$33</f>
        <v>0</v>
      </c>
      <c r="DJ24" s="146">
        <f>conversões!DI24*INPUTs!DE$33</f>
        <v>221163.31991354888</v>
      </c>
      <c r="DK24" s="146">
        <f>conversões!DJ24*INPUTs!DF$33</f>
        <v>3496645.0515981531</v>
      </c>
      <c r="DL24" s="146">
        <f>conversões!DK24*INPUTs!DG$33</f>
        <v>39821.145954977248</v>
      </c>
      <c r="DM24" s="146">
        <f>conversões!DL24*INPUTs!DH$33</f>
        <v>0</v>
      </c>
      <c r="DN24" s="146">
        <f>conversões!DM24*INPUTs!DI$33</f>
        <v>0</v>
      </c>
      <c r="DO24" s="146">
        <f>conversões!DN24*INPUTs!DJ$33</f>
        <v>1086.3187859474315</v>
      </c>
      <c r="DP24" s="146">
        <f>conversões!DO24*INPUTs!DK$33</f>
        <v>0</v>
      </c>
      <c r="DQ24" s="146">
        <f>conversões!DP24*INPUTs!DL$33</f>
        <v>455.41826026257701</v>
      </c>
      <c r="DR24" s="146">
        <f>conversões!DQ24*INPUTs!DM$33</f>
        <v>29718.431383460938</v>
      </c>
      <c r="DS24" s="144">
        <f t="shared" si="3"/>
        <v>3987461.3103275658</v>
      </c>
      <c r="DT24" s="146">
        <f>conversões!DS24*INPUTs!DO$33</f>
        <v>0</v>
      </c>
      <c r="DU24" s="146">
        <f>conversões!DT24*INPUTs!DP$33</f>
        <v>0</v>
      </c>
      <c r="DV24" s="146">
        <f>conversões!DU24*INPUTs!DQ$33</f>
        <v>1867.154957662299</v>
      </c>
      <c r="DW24" s="146">
        <f>conversões!DV24*INPUTs!DR$33</f>
        <v>0</v>
      </c>
      <c r="DX24" s="146">
        <f>conversões!DW24*INPUTs!DS$33</f>
        <v>0</v>
      </c>
      <c r="DY24" s="146">
        <f>conversões!DX24*INPUTs!DT$33</f>
        <v>0</v>
      </c>
      <c r="DZ24" s="146">
        <f>conversões!DY24*INPUTs!DU$33</f>
        <v>0</v>
      </c>
      <c r="EA24" s="146">
        <f>conversões!DZ24*INPUTs!DV$33</f>
        <v>0</v>
      </c>
      <c r="EB24" s="146">
        <f>conversões!EA24*INPUTs!DW$33</f>
        <v>0</v>
      </c>
      <c r="EC24" s="146">
        <f>conversões!EB24*INPUTs!DX$33</f>
        <v>0</v>
      </c>
      <c r="ED24" s="146">
        <f>conversões!EC24*INPUTs!DY$33</f>
        <v>0</v>
      </c>
      <c r="EE24" s="146">
        <f>conversões!ED24*INPUTs!DZ$33</f>
        <v>5940.5165377108597</v>
      </c>
      <c r="EF24" s="146">
        <f>conversões!EE24*INPUTs!EA$33</f>
        <v>0</v>
      </c>
      <c r="EG24" s="146">
        <f>conversões!EF24*INPUTs!EB$33</f>
        <v>0</v>
      </c>
      <c r="EH24" s="146">
        <f>conversões!EG24*INPUTs!EC$33</f>
        <v>0</v>
      </c>
      <c r="EI24" s="146">
        <f>conversões!EH24*INPUTs!ED$33</f>
        <v>90509.356190896942</v>
      </c>
      <c r="EJ24" s="146">
        <f>conversões!EI24*INPUTs!EE$33</f>
        <v>93193.55574033875</v>
      </c>
      <c r="EK24" s="146">
        <f>conversões!EJ24*INPUTs!EF$33</f>
        <v>0</v>
      </c>
      <c r="EL24" s="146">
        <f>conversões!EK24*INPUTs!EG$33</f>
        <v>162520.01267348882</v>
      </c>
      <c r="EM24" s="146">
        <f>conversões!EL24*INPUTs!EH$33</f>
        <v>1596999.9100144221</v>
      </c>
      <c r="EN24" s="146">
        <f>conversões!EM24*INPUTs!EI$33</f>
        <v>0</v>
      </c>
      <c r="EO24" s="146">
        <f>conversões!EN24*INPUTs!EJ$33</f>
        <v>0</v>
      </c>
      <c r="EP24" s="146">
        <f>conversões!EO24*INPUTs!EK$33</f>
        <v>50259.890031454699</v>
      </c>
      <c r="EQ24" s="146">
        <f>conversões!EP24*INPUTs!EL$33</f>
        <v>26925.113589980974</v>
      </c>
      <c r="ER24" s="146">
        <f>conversões!EQ24*INPUTs!EM$33</f>
        <v>0</v>
      </c>
      <c r="ES24" s="146">
        <f>conversões!ER24*INPUTs!EN$33</f>
        <v>1856.2566403078163</v>
      </c>
      <c r="ET24" s="146">
        <f>conversões!ES24*INPUTs!EO$33</f>
        <v>6336.1136650617955</v>
      </c>
      <c r="EU24" s="144">
        <f t="shared" si="4"/>
        <v>2036407.8800413248</v>
      </c>
      <c r="EV24" s="146">
        <f>conversões!EU24*INPUTs!EQ$33</f>
        <v>0</v>
      </c>
      <c r="EW24" s="146">
        <f>conversões!EV24*INPUTs!ER$33</f>
        <v>0</v>
      </c>
      <c r="EX24" s="146">
        <f>conversões!EW24*INPUTs!ES$33</f>
        <v>0</v>
      </c>
      <c r="EY24" s="146">
        <f>conversões!EX24*INPUTs!ET$33</f>
        <v>0</v>
      </c>
      <c r="EZ24" s="146">
        <f>conversões!EY24*INPUTs!EU$33</f>
        <v>1521.2318068025224</v>
      </c>
      <c r="FA24" s="146">
        <f>conversões!EZ24*INPUTs!EV$33</f>
        <v>0</v>
      </c>
      <c r="FB24" s="146">
        <f>conversões!FA24*INPUTs!EW$33</f>
        <v>0</v>
      </c>
      <c r="FC24" s="146">
        <f>conversões!FB24*INPUTs!EX$33</f>
        <v>0</v>
      </c>
      <c r="FD24" s="146">
        <f>conversões!FC24*INPUTs!EY$33</f>
        <v>0</v>
      </c>
      <c r="FE24" s="146">
        <f>conversões!FD24*INPUTs!EZ$33</f>
        <v>0</v>
      </c>
      <c r="FF24" s="146">
        <f>conversões!FE24*INPUTs!FA$33</f>
        <v>0</v>
      </c>
      <c r="FG24" s="146">
        <f>conversões!FF24*INPUTs!FB$33</f>
        <v>0</v>
      </c>
      <c r="FH24" s="146">
        <f>conversões!FG24*INPUTs!FC$33</f>
        <v>0</v>
      </c>
      <c r="FI24" s="146">
        <f>conversões!FH24*INPUTs!FD$33</f>
        <v>0</v>
      </c>
      <c r="FJ24" s="146">
        <f>conversões!FI24*INPUTs!FE$33</f>
        <v>0</v>
      </c>
      <c r="FK24" s="146">
        <f>conversões!FJ24*INPUTs!FF$33</f>
        <v>92325.802496664226</v>
      </c>
      <c r="FL24" s="146">
        <f>conversões!FK24*INPUTs!FG$33</f>
        <v>72679.138127839353</v>
      </c>
      <c r="FM24" s="146">
        <f>conversões!FL24*INPUTs!FH$33</f>
        <v>0</v>
      </c>
      <c r="FN24" s="146">
        <f>conversões!FM24*INPUTs!FI$33</f>
        <v>314125.04591596423</v>
      </c>
      <c r="FO24" s="146">
        <f>conversões!FN24*INPUTs!FJ$33</f>
        <v>1225979.053738957</v>
      </c>
      <c r="FP24" s="146">
        <f>conversões!FO24*INPUTs!FK$33</f>
        <v>0</v>
      </c>
      <c r="FQ24" s="146">
        <f>conversões!FP24*INPUTs!FL$33</f>
        <v>0</v>
      </c>
      <c r="FR24" s="146">
        <f>conversões!FQ24*INPUTs!FM$33</f>
        <v>30948.745463049614</v>
      </c>
      <c r="FS24" s="146">
        <f>conversões!FR24*INPUTs!FN$33</f>
        <v>24822.526855826789</v>
      </c>
      <c r="FT24" s="146">
        <f>conversões!FS24*INPUTs!FO$33</f>
        <v>4445.4653081593633</v>
      </c>
      <c r="FU24" s="146">
        <f>conversões!FT24*INPUTs!FP$33</f>
        <v>5011.0241569955451</v>
      </c>
      <c r="FV24" s="146">
        <f>conversões!FU24*INPUTs!FQ$33</f>
        <v>32617.414544186959</v>
      </c>
      <c r="FW24" s="144">
        <f t="shared" si="5"/>
        <v>1804475.4484144456</v>
      </c>
      <c r="FX24" s="146">
        <f>conversões!FW24*INPUTs!FS$33</f>
        <v>0</v>
      </c>
      <c r="FY24" s="146">
        <f>conversões!FX24*INPUTs!FT$33</f>
        <v>0</v>
      </c>
      <c r="FZ24" s="146">
        <f>conversões!FY24*INPUTs!FU$33</f>
        <v>0</v>
      </c>
      <c r="GA24" s="146">
        <f>conversões!FZ24*INPUTs!FV$33</f>
        <v>0</v>
      </c>
      <c r="GB24" s="146">
        <f>conversões!GA24*INPUTs!FW$33</f>
        <v>19731.126139048334</v>
      </c>
      <c r="GC24" s="146">
        <f>conversões!GB24*INPUTs!FX$33</f>
        <v>0</v>
      </c>
      <c r="GD24" s="146">
        <f>conversões!GC24*INPUTs!FY$33</f>
        <v>0</v>
      </c>
      <c r="GE24" s="146">
        <f>conversões!GD24*INPUTs!FZ$33</f>
        <v>0</v>
      </c>
      <c r="GF24" s="146">
        <f>conversões!GE24*INPUTs!GA$33</f>
        <v>0</v>
      </c>
      <c r="GG24" s="146">
        <f>conversões!GF24*INPUTs!GB$33</f>
        <v>0</v>
      </c>
      <c r="GH24" s="146">
        <f>conversões!GG24*INPUTs!GC$33</f>
        <v>0</v>
      </c>
      <c r="GI24" s="146">
        <f>conversões!GH24*INPUTs!GD$33</f>
        <v>0</v>
      </c>
      <c r="GJ24" s="146">
        <f>conversões!GI24*INPUTs!GE$33</f>
        <v>0</v>
      </c>
      <c r="GK24" s="146">
        <f>conversões!GJ24*INPUTs!GF$33</f>
        <v>0</v>
      </c>
      <c r="GL24" s="146">
        <f>conversões!GK24*INPUTs!GG$33</f>
        <v>0</v>
      </c>
      <c r="GM24" s="146">
        <f>conversões!GL24*INPUTs!GH$33</f>
        <v>43142.688923677932</v>
      </c>
      <c r="GN24" s="146">
        <f>conversões!GM24*INPUTs!GI$33</f>
        <v>66124.388015548015</v>
      </c>
      <c r="GO24" s="146">
        <f>conversões!GN24*INPUTs!GJ$33</f>
        <v>0</v>
      </c>
      <c r="GP24" s="146">
        <f>conversões!GO24*INPUTs!GK$33</f>
        <v>71434.397726282506</v>
      </c>
      <c r="GQ24" s="146">
        <f>conversões!GP24*INPUTs!GL$33</f>
        <v>1109425.073004232</v>
      </c>
      <c r="GR24" s="146">
        <f>conversões!GQ24*INPUTs!GM$33</f>
        <v>0</v>
      </c>
      <c r="GS24" s="146">
        <f>conversões!GR24*INPUTs!GN$33</f>
        <v>0</v>
      </c>
      <c r="GT24" s="146">
        <f>conversões!GS24*INPUTs!GO$33</f>
        <v>31533.474307644254</v>
      </c>
      <c r="GU24" s="146">
        <f>conversões!GT24*INPUTs!GP$33</f>
        <v>1263.3862716308417</v>
      </c>
      <c r="GV24" s="146">
        <f>conversões!GU24*INPUTs!GQ$33</f>
        <v>0</v>
      </c>
      <c r="GW24" s="146">
        <f>conversões!GV24*INPUTs!GR$33</f>
        <v>0</v>
      </c>
      <c r="GX24" s="146">
        <f>conversões!GW24*INPUTs!GS$33</f>
        <v>0</v>
      </c>
      <c r="GY24" s="144">
        <f t="shared" si="6"/>
        <v>1342654.5343880639</v>
      </c>
      <c r="GZ24" s="146">
        <f>conversões!GY24*INPUTs!GU$33</f>
        <v>0</v>
      </c>
      <c r="HA24" s="146">
        <f>conversões!GZ24*INPUTs!GV$33</f>
        <v>0</v>
      </c>
      <c r="HB24" s="146">
        <f>conversões!HA24*INPUTs!GW$33</f>
        <v>0</v>
      </c>
      <c r="HC24" s="146">
        <f>conversões!HB24*INPUTs!GX$33</f>
        <v>0</v>
      </c>
      <c r="HD24" s="146">
        <f>conversões!HC24*INPUTs!GY$33</f>
        <v>19633.055582482015</v>
      </c>
      <c r="HE24" s="146">
        <f>conversões!HD24*INPUTs!GZ$33</f>
        <v>0</v>
      </c>
      <c r="HF24" s="146">
        <f>conversões!HE24*INPUTs!HA$33</f>
        <v>0</v>
      </c>
      <c r="HG24" s="146">
        <f>conversões!HF24*INPUTs!HB$33</f>
        <v>0</v>
      </c>
      <c r="HH24" s="146">
        <f>conversões!HG24*INPUTs!HC$33</f>
        <v>0</v>
      </c>
      <c r="HI24" s="146">
        <f>conversões!HH24*INPUTs!HD$33</f>
        <v>0</v>
      </c>
      <c r="HJ24" s="146">
        <f>conversões!HI24*INPUTs!HE$33</f>
        <v>0</v>
      </c>
      <c r="HK24" s="146">
        <f>conversões!HJ24*INPUTs!HF$33</f>
        <v>0</v>
      </c>
      <c r="HL24" s="146">
        <f>conversões!HK24*INPUTs!HG$33</f>
        <v>0</v>
      </c>
      <c r="HM24" s="146">
        <f>conversões!HL24*INPUTs!HH$33</f>
        <v>0</v>
      </c>
      <c r="HN24" s="146">
        <f>conversões!HM24*INPUTs!HI$33</f>
        <v>0</v>
      </c>
      <c r="HO24" s="146">
        <f>conversões!HN24*INPUTs!HJ$33</f>
        <v>42254.42443585422</v>
      </c>
      <c r="HP24" s="146">
        <f>conversões!HO24*INPUTs!HK$33</f>
        <v>56094.005644650155</v>
      </c>
      <c r="HQ24" s="146">
        <f>conversões!HP24*INPUTs!HL$33</f>
        <v>0</v>
      </c>
      <c r="HR24" s="146">
        <f>conversões!HQ24*INPUTs!HM$33</f>
        <v>70073.771105308144</v>
      </c>
      <c r="HS24" s="146">
        <f>conversões!HR24*INPUTs!HN$33</f>
        <v>852160.11009257927</v>
      </c>
      <c r="HT24" s="146">
        <f>conversões!HS24*INPUTs!HO$33</f>
        <v>0</v>
      </c>
      <c r="HU24" s="146">
        <f>conversões!HT24*INPUTs!HP$33</f>
        <v>0</v>
      </c>
      <c r="HV24" s="146">
        <f>conversões!HU24*INPUTs!HQ$33</f>
        <v>42571.238564921776</v>
      </c>
      <c r="HW24" s="146">
        <f>conversões!HV24*INPUTs!HR$33</f>
        <v>999.04455475127259</v>
      </c>
      <c r="HX24" s="146">
        <f>conversões!HW24*INPUTs!HS$33</f>
        <v>0</v>
      </c>
      <c r="HY24" s="146">
        <f>conversões!HX24*INPUTs!HT$33</f>
        <v>0</v>
      </c>
      <c r="HZ24" s="146">
        <f>conversões!HY24*INPUTs!HU$33</f>
        <v>0</v>
      </c>
      <c r="IA24" s="144">
        <f t="shared" si="7"/>
        <v>1083785.6499805469</v>
      </c>
    </row>
    <row r="25" spans="1:235" s="27" customFormat="1" ht="36" x14ac:dyDescent="0.25">
      <c r="A25" s="98" t="s">
        <v>28</v>
      </c>
      <c r="B25" s="99">
        <v>7722</v>
      </c>
      <c r="C25" s="99"/>
      <c r="D25" s="99">
        <v>5</v>
      </c>
      <c r="E25" s="99"/>
      <c r="F25" s="99"/>
      <c r="G25" s="99" t="s">
        <v>816</v>
      </c>
      <c r="H25" s="99" t="s">
        <v>23</v>
      </c>
      <c r="I25" s="98" t="s">
        <v>846</v>
      </c>
      <c r="J25" s="98" t="s">
        <v>882</v>
      </c>
      <c r="K25" s="98" t="s">
        <v>845</v>
      </c>
      <c r="L25" s="146">
        <f>conversões!K25*INPUTs!G$34</f>
        <v>2007.0864921190441</v>
      </c>
      <c r="M25" s="146">
        <f>conversões!L25*INPUTs!H$34</f>
        <v>1057.1198300027577</v>
      </c>
      <c r="N25" s="146">
        <f>conversões!M25*INPUTs!I$34</f>
        <v>635.12500418002708</v>
      </c>
      <c r="O25" s="146">
        <f>conversões!N25*INPUTs!J$34</f>
        <v>1799.4868672960185</v>
      </c>
      <c r="P25" s="146">
        <f>conversões!O25*INPUTs!K$34</f>
        <v>7172.8012236472769</v>
      </c>
      <c r="Q25" s="146">
        <f>conversões!P25*INPUTs!L$34</f>
        <v>1202.5739106925053</v>
      </c>
      <c r="R25" s="146">
        <f>conversões!Q25*INPUTs!M$34</f>
        <v>970.2083312309494</v>
      </c>
      <c r="S25" s="146">
        <f>conversões!R25*INPUTs!N$34</f>
        <v>4301.851940092226</v>
      </c>
      <c r="T25" s="146">
        <f>conversões!S25*INPUTs!O$34</f>
        <v>1634.4314698616422</v>
      </c>
      <c r="U25" s="146">
        <f>conversões!T25*INPUTs!P$34</f>
        <v>18928.519418043172</v>
      </c>
      <c r="V25" s="146">
        <f>conversões!U25*INPUTs!Q$34</f>
        <v>2817.4458827403637</v>
      </c>
      <c r="W25" s="146">
        <f>conversões!V25*INPUTs!R$34</f>
        <v>2785.7353719862258</v>
      </c>
      <c r="X25" s="146">
        <f>conversões!W25*INPUTs!S$34</f>
        <v>8652.7718607028382</v>
      </c>
      <c r="Y25" s="146">
        <f>conversões!X25*INPUTs!T$34</f>
        <v>1575.7895679841083</v>
      </c>
      <c r="Z25" s="146">
        <f>conversões!Y25*INPUTs!U$34</f>
        <v>760.68372877196998</v>
      </c>
      <c r="AA25" s="146">
        <f>conversões!Z25*INPUTs!V$34</f>
        <v>7406.2397200401247</v>
      </c>
      <c r="AB25" s="146">
        <f>conversões!AA25*INPUTs!W$34</f>
        <v>59396.547998424299</v>
      </c>
      <c r="AC25" s="146">
        <f>conversões!AB25*INPUTs!X$34</f>
        <v>7695.560068909429</v>
      </c>
      <c r="AD25" s="146">
        <f>conversões!AC25*INPUTs!Y$34</f>
        <v>193510.55406961413</v>
      </c>
      <c r="AE25" s="146">
        <f>conversões!AD25*INPUTs!Z$34</f>
        <v>262089.28067707992</v>
      </c>
      <c r="AF25" s="146">
        <f>conversões!AE25*INPUTs!AA$34</f>
        <v>40807.645340846087</v>
      </c>
      <c r="AG25" s="146">
        <f>conversões!AF25*INPUTs!AB$34</f>
        <v>51362.842672659346</v>
      </c>
      <c r="AH25" s="146">
        <f>conversões!AG25*INPUTs!AC$34</f>
        <v>48680.939784124355</v>
      </c>
      <c r="AI25" s="146">
        <f>conversões!AH25*INPUTs!AD$34</f>
        <v>3565.7603560292746</v>
      </c>
      <c r="AJ25" s="146">
        <f>conversões!AI25*INPUTs!AE$34</f>
        <v>5572.5345130123887</v>
      </c>
      <c r="AK25" s="146">
        <f>conversões!AJ25*INPUTs!AF$34</f>
        <v>15528.448277610436</v>
      </c>
      <c r="AL25" s="146">
        <f>conversões!AK25*INPUTs!AG$34</f>
        <v>12850.016360291613</v>
      </c>
      <c r="AM25" s="144">
        <f t="shared" si="0"/>
        <v>764768.00073799246</v>
      </c>
      <c r="AN25" s="146">
        <f>conversões!AM25*INPUTs!AI$34</f>
        <v>3667.0566413225101</v>
      </c>
      <c r="AO25" s="146">
        <f>conversões!AN25*INPUTs!AJ$34</f>
        <v>930.06113015372557</v>
      </c>
      <c r="AP25" s="146">
        <f>conversões!AO25*INPUTs!AK$34</f>
        <v>1203.2270174593596</v>
      </c>
      <c r="AQ25" s="146">
        <f>conversões!AP25*INPUTs!AL$34</f>
        <v>2493.5586790234925</v>
      </c>
      <c r="AR25" s="146">
        <f>conversões!AQ25*INPUTs!AM$34</f>
        <v>7838.9745482400949</v>
      </c>
      <c r="AS25" s="146">
        <f>conversões!AR25*INPUTs!AN$34</f>
        <v>1315.5967542370299</v>
      </c>
      <c r="AT25" s="146">
        <f>conversões!AS25*INPUTs!AO$34</f>
        <v>2618.9037989902508</v>
      </c>
      <c r="AU25" s="146">
        <f>conversões!AT25*INPUTs!AP$34</f>
        <v>6778.9655008735253</v>
      </c>
      <c r="AV25" s="146">
        <f>conversões!AU25*INPUTs!AQ$34</f>
        <v>2449.9192310770077</v>
      </c>
      <c r="AW25" s="146">
        <f>conversões!AV25*INPUTs!AR$34</f>
        <v>22291.565233421134</v>
      </c>
      <c r="AX25" s="146">
        <f>conversões!AW25*INPUTs!AS$34</f>
        <v>3295.9994991905737</v>
      </c>
      <c r="AY25" s="146">
        <f>conversões!AX25*INPUTs!AT$34</f>
        <v>3389.4636252401569</v>
      </c>
      <c r="AZ25" s="146">
        <f>conversões!AY25*INPUTs!AU$34</f>
        <v>10565.26136615332</v>
      </c>
      <c r="BA25" s="146">
        <f>conversões!AZ25*INPUTs!AV$34</f>
        <v>2401.9546554005242</v>
      </c>
      <c r="BB25" s="146">
        <f>conversões!BA25*INPUTs!AW$34</f>
        <v>1201.977504633413</v>
      </c>
      <c r="BC25" s="146">
        <f>conversões!BB25*INPUTs!AX$34</f>
        <v>9878.3721487587518</v>
      </c>
      <c r="BD25" s="146">
        <f>conversões!BC25*INPUTs!AY$34</f>
        <v>72959.808995601546</v>
      </c>
      <c r="BE25" s="146">
        <f>conversões!BD25*INPUTs!AZ$34</f>
        <v>9186.2808779670995</v>
      </c>
      <c r="BF25" s="146">
        <f>conversões!BE25*INPUTs!BA$34</f>
        <v>209799.68903579935</v>
      </c>
      <c r="BG25" s="146">
        <f>conversões!BF25*INPUTs!BB$34</f>
        <v>292643.73382368317</v>
      </c>
      <c r="BH25" s="146">
        <f>conversões!BG25*INPUTs!BC$34</f>
        <v>46651.04586008755</v>
      </c>
      <c r="BI25" s="146">
        <f>conversões!BH25*INPUTs!BD$34</f>
        <v>64293.448704475966</v>
      </c>
      <c r="BJ25" s="146">
        <f>conversões!BI25*INPUTs!BE$34</f>
        <v>52106.213439207946</v>
      </c>
      <c r="BK25" s="146">
        <f>conversões!BJ25*INPUTs!BF$34</f>
        <v>3719.1324258658838</v>
      </c>
      <c r="BL25" s="146">
        <f>conversões!BK25*INPUTs!BG$34</f>
        <v>7850.9299209583787</v>
      </c>
      <c r="BM25" s="146">
        <f>conversões!BL25*INPUTs!BH$34</f>
        <v>18786.793674577202</v>
      </c>
      <c r="BN25" s="146">
        <f>conversões!BM25*INPUTs!BI$34</f>
        <v>14097.833877033609</v>
      </c>
      <c r="BO25" s="144">
        <f t="shared" si="1"/>
        <v>874415.76796943252</v>
      </c>
      <c r="BP25" s="146">
        <f>conversões!BO25*INPUTs!BK$34</f>
        <v>2931.8476490830662</v>
      </c>
      <c r="BQ25" s="146">
        <f>conversões!BP25*INPUTs!BL$34</f>
        <v>1042.3481636504016</v>
      </c>
      <c r="BR25" s="146">
        <f>conversões!BQ25*INPUTs!BM$34</f>
        <v>946.65522604741466</v>
      </c>
      <c r="BS25" s="146">
        <f>conversões!BR25*INPUTs!BN$34</f>
        <v>2618.086065753364</v>
      </c>
      <c r="BT25" s="146">
        <f>conversões!BS25*INPUTs!BO$34</f>
        <v>15933.498515020918</v>
      </c>
      <c r="BU25" s="146">
        <f>conversões!BT25*INPUTs!BP$34</f>
        <v>2526.390215280147</v>
      </c>
      <c r="BV25" s="146">
        <f>conversões!BU25*INPUTs!BQ$34</f>
        <v>1513.2044270838871</v>
      </c>
      <c r="BW25" s="146">
        <f>conversões!BV25*INPUTs!BR$34</f>
        <v>9238.9239272054419</v>
      </c>
      <c r="BX25" s="146">
        <f>conversões!BW25*INPUTs!BS$34</f>
        <v>2344.6781014520775</v>
      </c>
      <c r="BY25" s="146">
        <f>conversões!BX25*INPUTs!BT$34</f>
        <v>27560.013319127949</v>
      </c>
      <c r="BZ25" s="146">
        <f>conversões!BY25*INPUTs!BU$34</f>
        <v>3842.1898714061685</v>
      </c>
      <c r="CA25" s="146">
        <f>conversões!BZ25*INPUTs!BV$34</f>
        <v>2343.7354913440668</v>
      </c>
      <c r="CB25" s="146">
        <f>conversões!CA25*INPUTs!BW$34</f>
        <v>15313.034417371715</v>
      </c>
      <c r="CC25" s="146">
        <f>conversões!CB25*INPUTs!BX$34</f>
        <v>8152.9560305234227</v>
      </c>
      <c r="CD25" s="146">
        <f>conversões!CC25*INPUTs!BY$34</f>
        <v>1632.4686212685292</v>
      </c>
      <c r="CE25" s="146">
        <f>conversões!CD25*INPUTs!BZ$34</f>
        <v>15331.139135716237</v>
      </c>
      <c r="CF25" s="146">
        <f>conversões!CE25*INPUTs!CA$34</f>
        <v>89607.553315672179</v>
      </c>
      <c r="CG25" s="146">
        <f>conversões!CF25*INPUTs!CB$34</f>
        <v>12532.717347008322</v>
      </c>
      <c r="CH25" s="146">
        <f>conversões!CG25*INPUTs!CC$34</f>
        <v>204401.52112997981</v>
      </c>
      <c r="CI25" s="146">
        <f>conversões!CH25*INPUTs!CD$34</f>
        <v>336915.37920787837</v>
      </c>
      <c r="CJ25" s="146">
        <f>conversões!CI25*INPUTs!CE$34</f>
        <v>57449.426350716305</v>
      </c>
      <c r="CK25" s="146">
        <f>conversões!CJ25*INPUTs!CF$34</f>
        <v>70187.35652247112</v>
      </c>
      <c r="CL25" s="146">
        <f>conversões!CK25*INPUTs!CG$34</f>
        <v>59137.588519836761</v>
      </c>
      <c r="CM25" s="146">
        <f>conversões!CL25*INPUTs!CH$34</f>
        <v>5295.3989662929762</v>
      </c>
      <c r="CN25" s="146">
        <f>conversões!CM25*INPUTs!CI$34</f>
        <v>7772.2045877638311</v>
      </c>
      <c r="CO25" s="146">
        <f>conversões!CN25*INPUTs!CJ$34</f>
        <v>20388.637119730123</v>
      </c>
      <c r="CP25" s="146">
        <f>conversões!CO25*INPUTs!CK$34</f>
        <v>18317.114819368595</v>
      </c>
      <c r="CQ25" s="144">
        <f t="shared" si="2"/>
        <v>995276.06706405315</v>
      </c>
      <c r="CR25" s="146">
        <f>conversões!CQ25*INPUTs!CM$34</f>
        <v>3821.6018254210885</v>
      </c>
      <c r="CS25" s="146">
        <f>conversões!CR25*INPUTs!CN$34</f>
        <v>1009.510960459068</v>
      </c>
      <c r="CT25" s="146">
        <f>conversões!CS25*INPUTs!CO$34</f>
        <v>1086.6969897532144</v>
      </c>
      <c r="CU25" s="146">
        <f>conversões!CT25*INPUTs!CP$34</f>
        <v>3229.0575928124849</v>
      </c>
      <c r="CV25" s="146">
        <f>conversões!CU25*INPUTs!CQ$34</f>
        <v>14738.14243796992</v>
      </c>
      <c r="CW25" s="146">
        <f>conversões!CV25*INPUTs!CR$34</f>
        <v>2514.2258964329835</v>
      </c>
      <c r="CX25" s="146">
        <f>conversões!CW25*INPUTs!CS$34</f>
        <v>1703.2045142846093</v>
      </c>
      <c r="CY25" s="146">
        <f>conversões!CX25*INPUTs!CT$34</f>
        <v>7846.21378863673</v>
      </c>
      <c r="CZ25" s="146">
        <f>conversões!CY25*INPUTs!CU$34</f>
        <v>4084.2926427052671</v>
      </c>
      <c r="DA25" s="146">
        <f>conversões!CZ25*INPUTs!CV$34</f>
        <v>31697.905100625532</v>
      </c>
      <c r="DB25" s="146">
        <f>conversões!DA25*INPUTs!CW$34</f>
        <v>3935.5324236462234</v>
      </c>
      <c r="DC25" s="146">
        <f>conversões!DB25*INPUTs!CX$34</f>
        <v>2116.1218079580544</v>
      </c>
      <c r="DD25" s="146">
        <f>conversões!DC25*INPUTs!CY$34</f>
        <v>18156.254283236158</v>
      </c>
      <c r="DE25" s="146">
        <f>conversões!DD25*INPUTs!CZ$34</f>
        <v>2397.7778225080442</v>
      </c>
      <c r="DF25" s="146">
        <f>conversões!DE25*INPUTs!DA$34</f>
        <v>2833.2514420551288</v>
      </c>
      <c r="DG25" s="146">
        <f>conversões!DF25*INPUTs!DB$34</f>
        <v>20909.887151051047</v>
      </c>
      <c r="DH25" s="146">
        <f>conversões!DG25*INPUTs!DC$34</f>
        <v>93714.582501875891</v>
      </c>
      <c r="DI25" s="146">
        <f>conversões!DH25*INPUTs!DD$34</f>
        <v>15811.625484616683</v>
      </c>
      <c r="DJ25" s="146">
        <f>conversões!DI25*INPUTs!DE$34</f>
        <v>198693.25667747218</v>
      </c>
      <c r="DK25" s="146">
        <f>conversões!DJ25*INPUTs!DF$34</f>
        <v>367288.15558649821</v>
      </c>
      <c r="DL25" s="146">
        <f>conversões!DK25*INPUTs!DG$34</f>
        <v>62205.358278894848</v>
      </c>
      <c r="DM25" s="146">
        <f>conversões!DL25*INPUTs!DH$34</f>
        <v>79134.770216054123</v>
      </c>
      <c r="DN25" s="146">
        <f>conversões!DM25*INPUTs!DI$34</f>
        <v>76988.905017607365</v>
      </c>
      <c r="DO25" s="146">
        <f>conversões!DN25*INPUTs!DJ$34</f>
        <v>6657.3483086372098</v>
      </c>
      <c r="DP25" s="146">
        <f>conversões!DO25*INPUTs!DK$34</f>
        <v>7736.1980173588645</v>
      </c>
      <c r="DQ25" s="146">
        <f>conversões!DP25*INPUTs!DL$34</f>
        <v>21130.936260169397</v>
      </c>
      <c r="DR25" s="146">
        <f>conversões!DQ25*INPUTs!DM$34</f>
        <v>21876.599422150579</v>
      </c>
      <c r="DS25" s="144">
        <f t="shared" si="3"/>
        <v>1073317.4124508908</v>
      </c>
      <c r="DT25" s="146">
        <f>conversões!DS25*INPUTs!DO$34</f>
        <v>3283.8089251560355</v>
      </c>
      <c r="DU25" s="146">
        <f>conversões!DT25*INPUTs!DP$34</f>
        <v>1011.8772870517653</v>
      </c>
      <c r="DV25" s="146">
        <f>conversões!DU25*INPUTs!DQ$34</f>
        <v>861.46793091756331</v>
      </c>
      <c r="DW25" s="146">
        <f>conversões!DV25*INPUTs!DR$34</f>
        <v>4667.0881147065047</v>
      </c>
      <c r="DX25" s="146">
        <f>conversões!DW25*INPUTs!DS$34</f>
        <v>15040.615473290118</v>
      </c>
      <c r="DY25" s="146">
        <f>conversões!DX25*INPUTs!DT$34</f>
        <v>1902.8118038731525</v>
      </c>
      <c r="DZ25" s="146">
        <f>conversões!DY25*INPUTs!DU$34</f>
        <v>3028.6435620806751</v>
      </c>
      <c r="EA25" s="146">
        <f>conversões!DZ25*INPUTs!DV$34</f>
        <v>6134.2953723102983</v>
      </c>
      <c r="EB25" s="146">
        <f>conversões!EA25*INPUTs!DW$34</f>
        <v>5281.5568233084887</v>
      </c>
      <c r="EC25" s="146">
        <f>conversões!EB25*INPUTs!DX$34</f>
        <v>37816.238850056056</v>
      </c>
      <c r="ED25" s="146">
        <f>conversões!EC25*INPUTs!DY$34</f>
        <v>5155.5654264317436</v>
      </c>
      <c r="EE25" s="146">
        <f>conversões!ED25*INPUTs!DZ$34</f>
        <v>3451.3072576143381</v>
      </c>
      <c r="EF25" s="146">
        <f>conversões!EE25*INPUTs!EA$34</f>
        <v>20236.790758205589</v>
      </c>
      <c r="EG25" s="146">
        <f>conversões!EF25*INPUTs!EB$34</f>
        <v>1727.5479337863369</v>
      </c>
      <c r="EH25" s="146">
        <f>conversões!EG25*INPUTs!EC$34</f>
        <v>2489.7022396236002</v>
      </c>
      <c r="EI25" s="146">
        <f>conversões!EH25*INPUTs!ED$34</f>
        <v>22171.445375106105</v>
      </c>
      <c r="EJ25" s="146">
        <f>conversões!EI25*INPUTs!EE$34</f>
        <v>114446.20807604837</v>
      </c>
      <c r="EK25" s="146">
        <f>conversões!EJ25*INPUTs!EF$34</f>
        <v>18459.314663176901</v>
      </c>
      <c r="EL25" s="146">
        <f>conversões!EK25*INPUTs!EG$34</f>
        <v>198930.75668041006</v>
      </c>
      <c r="EM25" s="146">
        <f>conversões!EL25*INPUTs!EH$34</f>
        <v>343567.48674286378</v>
      </c>
      <c r="EN25" s="146">
        <f>conversões!EM25*INPUTs!EI$34</f>
        <v>63836.271662788262</v>
      </c>
      <c r="EO25" s="146">
        <f>conversões!EN25*INPUTs!EJ$34</f>
        <v>89360.12154543474</v>
      </c>
      <c r="EP25" s="146">
        <f>conversões!EO25*INPUTs!EK$34</f>
        <v>79555.09796604779</v>
      </c>
      <c r="EQ25" s="146">
        <f>conversões!EP25*INPUTs!EL$34</f>
        <v>6692.8799440507764</v>
      </c>
      <c r="ER25" s="146">
        <f>conversões!EQ25*INPUTs!EM$34</f>
        <v>6435.4684642709226</v>
      </c>
      <c r="ES25" s="146">
        <f>conversões!ER25*INPUTs!EN$34</f>
        <v>23209.283114671809</v>
      </c>
      <c r="ET25" s="146">
        <f>conversões!ES25*INPUTs!EO$34</f>
        <v>20954.421621119403</v>
      </c>
      <c r="EU25" s="144">
        <f t="shared" si="4"/>
        <v>1099708.073614401</v>
      </c>
      <c r="EV25" s="146">
        <f>conversões!EU25*INPUTs!EQ$34</f>
        <v>4321.9769781680143</v>
      </c>
      <c r="EW25" s="146">
        <f>conversões!EV25*INPUTs!ER$34</f>
        <v>896.73782536024407</v>
      </c>
      <c r="EX25" s="146">
        <f>conversões!EW25*INPUTs!ES$34</f>
        <v>634.34095781865869</v>
      </c>
      <c r="EY25" s="146">
        <f>conversões!EX25*INPUTs!ET$34</f>
        <v>3532.6203760935446</v>
      </c>
      <c r="EZ25" s="146">
        <f>conversões!EY25*INPUTs!EU$34</f>
        <v>14828.599112631367</v>
      </c>
      <c r="FA25" s="146">
        <f>conversões!EZ25*INPUTs!EV$34</f>
        <v>1328.0773798434327</v>
      </c>
      <c r="FB25" s="146">
        <f>conversões!FA25*INPUTs!EW$34</f>
        <v>2442.8433395094808</v>
      </c>
      <c r="FC25" s="146">
        <f>conversões!FB25*INPUTs!EX$34</f>
        <v>4023.5539008142296</v>
      </c>
      <c r="FD25" s="146">
        <f>conversões!FC25*INPUTs!EY$34</f>
        <v>4458.3611624443174</v>
      </c>
      <c r="FE25" s="146">
        <f>conversões!FD25*INPUTs!EZ$34</f>
        <v>42444.779394928177</v>
      </c>
      <c r="FF25" s="146">
        <f>conversões!FE25*INPUTs!FA$34</f>
        <v>6657.6657074723453</v>
      </c>
      <c r="FG25" s="146">
        <f>conversões!FF25*INPUTs!FB$34</f>
        <v>3196.809653751659</v>
      </c>
      <c r="FH25" s="146">
        <f>conversões!FG25*INPUTs!FC$34</f>
        <v>20116.576711189315</v>
      </c>
      <c r="FI25" s="146">
        <f>conversões!FH25*INPUTs!FD$34</f>
        <v>754.49859147913025</v>
      </c>
      <c r="FJ25" s="146">
        <f>conversões!FI25*INPUTs!FE$34</f>
        <v>3532.6801035720719</v>
      </c>
      <c r="FK25" s="146">
        <f>conversões!FJ25*INPUTs!FF$34</f>
        <v>24478.181114797189</v>
      </c>
      <c r="FL25" s="146">
        <f>conversões!FK25*INPUTs!FG$34</f>
        <v>116176.1770920136</v>
      </c>
      <c r="FM25" s="146">
        <f>conversões!FL25*INPUTs!FH$34</f>
        <v>21192.544403354546</v>
      </c>
      <c r="FN25" s="146">
        <f>conversões!FM25*INPUTs!FI$34</f>
        <v>190964.48414547704</v>
      </c>
      <c r="FO25" s="146">
        <f>conversões!FN25*INPUTs!FJ$34</f>
        <v>357940.59993231017</v>
      </c>
      <c r="FP25" s="146">
        <f>conversões!FO25*INPUTs!FK$34</f>
        <v>68550.641462973203</v>
      </c>
      <c r="FQ25" s="146">
        <f>conversões!FP25*INPUTs!FL$34</f>
        <v>94878.524622944795</v>
      </c>
      <c r="FR25" s="146">
        <f>conversões!FQ25*INPUTs!FM$34</f>
        <v>85085.612482063181</v>
      </c>
      <c r="FS25" s="146">
        <f>conversões!FR25*INPUTs!FN$34</f>
        <v>6862.4712320038543</v>
      </c>
      <c r="FT25" s="146">
        <f>conversões!FS25*INPUTs!FO$34</f>
        <v>7543.3662461038675</v>
      </c>
      <c r="FU25" s="146">
        <f>conversões!FT25*INPUTs!FP$34</f>
        <v>23510.768115205421</v>
      </c>
      <c r="FV25" s="146">
        <f>conversões!FU25*INPUTs!FQ$34</f>
        <v>26205.931945258959</v>
      </c>
      <c r="FW25" s="144">
        <f t="shared" si="5"/>
        <v>1136559.4239895816</v>
      </c>
      <c r="FX25" s="146">
        <f>conversões!FW25*INPUTs!FS$34</f>
        <v>3352.2095375133727</v>
      </c>
      <c r="FY25" s="146">
        <f>conversões!FX25*INPUTs!FT$34</f>
        <v>1091.3404858643189</v>
      </c>
      <c r="FZ25" s="146">
        <f>conversões!FY25*INPUTs!FU$34</f>
        <v>686.53448066514511</v>
      </c>
      <c r="GA25" s="146">
        <f>conversões!FZ25*INPUTs!FV$34</f>
        <v>2674.4650891165702</v>
      </c>
      <c r="GB25" s="146">
        <f>conversões!GA25*INPUTs!FW$34</f>
        <v>16396.118747351949</v>
      </c>
      <c r="GC25" s="146">
        <f>conversões!GB25*INPUTs!FX$34</f>
        <v>1425.3173093438857</v>
      </c>
      <c r="GD25" s="146">
        <f>conversões!GC25*INPUTs!FY$34</f>
        <v>2497.1445042226592</v>
      </c>
      <c r="GE25" s="146">
        <f>conversões!GD25*INPUTs!FZ$34</f>
        <v>7407.8402545590989</v>
      </c>
      <c r="GF25" s="146">
        <f>conversões!GE25*INPUTs!GA$34</f>
        <v>4779.7264896709248</v>
      </c>
      <c r="GG25" s="146">
        <f>conversões!GF25*INPUTs!GB$34</f>
        <v>33303.949897801154</v>
      </c>
      <c r="GH25" s="146">
        <f>conversões!GG25*INPUTs!GC$34</f>
        <v>8017.8756667500675</v>
      </c>
      <c r="GI25" s="146">
        <f>conversões!GH25*INPUTs!GD$34</f>
        <v>3274.6294334009099</v>
      </c>
      <c r="GJ25" s="146">
        <f>conversões!GI25*INPUTs!GE$34</f>
        <v>15906.344707285802</v>
      </c>
      <c r="GK25" s="146">
        <f>conversões!GJ25*INPUTs!GF$34</f>
        <v>1557.6664701601858</v>
      </c>
      <c r="GL25" s="146">
        <f>conversões!GK25*INPUTs!GG$34</f>
        <v>3506.7310295794646</v>
      </c>
      <c r="GM25" s="146">
        <f>conversões!GL25*INPUTs!GH$34</f>
        <v>30482.39394230262</v>
      </c>
      <c r="GN25" s="146">
        <f>conversões!GM25*INPUTs!GI$34</f>
        <v>109370.94396937234</v>
      </c>
      <c r="GO25" s="146">
        <f>conversões!GN25*INPUTs!GJ$34</f>
        <v>26502.070251277324</v>
      </c>
      <c r="GP25" s="146">
        <f>conversões!GO25*INPUTs!GK$34</f>
        <v>79357.509434670748</v>
      </c>
      <c r="GQ25" s="146">
        <f>conversões!GP25*INPUTs!GL$34</f>
        <v>255179.38955756408</v>
      </c>
      <c r="GR25" s="146">
        <f>conversões!GQ25*INPUTs!GM$34</f>
        <v>73836.008055596205</v>
      </c>
      <c r="GS25" s="146">
        <f>conversões!GR25*INPUTs!GN$34</f>
        <v>89887.042466381157</v>
      </c>
      <c r="GT25" s="146">
        <f>conversões!GS25*INPUTs!GO$34</f>
        <v>87962.122743998669</v>
      </c>
      <c r="GU25" s="146">
        <f>conversões!GT25*INPUTs!GP$34</f>
        <v>8003.7265668187756</v>
      </c>
      <c r="GV25" s="146">
        <f>conversões!GU25*INPUTs!GQ$34</f>
        <v>8362.714080521082</v>
      </c>
      <c r="GW25" s="146">
        <f>conversões!GV25*INPUTs!GR$34</f>
        <v>24240.639334341158</v>
      </c>
      <c r="GX25" s="146">
        <f>conversões!GW25*INPUTs!GS$34</f>
        <v>17140.267474881592</v>
      </c>
      <c r="GY25" s="144">
        <f t="shared" si="6"/>
        <v>916202.72198101121</v>
      </c>
      <c r="GZ25" s="146">
        <f>conversões!GY25*INPUTs!GU$34</f>
        <v>4244.7468288179125</v>
      </c>
      <c r="HA25" s="146">
        <f>conversões!GZ25*INPUTs!GV$34</f>
        <v>2570.1060034787229</v>
      </c>
      <c r="HB25" s="146">
        <f>conversões!HA25*INPUTs!GW$34</f>
        <v>5027.9907682360954</v>
      </c>
      <c r="HC25" s="146">
        <f>conversões!HB25*INPUTs!GX$34</f>
        <v>3630.832369500537</v>
      </c>
      <c r="HD25" s="146">
        <f>conversões!HC25*INPUTs!GY$34</f>
        <v>19885.973157535394</v>
      </c>
      <c r="HE25" s="146">
        <f>conversões!HD25*INPUTs!GZ$34</f>
        <v>2470.2729133945991</v>
      </c>
      <c r="HF25" s="146">
        <f>conversões!HE25*INPUTs!HA$34</f>
        <v>3308.5451300870086</v>
      </c>
      <c r="HG25" s="146">
        <f>conversões!HF25*INPUTs!HB$34</f>
        <v>9847.2226453925341</v>
      </c>
      <c r="HH25" s="146">
        <f>conversões!HG25*INPUTs!HC$34</f>
        <v>6103.7817454322849</v>
      </c>
      <c r="HI25" s="146">
        <f>conversões!HH25*INPUTs!HD$34</f>
        <v>34221.69263966068</v>
      </c>
      <c r="HJ25" s="146">
        <f>conversões!HI25*INPUTs!HE$34</f>
        <v>8798.7461095304025</v>
      </c>
      <c r="HK25" s="146">
        <f>conversões!HJ25*INPUTs!HF$34</f>
        <v>5048.9944290380472</v>
      </c>
      <c r="HL25" s="146">
        <f>conversões!HK25*INPUTs!HG$34</f>
        <v>19360.0378947844</v>
      </c>
      <c r="HM25" s="146">
        <f>conversões!HL25*INPUTs!HH$34</f>
        <v>1958.0830493403737</v>
      </c>
      <c r="HN25" s="146">
        <f>conversões!HM25*INPUTs!HI$34</f>
        <v>4694.1124404122975</v>
      </c>
      <c r="HO25" s="146">
        <f>conversões!HN25*INPUTs!HJ$34</f>
        <v>34487.739586140349</v>
      </c>
      <c r="HP25" s="146">
        <f>conversões!HO25*INPUTs!HK$34</f>
        <v>113507.37579405363</v>
      </c>
      <c r="HQ25" s="146">
        <f>conversões!HP25*INPUTs!HL$34</f>
        <v>38035.928394340837</v>
      </c>
      <c r="HR25" s="146">
        <f>conversões!HQ25*INPUTs!HM$34</f>
        <v>111674.76835153652</v>
      </c>
      <c r="HS25" s="146">
        <f>conversões!HR25*INPUTs!HN$34</f>
        <v>405734.16480264388</v>
      </c>
      <c r="HT25" s="146">
        <f>conversões!HS25*INPUTs!HO$34</f>
        <v>77328.976373901227</v>
      </c>
      <c r="HU25" s="146">
        <f>conversões!HT25*INPUTs!HP$34</f>
        <v>88846.259774050341</v>
      </c>
      <c r="HV25" s="146">
        <f>conversões!HU25*INPUTs!HQ$34</f>
        <v>80635.763130345207</v>
      </c>
      <c r="HW25" s="146">
        <f>conversões!HV25*INPUTs!HR$34</f>
        <v>9127.6864677091253</v>
      </c>
      <c r="HX25" s="146">
        <f>conversões!HW25*INPUTs!HS$34</f>
        <v>12185.906275260046</v>
      </c>
      <c r="HY25" s="146">
        <f>conversões!HX25*INPUTs!HT$34</f>
        <v>27854.199801035924</v>
      </c>
      <c r="HZ25" s="146">
        <f>conversões!HY25*INPUTs!HU$34</f>
        <v>30386.00887606894</v>
      </c>
      <c r="IA25" s="144">
        <f t="shared" si="7"/>
        <v>1160975.9157517273</v>
      </c>
    </row>
    <row r="26" spans="1:235" s="116" customFormat="1" ht="48" x14ac:dyDescent="0.25">
      <c r="A26" s="114" t="s">
        <v>28</v>
      </c>
      <c r="B26" s="115">
        <v>6319</v>
      </c>
      <c r="C26" s="115"/>
      <c r="D26" s="115">
        <v>6</v>
      </c>
      <c r="E26" s="115"/>
      <c r="F26" s="115"/>
      <c r="G26" s="115" t="s">
        <v>817</v>
      </c>
      <c r="H26" s="115" t="s">
        <v>787</v>
      </c>
      <c r="I26" s="114" t="s">
        <v>838</v>
      </c>
      <c r="J26" s="114" t="s">
        <v>883</v>
      </c>
      <c r="K26" s="114" t="s">
        <v>845</v>
      </c>
      <c r="L26" s="146">
        <f>conversões!K26*INPUTs!G$35</f>
        <v>1313.8416250906691</v>
      </c>
      <c r="M26" s="146">
        <f>conversões!L26*INPUTs!H$35</f>
        <v>53.459781571371259</v>
      </c>
      <c r="N26" s="146">
        <f>conversões!M26*INPUTs!I$35</f>
        <v>2722.7040024410467</v>
      </c>
      <c r="O26" s="146">
        <f>conversões!N26*INPUTs!J$35</f>
        <v>0</v>
      </c>
      <c r="P26" s="146">
        <f>conversões!O26*INPUTs!K$35</f>
        <v>5312.6974383665902</v>
      </c>
      <c r="Q26" s="146">
        <f>conversões!P26*INPUTs!L$35</f>
        <v>489.02335192411857</v>
      </c>
      <c r="R26" s="146">
        <f>conversões!Q26*INPUTs!M$35</f>
        <v>1519.7199216529141</v>
      </c>
      <c r="S26" s="146">
        <f>conversões!R26*INPUTs!N$35</f>
        <v>1891.8040108732489</v>
      </c>
      <c r="T26" s="146">
        <f>conversões!S26*INPUTs!O$35</f>
        <v>8694.2284286898594</v>
      </c>
      <c r="U26" s="146">
        <f>conversões!T26*INPUTs!P$35</f>
        <v>13582.977102497833</v>
      </c>
      <c r="V26" s="146">
        <f>conversões!U26*INPUTs!Q$35</f>
        <v>11425.346332502584</v>
      </c>
      <c r="W26" s="146">
        <f>conversões!V26*INPUTs!R$35</f>
        <v>17786.553808066576</v>
      </c>
      <c r="X26" s="146">
        <f>conversões!W26*INPUTs!S$35</f>
        <v>14179.745302943173</v>
      </c>
      <c r="Y26" s="146">
        <f>conversões!X26*INPUTs!T$35</f>
        <v>6167.5440708422075</v>
      </c>
      <c r="Z26" s="146">
        <f>conversões!Y26*INPUTs!U$35</f>
        <v>12877.837905841428</v>
      </c>
      <c r="AA26" s="146">
        <f>conversões!Z26*INPUTs!V$35</f>
        <v>22098.207481046607</v>
      </c>
      <c r="AB26" s="146">
        <f>conversões!AA26*INPUTs!W$35</f>
        <v>65591.523405396307</v>
      </c>
      <c r="AC26" s="146">
        <f>conversões!AB26*INPUTs!X$35</f>
        <v>8310.5328749124619</v>
      </c>
      <c r="AD26" s="146">
        <f>conversões!AC26*INPUTs!Y$35</f>
        <v>252268.41895966913</v>
      </c>
      <c r="AE26" s="146">
        <f>conversões!AD26*INPUTs!Z$35</f>
        <v>3463705.695872128</v>
      </c>
      <c r="AF26" s="146">
        <f>conversões!AE26*INPUTs!AA$35</f>
        <v>97086.499029912549</v>
      </c>
      <c r="AG26" s="146">
        <f>conversões!AF26*INPUTs!AB$35</f>
        <v>56539.119786158219</v>
      </c>
      <c r="AH26" s="146">
        <f>conversões!AG26*INPUTs!AC$35</f>
        <v>146375.67588425087</v>
      </c>
      <c r="AI26" s="146">
        <f>conversões!AH26*INPUTs!AD$35</f>
        <v>5227.6816842288526</v>
      </c>
      <c r="AJ26" s="146">
        <f>conversões!AI26*INPUTs!AE$35</f>
        <v>8803.065861496676</v>
      </c>
      <c r="AK26" s="146">
        <f>conversões!AJ26*INPUTs!AF$35</f>
        <v>23619.273252701194</v>
      </c>
      <c r="AL26" s="146">
        <f>conversões!AK26*INPUTs!AG$35</f>
        <v>19942.137736674642</v>
      </c>
      <c r="AM26" s="144">
        <f t="shared" si="0"/>
        <v>4267585.3149118796</v>
      </c>
      <c r="AN26" s="146">
        <f>conversões!AM26*INPUTs!AI$35</f>
        <v>1122.3938290358265</v>
      </c>
      <c r="AO26" s="146">
        <f>conversões!AN26*INPUTs!AJ$35</f>
        <v>0</v>
      </c>
      <c r="AP26" s="146">
        <f>conversões!AO26*INPUTs!AK$35</f>
        <v>3341.1390149507697</v>
      </c>
      <c r="AQ26" s="146">
        <f>conversões!AP26*INPUTs!AL$35</f>
        <v>121.91343423566472</v>
      </c>
      <c r="AR26" s="146">
        <f>conversões!AQ26*INPUTs!AM$35</f>
        <v>5476.695908038836</v>
      </c>
      <c r="AS26" s="146">
        <f>conversões!AR26*INPUTs!AN$35</f>
        <v>0</v>
      </c>
      <c r="AT26" s="146">
        <f>conversões!AS26*INPUTs!AO$35</f>
        <v>483.10034361578465</v>
      </c>
      <c r="AU26" s="146">
        <f>conversões!AT26*INPUTs!AP$35</f>
        <v>1240.1100628096442</v>
      </c>
      <c r="AV26" s="146">
        <f>conversões!AU26*INPUTs!AQ$35</f>
        <v>8239.8675670825232</v>
      </c>
      <c r="AW26" s="146">
        <f>conversões!AV26*INPUTs!AR$35</f>
        <v>7911.6501630612074</v>
      </c>
      <c r="AX26" s="146">
        <f>conversões!AW26*INPUTs!AS$35</f>
        <v>9294.555375019876</v>
      </c>
      <c r="AY26" s="146">
        <f>conversões!AX26*INPUTs!AT$35</f>
        <v>8648.6058567410346</v>
      </c>
      <c r="AZ26" s="146">
        <f>conversões!AY26*INPUTs!AU$35</f>
        <v>35020.235472761211</v>
      </c>
      <c r="BA26" s="146">
        <f>conversões!AZ26*INPUTs!AV$35</f>
        <v>9185.8254833033898</v>
      </c>
      <c r="BB26" s="146">
        <f>conversões!BA26*INPUTs!AW$35</f>
        <v>12896.80358937221</v>
      </c>
      <c r="BC26" s="146">
        <f>conversões!BB26*INPUTs!AX$35</f>
        <v>18633.686267455087</v>
      </c>
      <c r="BD26" s="146">
        <f>conversões!BC26*INPUTs!AY$35</f>
        <v>55726.741686280053</v>
      </c>
      <c r="BE26" s="146">
        <f>conversões!BD26*INPUTs!AZ$35</f>
        <v>11134.998033572427</v>
      </c>
      <c r="BF26" s="146">
        <f>conversões!BE26*INPUTs!BA$35</f>
        <v>261335.84528891763</v>
      </c>
      <c r="BG26" s="146">
        <f>conversões!BF26*INPUTs!BB$35</f>
        <v>2603912.3789447099</v>
      </c>
      <c r="BH26" s="146">
        <f>conversões!BG26*INPUTs!BC$35</f>
        <v>140163.35904469393</v>
      </c>
      <c r="BI26" s="146">
        <f>conversões!BH26*INPUTs!BD$35</f>
        <v>51833.495651848483</v>
      </c>
      <c r="BJ26" s="146">
        <f>conversões!BI26*INPUTs!BE$35</f>
        <v>41555.333141976975</v>
      </c>
      <c r="BK26" s="146">
        <f>conversões!BJ26*INPUTs!BF$35</f>
        <v>6291.6078987298652</v>
      </c>
      <c r="BL26" s="146">
        <f>conversões!BK26*INPUTs!BG$35</f>
        <v>9173.9367202092562</v>
      </c>
      <c r="BM26" s="146">
        <f>conversões!BL26*INPUTs!BH$35</f>
        <v>17725.686025541738</v>
      </c>
      <c r="BN26" s="146">
        <f>conversões!BM26*INPUTs!BI$35</f>
        <v>8950.4495659613949</v>
      </c>
      <c r="BO26" s="144">
        <f t="shared" si="1"/>
        <v>3329420.4143699249</v>
      </c>
      <c r="BP26" s="146">
        <f>conversões!BO26*INPUTs!BK$35</f>
        <v>1132.4686073635376</v>
      </c>
      <c r="BQ26" s="146">
        <f>conversões!BP26*INPUTs!BL$35</f>
        <v>481.98777414386137</v>
      </c>
      <c r="BR26" s="146">
        <f>conversões!BQ26*INPUTs!BM$35</f>
        <v>3314.713985790383</v>
      </c>
      <c r="BS26" s="146">
        <f>conversões!BR26*INPUTs!BN$35</f>
        <v>241.74795046698324</v>
      </c>
      <c r="BT26" s="146">
        <f>conversões!BS26*INPUTs!BO$35</f>
        <v>5481.6793084534638</v>
      </c>
      <c r="BU26" s="146">
        <f>conversões!BT26*INPUTs!BP$35</f>
        <v>0</v>
      </c>
      <c r="BV26" s="146">
        <f>conversões!BU26*INPUTs!BQ$35</f>
        <v>0</v>
      </c>
      <c r="BW26" s="146">
        <f>conversões!BV26*INPUTs!BR$35</f>
        <v>483.69155827607409</v>
      </c>
      <c r="BX26" s="146">
        <f>conversões!BW26*INPUTs!BS$35</f>
        <v>5895.1846650859488</v>
      </c>
      <c r="BY26" s="146">
        <f>conversões!BX26*INPUTs!BT$35</f>
        <v>4198.9943856243517</v>
      </c>
      <c r="BZ26" s="146">
        <f>conversões!BY26*INPUTs!BU$35</f>
        <v>6848.7089808054961</v>
      </c>
      <c r="CA26" s="146">
        <f>conversões!BZ26*INPUTs!BV$35</f>
        <v>8740.4313813476292</v>
      </c>
      <c r="CB26" s="146">
        <f>conversões!CA26*INPUTs!BW$35</f>
        <v>12305.405194602266</v>
      </c>
      <c r="CC26" s="146">
        <f>conversões!CB26*INPUTs!BX$35</f>
        <v>3943.6318146870976</v>
      </c>
      <c r="CD26" s="146">
        <f>conversões!CC26*INPUTs!BY$35</f>
        <v>16326.690277722291</v>
      </c>
      <c r="CE26" s="146">
        <f>conversões!CD26*INPUTs!BZ$35</f>
        <v>15491.911185359191</v>
      </c>
      <c r="CF26" s="146">
        <f>conversões!CE26*INPUTs!CA$35</f>
        <v>47768.944061264781</v>
      </c>
      <c r="CG26" s="146">
        <f>conversões!CF26*INPUTs!CB$35</f>
        <v>5222.0553206118484</v>
      </c>
      <c r="CH26" s="146">
        <f>conversões!CG26*INPUTs!CC$35</f>
        <v>251589.4771924004</v>
      </c>
      <c r="CI26" s="146">
        <f>conversões!CH26*INPUTs!CD$35</f>
        <v>1835265.4463971888</v>
      </c>
      <c r="CJ26" s="146">
        <f>conversões!CI26*INPUTs!CE$35</f>
        <v>106030.04516322784</v>
      </c>
      <c r="CK26" s="146">
        <f>conversões!CJ26*INPUTs!CF$35</f>
        <v>38234.578231594227</v>
      </c>
      <c r="CL26" s="146">
        <f>conversões!CK26*INPUTs!CG$35</f>
        <v>25424.394313046698</v>
      </c>
      <c r="CM26" s="146">
        <f>conversões!CL26*INPUTs!CH$35</f>
        <v>8130.6496231064975</v>
      </c>
      <c r="CN26" s="146">
        <f>conversões!CM26*INPUTs!CI$35</f>
        <v>33118.429882197735</v>
      </c>
      <c r="CO26" s="146">
        <f>conversões!CN26*INPUTs!CJ$35</f>
        <v>13562.558399587255</v>
      </c>
      <c r="CP26" s="146">
        <f>conversões!CO26*INPUTs!CK$35</f>
        <v>6051.7387131667565</v>
      </c>
      <c r="CQ26" s="144">
        <f t="shared" si="2"/>
        <v>2455285.5643671211</v>
      </c>
      <c r="CR26" s="146">
        <f>conversões!CQ26*INPUTs!CM$35</f>
        <v>601.80243452813068</v>
      </c>
      <c r="CS26" s="146">
        <f>conversões!CR26*INPUTs!CN$35</f>
        <v>351.14257686018578</v>
      </c>
      <c r="CT26" s="146">
        <f>conversões!CS26*INPUTs!CO$35</f>
        <v>584.59170121649515</v>
      </c>
      <c r="CU26" s="146">
        <f>conversões!CT26*INPUTs!CP$35</f>
        <v>440.12101643837423</v>
      </c>
      <c r="CV26" s="146">
        <f>conversões!CU26*INPUTs!CQ$35</f>
        <v>5837.5297320325581</v>
      </c>
      <c r="CW26" s="146">
        <f>conversões!CV26*INPUTs!CR$35</f>
        <v>0</v>
      </c>
      <c r="CX26" s="146">
        <f>conversões!CW26*INPUTs!CS$35</f>
        <v>0</v>
      </c>
      <c r="CY26" s="146">
        <f>conversões!CX26*INPUTs!CT$35</f>
        <v>498.57768675389372</v>
      </c>
      <c r="CZ26" s="146">
        <f>conversões!CY26*INPUTs!CU$35</f>
        <v>4994.326204060113</v>
      </c>
      <c r="DA26" s="146">
        <f>conversões!CZ26*INPUTs!CV$35</f>
        <v>3624.1765012409978</v>
      </c>
      <c r="DB26" s="146">
        <f>conversões!DA26*INPUTs!CW$35</f>
        <v>3130.4182680556664</v>
      </c>
      <c r="DC26" s="146">
        <f>conversões!DB26*INPUTs!CX$35</f>
        <v>7684.4381252324329</v>
      </c>
      <c r="DD26" s="146">
        <f>conversões!DC26*INPUTs!CY$35</f>
        <v>8293.9537542757444</v>
      </c>
      <c r="DE26" s="146">
        <f>conversões!DD26*INPUTs!CZ$35</f>
        <v>4180.3126521555396</v>
      </c>
      <c r="DF26" s="146">
        <f>conversões!DE26*INPUTs!DA$35</f>
        <v>10875.750805455666</v>
      </c>
      <c r="DG26" s="146">
        <f>conversões!DF26*INPUTs!DB$35</f>
        <v>11994.451918714538</v>
      </c>
      <c r="DH26" s="146">
        <f>conversões!DG26*INPUTs!DC$35</f>
        <v>54826.36066968552</v>
      </c>
      <c r="DI26" s="146">
        <f>conversões!DH26*INPUTs!DD$35</f>
        <v>3241.3131102404154</v>
      </c>
      <c r="DJ26" s="146">
        <f>conversões!DI26*INPUTs!DE$35</f>
        <v>171572.86252451441</v>
      </c>
      <c r="DK26" s="146">
        <f>conversões!DJ26*INPUTs!DF$35</f>
        <v>1715388.2809682295</v>
      </c>
      <c r="DL26" s="146">
        <f>conversões!DK26*INPUTs!DG$35</f>
        <v>72371.715426429932</v>
      </c>
      <c r="DM26" s="146">
        <f>conversões!DL26*INPUTs!DH$35</f>
        <v>29689.280420249012</v>
      </c>
      <c r="DN26" s="146">
        <f>conversões!DM26*INPUTs!DI$35</f>
        <v>29157.227745142802</v>
      </c>
      <c r="DO26" s="146">
        <f>conversões!DN26*INPUTs!DJ$35</f>
        <v>3539.7451225773657</v>
      </c>
      <c r="DP26" s="146">
        <f>conversões!DO26*INPUTs!DK$35</f>
        <v>13124.672827624276</v>
      </c>
      <c r="DQ26" s="146">
        <f>conversões!DP26*INPUTs!DL$35</f>
        <v>6741.6819783018773</v>
      </c>
      <c r="DR26" s="146">
        <f>conversões!DQ26*INPUTs!DM$35</f>
        <v>3135.6471726069663</v>
      </c>
      <c r="DS26" s="144">
        <f t="shared" si="3"/>
        <v>2165880.3813426229</v>
      </c>
      <c r="DT26" s="146">
        <f>conversões!DS26*INPUTs!DO$35</f>
        <v>384.69032443435503</v>
      </c>
      <c r="DU26" s="146">
        <f>conversões!DT26*INPUTs!DP$35</f>
        <v>0</v>
      </c>
      <c r="DV26" s="146">
        <f>conversões!DU26*INPUTs!DQ$35</f>
        <v>0</v>
      </c>
      <c r="DW26" s="146">
        <f>conversões!DV26*INPUTs!DR$35</f>
        <v>410.25832076064654</v>
      </c>
      <c r="DX26" s="146">
        <f>conversões!DW26*INPUTs!DS$35</f>
        <v>5493.2224218691163</v>
      </c>
      <c r="DY26" s="146">
        <f>conversões!DX26*INPUTs!DT$35</f>
        <v>0</v>
      </c>
      <c r="DZ26" s="146">
        <f>conversões!DY26*INPUTs!DU$35</f>
        <v>709.42268059652258</v>
      </c>
      <c r="EA26" s="146">
        <f>conversões!DZ26*INPUTs!DV$35</f>
        <v>100.29768932571527</v>
      </c>
      <c r="EB26" s="146">
        <f>conversões!EA26*INPUTs!DW$35</f>
        <v>2260.9439933097374</v>
      </c>
      <c r="EC26" s="146">
        <f>conversões!EB26*INPUTs!DX$35</f>
        <v>2717.1157278545061</v>
      </c>
      <c r="ED26" s="146">
        <f>conversões!EC26*INPUTs!DY$35</f>
        <v>1817.793210818435</v>
      </c>
      <c r="EE26" s="146">
        <f>conversões!ED26*INPUTs!DZ$35</f>
        <v>6596.2715624902639</v>
      </c>
      <c r="EF26" s="146">
        <f>conversões!EE26*INPUTs!EA$35</f>
        <v>6610.4485041729586</v>
      </c>
      <c r="EG26" s="146">
        <f>conversões!EF26*INPUTs!EB$35</f>
        <v>3224.4762180637395</v>
      </c>
      <c r="EH26" s="146">
        <f>conversões!EG26*INPUTs!EC$35</f>
        <v>9571.6200240644012</v>
      </c>
      <c r="EI26" s="146">
        <f>conversões!EH26*INPUTs!ED$35</f>
        <v>8665.6014011330153</v>
      </c>
      <c r="EJ26" s="146">
        <f>conversões!EI26*INPUTs!EE$35</f>
        <v>36877.267342417974</v>
      </c>
      <c r="EK26" s="146">
        <f>conversões!EJ26*INPUTs!EF$35</f>
        <v>854.53151641766488</v>
      </c>
      <c r="EL26" s="146">
        <f>conversões!EK26*INPUTs!EG$35</f>
        <v>95037.007887993561</v>
      </c>
      <c r="EM26" s="146">
        <f>conversões!EL26*INPUTs!EH$35</f>
        <v>1326663.2207862078</v>
      </c>
      <c r="EN26" s="146">
        <f>conversões!EM26*INPUTs!EI$35</f>
        <v>71114.038525140422</v>
      </c>
      <c r="EO26" s="146">
        <f>conversões!EN26*INPUTs!EJ$35</f>
        <v>17740.885526530587</v>
      </c>
      <c r="EP26" s="146">
        <f>conversões!EO26*INPUTs!EK$35</f>
        <v>21385.874316921483</v>
      </c>
      <c r="EQ26" s="146">
        <f>conversões!EP26*INPUTs!EL$35</f>
        <v>2465.1675485372834</v>
      </c>
      <c r="ER26" s="146">
        <f>conversões!EQ26*INPUTs!EM$35</f>
        <v>8949.2438421426905</v>
      </c>
      <c r="ES26" s="146">
        <f>conversões!ER26*INPUTs!EN$35</f>
        <v>3044.7606022829546</v>
      </c>
      <c r="ET26" s="146">
        <f>conversões!ES26*INPUTs!EO$35</f>
        <v>2153.1971260059336</v>
      </c>
      <c r="EU26" s="144">
        <f t="shared" si="4"/>
        <v>1634847.3570994919</v>
      </c>
      <c r="EV26" s="146">
        <f>conversões!EU26*INPUTs!EQ$35</f>
        <v>149.07358948715034</v>
      </c>
      <c r="EW26" s="146">
        <f>conversões!EV26*INPUTs!ER$35</f>
        <v>0</v>
      </c>
      <c r="EX26" s="146">
        <f>conversões!EW26*INPUTs!ES$35</f>
        <v>208.14392633200407</v>
      </c>
      <c r="EY26" s="146">
        <f>conversões!EX26*INPUTs!ET$35</f>
        <v>220.16736906303882</v>
      </c>
      <c r="EZ26" s="146">
        <f>conversões!EY26*INPUTs!EU$35</f>
        <v>4089.4261461233204</v>
      </c>
      <c r="FA26" s="146">
        <f>conversões!EZ26*INPUTs!EV$35</f>
        <v>0</v>
      </c>
      <c r="FB26" s="146">
        <f>conversões!FA26*INPUTs!EW$35</f>
        <v>158.49130995783398</v>
      </c>
      <c r="FC26" s="146">
        <f>conversões!FB26*INPUTs!EX$35</f>
        <v>373.3408784894898</v>
      </c>
      <c r="FD26" s="146">
        <f>conversões!FC26*INPUTs!EY$35</f>
        <v>745.89347125308245</v>
      </c>
      <c r="FE26" s="146">
        <f>conversões!FD26*INPUTs!EZ$35</f>
        <v>1074.069539934681</v>
      </c>
      <c r="FF26" s="146">
        <f>conversões!FE26*INPUTs!FA$35</f>
        <v>1446.6982502352428</v>
      </c>
      <c r="FG26" s="146">
        <f>conversões!FF26*INPUTs!FB$35</f>
        <v>2702.5583653971703</v>
      </c>
      <c r="FH26" s="146">
        <f>conversões!FG26*INPUTs!FC$35</f>
        <v>3493.1495141767514</v>
      </c>
      <c r="FI26" s="146">
        <f>conversões!FH26*INPUTs!FD$35</f>
        <v>1392.0948658367156</v>
      </c>
      <c r="FJ26" s="146">
        <f>conversões!FI26*INPUTs!FE$35</f>
        <v>8802.2257246665886</v>
      </c>
      <c r="FK26" s="146">
        <f>conversões!FJ26*INPUTs!FF$35</f>
        <v>3885.543759158686</v>
      </c>
      <c r="FL26" s="146">
        <f>conversões!FK26*INPUTs!FG$35</f>
        <v>23663.227007929858</v>
      </c>
      <c r="FM26" s="146">
        <f>conversões!FL26*INPUTs!FH$35</f>
        <v>1088.5527260880542</v>
      </c>
      <c r="FN26" s="146">
        <f>conversões!FM26*INPUTs!FI$35</f>
        <v>45092.622229895867</v>
      </c>
      <c r="FO26" s="146">
        <f>conversões!FN26*INPUTs!FJ$35</f>
        <v>941177.8475036053</v>
      </c>
      <c r="FP26" s="146">
        <f>conversões!FO26*INPUTs!FK$35</f>
        <v>49691.564570942654</v>
      </c>
      <c r="FQ26" s="146">
        <f>conversões!FP26*INPUTs!FL$35</f>
        <v>8919.9910242024398</v>
      </c>
      <c r="FR26" s="146">
        <f>conversões!FQ26*INPUTs!FM$35</f>
        <v>13008.041841129867</v>
      </c>
      <c r="FS26" s="146">
        <f>conversões!FR26*INPUTs!FN$35</f>
        <v>410.66558198455556</v>
      </c>
      <c r="FT26" s="146">
        <f>conversões!FS26*INPUTs!FO$35</f>
        <v>9776.5614796920818</v>
      </c>
      <c r="FU26" s="146">
        <f>conversões!FT26*INPUTs!FP$35</f>
        <v>2799.2599612975214</v>
      </c>
      <c r="FV26" s="146">
        <f>conversões!FU26*INPUTs!FQ$35</f>
        <v>1079.3602301104372</v>
      </c>
      <c r="FW26" s="144">
        <f t="shared" si="5"/>
        <v>1125448.5708669901</v>
      </c>
      <c r="FX26" s="146">
        <f>conversões!FW26*INPUTs!FS$35</f>
        <v>251.7901075273974</v>
      </c>
      <c r="FY26" s="146">
        <f>conversões!FX26*INPUTs!FT$35</f>
        <v>0</v>
      </c>
      <c r="FZ26" s="146">
        <f>conversões!FY26*INPUTs!FU$35</f>
        <v>822.7332738555375</v>
      </c>
      <c r="GA26" s="146">
        <f>conversões!FZ26*INPUTs!FV$35</f>
        <v>248.73270055568642</v>
      </c>
      <c r="GB26" s="146">
        <f>conversões!GA26*INPUTs!FW$35</f>
        <v>3475.1706004916477</v>
      </c>
      <c r="GC26" s="146">
        <f>conversões!GB26*INPUTs!FX$35</f>
        <v>0</v>
      </c>
      <c r="GD26" s="146">
        <f>conversões!GC26*INPUTs!FY$35</f>
        <v>560.85487272276839</v>
      </c>
      <c r="GE26" s="146">
        <f>conversões!GD26*INPUTs!FZ$35</f>
        <v>0</v>
      </c>
      <c r="GF26" s="146">
        <f>conversões!GE26*INPUTs!GA$35</f>
        <v>449.76065714485247</v>
      </c>
      <c r="GG26" s="146">
        <f>conversões!GF26*INPUTs!GB$35</f>
        <v>8012.9039143404043</v>
      </c>
      <c r="GH26" s="146">
        <f>conversões!GG26*INPUTs!GC$35</f>
        <v>558.83882316337144</v>
      </c>
      <c r="GI26" s="146">
        <f>conversões!GH26*INPUTs!GD$35</f>
        <v>776.63769145293361</v>
      </c>
      <c r="GJ26" s="146">
        <f>conversões!GI26*INPUTs!GE$35</f>
        <v>2481.6351712249048</v>
      </c>
      <c r="GK26" s="146">
        <f>conversões!GJ26*INPUTs!GF$35</f>
        <v>1503.5867726109416</v>
      </c>
      <c r="GL26" s="146">
        <f>conversões!GK26*INPUTs!GG$35</f>
        <v>9059.104902797515</v>
      </c>
      <c r="GM26" s="146">
        <f>conversões!GL26*INPUTs!GH$35</f>
        <v>2903.7584785080385</v>
      </c>
      <c r="GN26" s="146">
        <f>conversões!GM26*INPUTs!GI$35</f>
        <v>16649.884360454427</v>
      </c>
      <c r="GO26" s="146">
        <f>conversões!GN26*INPUTs!GJ$35</f>
        <v>1131.7129833683193</v>
      </c>
      <c r="GP26" s="146">
        <f>conversões!GO26*INPUTs!GK$35</f>
        <v>28889.414337663253</v>
      </c>
      <c r="GQ26" s="146">
        <f>conversões!GP26*INPUTs!GL$35</f>
        <v>217342.40317573649</v>
      </c>
      <c r="GR26" s="146">
        <f>conversões!GQ26*INPUTs!GM$35</f>
        <v>32438.76153925273</v>
      </c>
      <c r="GS26" s="146">
        <f>conversões!GR26*INPUTs!GN$35</f>
        <v>10525.428091189451</v>
      </c>
      <c r="GT26" s="146">
        <f>conversões!GS26*INPUTs!GO$35</f>
        <v>9593.2925201999988</v>
      </c>
      <c r="GU26" s="146">
        <f>conversões!GT26*INPUTs!GP$35</f>
        <v>361.94641179380022</v>
      </c>
      <c r="GV26" s="146">
        <f>conversões!GU26*INPUTs!GQ$35</f>
        <v>8413.5690521680281</v>
      </c>
      <c r="GW26" s="146">
        <f>conversões!GV26*INPUTs!GR$35</f>
        <v>5977.1961475354719</v>
      </c>
      <c r="GX26" s="146">
        <f>conversões!GW26*INPUTs!GS$35</f>
        <v>1222.136369255406</v>
      </c>
      <c r="GY26" s="144">
        <f t="shared" si="6"/>
        <v>363651.25295501348</v>
      </c>
      <c r="GZ26" s="146">
        <f>conversões!GY26*INPUTs!GU$35</f>
        <v>0</v>
      </c>
      <c r="HA26" s="146">
        <f>conversões!GZ26*INPUTs!GV$35</f>
        <v>0</v>
      </c>
      <c r="HB26" s="146">
        <f>conversões!HA26*INPUTs!GW$35</f>
        <v>280.04202237125031</v>
      </c>
      <c r="HC26" s="146">
        <f>conversões!HB26*INPUTs!GX$35</f>
        <v>464.69048166072184</v>
      </c>
      <c r="HD26" s="146">
        <f>conversões!HC26*INPUTs!GY$35</f>
        <v>4355.3947084001993</v>
      </c>
      <c r="HE26" s="146">
        <f>conversões!HD26*INPUTs!GZ$35</f>
        <v>0</v>
      </c>
      <c r="HF26" s="146">
        <f>conversões!HE26*INPUTs!HA$35</f>
        <v>0</v>
      </c>
      <c r="HG26" s="146">
        <f>conversões!HF26*INPUTs!HB$35</f>
        <v>182.44381978838572</v>
      </c>
      <c r="HH26" s="146">
        <f>conversões!HG26*INPUTs!HC$35</f>
        <v>62.706812155921277</v>
      </c>
      <c r="HI26" s="146">
        <f>conversões!HH26*INPUTs!HD$35</f>
        <v>902.55960958297555</v>
      </c>
      <c r="HJ26" s="146">
        <f>conversões!HI26*INPUTs!HE$35</f>
        <v>908.25866870050186</v>
      </c>
      <c r="HK26" s="146">
        <f>conversões!HJ26*INPUTs!HF$35</f>
        <v>441.49292159330673</v>
      </c>
      <c r="HL26" s="146">
        <f>conversões!HK26*INPUTs!HG$35</f>
        <v>2868.1488614148698</v>
      </c>
      <c r="HM26" s="146">
        <f>conversões!HL26*INPUTs!HH$35</f>
        <v>250.82724862368511</v>
      </c>
      <c r="HN26" s="146">
        <f>conversões!HM26*INPUTs!HI$35</f>
        <v>8966.2332069422519</v>
      </c>
      <c r="HO26" s="146">
        <f>conversões!HN26*INPUTs!HJ$35</f>
        <v>1438.9114361754921</v>
      </c>
      <c r="HP26" s="146">
        <f>conversões!HO26*INPUTs!HK$35</f>
        <v>16091.815534734391</v>
      </c>
      <c r="HQ26" s="146">
        <f>conversões!HP26*INPUTs!HL$35</f>
        <v>0</v>
      </c>
      <c r="HR26" s="146">
        <f>conversões!HQ26*INPUTs!HM$35</f>
        <v>20048.674788227305</v>
      </c>
      <c r="HS26" s="146">
        <f>conversões!HR26*INPUTs!HN$35</f>
        <v>11597.970785812007</v>
      </c>
      <c r="HT26" s="146">
        <f>conversões!HS26*INPUTs!HO$35</f>
        <v>12156.09573772795</v>
      </c>
      <c r="HU26" s="146">
        <f>conversões!HT26*INPUTs!HP$35</f>
        <v>4057.448901050795</v>
      </c>
      <c r="HV26" s="146">
        <f>conversões!HU26*INPUTs!HQ$35</f>
        <v>2486.101997745543</v>
      </c>
      <c r="HW26" s="146">
        <f>conversões!HV26*INPUTs!HR$35</f>
        <v>4594.9122883976652</v>
      </c>
      <c r="HX26" s="146">
        <f>conversões!HW26*INPUTs!HS$35</f>
        <v>5101.7958737074223</v>
      </c>
      <c r="HY26" s="146">
        <f>conversões!HX26*INPUTs!HT$35</f>
        <v>2873.7132659043118</v>
      </c>
      <c r="HZ26" s="146">
        <f>conversões!HY26*INPUTs!HU$35</f>
        <v>2900.4144865916669</v>
      </c>
      <c r="IA26" s="144">
        <f t="shared" si="7"/>
        <v>103030.65345730862</v>
      </c>
    </row>
    <row r="27" spans="1:235" s="27" customFormat="1" ht="24" x14ac:dyDescent="0.25">
      <c r="A27" s="98" t="s">
        <v>28</v>
      </c>
      <c r="B27" s="99">
        <v>5811</v>
      </c>
      <c r="C27" s="99"/>
      <c r="D27" s="99">
        <v>7</v>
      </c>
      <c r="E27" s="99"/>
      <c r="F27" s="99"/>
      <c r="G27" s="99" t="s">
        <v>75</v>
      </c>
      <c r="H27" s="99" t="s">
        <v>788</v>
      </c>
      <c r="I27" s="98" t="s">
        <v>9</v>
      </c>
      <c r="J27" s="98" t="s">
        <v>884</v>
      </c>
      <c r="K27" s="98" t="s">
        <v>845</v>
      </c>
      <c r="L27" s="146">
        <f>conversões!K27*INPUTs!G$36</f>
        <v>902.71610600329097</v>
      </c>
      <c r="M27" s="146">
        <f>conversões!L27*INPUTs!H$36</f>
        <v>0</v>
      </c>
      <c r="N27" s="146">
        <f>conversões!M27*INPUTs!I$36</f>
        <v>1121.3820058401518</v>
      </c>
      <c r="O27" s="146">
        <f>conversões!N27*INPUTs!J$36</f>
        <v>0</v>
      </c>
      <c r="P27" s="146">
        <f>conversões!O27*INPUTs!K$36</f>
        <v>2980.2745802862041</v>
      </c>
      <c r="Q27" s="146">
        <f>conversões!P27*INPUTs!L$36</f>
        <v>0</v>
      </c>
      <c r="R27" s="146">
        <f>conversões!Q27*INPUTs!M$36</f>
        <v>339.19160622282016</v>
      </c>
      <c r="S27" s="146">
        <f>conversões!R27*INPUTs!N$36</f>
        <v>3477.3608016451135</v>
      </c>
      <c r="T27" s="146">
        <f>conversões!S27*INPUTs!O$36</f>
        <v>2135.018497912713</v>
      </c>
      <c r="U27" s="146">
        <f>conversões!T27*INPUTs!P$36</f>
        <v>16245.666613710251</v>
      </c>
      <c r="V27" s="146">
        <f>conversões!U27*INPUTs!Q$36</f>
        <v>1119.3111562409531</v>
      </c>
      <c r="W27" s="146">
        <f>conversões!V27*INPUTs!R$36</f>
        <v>1205.3014507360981</v>
      </c>
      <c r="X27" s="146">
        <f>conversões!W27*INPUTs!S$36</f>
        <v>45496.945006823538</v>
      </c>
      <c r="Y27" s="146">
        <f>conversões!X27*INPUTs!T$36</f>
        <v>3820.8498646563994</v>
      </c>
      <c r="Z27" s="146">
        <f>conversões!Y27*INPUTs!U$36</f>
        <v>2492.9276469107708</v>
      </c>
      <c r="AA27" s="146">
        <f>conversões!Z27*INPUTs!V$36</f>
        <v>8568.9327254100317</v>
      </c>
      <c r="AB27" s="146">
        <f>conversões!AA27*INPUTs!W$36</f>
        <v>114241.08782474564</v>
      </c>
      <c r="AC27" s="146">
        <f>conversões!AB27*INPUTs!X$36</f>
        <v>5286.3883507398841</v>
      </c>
      <c r="AD27" s="146">
        <f>conversões!AC27*INPUTs!Y$36</f>
        <v>399147.19730814005</v>
      </c>
      <c r="AE27" s="146">
        <f>conversões!AD27*INPUTs!Z$36</f>
        <v>2754191.9616618003</v>
      </c>
      <c r="AF27" s="146">
        <f>conversões!AE27*INPUTs!AA$36</f>
        <v>579183.43885596108</v>
      </c>
      <c r="AG27" s="146">
        <f>conversões!AF27*INPUTs!AB$36</f>
        <v>31552.612907396277</v>
      </c>
      <c r="AH27" s="146">
        <f>conversões!AG27*INPUTs!AC$36</f>
        <v>83494.995782176717</v>
      </c>
      <c r="AI27" s="146">
        <f>conversões!AH27*INPUTs!AD$36</f>
        <v>3375.8585039733516</v>
      </c>
      <c r="AJ27" s="146">
        <f>conversões!AI27*INPUTs!AE$36</f>
        <v>4163.0694629668287</v>
      </c>
      <c r="AK27" s="146">
        <f>conversões!AJ27*INPUTs!AF$36</f>
        <v>16510.454514564728</v>
      </c>
      <c r="AL27" s="146">
        <f>conversões!AK27*INPUTs!AG$36</f>
        <v>35781.884994812463</v>
      </c>
      <c r="AM27" s="144">
        <f t="shared" si="0"/>
        <v>4116834.8282296751</v>
      </c>
      <c r="AN27" s="146">
        <f>conversões!AM27*INPUTs!AI$36</f>
        <v>3168.4863843838089</v>
      </c>
      <c r="AO27" s="146">
        <f>conversões!AN27*INPUTs!AJ$36</f>
        <v>0</v>
      </c>
      <c r="AP27" s="146">
        <f>conversões!AO27*INPUTs!AK$36</f>
        <v>2096.2081360654875</v>
      </c>
      <c r="AQ27" s="146">
        <f>conversões!AP27*INPUTs!AL$36</f>
        <v>0</v>
      </c>
      <c r="AR27" s="146">
        <f>conversões!AQ27*INPUTs!AM$36</f>
        <v>7203.2135735586071</v>
      </c>
      <c r="AS27" s="146">
        <f>conversões!AR27*INPUTs!AN$36</f>
        <v>0</v>
      </c>
      <c r="AT27" s="146">
        <f>conversões!AS27*INPUTs!AO$36</f>
        <v>2490.6585018984611</v>
      </c>
      <c r="AU27" s="146">
        <f>conversões!AT27*INPUTs!AP$36</f>
        <v>4234.4330188648091</v>
      </c>
      <c r="AV27" s="146">
        <f>conversões!AU27*INPUTs!AQ$36</f>
        <v>2126.118347741553</v>
      </c>
      <c r="AW27" s="146">
        <f>conversões!AV27*INPUTs!AR$36</f>
        <v>15133.001901687294</v>
      </c>
      <c r="AX27" s="146">
        <f>conversões!AW27*INPUTs!AS$36</f>
        <v>1568.0685187749507</v>
      </c>
      <c r="AY27" s="146">
        <f>conversões!AX27*INPUTs!AT$36</f>
        <v>2188.9022635056499</v>
      </c>
      <c r="AZ27" s="146">
        <f>conversões!AY27*INPUTs!AU$36</f>
        <v>38125.742372061359</v>
      </c>
      <c r="BA27" s="146">
        <f>conversões!AZ27*INPUTs!AV$36</f>
        <v>3486.2503758012363</v>
      </c>
      <c r="BB27" s="146">
        <f>conversões!BA27*INPUTs!AW$36</f>
        <v>1945.7429482064892</v>
      </c>
      <c r="BC27" s="146">
        <f>conversões!BB27*INPUTs!AX$36</f>
        <v>8119.8066575576395</v>
      </c>
      <c r="BD27" s="146">
        <f>conversões!BC27*INPUTs!AY$36</f>
        <v>128564.44409163193</v>
      </c>
      <c r="BE27" s="146">
        <f>conversões!BD27*INPUTs!AZ$36</f>
        <v>5983.321766912215</v>
      </c>
      <c r="BF27" s="146">
        <f>conversões!BE27*INPUTs!BA$36</f>
        <v>372582.70026867668</v>
      </c>
      <c r="BG27" s="146">
        <f>conversões!BF27*INPUTs!BB$36</f>
        <v>2576989.1022444102</v>
      </c>
      <c r="BH27" s="146">
        <f>conversões!BG27*INPUTs!BC$36</f>
        <v>615877.86517116183</v>
      </c>
      <c r="BI27" s="146">
        <f>conversões!BH27*INPUTs!BD$36</f>
        <v>32357.428927358131</v>
      </c>
      <c r="BJ27" s="146">
        <f>conversões!BI27*INPUTs!BE$36</f>
        <v>70715.753454984268</v>
      </c>
      <c r="BK27" s="146">
        <f>conversões!BJ27*INPUTs!BF$36</f>
        <v>4220.1504012048326</v>
      </c>
      <c r="BL27" s="146">
        <f>conversões!BK27*INPUTs!BG$36</f>
        <v>4614.1323412240445</v>
      </c>
      <c r="BM27" s="146">
        <f>conversões!BL27*INPUTs!BH$36</f>
        <v>13666.524979017311</v>
      </c>
      <c r="BN27" s="146">
        <f>conversões!BM27*INPUTs!BI$36</f>
        <v>24244.449401241538</v>
      </c>
      <c r="BO27" s="144">
        <f t="shared" si="1"/>
        <v>3941702.5060479306</v>
      </c>
      <c r="BP27" s="146">
        <f>conversões!BO27*INPUTs!BK$36</f>
        <v>1157.1807663547224</v>
      </c>
      <c r="BQ27" s="146">
        <f>conversões!BP27*INPUTs!BL$36</f>
        <v>0</v>
      </c>
      <c r="BR27" s="146">
        <f>conversões!BQ27*INPUTs!BM$36</f>
        <v>1783.5964778074213</v>
      </c>
      <c r="BS27" s="146">
        <f>conversões!BR27*INPUTs!BN$36</f>
        <v>0</v>
      </c>
      <c r="BT27" s="146">
        <f>conversões!BS27*INPUTs!BO$36</f>
        <v>5869.9474579588205</v>
      </c>
      <c r="BU27" s="146">
        <f>conversões!BT27*INPUTs!BP$36</f>
        <v>0</v>
      </c>
      <c r="BV27" s="146">
        <f>conversões!BU27*INPUTs!BQ$36</f>
        <v>2442.6655769477388</v>
      </c>
      <c r="BW27" s="146">
        <f>conversões!BV27*INPUTs!BR$36</f>
        <v>3311.1996778020484</v>
      </c>
      <c r="BX27" s="146">
        <f>conversões!BW27*INPUTs!BS$36</f>
        <v>1237.1349099930026</v>
      </c>
      <c r="BY27" s="146">
        <f>conversões!BX27*INPUTs!BT$36</f>
        <v>13452.89129685712</v>
      </c>
      <c r="BZ27" s="146">
        <f>conversões!BY27*INPUTs!BU$36</f>
        <v>1456.1165858122811</v>
      </c>
      <c r="CA27" s="146">
        <f>conversões!BZ27*INPUTs!BV$36</f>
        <v>1122.3140602753224</v>
      </c>
      <c r="CB27" s="146">
        <f>conversões!CA27*INPUTs!BW$36</f>
        <v>25344.470911601205</v>
      </c>
      <c r="CC27" s="146">
        <f>conversões!CB27*INPUTs!BX$36</f>
        <v>1286.3514953039344</v>
      </c>
      <c r="CD27" s="146">
        <f>conversões!CC27*INPUTs!BY$36</f>
        <v>1178.8647418340447</v>
      </c>
      <c r="CE27" s="146">
        <f>conversões!CD27*INPUTs!BZ$36</f>
        <v>7954.7872784755436</v>
      </c>
      <c r="CF27" s="146">
        <f>conversões!CE27*INPUTs!CA$36</f>
        <v>100701.37177374051</v>
      </c>
      <c r="CG27" s="146">
        <f>conversões!CF27*INPUTs!CB$36</f>
        <v>4603.2927114061304</v>
      </c>
      <c r="CH27" s="146">
        <f>conversões!CG27*INPUTs!CC$36</f>
        <v>434726.12459184346</v>
      </c>
      <c r="CI27" s="146">
        <f>conversões!CH27*INPUTs!CD$36</f>
        <v>2914946.5254457518</v>
      </c>
      <c r="CJ27" s="146">
        <f>conversões!CI27*INPUTs!CE$36</f>
        <v>577355.59843063296</v>
      </c>
      <c r="CK27" s="146">
        <f>conversões!CJ27*INPUTs!CF$36</f>
        <v>38811.656556403832</v>
      </c>
      <c r="CL27" s="146">
        <f>conversões!CK27*INPUTs!CG$36</f>
        <v>82324.093971347305</v>
      </c>
      <c r="CM27" s="146">
        <f>conversões!CL27*INPUTs!CH$36</f>
        <v>1683.2841681383945</v>
      </c>
      <c r="CN27" s="146">
        <f>conversões!CM27*INPUTs!CI$36</f>
        <v>5884.0494296656061</v>
      </c>
      <c r="CO27" s="146">
        <f>conversões!CN27*INPUTs!CJ$36</f>
        <v>11158.135282929836</v>
      </c>
      <c r="CP27" s="146">
        <f>conversões!CO27*INPUTs!CK$36</f>
        <v>60160.722851190934</v>
      </c>
      <c r="CQ27" s="144">
        <f t="shared" si="2"/>
        <v>4299952.376450073</v>
      </c>
      <c r="CR27" s="146">
        <f>conversões!CQ27*INPUTs!CM$36</f>
        <v>1110.4862805639648</v>
      </c>
      <c r="CS27" s="146">
        <f>conversões!CR27*INPUTs!CN$36</f>
        <v>0</v>
      </c>
      <c r="CT27" s="146">
        <f>conversões!CS27*INPUTs!CO$36</f>
        <v>5127.3042894163791</v>
      </c>
      <c r="CU27" s="146">
        <f>conversões!CT27*INPUTs!CP$36</f>
        <v>0</v>
      </c>
      <c r="CV27" s="146">
        <f>conversões!CU27*INPUTs!CQ$36</f>
        <v>10885.559444884475</v>
      </c>
      <c r="CW27" s="146">
        <f>conversões!CV27*INPUTs!CR$36</f>
        <v>0</v>
      </c>
      <c r="CX27" s="146">
        <f>conversões!CW27*INPUTs!CS$36</f>
        <v>2832.7330680300729</v>
      </c>
      <c r="CY27" s="146">
        <f>conversões!CX27*INPUTs!CT$36</f>
        <v>4126.4598261016699</v>
      </c>
      <c r="CZ27" s="146">
        <f>conversões!CY27*INPUTs!CU$36</f>
        <v>1358.4595622663383</v>
      </c>
      <c r="DA27" s="146">
        <f>conversões!CZ27*INPUTs!CV$36</f>
        <v>15262.418882148449</v>
      </c>
      <c r="DB27" s="146">
        <f>conversões!DA27*INPUTs!CW$36</f>
        <v>123.83705007833196</v>
      </c>
      <c r="DC27" s="146">
        <f>conversões!DB27*INPUTs!CX$36</f>
        <v>325.16650412208986</v>
      </c>
      <c r="DD27" s="146">
        <f>conversões!DC27*INPUTs!CY$36</f>
        <v>50129.927194757212</v>
      </c>
      <c r="DE27" s="146">
        <f>conversões!DD27*INPUTs!CZ$36</f>
        <v>1267.7407038107467</v>
      </c>
      <c r="DF27" s="146">
        <f>conversões!DE27*INPUTs!DA$36</f>
        <v>964.94267782275483</v>
      </c>
      <c r="DG27" s="146">
        <f>conversões!DF27*INPUTs!DB$36</f>
        <v>5658.1915312956853</v>
      </c>
      <c r="DH27" s="146">
        <f>conversões!DG27*INPUTs!DC$36</f>
        <v>91328.683597644529</v>
      </c>
      <c r="DI27" s="146">
        <f>conversões!DH27*INPUTs!DD$36</f>
        <v>4109.2968876837176</v>
      </c>
      <c r="DJ27" s="146">
        <f>conversões!DI27*INPUTs!DE$36</f>
        <v>501354.74656240043</v>
      </c>
      <c r="DK27" s="146">
        <f>conversões!DJ27*INPUTs!DF$36</f>
        <v>3062202.7130535748</v>
      </c>
      <c r="DL27" s="146">
        <f>conversões!DK27*INPUTs!DG$36</f>
        <v>537863.11770659452</v>
      </c>
      <c r="DM27" s="146">
        <f>conversões!DL27*INPUTs!DH$36</f>
        <v>38887.136217004008</v>
      </c>
      <c r="DN27" s="146">
        <f>conversões!DM27*INPUTs!DI$36</f>
        <v>88118.855753098876</v>
      </c>
      <c r="DO27" s="146">
        <f>conversões!DN27*INPUTs!DJ$36</f>
        <v>1613.5397755594581</v>
      </c>
      <c r="DP27" s="146">
        <f>conversões!DO27*INPUTs!DK$36</f>
        <v>4373.6977568254233</v>
      </c>
      <c r="DQ27" s="146">
        <f>conversões!DP27*INPUTs!DL$36</f>
        <v>10401.856310890365</v>
      </c>
      <c r="DR27" s="146">
        <f>conversões!DQ27*INPUTs!DM$36</f>
        <v>56987.506857737055</v>
      </c>
      <c r="DS27" s="144">
        <f t="shared" si="3"/>
        <v>4496414.37749431</v>
      </c>
      <c r="DT27" s="146">
        <f>conversões!DS27*INPUTs!DO$36</f>
        <v>1454.1665625383541</v>
      </c>
      <c r="DU27" s="146">
        <f>conversões!DT27*INPUTs!DP$36</f>
        <v>0</v>
      </c>
      <c r="DV27" s="146">
        <f>conversões!DU27*INPUTs!DQ$36</f>
        <v>4766.2159062409601</v>
      </c>
      <c r="DW27" s="146">
        <f>conversões!DV27*INPUTs!DR$36</f>
        <v>0</v>
      </c>
      <c r="DX27" s="146">
        <f>conversões!DW27*INPUTs!DS$36</f>
        <v>12921.86543494654</v>
      </c>
      <c r="DY27" s="146">
        <f>conversões!DX27*INPUTs!DT$36</f>
        <v>0</v>
      </c>
      <c r="DZ27" s="146">
        <f>conversões!DY27*INPUTs!DU$36</f>
        <v>4121.0674739928818</v>
      </c>
      <c r="EA27" s="146">
        <f>conversões!DZ27*INPUTs!DV$36</f>
        <v>2129.7357167552304</v>
      </c>
      <c r="EB27" s="146">
        <f>conversões!EA27*INPUTs!DW$36</f>
        <v>1688.4914295289395</v>
      </c>
      <c r="EC27" s="146">
        <f>conversões!EB27*INPUTs!DX$36</f>
        <v>16937.051636584612</v>
      </c>
      <c r="ED27" s="146">
        <f>conversões!EC27*INPUTs!DY$36</f>
        <v>945.76141438462366</v>
      </c>
      <c r="EE27" s="146">
        <f>conversões!ED27*INPUTs!DZ$36</f>
        <v>526.36281452067988</v>
      </c>
      <c r="EF27" s="146">
        <f>conversões!EE27*INPUTs!EA$36</f>
        <v>45373.638928309883</v>
      </c>
      <c r="EG27" s="146">
        <f>conversões!EF27*INPUTs!EB$36</f>
        <v>2316.2918882374138</v>
      </c>
      <c r="EH27" s="146">
        <f>conversões!EG27*INPUTs!EC$36</f>
        <v>967.3956760081868</v>
      </c>
      <c r="EI27" s="146">
        <f>conversões!EH27*INPUTs!ED$36</f>
        <v>11059.832809054782</v>
      </c>
      <c r="EJ27" s="146">
        <f>conversões!EI27*INPUTs!EE$36</f>
        <v>95370.853913256666</v>
      </c>
      <c r="EK27" s="146">
        <f>conversões!EJ27*INPUTs!EF$36</f>
        <v>4322.3238804045905</v>
      </c>
      <c r="EL27" s="146">
        <f>conversões!EK27*INPUTs!EG$36</f>
        <v>504112.01946352964</v>
      </c>
      <c r="EM27" s="146">
        <f>conversões!EL27*INPUTs!EH$36</f>
        <v>3489994.5443478711</v>
      </c>
      <c r="EN27" s="146">
        <f>conversões!EM27*INPUTs!EI$36</f>
        <v>557220.68378890969</v>
      </c>
      <c r="EO27" s="146">
        <f>conversões!EN27*INPUTs!EJ$36</f>
        <v>37676.239937372215</v>
      </c>
      <c r="EP27" s="146">
        <f>conversões!EO27*INPUTs!EK$36</f>
        <v>105585.31934483112</v>
      </c>
      <c r="EQ27" s="146">
        <f>conversões!EP27*INPUTs!EL$36</f>
        <v>5397.0181187501576</v>
      </c>
      <c r="ER27" s="146">
        <f>conversões!EQ27*INPUTs!EM$36</f>
        <v>5039.6029076557497</v>
      </c>
      <c r="ES27" s="146">
        <f>conversões!ER27*INPUTs!EN$36</f>
        <v>17596.992495217666</v>
      </c>
      <c r="ET27" s="146">
        <f>conversões!ES27*INPUTs!EO$36</f>
        <v>51401.786231928825</v>
      </c>
      <c r="EU27" s="144">
        <f t="shared" si="4"/>
        <v>4978925.2621208299</v>
      </c>
      <c r="EV27" s="146">
        <f>conversões!EU27*INPUTs!EQ$36</f>
        <v>129.39833230278975</v>
      </c>
      <c r="EW27" s="146">
        <f>conversões!EV27*INPUTs!ER$36</f>
        <v>187.47570586216389</v>
      </c>
      <c r="EX27" s="146">
        <f>conversões!EW27*INPUTs!ES$36</f>
        <v>3323.4558317953183</v>
      </c>
      <c r="EY27" s="146">
        <f>conversões!EX27*INPUTs!ET$36</f>
        <v>0</v>
      </c>
      <c r="EZ27" s="146">
        <f>conversões!EY27*INPUTs!EU$36</f>
        <v>7754.0170646009256</v>
      </c>
      <c r="FA27" s="146">
        <f>conversões!EZ27*INPUTs!EV$36</f>
        <v>0</v>
      </c>
      <c r="FB27" s="146">
        <f>conversões!FA27*INPUTs!EW$36</f>
        <v>4691.8109981889702</v>
      </c>
      <c r="FC27" s="146">
        <f>conversões!FB27*INPUTs!EX$36</f>
        <v>0</v>
      </c>
      <c r="FD27" s="146">
        <f>conversões!FC27*INPUTs!EY$36</f>
        <v>696.538465203751</v>
      </c>
      <c r="FE27" s="146">
        <f>conversões!FD27*INPUTs!EZ$36</f>
        <v>14314.250070662069</v>
      </c>
      <c r="FF27" s="146">
        <f>conversões!FE27*INPUTs!FA$36</f>
        <v>3455.0071579452219</v>
      </c>
      <c r="FG27" s="146">
        <f>conversões!FF27*INPUTs!FB$36</f>
        <v>458.30094783673513</v>
      </c>
      <c r="FH27" s="146">
        <f>conversões!FG27*INPUTs!FC$36</f>
        <v>30859.010273185591</v>
      </c>
      <c r="FI27" s="146">
        <f>conversões!FH27*INPUTs!FD$36</f>
        <v>1914.5607146426175</v>
      </c>
      <c r="FJ27" s="146">
        <f>conversões!FI27*INPUTs!FE$36</f>
        <v>179.53805980643594</v>
      </c>
      <c r="FK27" s="146">
        <f>conversões!FJ27*INPUTs!FF$36</f>
        <v>11268.224263324488</v>
      </c>
      <c r="FL27" s="146">
        <f>conversões!FK27*INPUTs!FG$36</f>
        <v>77099.171409447532</v>
      </c>
      <c r="FM27" s="146">
        <f>conversões!FL27*INPUTs!FH$36</f>
        <v>3783.5817213692981</v>
      </c>
      <c r="FN27" s="146">
        <f>conversões!FM27*INPUTs!FI$36</f>
        <v>404893.85290705087</v>
      </c>
      <c r="FO27" s="146">
        <f>conversões!FN27*INPUTs!FJ$36</f>
        <v>2988051.9597338499</v>
      </c>
      <c r="FP27" s="146">
        <f>conversões!FO27*INPUTs!FK$36</f>
        <v>429270.16589790978</v>
      </c>
      <c r="FQ27" s="146">
        <f>conversões!FP27*INPUTs!FL$36</f>
        <v>30915.760858210568</v>
      </c>
      <c r="FR27" s="146">
        <f>conversões!FQ27*INPUTs!FM$36</f>
        <v>77267.705143474508</v>
      </c>
      <c r="FS27" s="146">
        <f>conversões!FR27*INPUTs!FN$36</f>
        <v>3859.1843676533254</v>
      </c>
      <c r="FT27" s="146">
        <f>conversões!FS27*INPUTs!FO$36</f>
        <v>5089.1841641329538</v>
      </c>
      <c r="FU27" s="146">
        <f>conversões!FT27*INPUTs!FP$36</f>
        <v>16686.677975353563</v>
      </c>
      <c r="FV27" s="146">
        <f>conversões!FU27*INPUTs!FQ$36</f>
        <v>53693.496571844866</v>
      </c>
      <c r="FW27" s="144">
        <f t="shared" si="5"/>
        <v>4169842.3286356549</v>
      </c>
      <c r="FX27" s="146">
        <f>conversões!FW27*INPUTs!FS$36</f>
        <v>69.317175344712908</v>
      </c>
      <c r="FY27" s="146">
        <f>conversões!FX27*INPUTs!FT$36</f>
        <v>0</v>
      </c>
      <c r="FZ27" s="146">
        <f>conversões!FY27*INPUTs!FU$36</f>
        <v>3316.2267210959121</v>
      </c>
      <c r="GA27" s="146">
        <f>conversões!FZ27*INPUTs!FV$36</f>
        <v>0</v>
      </c>
      <c r="GB27" s="146">
        <f>conversões!GA27*INPUTs!FW$36</f>
        <v>5315.2667615111204</v>
      </c>
      <c r="GC27" s="146">
        <f>conversões!GB27*INPUTs!FX$36</f>
        <v>0</v>
      </c>
      <c r="GD27" s="146">
        <f>conversões!GC27*INPUTs!FY$36</f>
        <v>6401.8926887401994</v>
      </c>
      <c r="GE27" s="146">
        <f>conversões!GD27*INPUTs!FZ$36</f>
        <v>254.30369932905887</v>
      </c>
      <c r="GF27" s="146">
        <f>conversões!GE27*INPUTs!GA$36</f>
        <v>463.52674385988985</v>
      </c>
      <c r="GG27" s="146">
        <f>conversões!GF27*INPUTs!GB$36</f>
        <v>9149.8408382213474</v>
      </c>
      <c r="GH27" s="146">
        <f>conversões!GG27*INPUTs!GC$36</f>
        <v>4224.0821586071961</v>
      </c>
      <c r="GI27" s="146">
        <f>conversões!GH27*INPUTs!GD$36</f>
        <v>51.988194690423356</v>
      </c>
      <c r="GJ27" s="146">
        <f>conversões!GI27*INPUTs!GE$36</f>
        <v>16945.138659239881</v>
      </c>
      <c r="GK27" s="146">
        <f>conversões!GJ27*INPUTs!GF$36</f>
        <v>1532.7673176943613</v>
      </c>
      <c r="GL27" s="146">
        <f>conversões!GK27*INPUTs!GG$36</f>
        <v>53.917395168080425</v>
      </c>
      <c r="GM27" s="146">
        <f>conversões!GL27*INPUTs!GH$36</f>
        <v>7782.1967959572376</v>
      </c>
      <c r="GN27" s="146">
        <f>conversões!GM27*INPUTs!GI$36</f>
        <v>62384.925401011809</v>
      </c>
      <c r="GO27" s="146">
        <f>conversões!GN27*INPUTs!GJ$36</f>
        <v>2589.9566521807164</v>
      </c>
      <c r="GP27" s="146">
        <f>conversões!GO27*INPUTs!GK$36</f>
        <v>396374.2892947435</v>
      </c>
      <c r="GQ27" s="146">
        <f>conversões!GP27*INPUTs!GL$36</f>
        <v>3036109.9423042177</v>
      </c>
      <c r="GR27" s="146">
        <f>conversões!GQ27*INPUTs!GM$36</f>
        <v>363307.88330388378</v>
      </c>
      <c r="GS27" s="146">
        <f>conversões!GR27*INPUTs!GN$36</f>
        <v>44199.748036555611</v>
      </c>
      <c r="GT27" s="146">
        <f>conversões!GS27*INPUTs!GO$36</f>
        <v>46544.738820810599</v>
      </c>
      <c r="GU27" s="146">
        <f>conversões!GT27*INPUTs!GP$36</f>
        <v>3076.0525361736013</v>
      </c>
      <c r="GV27" s="146">
        <f>conversões!GU27*INPUTs!GQ$36</f>
        <v>4227.5522140118583</v>
      </c>
      <c r="GW27" s="146">
        <f>conversões!GV27*INPUTs!GR$36</f>
        <v>12776.966985386618</v>
      </c>
      <c r="GX27" s="146">
        <f>conversões!GW27*INPUTs!GS$36</f>
        <v>26469.13289737724</v>
      </c>
      <c r="GY27" s="144">
        <f t="shared" si="6"/>
        <v>4053621.6535958131</v>
      </c>
      <c r="GZ27" s="146">
        <f>conversões!GY27*INPUTs!GU$36</f>
        <v>223.4844017759668</v>
      </c>
      <c r="HA27" s="146">
        <f>conversões!GZ27*INPUTs!GV$36</f>
        <v>0</v>
      </c>
      <c r="HB27" s="146">
        <f>conversões!HA27*INPUTs!GW$36</f>
        <v>3200.2558464747963</v>
      </c>
      <c r="HC27" s="146">
        <f>conversões!HB27*INPUTs!GX$36</f>
        <v>0</v>
      </c>
      <c r="HD27" s="146">
        <f>conversões!HC27*INPUTs!GY$36</f>
        <v>8038.9125506288774</v>
      </c>
      <c r="HE27" s="146">
        <f>conversões!HD27*INPUTs!GZ$36</f>
        <v>0</v>
      </c>
      <c r="HF27" s="146">
        <f>conversões!HE27*INPUTs!HA$36</f>
        <v>5967.5089064477243</v>
      </c>
      <c r="HG27" s="146">
        <f>conversões!HF27*INPUTs!HB$36</f>
        <v>106.88995931386707</v>
      </c>
      <c r="HH27" s="146">
        <f>conversões!HG27*INPUTs!HC$36</f>
        <v>0</v>
      </c>
      <c r="HI27" s="146">
        <f>conversões!HH27*INPUTs!HD$36</f>
        <v>10653.376258892024</v>
      </c>
      <c r="HJ27" s="146">
        <f>conversões!HI27*INPUTs!HE$36</f>
        <v>1354.0524692046677</v>
      </c>
      <c r="HK27" s="146">
        <f>conversões!HJ27*INPUTs!HF$36</f>
        <v>0</v>
      </c>
      <c r="HL27" s="146">
        <f>conversões!HK27*INPUTs!HG$36</f>
        <v>15524.437498081232</v>
      </c>
      <c r="HM27" s="146">
        <f>conversões!HL27*INPUTs!HH$36</f>
        <v>1431.505496302191</v>
      </c>
      <c r="HN27" s="146">
        <f>conversões!HM27*INPUTs!HI$36</f>
        <v>187.05602235243288</v>
      </c>
      <c r="HO27" s="146">
        <f>conversões!HN27*INPUTs!HJ$36</f>
        <v>7888.2891270403188</v>
      </c>
      <c r="HP27" s="146">
        <f>conversões!HO27*INPUTs!HK$36</f>
        <v>59323.571588147162</v>
      </c>
      <c r="HQ27" s="146">
        <f>conversões!HP27*INPUTs!HL$36</f>
        <v>4391.8848031602829</v>
      </c>
      <c r="HR27" s="146">
        <f>conversões!HQ27*INPUTs!HM$36</f>
        <v>217005.16281508829</v>
      </c>
      <c r="HS27" s="146">
        <f>conversões!HR27*INPUTs!HN$36</f>
        <v>2884820.7861480028</v>
      </c>
      <c r="HT27" s="146">
        <f>conversões!HS27*INPUTs!HO$36</f>
        <v>179744.60708422717</v>
      </c>
      <c r="HU27" s="146">
        <f>conversões!HT27*INPUTs!HP$36</f>
        <v>35383.303633300035</v>
      </c>
      <c r="HV27" s="146">
        <f>conversões!HU27*INPUTs!HQ$36</f>
        <v>31778.427097417243</v>
      </c>
      <c r="HW27" s="146">
        <f>conversões!HV27*INPUTs!HR$36</f>
        <v>2538.1667804621093</v>
      </c>
      <c r="HX27" s="146">
        <f>conversões!HW27*INPUTs!HS$36</f>
        <v>3208.3837027223617</v>
      </c>
      <c r="HY27" s="146">
        <f>conversões!HX27*INPUTs!HT$36</f>
        <v>10669.239572722372</v>
      </c>
      <c r="HZ27" s="146">
        <f>conversões!HY27*INPUTs!HU$36</f>
        <v>38915.475306593595</v>
      </c>
      <c r="IA27" s="144">
        <f t="shared" si="7"/>
        <v>3522354.7770683584</v>
      </c>
    </row>
    <row r="28" spans="1:235" s="27" customFormat="1" ht="24" x14ac:dyDescent="0.25">
      <c r="A28" s="98" t="s">
        <v>28</v>
      </c>
      <c r="B28" s="99">
        <v>5812</v>
      </c>
      <c r="C28" s="99"/>
      <c r="D28" s="99">
        <v>7</v>
      </c>
      <c r="E28" s="99"/>
      <c r="F28" s="99"/>
      <c r="G28" s="99" t="s">
        <v>789</v>
      </c>
      <c r="H28" s="99" t="s">
        <v>788</v>
      </c>
      <c r="I28" s="98" t="s">
        <v>9</v>
      </c>
      <c r="J28" s="98" t="s">
        <v>884</v>
      </c>
      <c r="K28" s="98" t="s">
        <v>845</v>
      </c>
      <c r="L28" s="146">
        <f>conversões!K28*INPUTs!G$36</f>
        <v>2318.4331465780056</v>
      </c>
      <c r="M28" s="146">
        <f>conversões!L28*INPUTs!H$36</f>
        <v>3057.3100239803548</v>
      </c>
      <c r="N28" s="146">
        <f>conversões!M28*INPUTs!I$36</f>
        <v>1901.7033143926944</v>
      </c>
      <c r="O28" s="146">
        <f>conversões!N28*INPUTs!J$36</f>
        <v>0</v>
      </c>
      <c r="P28" s="146">
        <f>conversões!O28*INPUTs!K$36</f>
        <v>84783.731650291491</v>
      </c>
      <c r="Q28" s="146">
        <f>conversões!P28*INPUTs!L$36</f>
        <v>0</v>
      </c>
      <c r="R28" s="146">
        <f>conversões!Q28*INPUTs!M$36</f>
        <v>952.05736619935544</v>
      </c>
      <c r="S28" s="146">
        <f>conversões!R28*INPUTs!N$36</f>
        <v>58.429271630167889</v>
      </c>
      <c r="T28" s="146">
        <f>conversões!S28*INPUTs!O$36</f>
        <v>1503.9307141219685</v>
      </c>
      <c r="U28" s="146">
        <f>conversões!T28*INPUTs!P$36</f>
        <v>104810.52348726007</v>
      </c>
      <c r="V28" s="146">
        <f>conversões!U28*INPUTs!Q$36</f>
        <v>12759.438120951036</v>
      </c>
      <c r="W28" s="146">
        <f>conversões!V28*INPUTs!R$36</f>
        <v>78.282311438208367</v>
      </c>
      <c r="X28" s="146">
        <f>conversões!W28*INPUTs!S$36</f>
        <v>2615.8639642681796</v>
      </c>
      <c r="Y28" s="146">
        <f>conversões!X28*INPUTs!T$36</f>
        <v>1542.2833974876078</v>
      </c>
      <c r="Z28" s="146">
        <f>conversões!Y28*INPUTs!U$36</f>
        <v>9168.47677286213</v>
      </c>
      <c r="AA28" s="146">
        <f>conversões!Z28*INPUTs!V$36</f>
        <v>10771.065796352103</v>
      </c>
      <c r="AB28" s="146">
        <f>conversões!AA28*INPUTs!W$36</f>
        <v>31207.613076476737</v>
      </c>
      <c r="AC28" s="146">
        <f>conversões!AB28*INPUTs!X$36</f>
        <v>13170.386360567329</v>
      </c>
      <c r="AD28" s="146">
        <f>conversões!AC28*INPUTs!Y$36</f>
        <v>1102175.5448362881</v>
      </c>
      <c r="AE28" s="146">
        <f>conversões!AD28*INPUTs!Z$36</f>
        <v>1059352.1473658138</v>
      </c>
      <c r="AF28" s="146">
        <f>conversões!AE28*INPUTs!AA$36</f>
        <v>36005.249447407121</v>
      </c>
      <c r="AG28" s="146">
        <f>conversões!AF28*INPUTs!AB$36</f>
        <v>53445.065107091446</v>
      </c>
      <c r="AH28" s="146">
        <f>conversões!AG28*INPUTs!AC$36</f>
        <v>174309.3989823079</v>
      </c>
      <c r="AI28" s="146">
        <f>conversões!AH28*INPUTs!AD$36</f>
        <v>9480.3139569594859</v>
      </c>
      <c r="AJ28" s="146">
        <f>conversões!AI28*INPUTs!AE$36</f>
        <v>8762.8307475349065</v>
      </c>
      <c r="AK28" s="146">
        <f>conversões!AJ28*INPUTs!AF$36</f>
        <v>4350.6556710946379</v>
      </c>
      <c r="AL28" s="146">
        <f>conversões!AK28*INPUTs!AG$36</f>
        <v>135774.9327909165</v>
      </c>
      <c r="AM28" s="144">
        <f t="shared" si="0"/>
        <v>2864355.6676802714</v>
      </c>
      <c r="AN28" s="146">
        <f>conversões!AM28*INPUTs!AI$36</f>
        <v>3932.292251819541</v>
      </c>
      <c r="AO28" s="146">
        <f>conversões!AN28*INPUTs!AJ$36</f>
        <v>59.252369660693951</v>
      </c>
      <c r="AP28" s="146">
        <f>conversões!AO28*INPUTs!AK$36</f>
        <v>1474.8447905086525</v>
      </c>
      <c r="AQ28" s="146">
        <f>conversões!AP28*INPUTs!AL$36</f>
        <v>0</v>
      </c>
      <c r="AR28" s="146">
        <f>conversões!AQ28*INPUTs!AM$36</f>
        <v>88225.286628390197</v>
      </c>
      <c r="AS28" s="146">
        <f>conversões!AR28*INPUTs!AN$36</f>
        <v>0</v>
      </c>
      <c r="AT28" s="146">
        <f>conversões!AS28*INPUTs!AO$36</f>
        <v>1635.3470501314243</v>
      </c>
      <c r="AU28" s="146">
        <f>conversões!AT28*INPUTs!AP$36</f>
        <v>0</v>
      </c>
      <c r="AV28" s="146">
        <f>conversões!AU28*INPUTs!AQ$36</f>
        <v>1669.0903133318291</v>
      </c>
      <c r="AW28" s="146">
        <f>conversões!AV28*INPUTs!AR$36</f>
        <v>141650.32905727005</v>
      </c>
      <c r="AX28" s="146">
        <f>conversões!AW28*INPUTs!AS$36</f>
        <v>12565.969891867384</v>
      </c>
      <c r="AY28" s="146">
        <f>conversões!AX28*INPUTs!AT$36</f>
        <v>1025.3806094821862</v>
      </c>
      <c r="AZ28" s="146">
        <f>conversões!AY28*INPUTs!AU$36</f>
        <v>2172.3194653595383</v>
      </c>
      <c r="BA28" s="146">
        <f>conversões!AZ28*INPUTs!AV$36</f>
        <v>2838.8256008101002</v>
      </c>
      <c r="BB28" s="146">
        <f>conversões!BA28*INPUTs!AW$36</f>
        <v>9338.6681022006851</v>
      </c>
      <c r="BC28" s="146">
        <f>conversões!BB28*INPUTs!AX$36</f>
        <v>7536.1900428331655</v>
      </c>
      <c r="BD28" s="146">
        <f>conversões!BC28*INPUTs!AY$36</f>
        <v>49145.896593067897</v>
      </c>
      <c r="BE28" s="146">
        <f>conversões!BD28*INPUTs!AZ$36</f>
        <v>6096.0507110847066</v>
      </c>
      <c r="BF28" s="146">
        <f>conversões!BE28*INPUTs!BA$36</f>
        <v>1196985.0651354848</v>
      </c>
      <c r="BG28" s="146">
        <f>conversões!BF28*INPUTs!BB$36</f>
        <v>1166345.6551707238</v>
      </c>
      <c r="BH28" s="146">
        <f>conversões!BG28*INPUTs!BC$36</f>
        <v>40857.863893543683</v>
      </c>
      <c r="BI28" s="146">
        <f>conversões!BH28*INPUTs!BD$36</f>
        <v>53040.28917652565</v>
      </c>
      <c r="BJ28" s="146">
        <f>conversões!BI28*INPUTs!BE$36</f>
        <v>186285.58045669083</v>
      </c>
      <c r="BK28" s="146">
        <f>conversões!BJ28*INPUTs!BF$36</f>
        <v>18875.575581640041</v>
      </c>
      <c r="BL28" s="146">
        <f>conversões!BK28*INPUTs!BG$36</f>
        <v>11054.278517146049</v>
      </c>
      <c r="BM28" s="146">
        <f>conversões!BL28*INPUTs!BH$36</f>
        <v>5965.1283180682267</v>
      </c>
      <c r="BN28" s="146">
        <f>conversões!BM28*INPUTs!BI$36</f>
        <v>131651.05995621631</v>
      </c>
      <c r="BO28" s="144">
        <f t="shared" si="1"/>
        <v>3140426.2396838577</v>
      </c>
      <c r="BP28" s="146">
        <f>conversões!BO28*INPUTs!BK$36</f>
        <v>4073.0125636257408</v>
      </c>
      <c r="BQ28" s="146">
        <f>conversões!BP28*INPUTs!BL$36</f>
        <v>61.679392455580796</v>
      </c>
      <c r="BR28" s="146">
        <f>conversões!BQ28*INPUTs!BM$36</f>
        <v>2018.6118207749685</v>
      </c>
      <c r="BS28" s="146">
        <f>conversões!BR28*INPUTs!BN$36</f>
        <v>0</v>
      </c>
      <c r="BT28" s="146">
        <f>conversões!BS28*INPUTs!BO$36</f>
        <v>109586.46476711846</v>
      </c>
      <c r="BU28" s="146">
        <f>conversões!BT28*INPUTs!BP$36</f>
        <v>0</v>
      </c>
      <c r="BV28" s="146">
        <f>conversões!BU28*INPUTs!BQ$36</f>
        <v>2566.3605244643318</v>
      </c>
      <c r="BW28" s="146">
        <f>conversões!BV28*INPUTs!BR$36</f>
        <v>753.57243966134786</v>
      </c>
      <c r="BX28" s="146">
        <f>conversões!BW28*INPUTs!BS$36</f>
        <v>1176.0138052851994</v>
      </c>
      <c r="BY28" s="146">
        <f>conversões!BX28*INPUTs!BT$36</f>
        <v>124493.06695515754</v>
      </c>
      <c r="BZ28" s="146">
        <f>conversões!BY28*INPUTs!BU$36</f>
        <v>13779.926938565019</v>
      </c>
      <c r="CA28" s="146">
        <f>conversões!BZ28*INPUTs!BV$36</f>
        <v>629.38762687390886</v>
      </c>
      <c r="CB28" s="146">
        <f>conversões!CA28*INPUTs!BW$36</f>
        <v>2361.1922559905156</v>
      </c>
      <c r="CC28" s="146">
        <f>conversões!CB28*INPUTs!BX$36</f>
        <v>2864.8044953906001</v>
      </c>
      <c r="CD28" s="146">
        <f>conversões!CC28*INPUTs!BY$36</f>
        <v>1832.301381985156</v>
      </c>
      <c r="CE28" s="146">
        <f>conversões!CD28*INPUTs!BZ$36</f>
        <v>7898.0709946897741</v>
      </c>
      <c r="CF28" s="146">
        <f>conversões!CE28*INPUTs!CA$36</f>
        <v>28641.920646384118</v>
      </c>
      <c r="CG28" s="146">
        <f>conversões!CF28*INPUTs!CB$36</f>
        <v>6765.9308717159838</v>
      </c>
      <c r="CH28" s="146">
        <f>conversões!CG28*INPUTs!CC$36</f>
        <v>1381647.7730050047</v>
      </c>
      <c r="CI28" s="146">
        <f>conversões!CH28*INPUTs!CD$36</f>
        <v>1934696.2189932084</v>
      </c>
      <c r="CJ28" s="146">
        <f>conversões!CI28*INPUTs!CE$36</f>
        <v>42193.396833268889</v>
      </c>
      <c r="CK28" s="146">
        <f>conversões!CJ28*INPUTs!CF$36</f>
        <v>48517.204465060095</v>
      </c>
      <c r="CL28" s="146">
        <f>conversões!CK28*INPUTs!CG$36</f>
        <v>218000.95860489228</v>
      </c>
      <c r="CM28" s="146">
        <f>conversões!CL28*INPUTs!CH$36</f>
        <v>18472.524865489217</v>
      </c>
      <c r="CN28" s="146">
        <f>conversões!CM28*INPUTs!CI$36</f>
        <v>9546.1522941438034</v>
      </c>
      <c r="CO28" s="146">
        <f>conversões!CN28*INPUTs!CJ$36</f>
        <v>7059.4543740672088</v>
      </c>
      <c r="CP28" s="146">
        <f>conversões!CO28*INPUTs!CK$36</f>
        <v>157179.43130187967</v>
      </c>
      <c r="CQ28" s="144">
        <f t="shared" si="2"/>
        <v>4126815.4322171523</v>
      </c>
      <c r="CR28" s="146">
        <f>conversões!CQ28*INPUTs!CM$36</f>
        <v>5547.4538109489495</v>
      </c>
      <c r="CS28" s="146">
        <f>conversões!CR28*INPUTs!CN$36</f>
        <v>59.726718843089301</v>
      </c>
      <c r="CT28" s="146">
        <f>conversões!CS28*INPUTs!CO$36</f>
        <v>1160.0134292735786</v>
      </c>
      <c r="CU28" s="146">
        <f>conversões!CT28*INPUTs!CP$36</f>
        <v>0</v>
      </c>
      <c r="CV28" s="146">
        <f>conversões!CU28*INPUTs!CQ$36</f>
        <v>104194.23747143097</v>
      </c>
      <c r="CW28" s="146">
        <f>conversões!CV28*INPUTs!CR$36</f>
        <v>0</v>
      </c>
      <c r="CX28" s="146">
        <f>conversões!CW28*INPUTs!CS$36</f>
        <v>1413.7149964694531</v>
      </c>
      <c r="CY28" s="146">
        <f>conversões!CX28*INPUTs!CT$36</f>
        <v>616.99344419558304</v>
      </c>
      <c r="CZ28" s="146">
        <f>conversões!CY28*INPUTs!CU$36</f>
        <v>1195.3760304410469</v>
      </c>
      <c r="DA28" s="146">
        <f>conversões!CZ28*INPUTs!CV$36</f>
        <v>121552.67952297928</v>
      </c>
      <c r="DB28" s="146">
        <f>conversões!DA28*INPUTs!CW$36</f>
        <v>14869.995708995481</v>
      </c>
      <c r="DC28" s="146">
        <f>conversões!DB28*INPUTs!CX$36</f>
        <v>297.5376911174082</v>
      </c>
      <c r="DD28" s="146">
        <f>conversões!DC28*INPUTs!CY$36</f>
        <v>2330.0467005728942</v>
      </c>
      <c r="DE28" s="146">
        <f>conversões!DD28*INPUTs!CZ$36</f>
        <v>3561.9984969108714</v>
      </c>
      <c r="DF28" s="146">
        <f>conversões!DE28*INPUTs!DA$36</f>
        <v>9125.3089297842853</v>
      </c>
      <c r="DG28" s="146">
        <f>conversões!DF28*INPUTs!DB$36</f>
        <v>5664.2946156488133</v>
      </c>
      <c r="DH28" s="146">
        <f>conversões!DG28*INPUTs!DC$36</f>
        <v>23143.112855297026</v>
      </c>
      <c r="DI28" s="146">
        <f>conversões!DH28*INPUTs!DD$36</f>
        <v>6277.1192444594481</v>
      </c>
      <c r="DJ28" s="146">
        <f>conversões!DI28*INPUTs!DE$36</f>
        <v>1473118.1554023731</v>
      </c>
      <c r="DK28" s="146">
        <f>conversões!DJ28*INPUTs!DF$36</f>
        <v>2148246.5652190638</v>
      </c>
      <c r="DL28" s="146">
        <f>conversões!DK28*INPUTs!DG$36</f>
        <v>29512.674813784888</v>
      </c>
      <c r="DM28" s="146">
        <f>conversões!DL28*INPUTs!DH$36</f>
        <v>50833.000539592671</v>
      </c>
      <c r="DN28" s="146">
        <f>conversões!DM28*INPUTs!DI$36</f>
        <v>219644.41894960185</v>
      </c>
      <c r="DO28" s="146">
        <f>conversões!DN28*INPUTs!DJ$36</f>
        <v>17116.358153100889</v>
      </c>
      <c r="DP28" s="146">
        <f>conversões!DO28*INPUTs!DK$36</f>
        <v>8841.7933188060724</v>
      </c>
      <c r="DQ28" s="146">
        <f>conversões!DP28*INPUTs!DL$36</f>
        <v>9279.8345543164833</v>
      </c>
      <c r="DR28" s="146">
        <f>conversões!DQ28*INPUTs!DM$36</f>
        <v>159878.10731937017</v>
      </c>
      <c r="DS28" s="144">
        <f t="shared" si="3"/>
        <v>4417480.517937378</v>
      </c>
      <c r="DT28" s="146">
        <f>conversões!DS28*INPUTs!DO$36</f>
        <v>8318.8886371926019</v>
      </c>
      <c r="DU28" s="146">
        <f>conversões!DT28*INPUTs!DP$36</f>
        <v>1553.5895161121534</v>
      </c>
      <c r="DV28" s="146">
        <f>conversões!DU28*INPUTs!DQ$36</f>
        <v>507.91346038955879</v>
      </c>
      <c r="DW28" s="146">
        <f>conversões!DV28*INPUTs!DR$36</f>
        <v>0</v>
      </c>
      <c r="DX28" s="146">
        <f>conversões!DW28*INPUTs!DS$36</f>
        <v>111232.76387563559</v>
      </c>
      <c r="DY28" s="146">
        <f>conversões!DX28*INPUTs!DT$36</f>
        <v>0</v>
      </c>
      <c r="DZ28" s="146">
        <f>conversões!DY28*INPUTs!DU$36</f>
        <v>1928.3158241620331</v>
      </c>
      <c r="EA28" s="146">
        <f>conversões!DZ28*INPUTs!DV$36</f>
        <v>188.07056979574659</v>
      </c>
      <c r="EB28" s="146">
        <f>conversões!EA28*INPUTs!DW$36</f>
        <v>1247.6577015861621</v>
      </c>
      <c r="EC28" s="146">
        <f>conversões!EB28*INPUTs!DX$36</f>
        <v>121199.96444747433</v>
      </c>
      <c r="ED28" s="146">
        <f>conversões!EC28*INPUTs!DY$36</f>
        <v>18430.542157282638</v>
      </c>
      <c r="EE28" s="146">
        <f>conversões!ED28*INPUTs!DZ$36</f>
        <v>583.14168830785741</v>
      </c>
      <c r="EF28" s="146">
        <f>conversões!EE28*INPUTs!EA$36</f>
        <v>543.70955884067757</v>
      </c>
      <c r="EG28" s="146">
        <f>conversões!EF28*INPUTs!EB$36</f>
        <v>2894.8977569208473</v>
      </c>
      <c r="EH28" s="146">
        <f>conversões!EG28*INPUTs!EC$36</f>
        <v>10745.339481334875</v>
      </c>
      <c r="EI28" s="146">
        <f>conversões!EH28*INPUTs!ED$36</f>
        <v>4544.6454198526244</v>
      </c>
      <c r="EJ28" s="146">
        <f>conversões!EI28*INPUTs!EE$36</f>
        <v>23546.982341065483</v>
      </c>
      <c r="EK28" s="146">
        <f>conversões!EJ28*INPUTs!EF$36</f>
        <v>5143.9120083861299</v>
      </c>
      <c r="EL28" s="146">
        <f>conversões!EK28*INPUTs!EG$36</f>
        <v>1625305.2704618545</v>
      </c>
      <c r="EM28" s="146">
        <f>conversões!EL28*INPUTs!EH$36</f>
        <v>2308514.4437076021</v>
      </c>
      <c r="EN28" s="146">
        <f>conversões!EM28*INPUTs!EI$36</f>
        <v>28859.99929296301</v>
      </c>
      <c r="EO28" s="146">
        <f>conversões!EN28*INPUTs!EJ$36</f>
        <v>36110.849914918232</v>
      </c>
      <c r="EP28" s="146">
        <f>conversões!EO28*INPUTs!EK$36</f>
        <v>237803.10434036248</v>
      </c>
      <c r="EQ28" s="146">
        <f>conversões!EP28*INPUTs!EL$36</f>
        <v>26720.868652255456</v>
      </c>
      <c r="ER28" s="146">
        <f>conversões!EQ28*INPUTs!EM$36</f>
        <v>7648.8915345640635</v>
      </c>
      <c r="ES28" s="146">
        <f>conversões!ER28*INPUTs!EN$36</f>
        <v>11098.586409406193</v>
      </c>
      <c r="ET28" s="146">
        <f>conversões!ES28*INPUTs!EO$36</f>
        <v>154657.70160507452</v>
      </c>
      <c r="EU28" s="144">
        <f t="shared" si="4"/>
        <v>4749330.0503633395</v>
      </c>
      <c r="EV28" s="146">
        <f>conversões!EU28*INPUTs!EQ$36</f>
        <v>7536.6934767533512</v>
      </c>
      <c r="EW28" s="146">
        <f>conversões!EV28*INPUTs!ER$36</f>
        <v>56.49786339980961</v>
      </c>
      <c r="EX28" s="146">
        <f>conversões!EW28*INPUTs!ES$36</f>
        <v>900.64398303062615</v>
      </c>
      <c r="EY28" s="146">
        <f>conversões!EX28*INPUTs!ET$36</f>
        <v>0</v>
      </c>
      <c r="EZ28" s="146">
        <f>conversões!EY28*INPUTs!EU$36</f>
        <v>92681.449806191551</v>
      </c>
      <c r="FA28" s="146">
        <f>conversões!EZ28*INPUTs!EV$36</f>
        <v>0</v>
      </c>
      <c r="FB28" s="146">
        <f>conversões!FA28*INPUTs!EW$36</f>
        <v>1026.8116095529913</v>
      </c>
      <c r="FC28" s="146">
        <f>conversões!FB28*INPUTs!EX$36</f>
        <v>444.69286030817887</v>
      </c>
      <c r="FD28" s="146">
        <f>conversões!FC28*INPUTs!EY$36</f>
        <v>6683.2817075242801</v>
      </c>
      <c r="FE28" s="146">
        <f>conversões!FD28*INPUTs!EZ$36</f>
        <v>117440.23024710508</v>
      </c>
      <c r="FF28" s="146">
        <f>conversões!FE28*INPUTs!FA$36</f>
        <v>14195.071169092997</v>
      </c>
      <c r="FG28" s="146">
        <f>conversões!FF28*INPUTs!FB$36</f>
        <v>112.99572679961922</v>
      </c>
      <c r="FH28" s="146">
        <f>conversões!FG28*INPUTs!FC$36</f>
        <v>392.89343212915782</v>
      </c>
      <c r="FI28" s="146">
        <f>conversões!FH28*INPUTs!FD$36</f>
        <v>725.07170873258519</v>
      </c>
      <c r="FJ28" s="146">
        <f>conversões!FI28*INPUTs!FE$36</f>
        <v>10446.294561593853</v>
      </c>
      <c r="FK28" s="146">
        <f>conversões!FJ28*INPUTs!FF$36</f>
        <v>19923.016531799378</v>
      </c>
      <c r="FL28" s="146">
        <f>conversões!FK28*INPUTs!FG$36</f>
        <v>12545.677405030579</v>
      </c>
      <c r="FM28" s="146">
        <f>conversões!FL28*INPUTs!FH$36</f>
        <v>3673.4704231228134</v>
      </c>
      <c r="FN28" s="146">
        <f>conversões!FM28*INPUTs!FI$36</f>
        <v>1445716.790427471</v>
      </c>
      <c r="FO28" s="146">
        <f>conversões!FN28*INPUTs!FJ$36</f>
        <v>1631446.0452712781</v>
      </c>
      <c r="FP28" s="146">
        <f>conversões!FO28*INPUTs!FK$36</f>
        <v>30371.8613947948</v>
      </c>
      <c r="FQ28" s="146">
        <f>conversões!FP28*INPUTs!FL$36</f>
        <v>30285.920247013495</v>
      </c>
      <c r="FR28" s="146">
        <f>conversões!FQ28*INPUTs!FM$36</f>
        <v>204295.23279201039</v>
      </c>
      <c r="FS28" s="146">
        <f>conversões!FR28*INPUTs!FN$36</f>
        <v>26862.440111853561</v>
      </c>
      <c r="FT28" s="146">
        <f>conversões!FS28*INPUTs!FO$36</f>
        <v>4418.3443292251241</v>
      </c>
      <c r="FU28" s="146">
        <f>conversões!FT28*INPUTs!FP$36</f>
        <v>9009.7725967427359</v>
      </c>
      <c r="FV28" s="146">
        <f>conversões!FU28*INPUTs!FQ$36</f>
        <v>148037.24717011701</v>
      </c>
      <c r="FW28" s="144">
        <f t="shared" si="5"/>
        <v>3819228.4468526738</v>
      </c>
      <c r="FX28" s="146">
        <f>conversões!FW28*INPUTs!FS$36</f>
        <v>4673.9153372584378</v>
      </c>
      <c r="FY28" s="146">
        <f>conversões!FX28*INPUTs!FT$36</f>
        <v>1250.9462042787975</v>
      </c>
      <c r="FZ28" s="146">
        <f>conversões!FY28*INPUTs!FU$36</f>
        <v>1463.6869078624254</v>
      </c>
      <c r="GA28" s="146">
        <f>conversões!FZ28*INPUTs!FV$36</f>
        <v>0</v>
      </c>
      <c r="GB28" s="146">
        <f>conversões!GA28*INPUTs!FW$36</f>
        <v>96622.889743754189</v>
      </c>
      <c r="GC28" s="146">
        <f>conversões!GB28*INPUTs!FX$36</f>
        <v>469.14647979671201</v>
      </c>
      <c r="GD28" s="146">
        <f>conversões!GC28*INPUTs!FY$36</f>
        <v>1784.5104418435681</v>
      </c>
      <c r="GE28" s="146">
        <f>conversões!GD28*INPUTs!FZ$36</f>
        <v>378.32373003633387</v>
      </c>
      <c r="GF28" s="146">
        <f>conversões!GE28*INPUTs!GA$36</f>
        <v>7079.3051291945058</v>
      </c>
      <c r="GG28" s="146">
        <f>conversões!GF28*INPUTs!GB$36</f>
        <v>107185.10827351004</v>
      </c>
      <c r="GH28" s="146">
        <f>conversões!GG28*INPUTs!GC$36</f>
        <v>1425.6703839042557</v>
      </c>
      <c r="GI28" s="146">
        <f>conversões!GH28*INPUTs!GD$36</f>
        <v>330.99067104399222</v>
      </c>
      <c r="GJ28" s="146">
        <f>conversões!GI28*INPUTs!GE$36</f>
        <v>703.48921781983279</v>
      </c>
      <c r="GK28" s="146">
        <f>conversões!GJ28*INPUTs!GF$36</f>
        <v>2899.0508978025732</v>
      </c>
      <c r="GL28" s="146">
        <f>conversões!GK28*INPUTs!GG$36</f>
        <v>10239.880448115238</v>
      </c>
      <c r="GM28" s="146">
        <f>conversões!GL28*INPUTs!GH$36</f>
        <v>16212.642534241111</v>
      </c>
      <c r="GN28" s="146">
        <f>conversões!GM28*INPUTs!GI$36</f>
        <v>16801.168941776399</v>
      </c>
      <c r="GO28" s="146">
        <f>conversões!GN28*INPUTs!GJ$36</f>
        <v>2207.1782228593961</v>
      </c>
      <c r="GP28" s="146">
        <f>conversões!GO28*INPUTs!GK$36</f>
        <v>308165.33433970594</v>
      </c>
      <c r="GQ28" s="146">
        <f>conversões!GP28*INPUTs!GL$36</f>
        <v>1491731.0813697674</v>
      </c>
      <c r="GR28" s="146">
        <f>conversões!GQ28*INPUTs!GM$36</f>
        <v>30000.412857170784</v>
      </c>
      <c r="GS28" s="146">
        <f>conversões!GR28*INPUTs!GN$36</f>
        <v>23579.124187266851</v>
      </c>
      <c r="GT28" s="146">
        <f>conversões!GS28*INPUTs!GO$36</f>
        <v>227846.68156013745</v>
      </c>
      <c r="GU28" s="146">
        <f>conversões!GT28*INPUTs!GP$36</f>
        <v>12786.396265903493</v>
      </c>
      <c r="GV28" s="146">
        <f>conversões!GU28*INPUTs!GQ$36</f>
        <v>2701.3980452280498</v>
      </c>
      <c r="GW28" s="146">
        <f>conversões!GV28*INPUTs!GR$36</f>
        <v>9067.7408306209891</v>
      </c>
      <c r="GX28" s="146">
        <f>conversões!GW28*INPUTs!GS$36</f>
        <v>112817.40029896428</v>
      </c>
      <c r="GY28" s="144">
        <f t="shared" si="6"/>
        <v>2490423.473319863</v>
      </c>
      <c r="GZ28" s="146">
        <f>conversões!GY28*INPUTs!GU$36</f>
        <v>5279.7732824351124</v>
      </c>
      <c r="HA28" s="146">
        <f>conversões!GZ28*INPUTs!GV$36</f>
        <v>1427.4760261254389</v>
      </c>
      <c r="HB28" s="146">
        <f>conversões!HA28*INPUTs!GW$36</f>
        <v>1058.041823587288</v>
      </c>
      <c r="HC28" s="146">
        <f>conversões!HB28*INPUTs!GX$36</f>
        <v>0</v>
      </c>
      <c r="HD28" s="146">
        <f>conversões!HC28*INPUTs!GY$36</f>
        <v>97011.767323727443</v>
      </c>
      <c r="HE28" s="146">
        <f>conversões!HD28*INPUTs!GZ$36</f>
        <v>565.3916268970338</v>
      </c>
      <c r="HF28" s="146">
        <f>conversões!HE28*INPUTs!HA$36</f>
        <v>2940.6454513433118</v>
      </c>
      <c r="HG28" s="146">
        <f>conversões!HF28*INPUTs!HB$36</f>
        <v>427.55983725546827</v>
      </c>
      <c r="HH28" s="146">
        <f>conversões!HG28*INPUTs!HC$36</f>
        <v>6882.1705076371954</v>
      </c>
      <c r="HI28" s="146">
        <f>conversões!HH28*INPUTs!HD$36</f>
        <v>112762.64698127279</v>
      </c>
      <c r="HJ28" s="146">
        <f>conversões!HI28*INPUTs!HE$36</f>
        <v>460.96998177519038</v>
      </c>
      <c r="HK28" s="146">
        <f>conversões!HJ28*INPUTs!HF$36</f>
        <v>334.40383126665205</v>
      </c>
      <c r="HL28" s="146">
        <f>conversões!HK28*INPUTs!HG$36</f>
        <v>580.39419526545828</v>
      </c>
      <c r="HM28" s="146">
        <f>conversões!HL28*INPUTs!HH$36</f>
        <v>41606.601618833971</v>
      </c>
      <c r="HN28" s="146">
        <f>conversões!HM28*INPUTs!HI$36</f>
        <v>56.257873323087935</v>
      </c>
      <c r="HO28" s="146">
        <f>conversões!HN28*INPUTs!HJ$36</f>
        <v>12423.926861009759</v>
      </c>
      <c r="HP28" s="146">
        <f>conversões!HO28*INPUTs!HK$36</f>
        <v>10374.462380978004</v>
      </c>
      <c r="HQ28" s="146">
        <f>conversões!HP28*INPUTs!HL$36</f>
        <v>30021.746873968012</v>
      </c>
      <c r="HR28" s="146">
        <f>conversões!HQ28*INPUTs!HM$36</f>
        <v>337516.11245721509</v>
      </c>
      <c r="HS28" s="146">
        <f>conversões!HR28*INPUTs!HN$36</f>
        <v>602593.15124140284</v>
      </c>
      <c r="HT28" s="146">
        <f>conversões!HS28*INPUTs!HO$36</f>
        <v>14393.292787451905</v>
      </c>
      <c r="HU28" s="146">
        <f>conversões!HT28*INPUTs!HP$36</f>
        <v>14709.521106294507</v>
      </c>
      <c r="HV28" s="146">
        <f>conversões!HU28*INPUTs!HQ$36</f>
        <v>213133.49878588144</v>
      </c>
      <c r="HW28" s="146">
        <f>conversões!HV28*INPUTs!HR$36</f>
        <v>2389.3239185644525</v>
      </c>
      <c r="HX28" s="146">
        <f>conversões!HW28*INPUTs!HS$36</f>
        <v>1512.395879459807</v>
      </c>
      <c r="HY28" s="146">
        <f>conversões!HX28*INPUTs!HT$36</f>
        <v>2460.8276755582801</v>
      </c>
      <c r="HZ28" s="146">
        <f>conversões!HY28*INPUTs!HU$36</f>
        <v>5925.1762632195523</v>
      </c>
      <c r="IA28" s="144">
        <f t="shared" si="7"/>
        <v>1518847.5365917492</v>
      </c>
    </row>
    <row r="29" spans="1:235" s="27" customFormat="1" ht="24" x14ac:dyDescent="0.25">
      <c r="A29" s="98" t="s">
        <v>28</v>
      </c>
      <c r="B29" s="99">
        <v>5813</v>
      </c>
      <c r="C29" s="99"/>
      <c r="D29" s="99">
        <v>7</v>
      </c>
      <c r="E29" s="99"/>
      <c r="F29" s="99"/>
      <c r="G29" s="99" t="s">
        <v>790</v>
      </c>
      <c r="H29" s="99" t="s">
        <v>788</v>
      </c>
      <c r="I29" s="98" t="s">
        <v>9</v>
      </c>
      <c r="J29" s="98" t="s">
        <v>884</v>
      </c>
      <c r="K29" s="98" t="s">
        <v>845</v>
      </c>
      <c r="L29" s="146">
        <f>conversões!K29*INPUTs!G$36</f>
        <v>353.84734617856947</v>
      </c>
      <c r="M29" s="146">
        <f>conversões!L29*INPUTs!H$36</f>
        <v>0</v>
      </c>
      <c r="N29" s="146">
        <f>conversões!M29*INPUTs!I$36</f>
        <v>305.13153743994945</v>
      </c>
      <c r="O29" s="146">
        <f>conversões!N29*INPUTs!J$36</f>
        <v>0</v>
      </c>
      <c r="P29" s="146">
        <f>conversões!O29*INPUTs!K$36</f>
        <v>1532.0679593619102</v>
      </c>
      <c r="Q29" s="146">
        <f>conversões!P29*INPUTs!L$36</f>
        <v>0</v>
      </c>
      <c r="R29" s="146">
        <f>conversões!Q29*INPUTs!M$36</f>
        <v>0</v>
      </c>
      <c r="S29" s="146">
        <f>conversões!R29*INPUTs!N$36</f>
        <v>724.90308129337541</v>
      </c>
      <c r="T29" s="146">
        <f>conversões!S29*INPUTs!O$36</f>
        <v>4381.1187887217175</v>
      </c>
      <c r="U29" s="146">
        <f>conversões!T29*INPUTs!P$36</f>
        <v>536.48643503708092</v>
      </c>
      <c r="V29" s="146">
        <f>conversões!U29*INPUTs!Q$36</f>
        <v>775.66472157331009</v>
      </c>
      <c r="W29" s="146">
        <f>conversões!V29*INPUTs!R$36</f>
        <v>1340.4530368147446</v>
      </c>
      <c r="X29" s="146">
        <f>conversões!W29*INPUTs!S$36</f>
        <v>8194.2187045457504</v>
      </c>
      <c r="Y29" s="146">
        <f>conversões!X29*INPUTs!T$36</f>
        <v>447.83615602116788</v>
      </c>
      <c r="Z29" s="146">
        <f>conversões!Y29*INPUTs!U$36</f>
        <v>2332.5457525589386</v>
      </c>
      <c r="AA29" s="146">
        <f>conversões!Z29*INPUTs!V$36</f>
        <v>1678.6269729887704</v>
      </c>
      <c r="AB29" s="146">
        <f>conversões!AA29*INPUTs!W$36</f>
        <v>53133.541052239452</v>
      </c>
      <c r="AC29" s="146">
        <f>conversões!AB29*INPUTs!X$36</f>
        <v>4850.7319539371138</v>
      </c>
      <c r="AD29" s="146">
        <f>conversões!AC29*INPUTs!Y$36</f>
        <v>41511.021958365658</v>
      </c>
      <c r="AE29" s="146">
        <f>conversões!AD29*INPUTs!Z$36</f>
        <v>863328.4594613536</v>
      </c>
      <c r="AF29" s="146">
        <f>conversões!AE29*INPUTs!AA$36</f>
        <v>96480.656870635139</v>
      </c>
      <c r="AG29" s="146">
        <f>conversões!AF29*INPUTs!AB$36</f>
        <v>32511.458237732993</v>
      </c>
      <c r="AH29" s="146">
        <f>conversões!AG29*INPUTs!AC$36</f>
        <v>16761.891649666413</v>
      </c>
      <c r="AI29" s="146">
        <f>conversões!AH29*INPUTs!AD$36</f>
        <v>5512.2538021261125</v>
      </c>
      <c r="AJ29" s="146">
        <f>conversões!AI29*INPUTs!AE$36</f>
        <v>925.63668257197173</v>
      </c>
      <c r="AK29" s="146">
        <f>conversões!AJ29*INPUTs!AF$36</f>
        <v>3826.5862633131378</v>
      </c>
      <c r="AL29" s="146">
        <f>conversões!AK29*INPUTs!AG$36</f>
        <v>5074.4119568770757</v>
      </c>
      <c r="AM29" s="144">
        <f t="shared" si="0"/>
        <v>1146519.5503813541</v>
      </c>
      <c r="AN29" s="146">
        <f>conversões!AM29*INPUTs!AI$36</f>
        <v>191.17803288888209</v>
      </c>
      <c r="AO29" s="146">
        <f>conversões!AN29*INPUTs!AJ$36</f>
        <v>0</v>
      </c>
      <c r="AP29" s="146">
        <f>conversões!AO29*INPUTs!AK$36</f>
        <v>263.69751499524807</v>
      </c>
      <c r="AQ29" s="146">
        <f>conversões!AP29*INPUTs!AL$36</f>
        <v>0</v>
      </c>
      <c r="AR29" s="146">
        <f>conversões!AQ29*INPUTs!AM$36</f>
        <v>1642.5386098649426</v>
      </c>
      <c r="AS29" s="146">
        <f>conversões!AR29*INPUTs!AN$36</f>
        <v>0</v>
      </c>
      <c r="AT29" s="146">
        <f>conversões!AS29*INPUTs!AO$36</f>
        <v>0</v>
      </c>
      <c r="AU29" s="146">
        <f>conversões!AT29*INPUTs!AP$36</f>
        <v>837.55234551536046</v>
      </c>
      <c r="AV29" s="146">
        <f>conversões!AU29*INPUTs!AQ$36</f>
        <v>3817.5620107955219</v>
      </c>
      <c r="AW29" s="146">
        <f>conversões!AV29*INPUTs!AR$36</f>
        <v>615.97994441955336</v>
      </c>
      <c r="AX29" s="146">
        <f>conversões!AW29*INPUTs!AS$36</f>
        <v>505.30560675240781</v>
      </c>
      <c r="AY29" s="146">
        <f>conversões!AX29*INPUTs!AT$36</f>
        <v>1034.8015614725464</v>
      </c>
      <c r="AZ29" s="146">
        <f>conversões!AY29*INPUTs!AU$36</f>
        <v>8581.0566417893824</v>
      </c>
      <c r="BA29" s="146">
        <f>conversões!AZ29*INPUTs!AV$36</f>
        <v>604.70014596509384</v>
      </c>
      <c r="BB29" s="146">
        <f>conversões!BA29*INPUTs!AW$36</f>
        <v>3178.6300754553936</v>
      </c>
      <c r="BC29" s="146">
        <f>conversões!BB29*INPUTs!AX$36</f>
        <v>1595.4443370584495</v>
      </c>
      <c r="BD29" s="146">
        <f>conversões!BC29*INPUTs!AY$36</f>
        <v>50606.247275156689</v>
      </c>
      <c r="BE29" s="146">
        <f>conversões!BD29*INPUTs!AZ$36</f>
        <v>6885.109623855019</v>
      </c>
      <c r="BF29" s="146">
        <f>conversões!BE29*INPUTs!BA$36</f>
        <v>44458.540383159656</v>
      </c>
      <c r="BG29" s="146">
        <f>conversões!BF29*INPUTs!BB$36</f>
        <v>871193.30748920201</v>
      </c>
      <c r="BH29" s="146">
        <f>conversões!BG29*INPUTs!BC$36</f>
        <v>51383.744984415149</v>
      </c>
      <c r="BI29" s="146">
        <f>conversões!BH29*INPUTs!BD$36</f>
        <v>33689.125061551902</v>
      </c>
      <c r="BJ29" s="146">
        <f>conversões!BI29*INPUTs!BE$36</f>
        <v>16217.431255430271</v>
      </c>
      <c r="BK29" s="146">
        <f>conversões!BJ29*INPUTs!BF$36</f>
        <v>3489.3668057461678</v>
      </c>
      <c r="BL29" s="146">
        <f>conversões!BK29*INPUTs!BG$36</f>
        <v>173.63566096846171</v>
      </c>
      <c r="BM29" s="146">
        <f>conversões!BL29*INPUTs!BH$36</f>
        <v>3946.2209283335756</v>
      </c>
      <c r="BN29" s="146">
        <f>conversões!BM29*INPUTs!BI$36</f>
        <v>6081.5365023039722</v>
      </c>
      <c r="BO29" s="144">
        <f t="shared" si="1"/>
        <v>1110992.7127970955</v>
      </c>
      <c r="BP29" s="146">
        <f>conversões!BO29*INPUTs!BK$36</f>
        <v>308.39597064782203</v>
      </c>
      <c r="BQ29" s="146">
        <f>conversões!BP29*INPUTs!BL$36</f>
        <v>0</v>
      </c>
      <c r="BR29" s="146">
        <f>conversões!BQ29*INPUTs!BM$36</f>
        <v>0</v>
      </c>
      <c r="BS29" s="146">
        <f>conversões!BR29*INPUTs!BN$36</f>
        <v>0</v>
      </c>
      <c r="BT29" s="146">
        <f>conversões!BS29*INPUTs!BO$36</f>
        <v>439.53905187371527</v>
      </c>
      <c r="BU29" s="146">
        <f>conversões!BT29*INPUTs!BP$36</f>
        <v>0</v>
      </c>
      <c r="BV29" s="146">
        <f>conversões!BU29*INPUTs!BQ$36</f>
        <v>0</v>
      </c>
      <c r="BW29" s="146">
        <f>conversões!BV29*INPUTs!BR$36</f>
        <v>1588.2473306210804</v>
      </c>
      <c r="BX29" s="146">
        <f>conversões!BW29*INPUTs!BS$36</f>
        <v>3175.8590263460796</v>
      </c>
      <c r="BY29" s="146">
        <f>conversões!BX29*INPUTs!BT$36</f>
        <v>660.12816009132052</v>
      </c>
      <c r="BZ29" s="146">
        <f>conversões!BY29*INPUTs!BU$36</f>
        <v>468.54522403958083</v>
      </c>
      <c r="CA29" s="146">
        <f>conversões!BZ29*INPUTs!BV$36</f>
        <v>1276.5303907561124</v>
      </c>
      <c r="CB29" s="146">
        <f>conversões!CA29*INPUTs!BW$36</f>
        <v>7656.9591098442324</v>
      </c>
      <c r="CC29" s="146">
        <f>conversões!CB29*INPUTs!BX$36</f>
        <v>504.27960645969978</v>
      </c>
      <c r="CD29" s="146">
        <f>conversões!CC29*INPUTs!BY$36</f>
        <v>3571.9974034680804</v>
      </c>
      <c r="CE29" s="146">
        <f>conversões!CD29*INPUTs!BZ$36</f>
        <v>2187.6460798967146</v>
      </c>
      <c r="CF29" s="146">
        <f>conversões!CE29*INPUTs!CA$36</f>
        <v>51603.364598739892</v>
      </c>
      <c r="CG29" s="146">
        <f>conversões!CF29*INPUTs!CB$36</f>
        <v>3623.8953565797428</v>
      </c>
      <c r="CH29" s="146">
        <f>conversões!CG29*INPUTs!CC$36</f>
        <v>33519.478411898053</v>
      </c>
      <c r="CI29" s="146">
        <f>conversões!CH29*INPUTs!CD$36</f>
        <v>726824.22114153032</v>
      </c>
      <c r="CJ29" s="146">
        <f>conversões!CI29*INPUTs!CE$36</f>
        <v>53799.645793582633</v>
      </c>
      <c r="CK29" s="146">
        <f>conversões!CJ29*INPUTs!CF$36</f>
        <v>33038.526903626909</v>
      </c>
      <c r="CL29" s="146">
        <f>conversões!CK29*INPUTs!CG$36</f>
        <v>15704.308117098173</v>
      </c>
      <c r="CM29" s="146">
        <f>conversões!CL29*INPUTs!CH$36</f>
        <v>1559.2966897414515</v>
      </c>
      <c r="CN29" s="146">
        <f>conversões!CM29*INPUTs!CI$36</f>
        <v>497.1835014369442</v>
      </c>
      <c r="CO29" s="146">
        <f>conversões!CN29*INPUTs!CJ$36</f>
        <v>3131.7840431234345</v>
      </c>
      <c r="CP29" s="146">
        <f>conversões!CO29*INPUTs!CK$36</f>
        <v>4390.0188584651341</v>
      </c>
      <c r="CQ29" s="144">
        <f t="shared" si="2"/>
        <v>949529.85076986719</v>
      </c>
      <c r="CR29" s="146">
        <f>conversões!CQ29*INPUTs!CM$36</f>
        <v>163.72792284692738</v>
      </c>
      <c r="CS29" s="146">
        <f>conversões!CR29*INPUTs!CN$36</f>
        <v>493.15639411725112</v>
      </c>
      <c r="CT29" s="146">
        <f>conversões!CS29*INPUTs!CO$36</f>
        <v>0</v>
      </c>
      <c r="CU29" s="146">
        <f>conversões!CT29*INPUTs!CP$36</f>
        <v>0</v>
      </c>
      <c r="CV29" s="146">
        <f>conversões!CU29*INPUTs!CQ$36</f>
        <v>2929.3807622459094</v>
      </c>
      <c r="CW29" s="146">
        <f>conversões!CV29*INPUTs!CR$36</f>
        <v>0</v>
      </c>
      <c r="CX29" s="146">
        <f>conversões!CW29*INPUTs!CS$36</f>
        <v>0</v>
      </c>
      <c r="CY29" s="146">
        <f>conversões!CX29*INPUTs!CT$36</f>
        <v>1592.5861083250418</v>
      </c>
      <c r="CZ29" s="146">
        <f>conversões!CY29*INPUTs!CU$36</f>
        <v>3532.8924065291731</v>
      </c>
      <c r="DA29" s="146">
        <f>conversões!CZ29*INPUTs!CV$36</f>
        <v>288.55128571349383</v>
      </c>
      <c r="DB29" s="146">
        <f>conversões!DA29*INPUTs!CW$36</f>
        <v>1425.2000609369716</v>
      </c>
      <c r="DC29" s="146">
        <f>conversões!DB29*INPUTs!CX$36</f>
        <v>1747.3133790278896</v>
      </c>
      <c r="DD29" s="146">
        <f>conversões!DC29*INPUTs!CY$36</f>
        <v>4391.5861830946478</v>
      </c>
      <c r="DE29" s="146">
        <f>conversões!DD29*INPUTs!CZ$36</f>
        <v>515.46788529019716</v>
      </c>
      <c r="DF29" s="146">
        <f>conversões!DE29*INPUTs!DA$36</f>
        <v>3583.0398363929012</v>
      </c>
      <c r="DG29" s="146">
        <f>conversões!DF29*INPUTs!DB$36</f>
        <v>436.16943301925767</v>
      </c>
      <c r="DH29" s="146">
        <f>conversões!DG29*INPUTs!DC$36</f>
        <v>43755.733949776943</v>
      </c>
      <c r="DI29" s="146">
        <f>conversões!DH29*INPUTs!DD$36</f>
        <v>3038.128322567713</v>
      </c>
      <c r="DJ29" s="146">
        <f>conversões!DI29*INPUTs!DE$36</f>
        <v>32072.054580267053</v>
      </c>
      <c r="DK29" s="146">
        <f>conversões!DJ29*INPUTs!DF$36</f>
        <v>669080.16993426206</v>
      </c>
      <c r="DL29" s="146">
        <f>conversões!DK29*INPUTs!DG$36</f>
        <v>50416.125576521314</v>
      </c>
      <c r="DM29" s="146">
        <f>conversões!DL29*INPUTs!DH$36</f>
        <v>25686.214077157645</v>
      </c>
      <c r="DN29" s="146">
        <f>conversões!DM29*INPUTs!DI$36</f>
        <v>13919.52991109902</v>
      </c>
      <c r="DO29" s="146">
        <f>conversões!DN29*INPUTs!DJ$36</f>
        <v>2382.6160762826398</v>
      </c>
      <c r="DP29" s="146">
        <f>conversões!DO29*INPUTs!DK$36</f>
        <v>236.71506917628054</v>
      </c>
      <c r="DQ29" s="146">
        <f>conversões!DP29*INPUTs!DL$36</f>
        <v>2660.5908011967904</v>
      </c>
      <c r="DR29" s="146">
        <f>conversões!DQ29*INPUTs!DM$36</f>
        <v>3383.2325917522785</v>
      </c>
      <c r="DS29" s="144">
        <f t="shared" si="3"/>
        <v>867730.18254759943</v>
      </c>
      <c r="DT29" s="146">
        <f>conversões!DS29*INPUTs!DO$36</f>
        <v>71.048881922837595</v>
      </c>
      <c r="DU29" s="146">
        <f>conversões!DT29*INPUTs!DP$36</f>
        <v>0</v>
      </c>
      <c r="DV29" s="146">
        <f>conversões!DU29*INPUTs!DQ$36</f>
        <v>122.92194104297162</v>
      </c>
      <c r="DW29" s="146">
        <f>conversões!DV29*INPUTs!DR$36</f>
        <v>0</v>
      </c>
      <c r="DX29" s="146">
        <f>conversões!DW29*INPUTs!DS$36</f>
        <v>5956.6300891016281</v>
      </c>
      <c r="DY29" s="146">
        <f>conversões!DX29*INPUTs!DT$36</f>
        <v>0</v>
      </c>
      <c r="DZ29" s="146">
        <f>conversões!DY29*INPUTs!DU$36</f>
        <v>0</v>
      </c>
      <c r="EA29" s="146">
        <f>conversões!DZ29*INPUTs!DV$36</f>
        <v>2745.3140468656056</v>
      </c>
      <c r="EB29" s="146">
        <f>conversões!EA29*INPUTs!DW$36</f>
        <v>1784.6495763491412</v>
      </c>
      <c r="EC29" s="146">
        <f>conversões!EB29*INPUTs!DX$36</f>
        <v>928.58676078224596</v>
      </c>
      <c r="ED29" s="146">
        <f>conversões!EC29*INPUTs!DY$36</f>
        <v>1312.3121841358827</v>
      </c>
      <c r="EE29" s="146">
        <f>conversões!ED29*INPUTs!DZ$36</f>
        <v>2880.4114061688711</v>
      </c>
      <c r="EF29" s="146">
        <f>conversões!EE29*INPUTs!EA$36</f>
        <v>3300.5524545556887</v>
      </c>
      <c r="EG29" s="146">
        <f>conversões!EF29*INPUTs!EB$36</f>
        <v>0</v>
      </c>
      <c r="EH29" s="146">
        <f>conversões!EG29*INPUTs!EC$36</f>
        <v>87.09019522894539</v>
      </c>
      <c r="EI29" s="146">
        <f>conversões!EH29*INPUTs!ED$36</f>
        <v>546.17045610041816</v>
      </c>
      <c r="EJ29" s="146">
        <f>conversões!EI29*INPUTs!EE$36</f>
        <v>40781.72510525016</v>
      </c>
      <c r="EK29" s="146">
        <f>conversões!EJ29*INPUTs!EF$36</f>
        <v>1457.5985431323847</v>
      </c>
      <c r="EL29" s="146">
        <f>conversões!EK29*INPUTs!EG$36</f>
        <v>28204.756510917727</v>
      </c>
      <c r="EM29" s="146">
        <f>conversões!EL29*INPUTs!EH$36</f>
        <v>636135.11945961532</v>
      </c>
      <c r="EN29" s="146">
        <f>conversões!EM29*INPUTs!EI$36</f>
        <v>25954.901473375907</v>
      </c>
      <c r="EO29" s="146">
        <f>conversões!EN29*INPUTs!EJ$36</f>
        <v>17040.695729612831</v>
      </c>
      <c r="EP29" s="146">
        <f>conversões!EO29*INPUTs!EK$36</f>
        <v>14242.90507689838</v>
      </c>
      <c r="EQ29" s="146">
        <f>conversões!EP29*INPUTs!EL$36</f>
        <v>889.31197139940446</v>
      </c>
      <c r="ER29" s="146">
        <f>conversões!EQ29*INPUTs!EM$36</f>
        <v>505.20917768661337</v>
      </c>
      <c r="ES29" s="146">
        <f>conversões!ER29*INPUTs!EN$36</f>
        <v>2891.9722147237044</v>
      </c>
      <c r="ET29" s="146">
        <f>conversões!ES29*INPUTs!EO$36</f>
        <v>2053.474944532134</v>
      </c>
      <c r="EU29" s="144">
        <f t="shared" si="4"/>
        <v>789893.35819939873</v>
      </c>
      <c r="EV29" s="146">
        <f>conversões!EU29*INPUTs!EQ$36</f>
        <v>112.99572679961922</v>
      </c>
      <c r="EW29" s="146">
        <f>conversões!EV29*INPUTs!ER$36</f>
        <v>0</v>
      </c>
      <c r="EX29" s="146">
        <f>conversões!EW29*INPUTs!ES$36</f>
        <v>0</v>
      </c>
      <c r="EY29" s="146">
        <f>conversões!EX29*INPUTs!ET$36</f>
        <v>0</v>
      </c>
      <c r="EZ29" s="146">
        <f>conversões!EY29*INPUTs!EU$36</f>
        <v>968.8909720021021</v>
      </c>
      <c r="FA29" s="146">
        <f>conversões!EZ29*INPUTs!EV$36</f>
        <v>0</v>
      </c>
      <c r="FB29" s="146">
        <f>conversões!FA29*INPUTs!EW$36</f>
        <v>0</v>
      </c>
      <c r="FC29" s="146">
        <f>conversões!FB29*INPUTs!EX$36</f>
        <v>986.32268912447398</v>
      </c>
      <c r="FD29" s="146">
        <f>conversões!FC29*INPUTs!EY$36</f>
        <v>1398.1495880355631</v>
      </c>
      <c r="FE29" s="146">
        <f>conversões!FD29*INPUTs!EZ$36</f>
        <v>0</v>
      </c>
      <c r="FF29" s="146">
        <f>conversões!FE29*INPUTs!FA$36</f>
        <v>865.51567708189668</v>
      </c>
      <c r="FG29" s="146">
        <f>conversões!FF29*INPUTs!FB$36</f>
        <v>2910.9959138117542</v>
      </c>
      <c r="FH29" s="146">
        <f>conversões!FG29*INPUTs!FC$36</f>
        <v>1603.5004888729684</v>
      </c>
      <c r="FI29" s="146">
        <f>conversões!FH29*INPUTs!FD$36</f>
        <v>0</v>
      </c>
      <c r="FJ29" s="146">
        <f>conversões!FI29*INPUTs!FE$36</f>
        <v>78.975507978228478</v>
      </c>
      <c r="FK29" s="146">
        <f>conversões!FJ29*INPUTs!FF$36</f>
        <v>1260.7467842472381</v>
      </c>
      <c r="FL29" s="146">
        <f>conversões!FK29*INPUTs!FG$36</f>
        <v>29628.631394270036</v>
      </c>
      <c r="FM29" s="146">
        <f>conversões!FL29*INPUTs!FH$36</f>
        <v>570.44373915024414</v>
      </c>
      <c r="FN29" s="146">
        <f>conversões!FM29*INPUTs!FI$36</f>
        <v>14021.943490517537</v>
      </c>
      <c r="FO29" s="146">
        <f>conversões!FN29*INPUTs!FJ$36</f>
        <v>440011.96737022157</v>
      </c>
      <c r="FP29" s="146">
        <f>conversões!FO29*INPUTs!FK$36</f>
        <v>16665.197852189718</v>
      </c>
      <c r="FQ29" s="146">
        <f>conversões!FP29*INPUTs!FL$36</f>
        <v>9745.1815919653727</v>
      </c>
      <c r="FR29" s="146">
        <f>conversões!FQ29*INPUTs!FM$36</f>
        <v>12628.019699663337</v>
      </c>
      <c r="FS29" s="146">
        <f>conversões!FR29*INPUTs!FN$36</f>
        <v>2510.1903507911416</v>
      </c>
      <c r="FT29" s="146">
        <f>conversões!FS29*INPUTs!FO$36</f>
        <v>0</v>
      </c>
      <c r="FU29" s="146">
        <f>conversões!FT29*INPUTs!FP$36</f>
        <v>2140.1439256160725</v>
      </c>
      <c r="FV29" s="146">
        <f>conversões!FU29*INPUTs!FQ$36</f>
        <v>3972.3416904929172</v>
      </c>
      <c r="FW29" s="144">
        <f t="shared" si="5"/>
        <v>542080.15445283172</v>
      </c>
      <c r="FX29" s="146">
        <f>conversões!FW29*INPUTs!FS$36</f>
        <v>0</v>
      </c>
      <c r="FY29" s="146">
        <f>conversões!FX29*INPUTs!FT$36</f>
        <v>0</v>
      </c>
      <c r="FZ29" s="146">
        <f>conversões!FY29*INPUTs!FU$36</f>
        <v>0</v>
      </c>
      <c r="GA29" s="146">
        <f>conversões!FZ29*INPUTs!FV$36</f>
        <v>0</v>
      </c>
      <c r="GB29" s="146">
        <f>conversões!GA29*INPUTs!FW$36</f>
        <v>780.57455690609152</v>
      </c>
      <c r="GC29" s="146">
        <f>conversões!GB29*INPUTs!FX$36</f>
        <v>0</v>
      </c>
      <c r="GD29" s="146">
        <f>conversões!GC29*INPUTs!FY$36</f>
        <v>0</v>
      </c>
      <c r="GE29" s="146">
        <f>conversões!GD29*INPUTs!FZ$36</f>
        <v>51.988194690423356</v>
      </c>
      <c r="GF29" s="146">
        <f>conversões!GE29*INPUTs!GA$36</f>
        <v>862.8787591027376</v>
      </c>
      <c r="GG29" s="146">
        <f>conversões!GF29*INPUTs!GB$36</f>
        <v>285.93507079732848</v>
      </c>
      <c r="GH29" s="146">
        <f>conversões!GG29*INPUTs!GC$36</f>
        <v>0</v>
      </c>
      <c r="GI29" s="146">
        <f>conversões!GH29*INPUTs!GD$36</f>
        <v>0</v>
      </c>
      <c r="GJ29" s="146">
        <f>conversões!GI29*INPUTs!GE$36</f>
        <v>0</v>
      </c>
      <c r="GK29" s="146">
        <f>conversões!GJ29*INPUTs!GF$36</f>
        <v>0</v>
      </c>
      <c r="GL29" s="146">
        <f>conversões!GK29*INPUTs!GG$36</f>
        <v>237.391876959885</v>
      </c>
      <c r="GM29" s="146">
        <f>conversões!GL29*INPUTs!GH$36</f>
        <v>304.62952451702796</v>
      </c>
      <c r="GN29" s="146">
        <f>conversões!GM29*INPUTs!GI$36</f>
        <v>7406.9798303271145</v>
      </c>
      <c r="GO29" s="146">
        <f>conversões!GN29*INPUTs!GJ$36</f>
        <v>1198.517049479249</v>
      </c>
      <c r="GP29" s="146">
        <f>conversões!GO29*INPUTs!GK$36</f>
        <v>15729.240014549348</v>
      </c>
      <c r="GQ29" s="146">
        <f>conversões!GP29*INPUTs!GL$36</f>
        <v>2371822.15585978</v>
      </c>
      <c r="GR29" s="146">
        <f>conversões!GQ29*INPUTs!GM$36</f>
        <v>10024.536576613948</v>
      </c>
      <c r="GS29" s="146">
        <f>conversões!GR29*INPUTs!GN$36</f>
        <v>6052.6635568175243</v>
      </c>
      <c r="GT29" s="146">
        <f>conversões!GS29*INPUTs!GO$36</f>
        <v>6996.4910668718194</v>
      </c>
      <c r="GU29" s="146">
        <f>conversões!GT29*INPUTs!GP$36</f>
        <v>2153.0253149060691</v>
      </c>
      <c r="GV29" s="146">
        <f>conversões!GU29*INPUTs!GQ$36</f>
        <v>0</v>
      </c>
      <c r="GW29" s="146">
        <f>conversões!GV29*INPUTs!GR$36</f>
        <v>103.97638938084671</v>
      </c>
      <c r="GX29" s="146">
        <f>conversões!GW29*INPUTs!GS$36</f>
        <v>3700.915559980519</v>
      </c>
      <c r="GY29" s="144">
        <f t="shared" si="6"/>
        <v>2427711.8992016795</v>
      </c>
      <c r="GZ29" s="146">
        <f>conversões!GY29*INPUTs!GU$36</f>
        <v>0</v>
      </c>
      <c r="HA29" s="146">
        <f>conversões!GZ29*INPUTs!GV$36</f>
        <v>0</v>
      </c>
      <c r="HB29" s="146">
        <f>conversões!HA29*INPUTs!GW$36</f>
        <v>0</v>
      </c>
      <c r="HC29" s="146">
        <f>conversões!HB29*INPUTs!GX$36</f>
        <v>0</v>
      </c>
      <c r="HD29" s="146">
        <f>conversões!HC29*INPUTs!GY$36</f>
        <v>844.73025175511054</v>
      </c>
      <c r="HE29" s="146">
        <f>conversões!HD29*INPUTs!GZ$36</f>
        <v>0</v>
      </c>
      <c r="HF29" s="146">
        <f>conversões!HE29*INPUTs!HA$36</f>
        <v>168.77361996926379</v>
      </c>
      <c r="HG29" s="146">
        <f>conversões!HF29*INPUTs!HB$36</f>
        <v>151.84421943949809</v>
      </c>
      <c r="HH29" s="146">
        <f>conversões!HG29*INPUTs!HC$36</f>
        <v>0</v>
      </c>
      <c r="HI29" s="146">
        <f>conversões!HH29*INPUTs!HD$36</f>
        <v>0</v>
      </c>
      <c r="HJ29" s="146">
        <f>conversões!HI29*INPUTs!HE$36</f>
        <v>0</v>
      </c>
      <c r="HK29" s="146">
        <f>conversões!HJ29*INPUTs!HF$36</f>
        <v>199.11208460569716</v>
      </c>
      <c r="HL29" s="146">
        <f>conversões!HK29*INPUTs!HG$36</f>
        <v>0</v>
      </c>
      <c r="HM29" s="146">
        <f>conversões!HL29*INPUTs!HH$36</f>
        <v>0</v>
      </c>
      <c r="HN29" s="146">
        <f>conversões!HM29*INPUTs!HI$36</f>
        <v>258.78621728620442</v>
      </c>
      <c r="HO29" s="146">
        <f>conversões!HN29*INPUTs!HJ$36</f>
        <v>878.69172343332298</v>
      </c>
      <c r="HP29" s="146">
        <f>conversões!HO29*INPUTs!HK$36</f>
        <v>12485.420935894164</v>
      </c>
      <c r="HQ29" s="146">
        <f>conversões!HP29*INPUTs!HL$36</f>
        <v>597.79194259051792</v>
      </c>
      <c r="HR29" s="146">
        <f>conversões!HQ29*INPUTs!HM$36</f>
        <v>109851.79148031116</v>
      </c>
      <c r="HS29" s="146">
        <f>conversões!HR29*INPUTs!HN$36</f>
        <v>2272965.1712754634</v>
      </c>
      <c r="HT29" s="146">
        <f>conversões!HS29*INPUTs!HO$36</f>
        <v>11671.016490752969</v>
      </c>
      <c r="HU29" s="146">
        <f>conversões!HT29*INPUTs!HP$36</f>
        <v>3065.4563562041076</v>
      </c>
      <c r="HV29" s="146">
        <f>conversões!HU29*INPUTs!HQ$36</f>
        <v>10853.946828864693</v>
      </c>
      <c r="HW29" s="146">
        <f>conversões!HV29*INPUTs!HR$36</f>
        <v>1952.8007956416568</v>
      </c>
      <c r="HX29" s="146">
        <f>conversões!HW29*INPUTs!HS$36</f>
        <v>0</v>
      </c>
      <c r="HY29" s="146">
        <f>conversões!HX29*INPUTs!HT$36</f>
        <v>1955.2423873439209</v>
      </c>
      <c r="HZ29" s="146">
        <f>conversões!HY29*INPUTs!HU$36</f>
        <v>24234.870747187855</v>
      </c>
      <c r="IA29" s="144">
        <f t="shared" si="7"/>
        <v>2452135.4473567433</v>
      </c>
    </row>
    <row r="30" spans="1:235" s="27" customFormat="1" ht="24" x14ac:dyDescent="0.25">
      <c r="A30" s="98" t="s">
        <v>28</v>
      </c>
      <c r="B30" s="99">
        <v>5821</v>
      </c>
      <c r="C30" s="99"/>
      <c r="D30" s="99">
        <v>7</v>
      </c>
      <c r="E30" s="99"/>
      <c r="F30" s="99"/>
      <c r="G30" s="99" t="s">
        <v>820</v>
      </c>
      <c r="H30" s="99" t="s">
        <v>788</v>
      </c>
      <c r="I30" s="98" t="s">
        <v>9</v>
      </c>
      <c r="J30" s="98" t="s">
        <v>884</v>
      </c>
      <c r="K30" s="98" t="s">
        <v>845</v>
      </c>
      <c r="L30" s="146">
        <f>conversões!K30*INPUTs!G$36</f>
        <v>12531.961022389783</v>
      </c>
      <c r="M30" s="146">
        <f>conversões!L30*INPUTs!H$36</f>
        <v>0</v>
      </c>
      <c r="N30" s="146">
        <f>conversões!M30*INPUTs!I$36</f>
        <v>3319.077196053699</v>
      </c>
      <c r="O30" s="146">
        <f>conversões!N30*INPUTs!J$36</f>
        <v>0</v>
      </c>
      <c r="P30" s="146">
        <f>conversões!O30*INPUTs!K$36</f>
        <v>3544.3389859054623</v>
      </c>
      <c r="Q30" s="146">
        <f>conversões!P30*INPUTs!L$36</f>
        <v>0</v>
      </c>
      <c r="R30" s="146">
        <f>conversões!Q30*INPUTs!M$36</f>
        <v>0</v>
      </c>
      <c r="S30" s="146">
        <f>conversões!R30*INPUTs!N$36</f>
        <v>0</v>
      </c>
      <c r="T30" s="146">
        <f>conversões!S30*INPUTs!O$36</f>
        <v>242.11024156146917</v>
      </c>
      <c r="U30" s="146">
        <f>conversões!T30*INPUTs!P$36</f>
        <v>23708.53080605912</v>
      </c>
      <c r="V30" s="146">
        <f>conversões!U30*INPUTs!Q$36</f>
        <v>1138.4055839585096</v>
      </c>
      <c r="W30" s="146">
        <f>conversões!V30*INPUTs!R$36</f>
        <v>1702.6620637028857</v>
      </c>
      <c r="X30" s="146">
        <f>conversões!W30*INPUTs!S$36</f>
        <v>84435.976604823882</v>
      </c>
      <c r="Y30" s="146">
        <f>conversões!X30*INPUTs!T$36</f>
        <v>0</v>
      </c>
      <c r="Z30" s="146">
        <f>conversões!Y30*INPUTs!U$36</f>
        <v>0</v>
      </c>
      <c r="AA30" s="146">
        <f>conversões!Z30*INPUTs!V$36</f>
        <v>12680.389127078713</v>
      </c>
      <c r="AB30" s="146">
        <f>conversões!AA30*INPUTs!W$36</f>
        <v>51560.543549507245</v>
      </c>
      <c r="AC30" s="146">
        <f>conversões!AB30*INPUTs!X$36</f>
        <v>938.84621735169446</v>
      </c>
      <c r="AD30" s="146">
        <f>conversões!AC30*INPUTs!Y$36</f>
        <v>589620.15605794021</v>
      </c>
      <c r="AE30" s="146">
        <f>conversões!AD30*INPUTs!Z$36</f>
        <v>2358958.6281309193</v>
      </c>
      <c r="AF30" s="146">
        <f>conversões!AE30*INPUTs!AA$36</f>
        <v>386002.04286992055</v>
      </c>
      <c r="AG30" s="146">
        <f>conversões!AF30*INPUTs!AB$36</f>
        <v>23923.869304143584</v>
      </c>
      <c r="AH30" s="146">
        <f>conversões!AG30*INPUTs!AC$36</f>
        <v>76635.094233892014</v>
      </c>
      <c r="AI30" s="146">
        <f>conversões!AH30*INPUTs!AD$36</f>
        <v>3148.9318026940905</v>
      </c>
      <c r="AJ30" s="146">
        <f>conversões!AI30*INPUTs!AE$36</f>
        <v>1283.1398933981832</v>
      </c>
      <c r="AK30" s="146">
        <f>conversões!AJ30*INPUTs!AF$36</f>
        <v>12578.589033811058</v>
      </c>
      <c r="AL30" s="146">
        <f>conversões!AK30*INPUTs!AG$36</f>
        <v>65684.544852162493</v>
      </c>
      <c r="AM30" s="144">
        <f t="shared" si="0"/>
        <v>3713637.8375772736</v>
      </c>
      <c r="AN30" s="146">
        <f>conversões!AM30*INPUTs!AI$36</f>
        <v>0</v>
      </c>
      <c r="AO30" s="146">
        <f>conversões!AN30*INPUTs!AJ$36</f>
        <v>0</v>
      </c>
      <c r="AP30" s="146">
        <f>conversões!AO30*INPUTs!AK$36</f>
        <v>2946.5783946459323</v>
      </c>
      <c r="AQ30" s="146">
        <f>conversões!AP30*INPUTs!AL$36</f>
        <v>0</v>
      </c>
      <c r="AR30" s="146">
        <f>conversões!AQ30*INPUTs!AM$36</f>
        <v>4524.0600000528666</v>
      </c>
      <c r="AS30" s="146">
        <f>conversões!AR30*INPUTs!AN$36</f>
        <v>0</v>
      </c>
      <c r="AT30" s="146">
        <f>conversões!AS30*INPUTs!AO$36</f>
        <v>0</v>
      </c>
      <c r="AU30" s="146">
        <f>conversões!AT30*INPUTs!AP$36</f>
        <v>1128.3093165843275</v>
      </c>
      <c r="AV30" s="146">
        <f>conversões!AU30*INPUTs!AQ$36</f>
        <v>487.56660086191465</v>
      </c>
      <c r="AW30" s="146">
        <f>conversões!AV30*INPUTs!AR$36</f>
        <v>26874.850859092447</v>
      </c>
      <c r="AX30" s="146">
        <f>conversões!AW30*INPUTs!AS$36</f>
        <v>964.78850703844739</v>
      </c>
      <c r="AY30" s="146">
        <f>conversões!AX30*INPUTs!AT$36</f>
        <v>951.91116681805488</v>
      </c>
      <c r="AZ30" s="146">
        <f>conversões!AY30*INPUTs!AU$36</f>
        <v>77895.785194360506</v>
      </c>
      <c r="BA30" s="146">
        <f>conversões!AZ30*INPUTs!AV$36</f>
        <v>118.5047393213879</v>
      </c>
      <c r="BB30" s="146">
        <f>conversões!BA30*INPUTs!AW$36</f>
        <v>434.70527219434041</v>
      </c>
      <c r="BC30" s="146">
        <f>conversões!BB30*INPUTs!AX$36</f>
        <v>14973.218885433316</v>
      </c>
      <c r="BD30" s="146">
        <f>conversões!BC30*INPUTs!AY$36</f>
        <v>58519.676530904711</v>
      </c>
      <c r="BE30" s="146">
        <f>conversões!BD30*INPUTs!AZ$36</f>
        <v>2941.6415711027012</v>
      </c>
      <c r="BF30" s="146">
        <f>conversões!BE30*INPUTs!BA$36</f>
        <v>635238.240495226</v>
      </c>
      <c r="BG30" s="146">
        <f>conversões!BF30*INPUTs!BB$36</f>
        <v>2574288.7934774887</v>
      </c>
      <c r="BH30" s="146">
        <f>conversões!BG30*INPUTs!BC$36</f>
        <v>458894.45696281397</v>
      </c>
      <c r="BI30" s="146">
        <f>conversões!BH30*INPUTs!BD$36</f>
        <v>18492.645344670738</v>
      </c>
      <c r="BJ30" s="146">
        <f>conversões!BI30*INPUTs!BE$36</f>
        <v>80265.317170668583</v>
      </c>
      <c r="BK30" s="146">
        <f>conversões!BJ30*INPUTs!BF$36</f>
        <v>5329.4893462809841</v>
      </c>
      <c r="BL30" s="146">
        <f>conversões!BK30*INPUTs!BG$36</f>
        <v>1174.7350338924014</v>
      </c>
      <c r="BM30" s="146">
        <f>conversões!BL30*INPUTs!BH$36</f>
        <v>11516.624408036156</v>
      </c>
      <c r="BN30" s="146">
        <f>conversões!BM30*INPUTs!BI$36</f>
        <v>80216.913752585577</v>
      </c>
      <c r="BO30" s="144">
        <f t="shared" si="1"/>
        <v>4058178.8130300744</v>
      </c>
      <c r="BP30" s="146">
        <f>conversões!BO30*INPUTs!BK$36</f>
        <v>0</v>
      </c>
      <c r="BQ30" s="146">
        <f>conversões!BP30*INPUTs!BL$36</f>
        <v>0</v>
      </c>
      <c r="BR30" s="146">
        <f>conversões!BQ30*INPUTs!BM$36</f>
        <v>4519.12215656843</v>
      </c>
      <c r="BS30" s="146">
        <f>conversões!BR30*INPUTs!BN$36</f>
        <v>0</v>
      </c>
      <c r="BT30" s="146">
        <f>conversões!BS30*INPUTs!BO$36</f>
        <v>7786.7674569506635</v>
      </c>
      <c r="BU30" s="146">
        <f>conversões!BT30*INPUTs!BP$36</f>
        <v>0</v>
      </c>
      <c r="BV30" s="146">
        <f>conversões!BU30*INPUTs!BQ$36</f>
        <v>0</v>
      </c>
      <c r="BW30" s="146">
        <f>conversões!BV30*INPUTs!BR$36</f>
        <v>4644.125064190639</v>
      </c>
      <c r="BX30" s="146">
        <f>conversões!BW30*INPUTs!BS$36</f>
        <v>208.69748001308503</v>
      </c>
      <c r="BY30" s="146">
        <f>conversões!BX30*INPUTs!BT$36</f>
        <v>27926.854195280583</v>
      </c>
      <c r="BZ30" s="146">
        <f>conversões!BY30*INPUTs!BU$36</f>
        <v>1069.5176902895685</v>
      </c>
      <c r="CA30" s="146">
        <f>conversões!BZ30*INPUTs!BV$36</f>
        <v>1391.3363660221071</v>
      </c>
      <c r="CB30" s="146">
        <f>conversões!CA30*INPUTs!BW$36</f>
        <v>70491.666083923948</v>
      </c>
      <c r="CC30" s="146">
        <f>conversões!CB30*INPUTs!BX$36</f>
        <v>123.35878491116159</v>
      </c>
      <c r="CD30" s="146">
        <f>conversões!CC30*INPUTs!BY$36</f>
        <v>328.77496091073652</v>
      </c>
      <c r="CE30" s="146">
        <f>conversões!CD30*INPUTs!BZ$36</f>
        <v>16512.524333629899</v>
      </c>
      <c r="CF30" s="146">
        <f>conversões!CE30*INPUTs!CA$36</f>
        <v>65982.549475100881</v>
      </c>
      <c r="CG30" s="146">
        <f>conversões!CF30*INPUTs!CB$36</f>
        <v>2580.0103128423516</v>
      </c>
      <c r="CH30" s="146">
        <f>conversões!CG30*INPUTs!CC$36</f>
        <v>685718.84284139471</v>
      </c>
      <c r="CI30" s="146">
        <f>conversões!CH30*INPUTs!CD$36</f>
        <v>2952418.8506852868</v>
      </c>
      <c r="CJ30" s="146">
        <f>conversões!CI30*INPUTs!CE$36</f>
        <v>451075.92936683231</v>
      </c>
      <c r="CK30" s="146">
        <f>conversões!CJ30*INPUTs!CF$36</f>
        <v>28391.834509098633</v>
      </c>
      <c r="CL30" s="146">
        <f>conversões!CK30*INPUTs!CG$36</f>
        <v>98260.541704110234</v>
      </c>
      <c r="CM30" s="146">
        <f>conversões!CL30*INPUTs!CH$36</f>
        <v>6743.6380353530139</v>
      </c>
      <c r="CN30" s="146">
        <f>conversões!CM30*INPUTs!CI$36</f>
        <v>1569.982495740024</v>
      </c>
      <c r="CO30" s="146">
        <f>conversões!CN30*INPUTs!CJ$36</f>
        <v>9828.1728872921067</v>
      </c>
      <c r="CP30" s="146">
        <f>conversões!CO30*INPUTs!CK$36</f>
        <v>33754.06338739855</v>
      </c>
      <c r="CQ30" s="144">
        <f t="shared" si="2"/>
        <v>4471327.1602731403</v>
      </c>
      <c r="CR30" s="146">
        <f>conversões!CQ30*INPUTs!CM$36</f>
        <v>310.25016705465288</v>
      </c>
      <c r="CS30" s="146">
        <f>conversões!CR30*INPUTs!CN$36</f>
        <v>0</v>
      </c>
      <c r="CT30" s="146">
        <f>conversões!CS30*INPUTs!CO$36</f>
        <v>4913.0464665242662</v>
      </c>
      <c r="CU30" s="146">
        <f>conversões!CT30*INPUTs!CP$36</f>
        <v>0</v>
      </c>
      <c r="CV30" s="146">
        <f>conversões!CU30*INPUTs!CQ$36</f>
        <v>17115.201975331252</v>
      </c>
      <c r="CW30" s="146">
        <f>conversões!CV30*INPUTs!CR$36</f>
        <v>0</v>
      </c>
      <c r="CX30" s="146">
        <f>conversões!CW30*INPUTs!CS$36</f>
        <v>0</v>
      </c>
      <c r="CY30" s="146">
        <f>conversões!CX30*INPUTs!CT$36</f>
        <v>4321.7596213000161</v>
      </c>
      <c r="CZ30" s="146">
        <f>conversões!CY30*INPUTs!CU$36</f>
        <v>137.20706787439966</v>
      </c>
      <c r="DA30" s="146">
        <f>conversões!CZ30*INPUTs!CV$36</f>
        <v>28264.951875964001</v>
      </c>
      <c r="DB30" s="146">
        <f>conversões!DA30*INPUTs!CW$36</f>
        <v>1067.040298145288</v>
      </c>
      <c r="DC30" s="146">
        <f>conversões!DB30*INPUTs!CX$36</f>
        <v>1449.7734961042415</v>
      </c>
      <c r="DD30" s="146">
        <f>conversões!DC30*INPUTs!CY$36</f>
        <v>62495.113632038563</v>
      </c>
      <c r="DE30" s="146">
        <f>conversões!DD30*INPUTs!CZ$36</f>
        <v>0</v>
      </c>
      <c r="DF30" s="146">
        <f>conversões!DE30*INPUTs!DA$36</f>
        <v>312.54498814199007</v>
      </c>
      <c r="DG30" s="146">
        <f>conversões!DF30*INPUTs!DB$36</f>
        <v>20188.165769676572</v>
      </c>
      <c r="DH30" s="146">
        <f>conversões!DG30*INPUTs!DC$36</f>
        <v>67267.996284133362</v>
      </c>
      <c r="DI30" s="146">
        <f>conversões!DH30*INPUTs!DD$36</f>
        <v>1469.3967369776719</v>
      </c>
      <c r="DJ30" s="146">
        <f>conversões!DI30*INPUTs!DE$36</f>
        <v>726720.70681777888</v>
      </c>
      <c r="DK30" s="146">
        <f>conversões!DJ30*INPUTs!DF$36</f>
        <v>3019005.462281622</v>
      </c>
      <c r="DL30" s="146">
        <f>conversões!DK30*INPUTs!DG$36</f>
        <v>190957.02821052854</v>
      </c>
      <c r="DM30" s="146">
        <f>conversões!DL30*INPUTs!DH$36</f>
        <v>34459.361121808215</v>
      </c>
      <c r="DN30" s="146">
        <f>conversões!DM30*INPUTs!DI$36</f>
        <v>105913.64367806897</v>
      </c>
      <c r="DO30" s="146">
        <f>conversões!DN30*INPUTs!DJ$36</f>
        <v>4946.4441134388262</v>
      </c>
      <c r="DP30" s="146">
        <f>conversões!DO30*INPUTs!DK$36</f>
        <v>3640.5736531369475</v>
      </c>
      <c r="DQ30" s="146">
        <f>conversões!DP30*INPUTs!DL$36</f>
        <v>10054.314753216639</v>
      </c>
      <c r="DR30" s="146">
        <f>conversões!DQ30*INPUTs!DM$36</f>
        <v>36042.180541721158</v>
      </c>
      <c r="DS30" s="144">
        <f t="shared" si="3"/>
        <v>4341052.1635505874</v>
      </c>
      <c r="DT30" s="146">
        <f>conversões!DS30*INPUTs!DO$36</f>
        <v>79.899261677931563</v>
      </c>
      <c r="DU30" s="146">
        <f>conversões!DT30*INPUTs!DP$36</f>
        <v>0</v>
      </c>
      <c r="DV30" s="146">
        <f>conversões!DU30*INPUTs!DQ$36</f>
        <v>157.34008453500368</v>
      </c>
      <c r="DW30" s="146">
        <f>conversões!DV30*INPUTs!DR$36</f>
        <v>0</v>
      </c>
      <c r="DX30" s="146">
        <f>conversões!DW30*INPUTs!DS$36</f>
        <v>2094.2727367643702</v>
      </c>
      <c r="DY30" s="146">
        <f>conversões!DX30*INPUTs!DT$36</f>
        <v>0</v>
      </c>
      <c r="DZ30" s="146">
        <f>conversões!DY30*INPUTs!DU$36</f>
        <v>0</v>
      </c>
      <c r="EA30" s="146">
        <f>conversões!DZ30*INPUTs!DV$36</f>
        <v>5284.3687643189805</v>
      </c>
      <c r="EB30" s="146">
        <f>conversões!EA30*INPUTs!DW$36</f>
        <v>254.32549601790828</v>
      </c>
      <c r="EC30" s="146">
        <f>conversões!EB30*INPUTs!DX$36</f>
        <v>16533.512425555895</v>
      </c>
      <c r="ED30" s="146">
        <f>conversões!EC30*INPUTs!DY$36</f>
        <v>820.87272228496465</v>
      </c>
      <c r="EE30" s="146">
        <f>conversões!ED30*INPUTs!DZ$36</f>
        <v>1684.8357310024073</v>
      </c>
      <c r="EF30" s="146">
        <f>conversões!EE30*INPUTs!EA$36</f>
        <v>57056.227479614128</v>
      </c>
      <c r="EG30" s="146">
        <f>conversões!EF30*INPUTs!EB$36</f>
        <v>0</v>
      </c>
      <c r="EH30" s="146">
        <f>conversões!EG30*INPUTs!EC$36</f>
        <v>204.66503183654774</v>
      </c>
      <c r="EI30" s="146">
        <f>conversões!EH30*INPUTs!ED$36</f>
        <v>12191.072369498346</v>
      </c>
      <c r="EJ30" s="146">
        <f>conversões!EI30*INPUTs!EE$36</f>
        <v>49906.986592559682</v>
      </c>
      <c r="EK30" s="146">
        <f>conversões!EJ30*INPUTs!EF$36</f>
        <v>1203.0874349831806</v>
      </c>
      <c r="EL30" s="146">
        <f>conversões!EK30*INPUTs!EG$36</f>
        <v>690969.48245688085</v>
      </c>
      <c r="EM30" s="146">
        <f>conversões!EL30*INPUTs!EH$36</f>
        <v>2251355.1166791599</v>
      </c>
      <c r="EN30" s="146">
        <f>conversões!EM30*INPUTs!EI$36</f>
        <v>442805.15740876109</v>
      </c>
      <c r="EO30" s="146">
        <f>conversões!EN30*INPUTs!EJ$36</f>
        <v>33652.832716318662</v>
      </c>
      <c r="EP30" s="146">
        <f>conversões!EO30*INPUTs!EK$36</f>
        <v>93049.557872795878</v>
      </c>
      <c r="EQ30" s="146">
        <f>conversões!EP30*INPUTs!EL$36</f>
        <v>2163.8686813437234</v>
      </c>
      <c r="ER30" s="146">
        <f>conversões!EQ30*INPUTs!EM$36</f>
        <v>1718.5483025530493</v>
      </c>
      <c r="ES30" s="146">
        <f>conversões!ER30*INPUTs!EN$36</f>
        <v>7306.6067851938878</v>
      </c>
      <c r="ET30" s="146">
        <f>conversões!ES30*INPUTs!EO$36</f>
        <v>40631.926281797394</v>
      </c>
      <c r="EU30" s="144">
        <f t="shared" si="4"/>
        <v>3711124.5633154539</v>
      </c>
      <c r="EV30" s="146">
        <f>conversões!EU30*INPUTs!EQ$36</f>
        <v>1293.9432277702197</v>
      </c>
      <c r="EW30" s="146">
        <f>conversões!EV30*INPUTs!ER$36</f>
        <v>0</v>
      </c>
      <c r="EX30" s="146">
        <f>conversões!EW30*INPUTs!ES$36</f>
        <v>11521.533952642041</v>
      </c>
      <c r="EY30" s="146">
        <f>conversões!EX30*INPUTs!ET$36</f>
        <v>0</v>
      </c>
      <c r="EZ30" s="146">
        <f>conversões!EY30*INPUTs!EU$36</f>
        <v>7974.1728356626345</v>
      </c>
      <c r="FA30" s="146">
        <f>conversões!EZ30*INPUTs!EV$36</f>
        <v>0</v>
      </c>
      <c r="FB30" s="146">
        <f>conversões!FA30*INPUTs!EW$36</f>
        <v>0</v>
      </c>
      <c r="FC30" s="146">
        <f>conversões!FB30*INPUTs!EX$36</f>
        <v>4758.2682806491057</v>
      </c>
      <c r="FD30" s="146">
        <f>conversões!FC30*INPUTs!EY$36</f>
        <v>2560.5463496858997</v>
      </c>
      <c r="FE30" s="146">
        <f>conversões!FD30*INPUTs!EZ$36</f>
        <v>16647.458738090481</v>
      </c>
      <c r="FF30" s="146">
        <f>conversões!FE30*INPUTs!FA$36</f>
        <v>784.2875446145614</v>
      </c>
      <c r="FG30" s="146">
        <f>conversões!FF30*INPUTs!FB$36</f>
        <v>1198.7084852109585</v>
      </c>
      <c r="FH30" s="146">
        <f>conversões!FG30*INPUTs!FC$36</f>
        <v>63447.37032972381</v>
      </c>
      <c r="FI30" s="146">
        <f>conversões!FH30*INPUTs!FD$36</f>
        <v>709.56213397331828</v>
      </c>
      <c r="FJ30" s="146">
        <f>conversões!FI30*INPUTs!FE$36</f>
        <v>359.64352826249041</v>
      </c>
      <c r="FK30" s="146">
        <f>conversões!FJ30*INPUTs!FF$36</f>
        <v>17045.653249315979</v>
      </c>
      <c r="FL30" s="146">
        <f>conversões!FK30*INPUTs!FG$36</f>
        <v>56952.108651561168</v>
      </c>
      <c r="FM30" s="146">
        <f>conversões!FL30*INPUTs!FH$36</f>
        <v>2617.4949809850928</v>
      </c>
      <c r="FN30" s="146">
        <f>conversões!FM30*INPUTs!FI$36</f>
        <v>693856.9636111689</v>
      </c>
      <c r="FO30" s="146">
        <f>conversões!FN30*INPUTs!FJ$36</f>
        <v>2119141.464551155</v>
      </c>
      <c r="FP30" s="146">
        <f>conversões!FO30*INPUTs!FK$36</f>
        <v>424336.74330563139</v>
      </c>
      <c r="FQ30" s="146">
        <f>conversões!FP30*INPUTs!FL$36</f>
        <v>30982.379736710591</v>
      </c>
      <c r="FR30" s="146">
        <f>conversões!FQ30*INPUTs!FM$36</f>
        <v>92568.710446043566</v>
      </c>
      <c r="FS30" s="146">
        <f>conversões!FR30*INPUTs!FN$36</f>
        <v>753.46644137020485</v>
      </c>
      <c r="FT30" s="146">
        <f>conversões!FS30*INPUTs!FO$36</f>
        <v>10929.250448012775</v>
      </c>
      <c r="FU30" s="146">
        <f>conversões!FT30*INPUTs!FP$36</f>
        <v>7248.824105148632</v>
      </c>
      <c r="FV30" s="146">
        <f>conversões!FU30*INPUTs!FQ$36</f>
        <v>35484.854852076409</v>
      </c>
      <c r="FW30" s="144">
        <f t="shared" si="5"/>
        <v>3603173.4097854653</v>
      </c>
      <c r="FX30" s="146">
        <f>conversões!FW30*INPUTs!FS$36</f>
        <v>0</v>
      </c>
      <c r="FY30" s="146">
        <f>conversões!FX30*INPUTs!FT$36</f>
        <v>0</v>
      </c>
      <c r="FZ30" s="146">
        <f>conversões!FY30*INPUTs!FU$36</f>
        <v>5438.7130429832587</v>
      </c>
      <c r="GA30" s="146">
        <f>conversões!FZ30*INPUTs!FV$36</f>
        <v>0</v>
      </c>
      <c r="GB30" s="146">
        <f>conversões!GA30*INPUTs!FW$36</f>
        <v>4407.3762476265501</v>
      </c>
      <c r="GC30" s="146">
        <f>conversões!GB30*INPUTs!FX$36</f>
        <v>0</v>
      </c>
      <c r="GD30" s="146">
        <f>conversões!GC30*INPUTs!FY$36</f>
        <v>0</v>
      </c>
      <c r="GE30" s="146">
        <f>conversões!GD30*INPUTs!FZ$36</f>
        <v>4172.2781148712593</v>
      </c>
      <c r="GF30" s="146">
        <f>conversões!GE30*INPUTs!GA$36</f>
        <v>2162.2015444505614</v>
      </c>
      <c r="GG30" s="146">
        <f>conversões!GF30*INPUTs!GB$36</f>
        <v>11699.374476757141</v>
      </c>
      <c r="GH30" s="146">
        <f>conversões!GG30*INPUTs!GC$36</f>
        <v>805.00399750023121</v>
      </c>
      <c r="GI30" s="146">
        <f>conversões!GH30*INPUTs!GD$36</f>
        <v>720.47870929910266</v>
      </c>
      <c r="GJ30" s="146">
        <f>conversões!GI30*INPUTs!GE$36</f>
        <v>63167.599529342959</v>
      </c>
      <c r="GK30" s="146">
        <f>conversões!GJ30*INPUTs!GF$36</f>
        <v>901.22349768787547</v>
      </c>
      <c r="GL30" s="146">
        <f>conversões!GK30*INPUTs!GG$36</f>
        <v>103.97638938084671</v>
      </c>
      <c r="GM30" s="146">
        <f>conversões!GL30*INPUTs!GH$36</f>
        <v>11790.58933025089</v>
      </c>
      <c r="GN30" s="146">
        <f>conversões!GM30*INPUTs!GI$36</f>
        <v>50022.077583613856</v>
      </c>
      <c r="GO30" s="146">
        <f>conversões!GN30*INPUTs!GJ$36</f>
        <v>3503.071040084897</v>
      </c>
      <c r="GP30" s="146">
        <f>conversões!GO30*INPUTs!GK$36</f>
        <v>684098.78247874801</v>
      </c>
      <c r="GQ30" s="146">
        <f>conversões!GP30*INPUTs!GL$36</f>
        <v>2284374.6425532019</v>
      </c>
      <c r="GR30" s="146">
        <f>conversões!GQ30*INPUTs!GM$36</f>
        <v>426398.64052328141</v>
      </c>
      <c r="GS30" s="146">
        <f>conversões!GR30*INPUTs!GN$36</f>
        <v>19711.107295001926</v>
      </c>
      <c r="GT30" s="146">
        <f>conversões!GS30*INPUTs!GO$36</f>
        <v>100576.7447827334</v>
      </c>
      <c r="GU30" s="146">
        <f>conversões!GT30*INPUTs!GP$36</f>
        <v>1488.9469068440189</v>
      </c>
      <c r="GV30" s="146">
        <f>conversões!GU30*INPUTs!GQ$36</f>
        <v>1060.4664698434156</v>
      </c>
      <c r="GW30" s="146">
        <f>conversões!GV30*INPUTs!GR$36</f>
        <v>4675.8558122838631</v>
      </c>
      <c r="GX30" s="146">
        <f>conversões!GW30*INPUTs!GS$36</f>
        <v>61199.732362097384</v>
      </c>
      <c r="GY30" s="144">
        <f t="shared" si="6"/>
        <v>3742478.8826878848</v>
      </c>
      <c r="GZ30" s="146">
        <f>conversões!GY30*INPUTs!GU$36</f>
        <v>0</v>
      </c>
      <c r="HA30" s="146">
        <f>conversões!GZ30*INPUTs!GV$36</f>
        <v>0</v>
      </c>
      <c r="HB30" s="146">
        <f>conversões!HA30*INPUTs!GW$36</f>
        <v>2915.8033809300223</v>
      </c>
      <c r="HC30" s="146">
        <f>conversões!HB30*INPUTs!GX$36</f>
        <v>0</v>
      </c>
      <c r="HD30" s="146">
        <f>conversões!HC30*INPUTs!GY$36</f>
        <v>4087.7392690602096</v>
      </c>
      <c r="HE30" s="146">
        <f>conversões!HD30*INPUTs!GZ$36</f>
        <v>0</v>
      </c>
      <c r="HF30" s="146">
        <f>conversões!HE30*INPUTs!HA$36</f>
        <v>0</v>
      </c>
      <c r="HG30" s="146">
        <f>conversões!HF30*INPUTs!HB$36</f>
        <v>2189.2062244731173</v>
      </c>
      <c r="HH30" s="146">
        <f>conversões!HG30*INPUTs!HC$36</f>
        <v>827.44923951694477</v>
      </c>
      <c r="HI30" s="146">
        <f>conversões!HH30*INPUTs!HD$36</f>
        <v>20828.328530811385</v>
      </c>
      <c r="HJ30" s="146">
        <f>conversões!HI30*INPUTs!HE$36</f>
        <v>243.99320949594068</v>
      </c>
      <c r="HK30" s="146">
        <f>conversões!HJ30*INPUTs!HF$36</f>
        <v>851.34617765791143</v>
      </c>
      <c r="HL30" s="146">
        <f>conversões!HK30*INPUTs!HG$36</f>
        <v>52920.788483564938</v>
      </c>
      <c r="HM30" s="146">
        <f>conversões!HL30*INPUTs!HH$36</f>
        <v>1222.1361949429674</v>
      </c>
      <c r="HN30" s="146">
        <f>conversões!HM30*INPUTs!HI$36</f>
        <v>1229.3090737916611</v>
      </c>
      <c r="HO30" s="146">
        <f>conversões!HN30*INPUTs!HJ$36</f>
        <v>13453.305298138863</v>
      </c>
      <c r="HP30" s="146">
        <f>conversões!HO30*INPUTs!HK$36</f>
        <v>61164.436093236938</v>
      </c>
      <c r="HQ30" s="146">
        <f>conversões!HP30*INPUTs!HL$36</f>
        <v>5453.8674907734567</v>
      </c>
      <c r="HR30" s="146">
        <f>conversões!HQ30*INPUTs!HM$36</f>
        <v>782176.75110510667</v>
      </c>
      <c r="HS30" s="146">
        <f>conversões!HR30*INPUTs!HN$36</f>
        <v>2214828.8475621035</v>
      </c>
      <c r="HT30" s="146">
        <f>conversões!HS30*INPUTs!HO$36</f>
        <v>240918.85736347787</v>
      </c>
      <c r="HU30" s="146">
        <f>conversões!HT30*INPUTs!HP$36</f>
        <v>16232.160138039966</v>
      </c>
      <c r="HV30" s="146">
        <f>conversões!HU30*INPUTs!HQ$36</f>
        <v>71361.504741605429</v>
      </c>
      <c r="HW30" s="146">
        <f>conversões!HV30*INPUTs!HR$36</f>
        <v>635.46643390830297</v>
      </c>
      <c r="HX30" s="146">
        <f>conversões!HW30*INPUTs!HS$36</f>
        <v>355.83104876853116</v>
      </c>
      <c r="HY30" s="146">
        <f>conversões!HX30*INPUTs!HT$36</f>
        <v>4248.010917923817</v>
      </c>
      <c r="HZ30" s="146">
        <f>conversões!HY30*INPUTs!HU$36</f>
        <v>24423.867666165861</v>
      </c>
      <c r="IA30" s="144">
        <f t="shared" si="7"/>
        <v>3522569.005643494</v>
      </c>
    </row>
    <row r="31" spans="1:235" s="27" customFormat="1" ht="24" x14ac:dyDescent="0.25">
      <c r="A31" s="98" t="s">
        <v>28</v>
      </c>
      <c r="B31" s="99">
        <v>5822</v>
      </c>
      <c r="C31" s="99"/>
      <c r="D31" s="99">
        <v>7</v>
      </c>
      <c r="E31" s="99"/>
      <c r="F31" s="99"/>
      <c r="G31" s="99" t="s">
        <v>821</v>
      </c>
      <c r="H31" s="99" t="s">
        <v>788</v>
      </c>
      <c r="I31" s="98" t="s">
        <v>9</v>
      </c>
      <c r="J31" s="98" t="s">
        <v>884</v>
      </c>
      <c r="K31" s="98" t="s">
        <v>845</v>
      </c>
      <c r="L31" s="146">
        <f>conversões!K31*INPUTs!G$36</f>
        <v>19315.013551868826</v>
      </c>
      <c r="M31" s="146">
        <f>conversões!L31*INPUTs!H$36</f>
        <v>7443.1354357972286</v>
      </c>
      <c r="N31" s="146">
        <f>conversões!M31*INPUTs!I$36</f>
        <v>90855.221372788554</v>
      </c>
      <c r="O31" s="146">
        <f>conversões!N31*INPUTs!J$36</f>
        <v>10111.499391880527</v>
      </c>
      <c r="P31" s="146">
        <f>conversões!O31*INPUTs!K$36</f>
        <v>90561.045323773636</v>
      </c>
      <c r="Q31" s="146">
        <f>conversões!P31*INPUTs!L$36</f>
        <v>1699.2249053068674</v>
      </c>
      <c r="R31" s="146">
        <f>conversões!Q31*INPUTs!M$36</f>
        <v>20183.333862885065</v>
      </c>
      <c r="S31" s="146">
        <f>conversões!R31*INPUTs!N$36</f>
        <v>29012.94991352121</v>
      </c>
      <c r="T31" s="146">
        <f>conversões!S31*INPUTs!O$36</f>
        <v>23330.388504174643</v>
      </c>
      <c r="U31" s="146">
        <f>conversões!T31*INPUTs!P$36</f>
        <v>129250.34262871832</v>
      </c>
      <c r="V31" s="146">
        <f>conversões!U31*INPUTs!Q$36</f>
        <v>42971.058085691548</v>
      </c>
      <c r="W31" s="146">
        <f>conversões!V31*INPUTs!R$36</f>
        <v>71095.536852792167</v>
      </c>
      <c r="X31" s="146">
        <f>conversões!W31*INPUTs!S$36</f>
        <v>405458.51094448654</v>
      </c>
      <c r="Y31" s="146">
        <f>conversões!X31*INPUTs!T$36</f>
        <v>36855.086255548093</v>
      </c>
      <c r="Z31" s="146">
        <f>conversões!Y31*INPUTs!U$36</f>
        <v>46893.736289812419</v>
      </c>
      <c r="AA31" s="146">
        <f>conversões!Z31*INPUTs!V$36</f>
        <v>209334.93803875489</v>
      </c>
      <c r="AB31" s="146">
        <f>conversões!AA31*INPUTs!W$36</f>
        <v>908772.45092318195</v>
      </c>
      <c r="AC31" s="146">
        <f>conversões!AB31*INPUTs!X$36</f>
        <v>325557.12923161185</v>
      </c>
      <c r="AD31" s="146">
        <f>conversões!AC31*INPUTs!Y$36</f>
        <v>332784.99638130178</v>
      </c>
      <c r="AE31" s="146">
        <f>conversões!AD31*INPUTs!Z$36</f>
        <v>2697689.9827844896</v>
      </c>
      <c r="AF31" s="146">
        <f>conversões!AE31*INPUTs!AA$36</f>
        <v>491459.35821827553</v>
      </c>
      <c r="AG31" s="146">
        <f>conversões!AF31*INPUTs!AB$36</f>
        <v>308768.28667689156</v>
      </c>
      <c r="AH31" s="146">
        <f>conversões!AG31*INPUTs!AC$36</f>
        <v>941640.93380049791</v>
      </c>
      <c r="AI31" s="146">
        <f>conversões!AH31*INPUTs!AD$36</f>
        <v>62148.411789380516</v>
      </c>
      <c r="AJ31" s="146">
        <f>conversões!AI31*INPUTs!AE$36</f>
        <v>11636.060319685124</v>
      </c>
      <c r="AK31" s="146">
        <f>conversões!AJ31*INPUTs!AF$36</f>
        <v>163187.77934609435</v>
      </c>
      <c r="AL31" s="146">
        <f>conversões!AK31*INPUTs!AG$36</f>
        <v>399914.91274345038</v>
      </c>
      <c r="AM31" s="144">
        <f t="shared" si="0"/>
        <v>7877931.3235726617</v>
      </c>
      <c r="AN31" s="146">
        <f>conversões!AM31*INPUTs!AI$36</f>
        <v>20862.523396766555</v>
      </c>
      <c r="AO31" s="146">
        <f>conversões!AN31*INPUTs!AJ$36</f>
        <v>5085.141487873856</v>
      </c>
      <c r="AP31" s="146">
        <f>conversões!AO31*INPUTs!AK$36</f>
        <v>88768.699898546998</v>
      </c>
      <c r="AQ31" s="146">
        <f>conversões!AP31*INPUTs!AL$36</f>
        <v>12688.730664231822</v>
      </c>
      <c r="AR31" s="146">
        <f>conversões!AQ31*INPUTs!AM$36</f>
        <v>71730.401345414546</v>
      </c>
      <c r="AS31" s="146">
        <f>conversões!AR31*INPUTs!AN$36</f>
        <v>2151.8765238978081</v>
      </c>
      <c r="AT31" s="146">
        <f>conversões!AS31*INPUTs!AO$36</f>
        <v>20062.389184870786</v>
      </c>
      <c r="AU31" s="146">
        <f>conversões!AT31*INPUTs!AP$36</f>
        <v>33000.691179686175</v>
      </c>
      <c r="AV31" s="146">
        <f>conversões!AU31*INPUTs!AQ$36</f>
        <v>24587.071422195295</v>
      </c>
      <c r="AW31" s="146">
        <f>conversões!AV31*INPUTs!AR$36</f>
        <v>116965.17136720724</v>
      </c>
      <c r="AX31" s="146">
        <f>conversões!AW31*INPUTs!AS$36</f>
        <v>48539.219620257994</v>
      </c>
      <c r="AY31" s="146">
        <f>conversões!AX31*INPUTs!AT$36</f>
        <v>71578.636625491083</v>
      </c>
      <c r="AZ31" s="146">
        <f>conversões!AY31*INPUTs!AU$36</f>
        <v>424945.34246596863</v>
      </c>
      <c r="BA31" s="146">
        <f>conversões!AZ31*INPUTs!AV$36</f>
        <v>816.71438825589121</v>
      </c>
      <c r="BB31" s="146">
        <f>conversões!BA31*INPUTs!AW$36</f>
        <v>56067.16589313608</v>
      </c>
      <c r="BC31" s="146">
        <f>conversões!BB31*INPUTs!AX$36</f>
        <v>189133.09815291251</v>
      </c>
      <c r="BD31" s="146">
        <f>conversões!BC31*INPUTs!AY$36</f>
        <v>1043476.1529611775</v>
      </c>
      <c r="BE31" s="146">
        <f>conversões!BD31*INPUTs!AZ$36</f>
        <v>341824.73749850824</v>
      </c>
      <c r="BF31" s="146">
        <f>conversões!BE31*INPUTs!BA$36</f>
        <v>331631.49379255495</v>
      </c>
      <c r="BG31" s="146">
        <f>conversões!BF31*INPUTs!BB$36</f>
        <v>2394803.1102212509</v>
      </c>
      <c r="BH31" s="146">
        <f>conversões!BG31*INPUTs!BC$36</f>
        <v>551797.97860667296</v>
      </c>
      <c r="BI31" s="146">
        <f>conversões!BH31*INPUTs!BD$36</f>
        <v>365489.7730084174</v>
      </c>
      <c r="BJ31" s="146">
        <f>conversões!BI31*INPUTs!BE$36</f>
        <v>932907.46366746398</v>
      </c>
      <c r="BK31" s="146">
        <f>conversões!BJ31*INPUTs!BF$36</f>
        <v>66693.68774562575</v>
      </c>
      <c r="BL31" s="146">
        <f>conversões!BK31*INPUTs!BG$36</f>
        <v>15898.606314501165</v>
      </c>
      <c r="BM31" s="146">
        <f>conversões!BL31*INPUTs!BH$36</f>
        <v>164594.7176713566</v>
      </c>
      <c r="BN31" s="146">
        <f>conversões!BM31*INPUTs!BI$36</f>
        <v>451806.89300333586</v>
      </c>
      <c r="BO31" s="144">
        <f t="shared" si="1"/>
        <v>7847907.4881075779</v>
      </c>
      <c r="BP31" s="146">
        <f>conversões!BO31*INPUTs!BK$36</f>
        <v>22099.996040222533</v>
      </c>
      <c r="BQ31" s="146">
        <f>conversões!BP31*INPUTs!BL$36</f>
        <v>6721.5891399953289</v>
      </c>
      <c r="BR31" s="146">
        <f>conversões!BQ31*INPUTs!BM$36</f>
        <v>124503.31148576274</v>
      </c>
      <c r="BS31" s="146">
        <f>conversões!BR31*INPUTs!BN$36</f>
        <v>8575.2115608417225</v>
      </c>
      <c r="BT31" s="146">
        <f>conversões!BS31*INPUTs!BO$36</f>
        <v>72722.417332800003</v>
      </c>
      <c r="BU31" s="146">
        <f>conversões!BT31*INPUTs!BP$36</f>
        <v>0</v>
      </c>
      <c r="BV31" s="146">
        <f>conversões!BU31*INPUTs!BQ$36</f>
        <v>17034.361742706929</v>
      </c>
      <c r="BW31" s="146">
        <f>conversões!BV31*INPUTs!BR$36</f>
        <v>35761.604649693247</v>
      </c>
      <c r="BX31" s="146">
        <f>conversões!BW31*INPUTs!BS$36</f>
        <v>25195.2861122672</v>
      </c>
      <c r="BY31" s="146">
        <f>conversões!BX31*INPUTs!BT$36</f>
        <v>137101.17567540627</v>
      </c>
      <c r="BZ31" s="146">
        <f>conversões!BY31*INPUTs!BU$36</f>
        <v>60532.834030901249</v>
      </c>
      <c r="CA31" s="146">
        <f>conversões!BZ31*INPUTs!BV$36</f>
        <v>81824.06052499167</v>
      </c>
      <c r="CB31" s="146">
        <f>conversões!CA31*INPUTs!BW$36</f>
        <v>268874.16711724998</v>
      </c>
      <c r="CC31" s="146">
        <f>conversões!CB31*INPUTs!BX$36</f>
        <v>43971.525462683843</v>
      </c>
      <c r="CD31" s="146">
        <f>conversões!CC31*INPUTs!BY$36</f>
        <v>53063.483403648548</v>
      </c>
      <c r="CE31" s="146">
        <f>conversões!CD31*INPUTs!BZ$36</f>
        <v>214026.07973959163</v>
      </c>
      <c r="CF31" s="146">
        <f>conversões!CE31*INPUTs!CA$36</f>
        <v>1121308.1953213848</v>
      </c>
      <c r="CG31" s="146">
        <f>conversões!CF31*INPUTs!CB$36</f>
        <v>363307.23180447461</v>
      </c>
      <c r="CH31" s="146">
        <f>conversões!CG31*INPUTs!CC$36</f>
        <v>367177.17934707191</v>
      </c>
      <c r="CI31" s="146">
        <f>conversões!CH31*INPUTs!CD$36</f>
        <v>2088485.3145684928</v>
      </c>
      <c r="CJ31" s="146">
        <f>conversões!CI31*INPUTs!CE$36</f>
        <v>581842.28436651314</v>
      </c>
      <c r="CK31" s="146">
        <f>conversões!CJ31*INPUTs!CF$36</f>
        <v>365234.59183982399</v>
      </c>
      <c r="CL31" s="146">
        <f>conversões!CK31*INPUTs!CG$36</f>
        <v>1006310.5984457645</v>
      </c>
      <c r="CM31" s="146">
        <f>conversões!CL31*INPUTs!CH$36</f>
        <v>70616.921857220208</v>
      </c>
      <c r="CN31" s="146">
        <f>conversões!CM31*INPUTs!CI$36</f>
        <v>18381.476364249364</v>
      </c>
      <c r="CO31" s="146">
        <f>conversões!CN31*INPUTs!CJ$36</f>
        <v>172930.97968549569</v>
      </c>
      <c r="CP31" s="146">
        <f>conversões!CO31*INPUTs!CK$36</f>
        <v>444396.16520135192</v>
      </c>
      <c r="CQ31" s="144">
        <f t="shared" si="2"/>
        <v>7771998.0428206064</v>
      </c>
      <c r="CR31" s="146">
        <f>conversões!CQ31*INPUTs!CM$36</f>
        <v>22803.146179836735</v>
      </c>
      <c r="CS31" s="146">
        <f>conversões!CR31*INPUTs!CN$36</f>
        <v>5281.7904614368263</v>
      </c>
      <c r="CT31" s="146">
        <f>conversões!CS31*INPUTs!CO$36</f>
        <v>133697.08422623342</v>
      </c>
      <c r="CU31" s="146">
        <f>conversões!CT31*INPUTs!CP$36</f>
        <v>8709.4893213927226</v>
      </c>
      <c r="CV31" s="146">
        <f>conversões!CU31*INPUTs!CQ$36</f>
        <v>77367.089637931873</v>
      </c>
      <c r="CW31" s="146">
        <f>conversões!CV31*INPUTs!CR$36</f>
        <v>709.36711632927495</v>
      </c>
      <c r="CX31" s="146">
        <f>conversões!CW31*INPUTs!CS$36</f>
        <v>21919.484442985668</v>
      </c>
      <c r="CY31" s="146">
        <f>conversões!CX31*INPUTs!CT$36</f>
        <v>34842.45158417643</v>
      </c>
      <c r="CZ31" s="146">
        <f>conversões!CY31*INPUTs!CU$36</f>
        <v>21520.889143587072</v>
      </c>
      <c r="DA31" s="146">
        <f>conversões!CZ31*INPUTs!CV$36</f>
        <v>139690.98046583767</v>
      </c>
      <c r="DB31" s="146">
        <f>conversões!DA31*INPUTs!CW$36</f>
        <v>82371.28565282964</v>
      </c>
      <c r="DC31" s="146">
        <f>conversões!DB31*INPUTs!CX$36</f>
        <v>99036.355293773246</v>
      </c>
      <c r="DD31" s="146">
        <f>conversões!DC31*INPUTs!CY$36</f>
        <v>489064.03112423641</v>
      </c>
      <c r="DE31" s="146">
        <f>conversões!DD31*INPUTs!CZ$36</f>
        <v>44507.077442470996</v>
      </c>
      <c r="DF31" s="146">
        <f>conversões!DE31*INPUTs!DA$36</f>
        <v>48682.159201321876</v>
      </c>
      <c r="DG31" s="146">
        <f>conversões!DF31*INPUTs!DB$36</f>
        <v>292667.03199090698</v>
      </c>
      <c r="DH31" s="146">
        <f>conversões!DG31*INPUTs!DC$36</f>
        <v>1142712.0782939068</v>
      </c>
      <c r="DI31" s="146">
        <f>conversões!DH31*INPUTs!DD$36</f>
        <v>372983.29001742025</v>
      </c>
      <c r="DJ31" s="146">
        <f>conversões!DI31*INPUTs!DE$36</f>
        <v>390659.54287150456</v>
      </c>
      <c r="DK31" s="146">
        <f>conversões!DJ31*INPUTs!DF$36</f>
        <v>2273897.2001285465</v>
      </c>
      <c r="DL31" s="146">
        <f>conversões!DK31*INPUTs!DG$36</f>
        <v>611957.87795449491</v>
      </c>
      <c r="DM31" s="146">
        <f>conversões!DL31*INPUTs!DH$36</f>
        <v>398023.73990635929</v>
      </c>
      <c r="DN31" s="146">
        <f>conversões!DM31*INPUTs!DI$36</f>
        <v>1166791.6611686361</v>
      </c>
      <c r="DO31" s="146">
        <f>conversões!DN31*INPUTs!DJ$36</f>
        <v>72627.661619716804</v>
      </c>
      <c r="DP31" s="146">
        <f>conversões!DO31*INPUTs!DK$36</f>
        <v>23374.104022594227</v>
      </c>
      <c r="DQ31" s="146">
        <f>conversões!DP31*INPUTs!DL$36</f>
        <v>205211.1932285128</v>
      </c>
      <c r="DR31" s="146">
        <f>conversões!DQ31*INPUTs!DM$36</f>
        <v>496324.21599606302</v>
      </c>
      <c r="DS31" s="144">
        <f t="shared" si="3"/>
        <v>8677432.278493043</v>
      </c>
      <c r="DT31" s="146">
        <f>conversões!DS31*INPUTs!DO$36</f>
        <v>25674.214137881929</v>
      </c>
      <c r="DU31" s="146">
        <f>conversões!DT31*INPUTs!DP$36</f>
        <v>4354.5109906657335</v>
      </c>
      <c r="DV31" s="146">
        <f>conversões!DU31*INPUTs!DQ$36</f>
        <v>130133.93481014312</v>
      </c>
      <c r="DW31" s="146">
        <f>conversões!DV31*INPUTs!DR$36</f>
        <v>10271.455731103519</v>
      </c>
      <c r="DX31" s="146">
        <f>conversões!DW31*INPUTs!DS$36</f>
        <v>89380.065045961441</v>
      </c>
      <c r="DY31" s="146">
        <f>conversões!DX31*INPUTs!DT$36</f>
        <v>349.8739500099702</v>
      </c>
      <c r="DZ31" s="146">
        <f>conversões!DY31*INPUTs!DU$36</f>
        <v>21642.544103949498</v>
      </c>
      <c r="EA31" s="146">
        <f>conversões!DZ31*INPUTs!DV$36</f>
        <v>41851.449609515315</v>
      </c>
      <c r="EB31" s="146">
        <f>conversões!EA31*INPUTs!DW$36</f>
        <v>26891.867822880136</v>
      </c>
      <c r="EC31" s="146">
        <f>conversões!EB31*INPUTs!DX$36</f>
        <v>146352.68839658526</v>
      </c>
      <c r="ED31" s="146">
        <f>conversões!EC31*INPUTs!DY$36</f>
        <v>86378.303870371077</v>
      </c>
      <c r="EE31" s="146">
        <f>conversões!ED31*INPUTs!DZ$36</f>
        <v>99683.442375929269</v>
      </c>
      <c r="EF31" s="146">
        <f>conversões!EE31*INPUTs!EA$36</f>
        <v>262122.9227383736</v>
      </c>
      <c r="EG31" s="146">
        <f>conversões!EF31*INPUTs!EB$36</f>
        <v>49284.039092084</v>
      </c>
      <c r="EH31" s="146">
        <f>conversões!EG31*INPUTs!EC$36</f>
        <v>44922.869419873605</v>
      </c>
      <c r="EI31" s="146">
        <f>conversões!EH31*INPUTs!ED$36</f>
        <v>343471.89874612668</v>
      </c>
      <c r="EJ31" s="146">
        <f>conversões!EI31*INPUTs!EE$36</f>
        <v>1284482.059283182</v>
      </c>
      <c r="EK31" s="146">
        <f>conversões!EJ31*INPUTs!EF$36</f>
        <v>384971.41669235879</v>
      </c>
      <c r="EL31" s="146">
        <f>conversões!EK31*INPUTs!EG$36</f>
        <v>422435.865812962</v>
      </c>
      <c r="EM31" s="146">
        <f>conversões!EL31*INPUTs!EH$36</f>
        <v>2513930.0897725923</v>
      </c>
      <c r="EN31" s="146">
        <f>conversões!EM31*INPUTs!EI$36</f>
        <v>772025.73952957778</v>
      </c>
      <c r="EO31" s="146">
        <f>conversões!EN31*INPUTs!EJ$36</f>
        <v>427738.70728658477</v>
      </c>
      <c r="EP31" s="146">
        <f>conversões!EO31*INPUTs!EK$36</f>
        <v>1267404.3419233521</v>
      </c>
      <c r="EQ31" s="146">
        <f>conversões!EP31*INPUTs!EL$36</f>
        <v>63395.336563585195</v>
      </c>
      <c r="ER31" s="146">
        <f>conversões!EQ31*INPUTs!EM$36</f>
        <v>22200.719116812361</v>
      </c>
      <c r="ES31" s="146">
        <f>conversões!ER31*INPUTs!EN$36</f>
        <v>241266.53205444329</v>
      </c>
      <c r="ET31" s="146">
        <f>conversões!ES31*INPUTs!EO$36</f>
        <v>509655.32698433741</v>
      </c>
      <c r="EU31" s="144">
        <f t="shared" si="4"/>
        <v>9292272.2158612423</v>
      </c>
      <c r="EV31" s="146">
        <f>conversões!EU31*INPUTs!EQ$36</f>
        <v>13852.943193491992</v>
      </c>
      <c r="EW31" s="146">
        <f>conversões!EV31*INPUTs!ER$36</f>
        <v>3776.6658968861566</v>
      </c>
      <c r="EX31" s="146">
        <f>conversões!EW31*INPUTs!ES$36</f>
        <v>102545.51262281222</v>
      </c>
      <c r="EY31" s="146">
        <f>conversões!EX31*INPUTs!ET$36</f>
        <v>8514.3956854302214</v>
      </c>
      <c r="EZ31" s="146">
        <f>conversões!EY31*INPUTs!EU$36</f>
        <v>62853.496379866621</v>
      </c>
      <c r="FA31" s="146">
        <f>conversões!EZ31*INPUTs!EV$36</f>
        <v>1139.6773305165896</v>
      </c>
      <c r="FB31" s="146">
        <f>conversões!FA31*INPUTs!EW$36</f>
        <v>23037.857951763795</v>
      </c>
      <c r="FC31" s="146">
        <f>conversões!FB31*INPUTs!EX$36</f>
        <v>37635.138017906007</v>
      </c>
      <c r="FD31" s="146">
        <f>conversões!FC31*INPUTs!EY$36</f>
        <v>7367.45260817915</v>
      </c>
      <c r="FE31" s="146">
        <f>conversões!FD31*INPUTs!EZ$36</f>
        <v>153052.27940730692</v>
      </c>
      <c r="FF31" s="146">
        <f>conversões!FE31*INPUTs!FA$36</f>
        <v>81321.82293495565</v>
      </c>
      <c r="FG31" s="146">
        <f>conversões!FF31*INPUTs!FB$36</f>
        <v>87743.60337048542</v>
      </c>
      <c r="FH31" s="146">
        <f>conversões!FG31*INPUTs!FC$36</f>
        <v>265800.74847153161</v>
      </c>
      <c r="FI31" s="146">
        <f>conversões!FH31*INPUTs!FD$36</f>
        <v>43460.265780701084</v>
      </c>
      <c r="FJ31" s="146">
        <f>conversões!FI31*INPUTs!FE$36</f>
        <v>20313.415552883642</v>
      </c>
      <c r="FK31" s="146">
        <f>conversões!FJ31*INPUTs!FF$36</f>
        <v>310620.25807503407</v>
      </c>
      <c r="FL31" s="146">
        <f>conversões!FK31*INPUTs!FG$36</f>
        <v>1147639.3714992208</v>
      </c>
      <c r="FM31" s="146">
        <f>conversões!FL31*INPUTs!FH$36</f>
        <v>347528.63187832513</v>
      </c>
      <c r="FN31" s="146">
        <f>conversões!FM31*INPUTs!FI$36</f>
        <v>444441.68174257368</v>
      </c>
      <c r="FO31" s="146">
        <f>conversões!FN31*INPUTs!FJ$36</f>
        <v>2441825.0565087167</v>
      </c>
      <c r="FP31" s="146">
        <f>conversões!FO31*INPUTs!FK$36</f>
        <v>696838.27810228406</v>
      </c>
      <c r="FQ31" s="146">
        <f>conversões!FP31*INPUTs!FL$36</f>
        <v>366236.08533649199</v>
      </c>
      <c r="FR31" s="146">
        <f>conversões!FQ31*INPUTs!FM$36</f>
        <v>1061701.8420105858</v>
      </c>
      <c r="FS31" s="146">
        <f>conversões!FR31*INPUTs!FN$36</f>
        <v>53619.535401121662</v>
      </c>
      <c r="FT31" s="146">
        <f>conversões!FS31*INPUTs!FO$36</f>
        <v>21859.148495190315</v>
      </c>
      <c r="FU31" s="146">
        <f>conversões!FT31*INPUTs!FP$36</f>
        <v>182859.85593755389</v>
      </c>
      <c r="FV31" s="146">
        <f>conversões!FU31*INPUTs!FQ$36</f>
        <v>487680.16728676064</v>
      </c>
      <c r="FW31" s="144">
        <f t="shared" si="5"/>
        <v>8475265.1874785759</v>
      </c>
      <c r="FX31" s="146">
        <f>conversões!FW31*INPUTs!FS$36</f>
        <v>13667.348125843753</v>
      </c>
      <c r="FY31" s="146">
        <f>conversões!FX31*INPUTs!FT$36</f>
        <v>2920.9410595864001</v>
      </c>
      <c r="FZ31" s="146">
        <f>conversões!FY31*INPUTs!FU$36</f>
        <v>86025.054916107547</v>
      </c>
      <c r="GA31" s="146">
        <f>conversões!FZ31*INPUTs!FV$36</f>
        <v>8423.334003793485</v>
      </c>
      <c r="GB31" s="146">
        <f>conversões!GA31*INPUTs!FW$36</f>
        <v>58945.153432963103</v>
      </c>
      <c r="GC31" s="146">
        <f>conversões!GB31*INPUTs!FX$36</f>
        <v>980.18918087604209</v>
      </c>
      <c r="GD31" s="146">
        <f>conversões!GC31*INPUTs!FY$36</f>
        <v>21423.413024420195</v>
      </c>
      <c r="GE31" s="146">
        <f>conversões!GD31*INPUTs!FZ$36</f>
        <v>37578.772084474454</v>
      </c>
      <c r="GF31" s="146">
        <f>conversões!GE31*INPUTs!GA$36</f>
        <v>26197.234639144444</v>
      </c>
      <c r="GG31" s="146">
        <f>conversões!GF31*INPUTs!GB$36</f>
        <v>139949.9113296844</v>
      </c>
      <c r="GH31" s="146">
        <f>conversões!GG31*INPUTs!GC$36</f>
        <v>97699.636661275988</v>
      </c>
      <c r="GI31" s="146">
        <f>conversões!GH31*INPUTs!GD$36</f>
        <v>89779.812707599704</v>
      </c>
      <c r="GJ31" s="146">
        <f>conversões!GI31*INPUTs!GE$36</f>
        <v>432844.55280654517</v>
      </c>
      <c r="GK31" s="146">
        <f>conversões!GJ31*INPUTs!GF$36</f>
        <v>39894.154652311059</v>
      </c>
      <c r="GL31" s="146">
        <f>conversões!GK31*INPUTs!GG$36</f>
        <v>40349.032564940273</v>
      </c>
      <c r="GM31" s="146">
        <f>conversões!GL31*INPUTs!GH$36</f>
        <v>347040.18589783495</v>
      </c>
      <c r="GN31" s="146">
        <f>conversões!GM31*INPUTs!GI$36</f>
        <v>1164426.2455511603</v>
      </c>
      <c r="GO31" s="146">
        <f>conversões!GN31*INPUTs!GJ$36</f>
        <v>341775.93270894984</v>
      </c>
      <c r="GP31" s="146">
        <f>conversões!GO31*INPUTs!GK$36</f>
        <v>1443322.6835256869</v>
      </c>
      <c r="GQ31" s="146">
        <f>conversões!GP31*INPUTs!GL$36</f>
        <v>2306307.036289115</v>
      </c>
      <c r="GR31" s="146">
        <f>conversões!GQ31*INPUTs!GM$36</f>
        <v>721801.34534479468</v>
      </c>
      <c r="GS31" s="146">
        <f>conversões!GR31*INPUTs!GN$36</f>
        <v>348434.94773407979</v>
      </c>
      <c r="GT31" s="146">
        <f>conversões!GS31*INPUTs!GO$36</f>
        <v>1011750.6088051117</v>
      </c>
      <c r="GU31" s="146">
        <f>conversões!GT31*INPUTs!GP$36</f>
        <v>62025.230982861678</v>
      </c>
      <c r="GV31" s="146">
        <f>conversões!GU31*INPUTs!GQ$36</f>
        <v>24347.544781163248</v>
      </c>
      <c r="GW31" s="146">
        <f>conversões!GV31*INPUTs!GR$36</f>
        <v>202486.00837903516</v>
      </c>
      <c r="GX31" s="146">
        <f>conversões!GW31*INPUTs!GS$36</f>
        <v>551869.20950971881</v>
      </c>
      <c r="GY31" s="144">
        <f t="shared" si="6"/>
        <v>9622265.5206990801</v>
      </c>
      <c r="GZ31" s="146">
        <f>conversões!GY31*INPUTs!GU$36</f>
        <v>11641.8622543499</v>
      </c>
      <c r="HA31" s="146">
        <f>conversões!GZ31*INPUTs!GV$36</f>
        <v>2963.3075291649939</v>
      </c>
      <c r="HB31" s="146">
        <f>conversões!HA31*INPUTs!GW$36</f>
        <v>105274.61152622495</v>
      </c>
      <c r="HC31" s="146">
        <f>conversões!HB31*INPUTs!GX$36</f>
        <v>6821.8859770309518</v>
      </c>
      <c r="HD31" s="146">
        <f>conversões!HC31*INPUTs!GY$36</f>
        <v>50393.914064726465</v>
      </c>
      <c r="HE31" s="146">
        <f>conversões!HD31*INPUTs!GZ$36</f>
        <v>1184.1776013650945</v>
      </c>
      <c r="HF31" s="146">
        <f>conversões!HE31*INPUTs!HA$36</f>
        <v>22973.562195050341</v>
      </c>
      <c r="HG31" s="146">
        <f>conversões!HF31*INPUTs!HB$36</f>
        <v>29158.29540841961</v>
      </c>
      <c r="HH31" s="146">
        <f>conversões!HG31*INPUTs!HC$36</f>
        <v>22454.532681555771</v>
      </c>
      <c r="HI31" s="146">
        <f>conversões!HH31*INPUTs!HD$36</f>
        <v>126616.31284136967</v>
      </c>
      <c r="HJ31" s="146">
        <f>conversões!HI31*INPUTs!HE$36</f>
        <v>97781.421443530664</v>
      </c>
      <c r="HK31" s="146">
        <f>conversões!HJ31*INPUTs!HF$36</f>
        <v>90362.228748068723</v>
      </c>
      <c r="HL31" s="146">
        <f>conversões!HK31*INPUTs!HG$36</f>
        <v>416923.80670536839</v>
      </c>
      <c r="HM31" s="146">
        <f>conversões!HL31*INPUTs!HH$36</f>
        <v>2412.125234622581</v>
      </c>
      <c r="HN31" s="146">
        <f>conversões!HM31*INPUTs!HI$36</f>
        <v>47403.33131212357</v>
      </c>
      <c r="HO31" s="146">
        <f>conversões!HN31*INPUTs!HJ$36</f>
        <v>318906.83917202154</v>
      </c>
      <c r="HP31" s="146">
        <f>conversões!HO31*INPUTs!HK$36</f>
        <v>1145245.2782318047</v>
      </c>
      <c r="HQ31" s="146">
        <f>conversões!HP31*INPUTs!HL$36</f>
        <v>314327.27669700154</v>
      </c>
      <c r="HR31" s="146">
        <f>conversões!HQ31*INPUTs!HM$36</f>
        <v>1489812.9128662632</v>
      </c>
      <c r="HS31" s="146">
        <f>conversões!HR31*INPUTs!HN$36</f>
        <v>3291088.8987700702</v>
      </c>
      <c r="HT31" s="146">
        <f>conversões!HS31*INPUTs!HO$36</f>
        <v>631135.44544009166</v>
      </c>
      <c r="HU31" s="146">
        <f>conversões!HT31*INPUTs!HP$36</f>
        <v>379065.93441095186</v>
      </c>
      <c r="HV31" s="146">
        <f>conversões!HU31*INPUTs!HQ$36</f>
        <v>1145662.3459756742</v>
      </c>
      <c r="HW31" s="146">
        <f>conversões!HV31*INPUTs!HR$36</f>
        <v>65011.677173181648</v>
      </c>
      <c r="HX31" s="146">
        <f>conversões!HW31*INPUTs!HS$36</f>
        <v>29724.671548097405</v>
      </c>
      <c r="HY31" s="146">
        <f>conversões!HX31*INPUTs!HT$36</f>
        <v>201741.61698520306</v>
      </c>
      <c r="HZ31" s="146">
        <f>conversões!HY31*INPUTs!HU$36</f>
        <v>653291.19114995119</v>
      </c>
      <c r="IA31" s="144">
        <f t="shared" si="7"/>
        <v>10699379.463943286</v>
      </c>
    </row>
    <row r="32" spans="1:235" s="116" customFormat="1" ht="24" x14ac:dyDescent="0.25">
      <c r="A32" s="114" t="s">
        <v>28</v>
      </c>
      <c r="B32" s="115">
        <v>5823</v>
      </c>
      <c r="C32" s="115"/>
      <c r="D32" s="115">
        <v>7</v>
      </c>
      <c r="E32" s="115"/>
      <c r="F32" s="115"/>
      <c r="G32" s="115" t="s">
        <v>822</v>
      </c>
      <c r="H32" s="115" t="s">
        <v>788</v>
      </c>
      <c r="I32" s="114" t="s">
        <v>9</v>
      </c>
      <c r="J32" s="114" t="s">
        <v>884</v>
      </c>
      <c r="K32" s="114" t="s">
        <v>845</v>
      </c>
      <c r="L32" s="146">
        <f>conversões!K32*INPUTs!G$36</f>
        <v>5746.112926654997</v>
      </c>
      <c r="M32" s="146">
        <f>conversões!L32*INPUTs!H$36</f>
        <v>715.0483874275825</v>
      </c>
      <c r="N32" s="146">
        <f>conversões!M32*INPUTs!I$36</f>
        <v>0</v>
      </c>
      <c r="O32" s="146">
        <f>conversões!N32*INPUTs!J$36</f>
        <v>0</v>
      </c>
      <c r="P32" s="146">
        <f>conversões!O32*INPUTs!K$36</f>
        <v>1930.3021831603075</v>
      </c>
      <c r="Q32" s="146">
        <f>conversões!P32*INPUTs!L$36</f>
        <v>0</v>
      </c>
      <c r="R32" s="146">
        <f>conversões!Q32*INPUTs!M$36</f>
        <v>0</v>
      </c>
      <c r="S32" s="146">
        <f>conversões!R32*INPUTs!N$36</f>
        <v>1994.6534712988353</v>
      </c>
      <c r="T32" s="146">
        <f>conversões!S32*INPUTs!O$36</f>
        <v>0</v>
      </c>
      <c r="U32" s="146">
        <f>conversões!T32*INPUTs!P$36</f>
        <v>348.69120506755041</v>
      </c>
      <c r="V32" s="146">
        <f>conversões!U32*INPUTs!Q$36</f>
        <v>310.27880117549222</v>
      </c>
      <c r="W32" s="146">
        <f>conversões!V32*INPUTs!R$36</f>
        <v>0</v>
      </c>
      <c r="X32" s="146">
        <f>conversões!W32*INPUTs!S$36</f>
        <v>1452.6566071637901</v>
      </c>
      <c r="Y32" s="146">
        <f>conversões!X32*INPUTs!T$36</f>
        <v>125.57451195654868</v>
      </c>
      <c r="Z32" s="146">
        <f>conversões!Y32*INPUTs!U$36</f>
        <v>0</v>
      </c>
      <c r="AA32" s="146">
        <f>conversões!Z32*INPUTs!V$36</f>
        <v>2451.8818906242964</v>
      </c>
      <c r="AB32" s="146">
        <f>conversões!AA32*INPUTs!W$36</f>
        <v>18286.800409183754</v>
      </c>
      <c r="AC32" s="146">
        <f>conversões!AB32*INPUTs!X$36</f>
        <v>3219.2777404139215</v>
      </c>
      <c r="AD32" s="146">
        <f>conversões!AC32*INPUTs!Y$36</f>
        <v>27465.005978587014</v>
      </c>
      <c r="AE32" s="146">
        <f>conversões!AD32*INPUTs!Z$36</f>
        <v>1671205.1884481655</v>
      </c>
      <c r="AF32" s="146">
        <f>conversões!AE32*INPUTs!AA$36</f>
        <v>8783.596542955167</v>
      </c>
      <c r="AG32" s="146">
        <f>conversões!AF32*INPUTs!AB$36</f>
        <v>26960.787996545478</v>
      </c>
      <c r="AH32" s="146">
        <f>conversões!AG32*INPUTs!AC$36</f>
        <v>13426.197620698518</v>
      </c>
      <c r="AI32" s="146">
        <f>conversões!AH32*INPUTs!AD$36</f>
        <v>2251.991640020713</v>
      </c>
      <c r="AJ32" s="146">
        <f>conversões!AI32*INPUTs!AE$36</f>
        <v>833.46531360948006</v>
      </c>
      <c r="AK32" s="146">
        <f>conversões!AJ32*INPUTs!AF$36</f>
        <v>1382.5301827295441</v>
      </c>
      <c r="AL32" s="146">
        <f>conversões!AK32*INPUTs!AG$36</f>
        <v>0</v>
      </c>
      <c r="AM32" s="144">
        <f t="shared" si="0"/>
        <v>1788890.0418574382</v>
      </c>
      <c r="AN32" s="146">
        <f>conversões!AM32*INPUTs!AI$36</f>
        <v>5644.1299163246485</v>
      </c>
      <c r="AO32" s="146">
        <f>conversões!AN32*INPUTs!AJ$36</f>
        <v>0</v>
      </c>
      <c r="AP32" s="146">
        <f>conversões!AO32*INPUTs!AK$36</f>
        <v>5252.2646317521348</v>
      </c>
      <c r="AQ32" s="146">
        <f>conversões!AP32*INPUTs!AL$36</f>
        <v>0</v>
      </c>
      <c r="AR32" s="146">
        <f>conversões!AQ32*INPUTs!AM$36</f>
        <v>1511.2561582011601</v>
      </c>
      <c r="AS32" s="146">
        <f>conversões!AR32*INPUTs!AN$36</f>
        <v>0</v>
      </c>
      <c r="AT32" s="146">
        <f>conversões!AS32*INPUTs!AO$36</f>
        <v>0</v>
      </c>
      <c r="AU32" s="146">
        <f>conversões!AT32*INPUTs!AP$36</f>
        <v>2170.0166630871176</v>
      </c>
      <c r="AV32" s="146">
        <f>conversões!AU32*INPUTs!AQ$36</f>
        <v>118.85431082381089</v>
      </c>
      <c r="AW32" s="146">
        <f>conversões!AV32*INPUTs!AR$36</f>
        <v>237.0094786427758</v>
      </c>
      <c r="AX32" s="146">
        <f>conversões!AW32*INPUTs!AS$36</f>
        <v>146.64524526643726</v>
      </c>
      <c r="AY32" s="146">
        <f>conversões!AX32*INPUTs!AT$36</f>
        <v>134.32110194855466</v>
      </c>
      <c r="AZ32" s="146">
        <f>conversões!AY32*INPUTs!AU$36</f>
        <v>288.39648949895286</v>
      </c>
      <c r="BA32" s="146">
        <f>conversões!AZ32*INPUTs!AV$36</f>
        <v>0</v>
      </c>
      <c r="BB32" s="146">
        <f>conversões!BA32*INPUTs!AW$36</f>
        <v>0</v>
      </c>
      <c r="BC32" s="146">
        <f>conversões!BB32*INPUTs!AX$36</f>
        <v>1271.7079165221337</v>
      </c>
      <c r="BD32" s="146">
        <f>conversões!BC32*INPUTs!AY$36</f>
        <v>12348.243651228067</v>
      </c>
      <c r="BE32" s="146">
        <f>conversões!BD32*INPUTs!AZ$36</f>
        <v>4145.6785622573634</v>
      </c>
      <c r="BF32" s="146">
        <f>conversões!BE32*INPUTs!BA$36</f>
        <v>25183.160748128346</v>
      </c>
      <c r="BG32" s="146">
        <f>conversões!BF32*INPUTs!BB$36</f>
        <v>2176418.0557663683</v>
      </c>
      <c r="BH32" s="146">
        <f>conversões!BG32*INPUTs!BC$36</f>
        <v>7476.8030881428922</v>
      </c>
      <c r="BI32" s="146">
        <f>conversões!BH32*INPUTs!BD$36</f>
        <v>11186.212045733451</v>
      </c>
      <c r="BJ32" s="146">
        <f>conversões!BI32*INPUTs!BE$36</f>
        <v>15839.214116241947</v>
      </c>
      <c r="BK32" s="146">
        <f>conversões!BJ32*INPUTs!BF$36</f>
        <v>1747.05000194433</v>
      </c>
      <c r="BL32" s="146">
        <f>conversões!BK32*INPUTs!BG$36</f>
        <v>1219.8620930688692</v>
      </c>
      <c r="BM32" s="146">
        <f>conversões!BL32*INPUTs!BH$36</f>
        <v>1579.039820378583</v>
      </c>
      <c r="BN32" s="146">
        <f>conversões!BM32*INPUTs!BI$36</f>
        <v>61.175012924020315</v>
      </c>
      <c r="BO32" s="144">
        <f t="shared" si="1"/>
        <v>2273979.0968184839</v>
      </c>
      <c r="BP32" s="146">
        <f>conversões!BO32*INPUTs!BK$36</f>
        <v>5396.0712304816643</v>
      </c>
      <c r="BQ32" s="146">
        <f>conversões!BP32*INPUTs!BL$36</f>
        <v>0</v>
      </c>
      <c r="BR32" s="146">
        <f>conversões!BQ32*INPUTs!BM$36</f>
        <v>3574.2315460912887</v>
      </c>
      <c r="BS32" s="146">
        <f>conversões!BR32*INPUTs!BN$36</f>
        <v>0</v>
      </c>
      <c r="BT32" s="146">
        <f>conversões!BS32*INPUTs!BO$36</f>
        <v>1402.5358364143226</v>
      </c>
      <c r="BU32" s="146">
        <f>conversões!BT32*INPUTs!BP$36</f>
        <v>0</v>
      </c>
      <c r="BV32" s="146">
        <f>conversões!BU32*INPUTs!BQ$36</f>
        <v>0</v>
      </c>
      <c r="BW32" s="146">
        <f>conversões!BV32*INPUTs!BR$36</f>
        <v>2403.7431037444621</v>
      </c>
      <c r="BX32" s="146">
        <f>conversões!BW32*INPUTs!BS$36</f>
        <v>312.85929774494758</v>
      </c>
      <c r="BY32" s="146">
        <f>conversões!BX32*INPUTs!BT$36</f>
        <v>440.2341845764484</v>
      </c>
      <c r="BZ32" s="146">
        <f>conversões!BY32*INPUTs!BU$36</f>
        <v>258.48821915420615</v>
      </c>
      <c r="CA32" s="146">
        <f>conversões!BZ32*INPUTs!BV$36</f>
        <v>79.33040830299781</v>
      </c>
      <c r="CB32" s="146">
        <f>conversões!CA32*INPUTs!BW$36</f>
        <v>1111.9475591701394</v>
      </c>
      <c r="CC32" s="146">
        <f>conversões!CB32*INPUTs!BX$36</f>
        <v>0</v>
      </c>
      <c r="CD32" s="146">
        <f>conversões!CC32*INPUTs!BY$36</f>
        <v>123.35878491116159</v>
      </c>
      <c r="CE32" s="146">
        <f>conversões!CD32*INPUTs!BZ$36</f>
        <v>1137.2063611739727</v>
      </c>
      <c r="CF32" s="146">
        <f>conversões!CE32*INPUTs!CA$36</f>
        <v>13201.015267234199</v>
      </c>
      <c r="CG32" s="146">
        <f>conversões!CF32*INPUTs!CB$36</f>
        <v>3630.8506501276779</v>
      </c>
      <c r="CH32" s="146">
        <f>conversões!CG32*INPUTs!CC$36</f>
        <v>87709.687638153264</v>
      </c>
      <c r="CI32" s="146">
        <f>conversões!CH32*INPUTs!CD$36</f>
        <v>2614112.5375597049</v>
      </c>
      <c r="CJ32" s="146">
        <f>conversões!CI32*INPUTs!CE$36</f>
        <v>35899.928124501654</v>
      </c>
      <c r="CK32" s="146">
        <f>conversões!CJ32*INPUTs!CF$36</f>
        <v>25439.255875070539</v>
      </c>
      <c r="CL32" s="146">
        <f>conversões!CK32*INPUTs!CG$36</f>
        <v>17576.474020885897</v>
      </c>
      <c r="CM32" s="146">
        <f>conversões!CL32*INPUTs!CH$36</f>
        <v>810.77858871880289</v>
      </c>
      <c r="CN32" s="146">
        <f>conversões!CM32*INPUTs!CI$36</f>
        <v>1654.0489294183244</v>
      </c>
      <c r="CO32" s="146">
        <f>conversões!CN32*INPUTs!CJ$36</f>
        <v>843.89804255531453</v>
      </c>
      <c r="CP32" s="146">
        <f>conversões!CO32*INPUTs!CK$36</f>
        <v>132.57598672579178</v>
      </c>
      <c r="CQ32" s="144">
        <f t="shared" si="2"/>
        <v>2817251.0572148622</v>
      </c>
      <c r="CR32" s="146">
        <f>conversões!CQ32*INPUTs!CM$36</f>
        <v>4628.7231749639368</v>
      </c>
      <c r="CS32" s="146">
        <f>conversões!CR32*INPUTs!CN$36</f>
        <v>0</v>
      </c>
      <c r="CT32" s="146">
        <f>conversões!CS32*INPUTs!CO$36</f>
        <v>213.15315256845631</v>
      </c>
      <c r="CU32" s="146">
        <f>conversões!CT32*INPUTs!CP$36</f>
        <v>0</v>
      </c>
      <c r="CV32" s="146">
        <f>conversões!CU32*INPUTs!CQ$36</f>
        <v>1238.0417298539078</v>
      </c>
      <c r="CW32" s="146">
        <f>conversões!CV32*INPUTs!CR$36</f>
        <v>0</v>
      </c>
      <c r="CX32" s="146">
        <f>conversões!CW32*INPUTs!CS$36</f>
        <v>0</v>
      </c>
      <c r="CY32" s="146">
        <f>conversões!CX32*INPUTs!CT$36</f>
        <v>1771.3059855530128</v>
      </c>
      <c r="CZ32" s="146">
        <f>conversões!CY32*INPUTs!CU$36</f>
        <v>319.98178656531553</v>
      </c>
      <c r="DA32" s="146">
        <f>conversões!CZ32*INPUTs!CV$36</f>
        <v>119.4534376861786</v>
      </c>
      <c r="DB32" s="146">
        <f>conversões!DA32*INPUTs!CW$36</f>
        <v>341.14696309751287</v>
      </c>
      <c r="DC32" s="146">
        <f>conversões!DB32*INPUTs!CX$36</f>
        <v>0</v>
      </c>
      <c r="DD32" s="146">
        <f>conversões!DC32*INPUTs!CY$36</f>
        <v>0</v>
      </c>
      <c r="DE32" s="146">
        <f>conversões!DD32*INPUTs!CZ$36</f>
        <v>0</v>
      </c>
      <c r="DF32" s="146">
        <f>conversões!DE32*INPUTs!DA$36</f>
        <v>119.4534376861786</v>
      </c>
      <c r="DG32" s="146">
        <f>conversões!DF32*INPUTs!DB$36</f>
        <v>702.31717169958665</v>
      </c>
      <c r="DH32" s="146">
        <f>conversões!DG32*INPUTs!DC$36</f>
        <v>12798.090079070194</v>
      </c>
      <c r="DI32" s="146">
        <f>conversões!DH32*INPUTs!DD$36</f>
        <v>3612.7826464738037</v>
      </c>
      <c r="DJ32" s="146">
        <f>conversões!DI32*INPUTs!DE$36</f>
        <v>97761.416698410423</v>
      </c>
      <c r="DK32" s="146">
        <f>conversões!DJ32*INPUTs!DF$36</f>
        <v>2613223.8637967617</v>
      </c>
      <c r="DL32" s="146">
        <f>conversões!DK32*INPUTs!DG$36</f>
        <v>7942.8196238735454</v>
      </c>
      <c r="DM32" s="146">
        <f>conversões!DL32*INPUTs!DH$36</f>
        <v>32217.386673706365</v>
      </c>
      <c r="DN32" s="146">
        <f>conversões!DM32*INPUTs!DI$36</f>
        <v>13385.430577239167</v>
      </c>
      <c r="DO32" s="146">
        <f>conversões!DN32*INPUTs!DJ$36</f>
        <v>448.22436709767936</v>
      </c>
      <c r="DP32" s="146">
        <f>conversões!DO32*INPUTs!DK$36</f>
        <v>1524.0055883530977</v>
      </c>
      <c r="DQ32" s="146">
        <f>conversões!DP32*INPUTs!DL$36</f>
        <v>1098.2297003155152</v>
      </c>
      <c r="DR32" s="146">
        <f>conversões!DQ32*INPUTs!DM$36</f>
        <v>96.757284525845535</v>
      </c>
      <c r="DS32" s="144">
        <f t="shared" si="3"/>
        <v>2793562.5838755015</v>
      </c>
      <c r="DT32" s="146">
        <f>conversões!DS32*INPUTs!DO$36</f>
        <v>5474.7896016276518</v>
      </c>
      <c r="DU32" s="146">
        <f>conversões!DT32*INPUTs!DP$36</f>
        <v>503.29651228414946</v>
      </c>
      <c r="DV32" s="146">
        <f>conversões!DU32*INPUTs!DQ$36</f>
        <v>9245.3291808832673</v>
      </c>
      <c r="DW32" s="146">
        <f>conversões!DV32*INPUTs!DR$36</f>
        <v>3292.3314351407994</v>
      </c>
      <c r="DX32" s="146">
        <f>conversões!DW32*INPUTs!DS$36</f>
        <v>15930.024697564269</v>
      </c>
      <c r="DY32" s="146">
        <f>conversões!DX32*INPUTs!DT$36</f>
        <v>604.62598516303694</v>
      </c>
      <c r="DZ32" s="146">
        <f>conversões!DY32*INPUTs!DU$36</f>
        <v>1862.6251096497008</v>
      </c>
      <c r="EA32" s="146">
        <f>conversões!DZ32*INPUTs!DV$36</f>
        <v>3339.7989718929448</v>
      </c>
      <c r="EB32" s="146">
        <f>conversões!EA32*INPUTs!DW$36</f>
        <v>2169.261266897352</v>
      </c>
      <c r="EC32" s="146">
        <f>conversões!EB32*INPUTs!DX$36</f>
        <v>27177.72525521119</v>
      </c>
      <c r="ED32" s="146">
        <f>conversões!EC32*INPUTs!DY$36</f>
        <v>4946.5436229698198</v>
      </c>
      <c r="EE32" s="146">
        <f>conversões!ED32*INPUTs!DZ$36</f>
        <v>3560.8716244191596</v>
      </c>
      <c r="EF32" s="146">
        <f>conversões!EE32*INPUTs!EA$36</f>
        <v>15196.83465426445</v>
      </c>
      <c r="EG32" s="146">
        <f>conversões!EF32*INPUTs!EB$36</f>
        <v>4576.1662931943592</v>
      </c>
      <c r="EH32" s="146">
        <f>conversões!EG32*INPUTs!EC$36</f>
        <v>7178.8036138728994</v>
      </c>
      <c r="EI32" s="146">
        <f>conversões!EH32*INPUTs!ED$36</f>
        <v>30417.709152539039</v>
      </c>
      <c r="EJ32" s="146">
        <f>conversões!EI32*INPUTs!EE$36</f>
        <v>27429.160856396287</v>
      </c>
      <c r="EK32" s="146">
        <f>conversões!EJ32*INPUTs!EF$36</f>
        <v>12226.28581794958</v>
      </c>
      <c r="EL32" s="146">
        <f>conversões!EK32*INPUTs!EG$36</f>
        <v>58010.976946322531</v>
      </c>
      <c r="EM32" s="146">
        <f>conversões!EL32*INPUTs!EH$36</f>
        <v>3101109.9457683074</v>
      </c>
      <c r="EN32" s="146">
        <f>conversões!EM32*INPUTs!EI$36</f>
        <v>162426.84644533976</v>
      </c>
      <c r="EO32" s="146">
        <f>conversões!EN32*INPUTs!EJ$36</f>
        <v>55142.780293437383</v>
      </c>
      <c r="EP32" s="146">
        <f>conversões!EO32*INPUTs!EK$36</f>
        <v>68160.74733111418</v>
      </c>
      <c r="EQ32" s="146">
        <f>conversões!EP32*INPUTs!EL$36</f>
        <v>6306.3491574652217</v>
      </c>
      <c r="ER32" s="146">
        <f>conversões!EQ32*INPUTs!EM$36</f>
        <v>7240.3518589714931</v>
      </c>
      <c r="ES32" s="146">
        <f>conversões!ER32*INPUTs!EN$36</f>
        <v>57384.756034561797</v>
      </c>
      <c r="ET32" s="146">
        <f>conversões!ES32*INPUTs!EO$36</f>
        <v>19073.823405245032</v>
      </c>
      <c r="EU32" s="144">
        <f t="shared" si="4"/>
        <v>3709988.7608926846</v>
      </c>
      <c r="EV32" s="146">
        <f>conversões!EU32*INPUTs!EQ$36</f>
        <v>4455.4761830603957</v>
      </c>
      <c r="EW32" s="146">
        <f>conversões!EV32*INPUTs!ER$36</f>
        <v>0</v>
      </c>
      <c r="EX32" s="146">
        <f>conversões!EW32*INPUTs!ES$36</f>
        <v>11011.734898561073</v>
      </c>
      <c r="EY32" s="146">
        <f>conversões!EX32*INPUTs!ET$36</f>
        <v>3100.2746912714883</v>
      </c>
      <c r="EZ32" s="146">
        <f>conversões!EY32*INPUTs!EU$36</f>
        <v>17935.092430280329</v>
      </c>
      <c r="FA32" s="146">
        <f>conversões!EZ32*INPUTs!EV$36</f>
        <v>0</v>
      </c>
      <c r="FB32" s="146">
        <f>conversões!FA32*INPUTs!EW$36</f>
        <v>2510.5949483933468</v>
      </c>
      <c r="FC32" s="146">
        <f>conversões!FB32*INPUTs!EX$36</f>
        <v>2507.3156423001515</v>
      </c>
      <c r="FD32" s="146">
        <f>conversões!FC32*INPUTs!EY$36</f>
        <v>2538.348156904809</v>
      </c>
      <c r="FE32" s="146">
        <f>conversões!FD32*INPUTs!EZ$36</f>
        <v>24422.030089899145</v>
      </c>
      <c r="FF32" s="146">
        <f>conversões!FE32*INPUTs!FA$36</f>
        <v>6517.368745356338</v>
      </c>
      <c r="FG32" s="146">
        <f>conversões!FF32*INPUTs!FB$36</f>
        <v>170.86411901472346</v>
      </c>
      <c r="FH32" s="146">
        <f>conversões!FG32*INPUTs!FC$36</f>
        <v>13549.949404605193</v>
      </c>
      <c r="FI32" s="146">
        <f>conversões!FH32*INPUTs!FD$36</f>
        <v>4095.0331796566684</v>
      </c>
      <c r="FJ32" s="146">
        <f>conversões!FI32*INPUTs!FE$36</f>
        <v>6516.4769296189234</v>
      </c>
      <c r="FK32" s="146">
        <f>conversões!FJ32*INPUTs!FF$36</f>
        <v>26381.75993507398</v>
      </c>
      <c r="FL32" s="146">
        <f>conversões!FK32*INPUTs!FG$36</f>
        <v>19068.669206555125</v>
      </c>
      <c r="FM32" s="146">
        <f>conversões!FL32*INPUTs!FH$36</f>
        <v>8636.6910820460726</v>
      </c>
      <c r="FN32" s="146">
        <f>conversões!FM32*INPUTs!FI$36</f>
        <v>56349.33233944275</v>
      </c>
      <c r="FO32" s="146">
        <f>conversões!FN32*INPUTs!FJ$36</f>
        <v>3002884.4252177379</v>
      </c>
      <c r="FP32" s="146">
        <f>conversões!FO32*INPUTs!FK$36</f>
        <v>175828.32261505147</v>
      </c>
      <c r="FQ32" s="146">
        <f>conversões!FP32*INPUTs!FL$36</f>
        <v>50772.485348613751</v>
      </c>
      <c r="FR32" s="146">
        <f>conversões!FQ32*INPUTs!FM$36</f>
        <v>92167.467480208419</v>
      </c>
      <c r="FS32" s="146">
        <f>conversões!FR32*INPUTs!FN$36</f>
        <v>7893.2861203924131</v>
      </c>
      <c r="FT32" s="146">
        <f>conversões!FS32*INPUTs!FO$36</f>
        <v>5952.2722555994287</v>
      </c>
      <c r="FU32" s="146">
        <f>conversões!FT32*INPUTs!FP$36</f>
        <v>49079.249242554775</v>
      </c>
      <c r="FV32" s="146">
        <f>conversões!FU32*INPUTs!FQ$36</f>
        <v>20497.997110134242</v>
      </c>
      <c r="FW32" s="144">
        <f t="shared" si="5"/>
        <v>3614842.5173723334</v>
      </c>
      <c r="FX32" s="146">
        <f>conversões!FW32*INPUTs!FS$36</f>
        <v>4208.2138583146552</v>
      </c>
      <c r="FY32" s="146">
        <f>conversões!FX32*INPUTs!FT$36</f>
        <v>0</v>
      </c>
      <c r="FZ32" s="146">
        <f>conversões!FY32*INPUTs!FU$36</f>
        <v>10321.782524756545</v>
      </c>
      <c r="GA32" s="146">
        <f>conversões!FZ32*INPUTs!FV$36</f>
        <v>800.04444899977489</v>
      </c>
      <c r="GB32" s="146">
        <f>conversões!GA32*INPUTs!FW$36</f>
        <v>15804.575293202559</v>
      </c>
      <c r="GC32" s="146">
        <f>conversões!GB32*INPUTs!FX$36</f>
        <v>0</v>
      </c>
      <c r="GD32" s="146">
        <f>conversões!GC32*INPUTs!FY$36</f>
        <v>1427.6947916787135</v>
      </c>
      <c r="GE32" s="146">
        <f>conversões!GD32*INPUTs!FZ$36</f>
        <v>1736.7614772937845</v>
      </c>
      <c r="GF32" s="146">
        <f>conversões!GE32*INPUTs!GA$36</f>
        <v>1489.0696741470806</v>
      </c>
      <c r="GG32" s="146">
        <f>conversões!GF32*INPUTs!GB$36</f>
        <v>26916.955448254914</v>
      </c>
      <c r="GH32" s="146">
        <f>conversões!GG32*INPUTs!GC$36</f>
        <v>2862.2557832381967</v>
      </c>
      <c r="GI32" s="146">
        <f>conversões!GH32*INPUTs!GD$36</f>
        <v>0</v>
      </c>
      <c r="GJ32" s="146">
        <f>conversões!GI32*INPUTs!GE$36</f>
        <v>9862.3584637296699</v>
      </c>
      <c r="GK32" s="146">
        <f>conversões!GJ32*INPUTs!GF$36</f>
        <v>3826.4263365106203</v>
      </c>
      <c r="GL32" s="146">
        <f>conversões!GK32*INPUTs!GG$36</f>
        <v>4693.310065696558</v>
      </c>
      <c r="GM32" s="146">
        <f>conversões!GL32*INPUTs!GH$36</f>
        <v>26896.814094180401</v>
      </c>
      <c r="GN32" s="146">
        <f>conversões!GM32*INPUTs!GI$36</f>
        <v>18519.381281750433</v>
      </c>
      <c r="GO32" s="146">
        <f>conversões!GN32*INPUTs!GJ$36</f>
        <v>8080.0904042610618</v>
      </c>
      <c r="GP32" s="146">
        <f>conversões!GO32*INPUTs!GK$36</f>
        <v>53451.409319982893</v>
      </c>
      <c r="GQ32" s="146">
        <f>conversões!GP32*INPUTs!GL$36</f>
        <v>1000954.032504619</v>
      </c>
      <c r="GR32" s="146">
        <f>conversões!GQ32*INPUTs!GM$36</f>
        <v>134089.94232967671</v>
      </c>
      <c r="GS32" s="146">
        <f>conversões!GR32*INPUTs!GN$36</f>
        <v>43743.465816307216</v>
      </c>
      <c r="GT32" s="146">
        <f>conversões!GS32*INPUTs!GO$36</f>
        <v>64810.266132433731</v>
      </c>
      <c r="GU32" s="146">
        <f>conversões!GT32*INPUTs!GP$36</f>
        <v>9613.7634439971571</v>
      </c>
      <c r="GV32" s="146">
        <f>conversões!GU32*INPUTs!GQ$36</f>
        <v>6427.3418495874248</v>
      </c>
      <c r="GW32" s="146">
        <f>conversões!GV32*INPUTs!GR$36</f>
        <v>34022.359903913981</v>
      </c>
      <c r="GX32" s="146">
        <f>conversões!GW32*INPUTs!GS$36</f>
        <v>16337.594594268812</v>
      </c>
      <c r="GY32" s="144">
        <f t="shared" si="6"/>
        <v>1500895.9098408015</v>
      </c>
      <c r="GZ32" s="146">
        <f>conversões!GY32*INPUTs!GU$36</f>
        <v>3648.8462832242558</v>
      </c>
      <c r="HA32" s="146">
        <f>conversões!GZ32*INPUTs!GV$36</f>
        <v>0</v>
      </c>
      <c r="HB32" s="146">
        <f>conversões!HA32*INPUTs!GW$36</f>
        <v>11570.608844891685</v>
      </c>
      <c r="HC32" s="146">
        <f>conversões!HB32*INPUTs!GX$36</f>
        <v>1161.7363356967032</v>
      </c>
      <c r="HD32" s="146">
        <f>conversões!HC32*INPUTs!GY$36</f>
        <v>15130.976964293437</v>
      </c>
      <c r="HE32" s="146">
        <f>conversões!HD32*INPUTs!GZ$36</f>
        <v>0</v>
      </c>
      <c r="HF32" s="146">
        <f>conversões!HE32*INPUTs!HA$36</f>
        <v>1536.9186864410033</v>
      </c>
      <c r="HG32" s="146">
        <f>conversões!HF32*INPUTs!HB$36</f>
        <v>2594.8184588985714</v>
      </c>
      <c r="HH32" s="146">
        <f>conversões!HG32*INPUTs!HC$36</f>
        <v>4359.8459443034017</v>
      </c>
      <c r="HI32" s="146">
        <f>conversões!HH32*INPUTs!HD$36</f>
        <v>26010.02464978816</v>
      </c>
      <c r="HJ32" s="146">
        <f>conversões!HI32*INPUTs!HE$36</f>
        <v>3736.7323329296955</v>
      </c>
      <c r="HK32" s="146">
        <f>conversões!HJ32*INPUTs!HF$36</f>
        <v>0</v>
      </c>
      <c r="HL32" s="146">
        <f>conversões!HK32*INPUTs!HG$36</f>
        <v>10418.821714094032</v>
      </c>
      <c r="HM32" s="146">
        <f>conversões!HL32*INPUTs!HH$36</f>
        <v>6260.3058210514428</v>
      </c>
      <c r="HN32" s="146">
        <f>conversões!HM32*INPUTs!HI$36</f>
        <v>6482.604588148477</v>
      </c>
      <c r="HO32" s="146">
        <f>conversões!HN32*INPUTs!HJ$36</f>
        <v>34001.759347848179</v>
      </c>
      <c r="HP32" s="146">
        <f>conversões!HO32*INPUTs!HK$36</f>
        <v>15755.356377818109</v>
      </c>
      <c r="HQ32" s="146">
        <f>conversões!HP32*INPUTs!HL$36</f>
        <v>10119.745014380018</v>
      </c>
      <c r="HR32" s="146">
        <f>conversões!HQ32*INPUTs!HM$36</f>
        <v>94933.25127791267</v>
      </c>
      <c r="HS32" s="146">
        <f>conversões!HR32*INPUTs!HN$36</f>
        <v>1212497.9863823534</v>
      </c>
      <c r="HT32" s="146">
        <f>conversões!HS32*INPUTs!HO$36</f>
        <v>85144.004391942988</v>
      </c>
      <c r="HU32" s="146">
        <f>conversões!HT32*INPUTs!HP$36</f>
        <v>28994.444352361759</v>
      </c>
      <c r="HV32" s="146">
        <f>conversões!HU32*INPUTs!HQ$36</f>
        <v>57379.549833635421</v>
      </c>
      <c r="HW32" s="146">
        <f>conversões!HV32*INPUTs!HR$36</f>
        <v>16502.269658779278</v>
      </c>
      <c r="HX32" s="146">
        <f>conversões!HW32*INPUTs!HS$36</f>
        <v>6553.7933010511324</v>
      </c>
      <c r="HY32" s="146">
        <f>conversões!HX32*INPUTs!HT$36</f>
        <v>41411.822796916327</v>
      </c>
      <c r="HZ32" s="146">
        <f>conversões!HY32*INPUTs!HU$36</f>
        <v>23512.591382505085</v>
      </c>
      <c r="IA32" s="144">
        <f t="shared" si="7"/>
        <v>1719718.814741265</v>
      </c>
    </row>
    <row r="33" spans="1:235" s="27" customFormat="1" ht="24" x14ac:dyDescent="0.25">
      <c r="A33" s="98" t="s">
        <v>28</v>
      </c>
      <c r="B33" s="99">
        <v>6391</v>
      </c>
      <c r="C33" s="99"/>
      <c r="D33" s="99">
        <v>8</v>
      </c>
      <c r="E33" s="99"/>
      <c r="F33" s="99"/>
      <c r="G33" s="99" t="s">
        <v>823</v>
      </c>
      <c r="H33" s="99" t="s">
        <v>788</v>
      </c>
      <c r="I33" s="98" t="s">
        <v>839</v>
      </c>
      <c r="J33" s="98" t="s">
        <v>885</v>
      </c>
      <c r="K33" s="98" t="s">
        <v>845</v>
      </c>
      <c r="L33" s="146">
        <f>conversões!K33*INPUTs!G$37</f>
        <v>19062.474944021062</v>
      </c>
      <c r="M33" s="146">
        <f>conversões!L33*INPUTs!H$37</f>
        <v>0</v>
      </c>
      <c r="N33" s="146">
        <f>conversões!M33*INPUTs!I$37</f>
        <v>213.34658875078037</v>
      </c>
      <c r="O33" s="146">
        <f>conversões!N33*INPUTs!J$37</f>
        <v>0</v>
      </c>
      <c r="P33" s="146">
        <f>conversões!O33*INPUTs!K$37</f>
        <v>2430.4936766521255</v>
      </c>
      <c r="Q33" s="146">
        <f>conversões!P33*INPUTs!L$37</f>
        <v>0</v>
      </c>
      <c r="R33" s="146">
        <f>conversões!Q33*INPUTs!M$37</f>
        <v>0</v>
      </c>
      <c r="S33" s="146">
        <f>conversões!R33*INPUTs!N$37</f>
        <v>1186.990340176616</v>
      </c>
      <c r="T33" s="146">
        <f>conversões!S33*INPUTs!O$37</f>
        <v>534.81190947012692</v>
      </c>
      <c r="U33" s="146">
        <f>conversões!T33*INPUTs!P$37</f>
        <v>2106.0748451173263</v>
      </c>
      <c r="V33" s="146">
        <f>conversões!U33*INPUTs!Q$37</f>
        <v>867.84012866932119</v>
      </c>
      <c r="W33" s="146">
        <f>conversões!V33*INPUTs!R$37</f>
        <v>591.61519781899131</v>
      </c>
      <c r="X33" s="146">
        <f>conversões!W33*INPUTs!S$37</f>
        <v>2261.1817419112031</v>
      </c>
      <c r="Y33" s="146">
        <f>conversões!X33*INPUTs!T$37</f>
        <v>1673.3487724614188</v>
      </c>
      <c r="Z33" s="146">
        <f>conversões!Y33*INPUTs!U$37</f>
        <v>475.8699757492833</v>
      </c>
      <c r="AA33" s="146">
        <f>conversões!Z33*INPUTs!V$37</f>
        <v>1468.0165328990554</v>
      </c>
      <c r="AB33" s="146">
        <f>conversões!AA33*INPUTs!W$37</f>
        <v>19626.190184961717</v>
      </c>
      <c r="AC33" s="146">
        <f>conversões!AB33*INPUTs!X$37</f>
        <v>3415.3148765326036</v>
      </c>
      <c r="AD33" s="146">
        <f>conversões!AC33*INPUTs!Y$37</f>
        <v>33729.300088556251</v>
      </c>
      <c r="AE33" s="146">
        <f>conversões!AD33*INPUTs!Z$37</f>
        <v>89846.875854325976</v>
      </c>
      <c r="AF33" s="146">
        <f>conversões!AE33*INPUTs!AA$37</f>
        <v>7177.2980850186777</v>
      </c>
      <c r="AG33" s="146">
        <f>conversões!AF33*INPUTs!AB$37</f>
        <v>5098.3047177408143</v>
      </c>
      <c r="AH33" s="146">
        <f>conversões!AG33*INPUTs!AC$37</f>
        <v>5764.5189497430147</v>
      </c>
      <c r="AI33" s="146">
        <f>conversões!AH33*INPUTs!AD$37</f>
        <v>1495.5924708483913</v>
      </c>
      <c r="AJ33" s="146">
        <f>conversões!AI33*INPUTs!AE$37</f>
        <v>4022.1402936915542</v>
      </c>
      <c r="AK33" s="146">
        <f>conversões!AJ33*INPUTs!AF$37</f>
        <v>2225.4324566384739</v>
      </c>
      <c r="AL33" s="146">
        <f>conversões!AK33*INPUTs!AG$37</f>
        <v>80919.57864580561</v>
      </c>
      <c r="AM33" s="144">
        <f t="shared" si="0"/>
        <v>286192.61127756035</v>
      </c>
      <c r="AN33" s="146">
        <f>conversões!AM33*INPUTs!AI$37</f>
        <v>173.30428275771598</v>
      </c>
      <c r="AO33" s="146">
        <f>conversões!AN33*INPUTs!AJ$37</f>
        <v>0</v>
      </c>
      <c r="AP33" s="146">
        <f>conversões!AO33*INPUTs!AK$37</f>
        <v>289.29240226640053</v>
      </c>
      <c r="AQ33" s="146">
        <f>conversões!AP33*INPUTs!AL$37</f>
        <v>0</v>
      </c>
      <c r="AR33" s="146">
        <f>conversões!AQ33*INPUTs!AM$37</f>
        <v>1615.7120940908289</v>
      </c>
      <c r="AS33" s="146">
        <f>conversões!AR33*INPUTs!AN$37</f>
        <v>0</v>
      </c>
      <c r="AT33" s="146">
        <f>conversões!AS33*INPUTs!AO$37</f>
        <v>0</v>
      </c>
      <c r="AU33" s="146">
        <f>conversões!AT33*INPUTs!AP$37</f>
        <v>928.92248723515888</v>
      </c>
      <c r="AV33" s="146">
        <f>conversões!AU33*INPUTs!AQ$37</f>
        <v>568.75104947694899</v>
      </c>
      <c r="AW33" s="146">
        <f>conversões!AV33*INPUTs!AR$37</f>
        <v>1386.2958822161527</v>
      </c>
      <c r="AX33" s="146">
        <f>conversões!AW33*INPUTs!AS$37</f>
        <v>710.07311412194906</v>
      </c>
      <c r="AY33" s="146">
        <f>conversões!AX33*INPUTs!AT$37</f>
        <v>463.00029290684182</v>
      </c>
      <c r="AZ33" s="146">
        <f>conversões!AY33*INPUTs!AU$37</f>
        <v>1555.3021528663398</v>
      </c>
      <c r="BA33" s="146">
        <f>conversões!AZ33*INPUTs!AV$37</f>
        <v>1092.3512813326724</v>
      </c>
      <c r="BB33" s="146">
        <f>conversões!BA33*INPUTs!AW$37</f>
        <v>131.79032909332017</v>
      </c>
      <c r="BC33" s="146">
        <f>conversões!BB33*INPUTs!AX$37</f>
        <v>951.73649145395495</v>
      </c>
      <c r="BD33" s="146">
        <f>conversões!BC33*INPUTs!AY$37</f>
        <v>10054.140335420134</v>
      </c>
      <c r="BE33" s="146">
        <f>conversões!BD33*INPUTs!AZ$37</f>
        <v>2651.6538198132894</v>
      </c>
      <c r="BF33" s="146">
        <f>conversões!BE33*INPUTs!BA$37</f>
        <v>29993.965509359427</v>
      </c>
      <c r="BG33" s="146">
        <f>conversões!BF33*INPUTs!BB$37</f>
        <v>76799.607848493644</v>
      </c>
      <c r="BH33" s="146">
        <f>conversões!BG33*INPUTs!BC$37</f>
        <v>5138.3951060744621</v>
      </c>
      <c r="BI33" s="146">
        <f>conversões!BH33*INPUTs!BD$37</f>
        <v>4397.5851924495091</v>
      </c>
      <c r="BJ33" s="146">
        <f>conversões!BI33*INPUTs!BE$37</f>
        <v>5358.1472429420874</v>
      </c>
      <c r="BK33" s="146">
        <f>conversões!BJ33*INPUTs!BF$37</f>
        <v>1714.9974367661009</v>
      </c>
      <c r="BL33" s="146">
        <f>conversões!BK33*INPUTs!BG$37</f>
        <v>3491.483298949574</v>
      </c>
      <c r="BM33" s="146">
        <f>conversões!BL33*INPUTs!BH$37</f>
        <v>1133.7570571021024</v>
      </c>
      <c r="BN33" s="146">
        <f>conversões!BM33*INPUTs!BI$37</f>
        <v>79453.205026532145</v>
      </c>
      <c r="BO33" s="144">
        <f t="shared" si="1"/>
        <v>230053.46973372079</v>
      </c>
      <c r="BP33" s="146">
        <f>conversões!BO33*INPUTs!BK$37</f>
        <v>207.56470092156843</v>
      </c>
      <c r="BQ33" s="146">
        <f>conversões!BP33*INPUTs!BL$37</f>
        <v>0</v>
      </c>
      <c r="BR33" s="146">
        <f>conversões!BQ33*INPUTs!BM$37</f>
        <v>119.74886591628947</v>
      </c>
      <c r="BS33" s="146">
        <f>conversões!BR33*INPUTs!BN$37</f>
        <v>0</v>
      </c>
      <c r="BT33" s="146">
        <f>conversões!BS33*INPUTs!BO$37</f>
        <v>483.30587975939329</v>
      </c>
      <c r="BU33" s="146">
        <f>conversões!BT33*INPUTs!BP$37</f>
        <v>0</v>
      </c>
      <c r="BV33" s="146">
        <f>conversões!BU33*INPUTs!BQ$37</f>
        <v>0</v>
      </c>
      <c r="BW33" s="146">
        <f>conversões!BV33*INPUTs!BR$37</f>
        <v>1413.9386716276683</v>
      </c>
      <c r="BX33" s="146">
        <f>conversões!BW33*INPUTs!BS$37</f>
        <v>281.04325674231205</v>
      </c>
      <c r="BY33" s="146">
        <f>conversões!BX33*INPUTs!BT$37</f>
        <v>757.17615227952786</v>
      </c>
      <c r="BZ33" s="146">
        <f>conversões!BY33*INPUTs!BU$37</f>
        <v>443.95167763409466</v>
      </c>
      <c r="CA33" s="146">
        <f>conversões!BZ33*INPUTs!BV$37</f>
        <v>174.97997550216991</v>
      </c>
      <c r="CB33" s="146">
        <f>conversões!CA33*INPUTs!BW$37</f>
        <v>923.66237602225499</v>
      </c>
      <c r="CC33" s="146">
        <f>conversões!CB33*INPUTs!BX$37</f>
        <v>741.32965722946938</v>
      </c>
      <c r="CD33" s="146">
        <f>conversões!CC33*INPUTs!BY$37</f>
        <v>33.779498684776442</v>
      </c>
      <c r="CE33" s="146">
        <f>conversões!CD33*INPUTs!BZ$37</f>
        <v>960.41577398019456</v>
      </c>
      <c r="CF33" s="146">
        <f>conversões!CE33*INPUTs!CA$37</f>
        <v>8403.5056468802886</v>
      </c>
      <c r="CG33" s="146">
        <f>conversões!CF33*INPUTs!CB$37</f>
        <v>1756.7690847103579</v>
      </c>
      <c r="CH33" s="146">
        <f>conversões!CG33*INPUTs!CC$37</f>
        <v>29598.606874088411</v>
      </c>
      <c r="CI33" s="146">
        <f>conversões!CH33*INPUTs!CD$37</f>
        <v>176926.38605957929</v>
      </c>
      <c r="CJ33" s="146">
        <f>conversões!CI33*INPUTs!CE$37</f>
        <v>4312.418425606942</v>
      </c>
      <c r="CK33" s="146">
        <f>conversões!CJ33*INPUTs!CF$37</f>
        <v>2357.2116215646361</v>
      </c>
      <c r="CL33" s="146">
        <f>conversões!CK33*INPUTs!CG$37</f>
        <v>5718.5878125356621</v>
      </c>
      <c r="CM33" s="146">
        <f>conversões!CL33*INPUTs!CH$37</f>
        <v>1507.1559679498937</v>
      </c>
      <c r="CN33" s="146">
        <f>conversões!CM33*INPUTs!CI$37</f>
        <v>2802.4645159004763</v>
      </c>
      <c r="CO33" s="146">
        <f>conversões!CN33*INPUTs!CJ$37</f>
        <v>670.87387776983326</v>
      </c>
      <c r="CP33" s="146">
        <f>conversões!CO33*INPUTs!CK$37</f>
        <v>41946.77158931172</v>
      </c>
      <c r="CQ33" s="144">
        <f t="shared" si="2"/>
        <v>282541.64796219725</v>
      </c>
      <c r="CR33" s="146">
        <f>conversões!CQ33*INPUTs!CM$37</f>
        <v>45.84430406184255</v>
      </c>
      <c r="CS33" s="146">
        <f>conversões!CR33*INPUTs!CN$37</f>
        <v>0</v>
      </c>
      <c r="CT33" s="146">
        <f>conversões!CS33*INPUTs!CO$37</f>
        <v>0</v>
      </c>
      <c r="CU33" s="146">
        <f>conversões!CT33*INPUTs!CP$37</f>
        <v>0</v>
      </c>
      <c r="CV33" s="146">
        <f>conversões!CU33*INPUTs!CQ$37</f>
        <v>1797.2636934326295</v>
      </c>
      <c r="CW33" s="146">
        <f>conversões!CV33*INPUTs!CR$37</f>
        <v>0</v>
      </c>
      <c r="CX33" s="146">
        <f>conversões!CW33*INPUTs!CS$37</f>
        <v>0</v>
      </c>
      <c r="CY33" s="146">
        <f>conversões!CX33*INPUTs!CT$37</f>
        <v>894.51784616402176</v>
      </c>
      <c r="CZ33" s="146">
        <f>conversões!CY33*INPUTs!CU$37</f>
        <v>116.92400485497457</v>
      </c>
      <c r="DA33" s="146">
        <f>conversões!CZ33*INPUTs!CV$37</f>
        <v>555.59006505498337</v>
      </c>
      <c r="DB33" s="146">
        <f>conversões!DA33*INPUTs!CW$37</f>
        <v>160.45506421644893</v>
      </c>
      <c r="DC33" s="146">
        <f>conversões!DB33*INPUTs!CX$37</f>
        <v>50.470793462578953</v>
      </c>
      <c r="DD33" s="146">
        <f>conversões!DC33*INPUTs!CY$37</f>
        <v>477.90457857758332</v>
      </c>
      <c r="DE33" s="146">
        <f>conversões!DD33*INPUTs!CZ$37</f>
        <v>268.22955539650815</v>
      </c>
      <c r="DF33" s="146">
        <f>conversões!DE33*INPUTs!DA$37</f>
        <v>0</v>
      </c>
      <c r="DG33" s="146">
        <f>conversões!DF33*INPUTs!DB$37</f>
        <v>1033.2090630597133</v>
      </c>
      <c r="DH33" s="146">
        <f>conversões!DG33*INPUTs!DC$37</f>
        <v>7509.2620963644986</v>
      </c>
      <c r="DI33" s="146">
        <f>conversões!DH33*INPUTs!DD$37</f>
        <v>1030.0702002964083</v>
      </c>
      <c r="DJ33" s="146">
        <f>conversões!DI33*INPUTs!DE$37</f>
        <v>29549.155216263334</v>
      </c>
      <c r="DK33" s="146">
        <f>conversões!DJ33*INPUTs!DF$37</f>
        <v>130964.18930775934</v>
      </c>
      <c r="DL33" s="146">
        <f>conversões!DK33*INPUTs!DG$37</f>
        <v>2040.8248073439975</v>
      </c>
      <c r="DM33" s="146">
        <f>conversões!DL33*INPUTs!DH$37</f>
        <v>1810.4226910579669</v>
      </c>
      <c r="DN33" s="146">
        <f>conversões!DM33*INPUTs!DI$37</f>
        <v>1862.8054864128869</v>
      </c>
      <c r="DO33" s="146">
        <f>conversões!DN33*INPUTs!DJ$37</f>
        <v>1133.0541719968041</v>
      </c>
      <c r="DP33" s="146">
        <f>conversões!DO33*INPUTs!DK$37</f>
        <v>1079.975300282118</v>
      </c>
      <c r="DQ33" s="146">
        <f>conversões!DP33*INPUTs!DL$37</f>
        <v>365.97003224636643</v>
      </c>
      <c r="DR33" s="146">
        <f>conversões!DQ33*INPUTs!DM$37</f>
        <v>33909.05031530936</v>
      </c>
      <c r="DS33" s="144">
        <f t="shared" si="3"/>
        <v>216655.18859361438</v>
      </c>
      <c r="DT33" s="146">
        <f>conversões!DS33*INPUTs!DO$37</f>
        <v>0</v>
      </c>
      <c r="DU33" s="146">
        <f>conversões!DT33*INPUTs!DP$37</f>
        <v>0</v>
      </c>
      <c r="DV33" s="146">
        <f>conversões!DU33*INPUTs!DQ$37</f>
        <v>0</v>
      </c>
      <c r="DW33" s="146">
        <f>conversões!DV33*INPUTs!DR$37</f>
        <v>0</v>
      </c>
      <c r="DX33" s="146">
        <f>conversões!DW33*INPUTs!DS$37</f>
        <v>156.44212364242358</v>
      </c>
      <c r="DY33" s="146">
        <f>conversões!DX33*INPUTs!DT$37</f>
        <v>0</v>
      </c>
      <c r="DZ33" s="146">
        <f>conversões!DY33*INPUTs!DU$37</f>
        <v>0</v>
      </c>
      <c r="EA33" s="146">
        <f>conversões!DZ33*INPUTs!DV$37</f>
        <v>150.70809714856603</v>
      </c>
      <c r="EB33" s="146">
        <f>conversões!EA33*INPUTs!DW$37</f>
        <v>22.516677665805005</v>
      </c>
      <c r="EC33" s="146">
        <f>conversões!EB33*INPUTs!DX$37</f>
        <v>81.722294822362869</v>
      </c>
      <c r="ED33" s="146">
        <f>conversões!EC33*INPUTs!DY$37</f>
        <v>68.433039964701479</v>
      </c>
      <c r="EE33" s="146">
        <f>conversões!ED33*INPUTs!DZ$37</f>
        <v>269.59858349315414</v>
      </c>
      <c r="EF33" s="146">
        <f>conversões!EE33*INPUTs!EA$37</f>
        <v>1133.4997082766615</v>
      </c>
      <c r="EG33" s="146">
        <f>conversões!EF33*INPUTs!EB$37</f>
        <v>110.28381743442971</v>
      </c>
      <c r="EH33" s="146">
        <f>conversões!EG33*INPUTs!EC$37</f>
        <v>0</v>
      </c>
      <c r="EI33" s="146">
        <f>conversões!EH33*INPUTs!ED$37</f>
        <v>600.068135283365</v>
      </c>
      <c r="EJ33" s="146">
        <f>conversões!EI33*INPUTs!EE$37</f>
        <v>2990.0907315402883</v>
      </c>
      <c r="EK33" s="146">
        <f>conversões!EJ33*INPUTs!EF$37</f>
        <v>345.41378245615653</v>
      </c>
      <c r="EL33" s="146">
        <f>conversões!EK33*INPUTs!EG$37</f>
        <v>12492.655861669293</v>
      </c>
      <c r="EM33" s="146">
        <f>conversões!EL33*INPUTs!EH$37</f>
        <v>63876.228205092928</v>
      </c>
      <c r="EN33" s="146">
        <f>conversões!EM33*INPUTs!EI$37</f>
        <v>1432.6750516425973</v>
      </c>
      <c r="EO33" s="146">
        <f>conversões!EN33*INPUTs!EJ$37</f>
        <v>676.10982553347174</v>
      </c>
      <c r="EP33" s="146">
        <f>conversões!EO33*INPUTs!EK$37</f>
        <v>1638.1684330697167</v>
      </c>
      <c r="EQ33" s="146">
        <f>conversões!EP33*INPUTs!EL$37</f>
        <v>555.21292660727704</v>
      </c>
      <c r="ER33" s="146">
        <f>conversões!EQ33*INPUTs!EM$37</f>
        <v>465.08308094592911</v>
      </c>
      <c r="ES33" s="146">
        <f>conversões!ER33*INPUTs!EN$37</f>
        <v>122.57108013599081</v>
      </c>
      <c r="ET33" s="146">
        <f>conversões!ES33*INPUTs!EO$37</f>
        <v>15658.926571592045</v>
      </c>
      <c r="EU33" s="144">
        <f t="shared" si="4"/>
        <v>102846.40802801716</v>
      </c>
      <c r="EV33" s="146">
        <f>conversões!EU33*INPUTs!EQ$37</f>
        <v>9.4851043871333722</v>
      </c>
      <c r="EW33" s="146">
        <f>conversões!EV33*INPUTs!ER$37</f>
        <v>0</v>
      </c>
      <c r="EX33" s="146">
        <f>conversões!EW33*INPUTs!ES$37</f>
        <v>0</v>
      </c>
      <c r="EY33" s="146">
        <f>conversões!EX33*INPUTs!ET$37</f>
        <v>0</v>
      </c>
      <c r="EZ33" s="146">
        <f>conversões!EY33*INPUTs!EU$37</f>
        <v>151.89158738151994</v>
      </c>
      <c r="FA33" s="146">
        <f>conversões!EZ33*INPUTs!EV$37</f>
        <v>0</v>
      </c>
      <c r="FB33" s="146">
        <f>conversões!FA33*INPUTs!EW$37</f>
        <v>12.359378443840455</v>
      </c>
      <c r="FC33" s="146">
        <f>conversões!FB33*INPUTs!EX$37</f>
        <v>2601.863008418235</v>
      </c>
      <c r="FD33" s="146">
        <f>conversões!FC33*INPUTs!EY$37</f>
        <v>26.730748727375868</v>
      </c>
      <c r="FE33" s="146">
        <f>conversões!FD33*INPUTs!EZ$37</f>
        <v>73.543092197611884</v>
      </c>
      <c r="FF33" s="146">
        <f>conversões!FE33*INPUTs!FA$37</f>
        <v>82.031781578420137</v>
      </c>
      <c r="FG33" s="146">
        <f>conversões!FF33*INPUTs!FB$37</f>
        <v>1967.1384098034837</v>
      </c>
      <c r="FH33" s="146">
        <f>conversões!FG33*INPUTs!FC$37</f>
        <v>696.80010379907048</v>
      </c>
      <c r="FI33" s="146">
        <f>conversões!FH33*INPUTs!FD$37</f>
        <v>99.779082550723146</v>
      </c>
      <c r="FJ33" s="146">
        <f>conversões!FI33*INPUTs!FE$37</f>
        <v>3069.4742474837285</v>
      </c>
      <c r="FK33" s="146">
        <f>conversões!FJ33*INPUTs!FF$37</f>
        <v>413.29895648991993</v>
      </c>
      <c r="FL33" s="146">
        <f>conversões!FK33*INPUTs!FG$37</f>
        <v>2330.5110343100332</v>
      </c>
      <c r="FM33" s="146">
        <f>conversões!FL33*INPUTs!FH$37</f>
        <v>260.30364787064912</v>
      </c>
      <c r="FN33" s="146">
        <f>conversões!FM33*INPUTs!FI$37</f>
        <v>9865.247825906612</v>
      </c>
      <c r="FO33" s="146">
        <f>conversões!FN33*INPUTs!FJ$37</f>
        <v>52258.043697664667</v>
      </c>
      <c r="FP33" s="146">
        <f>conversões!FO33*INPUTs!FK$37</f>
        <v>1098.3764293577749</v>
      </c>
      <c r="FQ33" s="146">
        <f>conversões!FP33*INPUTs!FL$37</f>
        <v>445.33427379806852</v>
      </c>
      <c r="FR33" s="146">
        <f>conversões!FQ33*INPUTs!FM$37</f>
        <v>604.03099243618703</v>
      </c>
      <c r="FS33" s="146">
        <f>conversões!FR33*INPUTs!FN$37</f>
        <v>348.56493942132494</v>
      </c>
      <c r="FT33" s="146">
        <f>conversões!FS33*INPUTs!FO$37</f>
        <v>354.29145143360506</v>
      </c>
      <c r="FU33" s="146">
        <f>conversões!FT33*INPUTs!FP$37</f>
        <v>61.796700600936049</v>
      </c>
      <c r="FV33" s="146">
        <f>conversões!FU33*INPUTs!FQ$37</f>
        <v>12173.432649052464</v>
      </c>
      <c r="FW33" s="144">
        <f t="shared" si="5"/>
        <v>89004.329143113398</v>
      </c>
      <c r="FX33" s="146">
        <f>conversões!FW33*INPUTs!FS$37</f>
        <v>6.9796248678427091</v>
      </c>
      <c r="FY33" s="146">
        <f>conversões!FX33*INPUTs!FT$37</f>
        <v>0</v>
      </c>
      <c r="FZ33" s="146">
        <f>conversões!FY33*INPUTs!FU$37</f>
        <v>15.51027748409491</v>
      </c>
      <c r="GA33" s="146">
        <f>conversões!FZ33*INPUTs!FV$37</f>
        <v>0</v>
      </c>
      <c r="GB33" s="146">
        <f>conversões!GA33*INPUTs!FW$37</f>
        <v>171.3742967439789</v>
      </c>
      <c r="GC33" s="146">
        <f>conversões!GB33*INPUTs!FX$37</f>
        <v>0</v>
      </c>
      <c r="GD33" s="146">
        <f>conversões!GC33*INPUTs!FY$37</f>
        <v>0</v>
      </c>
      <c r="GE33" s="146">
        <f>conversões!GD33*INPUTs!FZ$37</f>
        <v>110.36803252133419</v>
      </c>
      <c r="GF33" s="146">
        <f>conversões!GE33*INPUTs!GA$37</f>
        <v>12.871979284048921</v>
      </c>
      <c r="GG33" s="146">
        <f>conversões!GF33*INPUTs!GB$37</f>
        <v>69.640370389700308</v>
      </c>
      <c r="GH33" s="146">
        <f>conversões!GG33*INPUTs!GC$37</f>
        <v>9.3061664904569454</v>
      </c>
      <c r="GI33" s="146">
        <f>conversões!GH33*INPUTs!GD$37</f>
        <v>1416.2189308343093</v>
      </c>
      <c r="GJ33" s="146">
        <f>conversões!GI33*INPUTs!GE$37</f>
        <v>563.11566902927962</v>
      </c>
      <c r="GK33" s="146">
        <f>conversões!GJ33*INPUTs!GF$37</f>
        <v>0</v>
      </c>
      <c r="GL33" s="146">
        <f>conversões!GK33*INPUTs!GG$37</f>
        <v>0</v>
      </c>
      <c r="GM33" s="146">
        <f>conversões!GL33*INPUTs!GH$37</f>
        <v>354.19967625169022</v>
      </c>
      <c r="GN33" s="146">
        <f>conversões!GM33*INPUTs!GI$37</f>
        <v>1297.9360037128515</v>
      </c>
      <c r="GO33" s="146">
        <f>conversões!GN33*INPUTs!GJ$37</f>
        <v>78.450673309009346</v>
      </c>
      <c r="GP33" s="146">
        <f>conversões!GO33*INPUTs!GK$37</f>
        <v>6221.7509873230274</v>
      </c>
      <c r="GQ33" s="146">
        <f>conversões!GP33*INPUTs!GL$37</f>
        <v>38049.27405204306</v>
      </c>
      <c r="GR33" s="146">
        <f>conversões!GQ33*INPUTs!GM$37</f>
        <v>474.61914409648898</v>
      </c>
      <c r="GS33" s="146">
        <f>conversões!GR33*INPUTs!GN$37</f>
        <v>278.65175137382073</v>
      </c>
      <c r="GT33" s="146">
        <f>conversões!GS33*INPUTs!GO$37</f>
        <v>564.00053035944779</v>
      </c>
      <c r="GU33" s="146">
        <f>conversões!GT33*INPUTs!GP$37</f>
        <v>314.49801897563543</v>
      </c>
      <c r="GV33" s="146">
        <f>conversões!GU33*INPUTs!GQ$37</f>
        <v>211.54731135273812</v>
      </c>
      <c r="GW33" s="146">
        <f>conversões!GV33*INPUTs!GR$37</f>
        <v>15.35517470925396</v>
      </c>
      <c r="GX33" s="146">
        <f>conversões!GW33*INPUTs!GS$37</f>
        <v>9104.3391597978734</v>
      </c>
      <c r="GY33" s="144">
        <f t="shared" si="6"/>
        <v>59340.007830949951</v>
      </c>
      <c r="GZ33" s="146">
        <f>conversões!GY33*INPUTs!GU$37</f>
        <v>17.608202452547754</v>
      </c>
      <c r="HA33" s="146">
        <f>conversões!GZ33*INPUTs!GV$37</f>
        <v>0</v>
      </c>
      <c r="HB33" s="146">
        <f>conversões!HA33*INPUTs!GW$37</f>
        <v>29.300468123954026</v>
      </c>
      <c r="HC33" s="146">
        <f>conversões!HB33*INPUTs!GX$37</f>
        <v>0</v>
      </c>
      <c r="HD33" s="146">
        <f>conversões!HC33*INPUTs!GY$37</f>
        <v>12.647161285361683</v>
      </c>
      <c r="HE33" s="146">
        <f>conversões!HD33*INPUTs!GZ$37</f>
        <v>0</v>
      </c>
      <c r="HF33" s="146">
        <f>conversões!HE33*INPUTs!HA$37</f>
        <v>85.246059492493103</v>
      </c>
      <c r="HG33" s="146">
        <f>conversões!HF33*INPUTs!HB$37</f>
        <v>38.849843506414885</v>
      </c>
      <c r="HH33" s="146">
        <f>conversões!HG33*INPUTs!HC$37</f>
        <v>19.616655513255662</v>
      </c>
      <c r="HI33" s="146">
        <f>conversões!HH33*INPUTs!HD$37</f>
        <v>105.63733616601816</v>
      </c>
      <c r="HJ33" s="146">
        <f>conversões!HI33*INPUTs!HE$37</f>
        <v>0</v>
      </c>
      <c r="HK33" s="146">
        <f>conversões!HJ33*INPUTs!HF$37</f>
        <v>1140.6235794805873</v>
      </c>
      <c r="HL33" s="146">
        <f>conversões!HK33*INPUTs!HG$37</f>
        <v>438.50852498222042</v>
      </c>
      <c r="HM33" s="146">
        <f>conversões!HL33*INPUTs!HH$37</f>
        <v>0</v>
      </c>
      <c r="HN33" s="146">
        <f>conversões!HM33*INPUTs!HI$37</f>
        <v>0</v>
      </c>
      <c r="HO33" s="146">
        <f>conversões!HN33*INPUTs!HJ$37</f>
        <v>234.49849389050803</v>
      </c>
      <c r="HP33" s="146">
        <f>conversões!HO33*INPUTs!HK$37</f>
        <v>871.77567503429862</v>
      </c>
      <c r="HQ33" s="146">
        <f>conversões!HP33*INPUTs!HL$37</f>
        <v>56.366651003362058</v>
      </c>
      <c r="HR33" s="146">
        <f>conversões!HQ33*INPUTs!HM$37</f>
        <v>5056.3967105964784</v>
      </c>
      <c r="HS33" s="146">
        <f>conversões!HR33*INPUTs!HN$37</f>
        <v>32941.503826145847</v>
      </c>
      <c r="HT33" s="146">
        <f>conversões!HS33*INPUTs!HO$37</f>
        <v>646.11034987866549</v>
      </c>
      <c r="HU33" s="146">
        <f>conversões!HT33*INPUTs!HP$37</f>
        <v>253.04971340783311</v>
      </c>
      <c r="HV33" s="146">
        <f>conversões!HU33*INPUTs!HQ$37</f>
        <v>541.73633236498506</v>
      </c>
      <c r="HW33" s="146">
        <f>conversões!HV33*INPUTs!HR$37</f>
        <v>96.116888544720425</v>
      </c>
      <c r="HX33" s="146">
        <f>conversões!HW33*INPUTs!HS$37</f>
        <v>166.63368668565369</v>
      </c>
      <c r="HY33" s="146">
        <f>conversões!HX33*INPUTs!HT$37</f>
        <v>49.830094959598419</v>
      </c>
      <c r="HZ33" s="146">
        <f>conversões!HY33*INPUTs!HU$37</f>
        <v>7910.4315682093074</v>
      </c>
      <c r="IA33" s="144">
        <f t="shared" si="7"/>
        <v>50712.487821724113</v>
      </c>
    </row>
    <row r="34" spans="1:235" s="27" customFormat="1" ht="24" x14ac:dyDescent="0.25">
      <c r="A34" s="98" t="s">
        <v>28</v>
      </c>
      <c r="B34" s="99">
        <v>8592</v>
      </c>
      <c r="C34" s="99"/>
      <c r="D34" s="99">
        <v>9</v>
      </c>
      <c r="E34" s="99"/>
      <c r="F34" s="99"/>
      <c r="G34" s="99" t="s">
        <v>824</v>
      </c>
      <c r="H34" s="99" t="s">
        <v>791</v>
      </c>
      <c r="I34" s="98" t="s">
        <v>13</v>
      </c>
      <c r="J34" s="98" t="s">
        <v>886</v>
      </c>
      <c r="K34" s="98" t="s">
        <v>845</v>
      </c>
      <c r="L34" s="146">
        <f>conversões!K34*INPUTs!G$38</f>
        <v>294.06290292438246</v>
      </c>
      <c r="M34" s="146">
        <f>conversões!L34*INPUTs!H$38</f>
        <v>213.41599617625968</v>
      </c>
      <c r="N34" s="146">
        <f>conversões!M34*INPUTs!I$38</f>
        <v>488.87446658463398</v>
      </c>
      <c r="O34" s="146">
        <f>conversões!N34*INPUTs!J$38</f>
        <v>21.641229009324729</v>
      </c>
      <c r="P34" s="146">
        <f>conversões!O34*INPUTs!K$38</f>
        <v>6046.0202974080103</v>
      </c>
      <c r="Q34" s="146">
        <f>conversões!P34*INPUTs!L$38</f>
        <v>185.26132516799498</v>
      </c>
      <c r="R34" s="146">
        <f>conversões!Q34*INPUTs!M$38</f>
        <v>114.5925494443761</v>
      </c>
      <c r="S34" s="146">
        <f>conversões!R34*INPUTs!N$38</f>
        <v>1365.5132761999832</v>
      </c>
      <c r="T34" s="146">
        <f>conversões!S34*INPUTs!O$38</f>
        <v>210.62834283730206</v>
      </c>
      <c r="U34" s="146">
        <f>conversões!T34*INPUTs!P$38</f>
        <v>1592.0113056386203</v>
      </c>
      <c r="V34" s="146">
        <f>conversões!U34*INPUTs!Q$38</f>
        <v>379.25999763636742</v>
      </c>
      <c r="W34" s="146">
        <f>conversões!V34*INPUTs!R$38</f>
        <v>518.08354968317371</v>
      </c>
      <c r="X34" s="146">
        <f>conversões!W34*INPUTs!S$38</f>
        <v>1179.0113167640063</v>
      </c>
      <c r="Y34" s="146">
        <f>conversões!X34*INPUTs!T$38</f>
        <v>282.82650182363113</v>
      </c>
      <c r="Z34" s="146">
        <f>conversões!Y34*INPUTs!U$38</f>
        <v>692.25987267992514</v>
      </c>
      <c r="AA34" s="146">
        <f>conversões!Z34*INPUTs!V$38</f>
        <v>4577.8802181513702</v>
      </c>
      <c r="AB34" s="146">
        <f>conversões!AA34*INPUTs!W$38</f>
        <v>10909.291981280157</v>
      </c>
      <c r="AC34" s="146">
        <f>conversões!AB34*INPUTs!X$38</f>
        <v>1587.8229506541834</v>
      </c>
      <c r="AD34" s="146">
        <f>conversões!AC34*INPUTs!Y$38</f>
        <v>15727.157437352887</v>
      </c>
      <c r="AE34" s="146">
        <f>conversões!AD34*INPUTs!Z$38</f>
        <v>190115.20384103281</v>
      </c>
      <c r="AF34" s="146">
        <f>conversões!AE34*INPUTs!AA$38</f>
        <v>7983.8813093838316</v>
      </c>
      <c r="AG34" s="146">
        <f>conversões!AF34*INPUTs!AB$38</f>
        <v>3177.0944288744222</v>
      </c>
      <c r="AH34" s="146">
        <f>conversões!AG34*INPUTs!AC$38</f>
        <v>7262.4171361979488</v>
      </c>
      <c r="AI34" s="146">
        <f>conversões!AH34*INPUTs!AD$38</f>
        <v>1474.4103563411643</v>
      </c>
      <c r="AJ34" s="146">
        <f>conversões!AI34*INPUTs!AE$38</f>
        <v>978.99614350138984</v>
      </c>
      <c r="AK34" s="146">
        <f>conversões!AJ34*INPUTs!AF$38</f>
        <v>2472.0820734152817</v>
      </c>
      <c r="AL34" s="146">
        <f>conversões!AK34*INPUTs!AG$38</f>
        <v>3673.4665052274754</v>
      </c>
      <c r="AM34" s="144">
        <f t="shared" si="0"/>
        <v>263523.16731139092</v>
      </c>
      <c r="AN34" s="146">
        <f>conversões!AM34*INPUTs!AI$38</f>
        <v>195.76008143093583</v>
      </c>
      <c r="AO34" s="146">
        <f>conversões!AN34*INPUTs!AJ$38</f>
        <v>33.805934969887147</v>
      </c>
      <c r="AP34" s="146">
        <f>conversões!AO34*INPUTs!AK$38</f>
        <v>340.97300171988309</v>
      </c>
      <c r="AQ34" s="146">
        <f>conversões!AP34*INPUTs!AL$38</f>
        <v>39.620619804100521</v>
      </c>
      <c r="AR34" s="146">
        <f>conversões!AQ34*INPUTs!AM$38</f>
        <v>5683.9272167316603</v>
      </c>
      <c r="AS34" s="146">
        <f>conversões!AR34*INPUTs!AN$38</f>
        <v>158.79903666672661</v>
      </c>
      <c r="AT34" s="146">
        <f>conversões!AS34*INPUTs!AO$38</f>
        <v>166.26329821962364</v>
      </c>
      <c r="AU34" s="146">
        <f>conversões!AT34*INPUTs!AP$38</f>
        <v>1030.3824972487032</v>
      </c>
      <c r="AV34" s="146">
        <f>conversões!AU34*INPUTs!AQ$38</f>
        <v>165.46551804331719</v>
      </c>
      <c r="AW34" s="146">
        <f>conversões!AV34*INPUTs!AR$38</f>
        <v>1747.5351677501762</v>
      </c>
      <c r="AX34" s="146">
        <f>conversões!AW34*INPUTs!AS$38</f>
        <v>493.35240103061358</v>
      </c>
      <c r="AY34" s="146">
        <f>conversões!AX34*INPUTs!AT$38</f>
        <v>303.69878514646825</v>
      </c>
      <c r="AZ34" s="146">
        <f>conversões!AY34*INPUTs!AU$38</f>
        <v>1491.9706588338643</v>
      </c>
      <c r="BA34" s="146">
        <f>conversões!AZ34*INPUTs!AV$38</f>
        <v>290.38598234756432</v>
      </c>
      <c r="BB34" s="146">
        <f>conversões!BA34*INPUTs!AW$38</f>
        <v>529.6972591000906</v>
      </c>
      <c r="BC34" s="146">
        <f>conversões!BB34*INPUTs!AX$38</f>
        <v>4118.9950671071665</v>
      </c>
      <c r="BD34" s="146">
        <f>conversões!BC34*INPUTs!AY$38</f>
        <v>8423.647462364208</v>
      </c>
      <c r="BE34" s="146">
        <f>conversões!BD34*INPUTs!AZ$38</f>
        <v>1716.7507636409257</v>
      </c>
      <c r="BF34" s="146">
        <f>conversões!BE34*INPUTs!BA$38</f>
        <v>16070.381686184031</v>
      </c>
      <c r="BG34" s="146">
        <f>conversões!BF34*INPUTs!BB$38</f>
        <v>190719.3574023135</v>
      </c>
      <c r="BH34" s="146">
        <f>conversões!BG34*INPUTs!BC$38</f>
        <v>6396.6406960743525</v>
      </c>
      <c r="BI34" s="146">
        <f>conversões!BH34*INPUTs!BD$38</f>
        <v>3447.3709602693907</v>
      </c>
      <c r="BJ34" s="146">
        <f>conversões!BI34*INPUTs!BE$38</f>
        <v>5494.3297717120277</v>
      </c>
      <c r="BK34" s="146">
        <f>conversões!BJ34*INPUTs!BF$38</f>
        <v>1382.9570140436376</v>
      </c>
      <c r="BL34" s="146">
        <f>conversões!BK34*INPUTs!BG$38</f>
        <v>651.10158114590638</v>
      </c>
      <c r="BM34" s="146">
        <f>conversões!BL34*INPUTs!BH$38</f>
        <v>2170.6842983032552</v>
      </c>
      <c r="BN34" s="146">
        <f>conversões!BM34*INPUTs!BI$38</f>
        <v>3907.8887975633543</v>
      </c>
      <c r="BO34" s="144">
        <f t="shared" si="1"/>
        <v>257171.74295976537</v>
      </c>
      <c r="BP34" s="146">
        <f>conversões!BO34*INPUTs!BK$38</f>
        <v>247.18506105619707</v>
      </c>
      <c r="BQ34" s="146">
        <f>conversões!BP34*INPUTs!BL$38</f>
        <v>48.313902571008484</v>
      </c>
      <c r="BR34" s="146">
        <f>conversões!BQ34*INPUTs!BM$38</f>
        <v>109.40994580216277</v>
      </c>
      <c r="BS34" s="146">
        <f>conversões!BR34*INPUTs!BN$38</f>
        <v>25.768754093004308</v>
      </c>
      <c r="BT34" s="146">
        <f>conversões!BS34*INPUTs!BO$38</f>
        <v>5799.1924569946577</v>
      </c>
      <c r="BU34" s="146">
        <f>conversões!BT34*INPUTs!BP$38</f>
        <v>99.514403334476128</v>
      </c>
      <c r="BV34" s="146">
        <f>conversões!BU34*INPUTs!BQ$38</f>
        <v>67.086512189931241</v>
      </c>
      <c r="BW34" s="146">
        <f>conversões!BV34*INPUTs!BR$38</f>
        <v>727.20239349218252</v>
      </c>
      <c r="BX34" s="146">
        <f>conversões!BW34*INPUTs!BS$38</f>
        <v>20.657906911666728</v>
      </c>
      <c r="BY34" s="146">
        <f>conversões!BX34*INPUTs!BT$38</f>
        <v>1243.0949761733825</v>
      </c>
      <c r="BZ34" s="146">
        <f>conversões!BY34*INPUTs!BU$38</f>
        <v>442.6300854272979</v>
      </c>
      <c r="CA34" s="146">
        <f>conversões!BZ34*INPUTs!BV$38</f>
        <v>197.57481406796956</v>
      </c>
      <c r="CB34" s="146">
        <f>conversões!CA34*INPUTs!BW$38</f>
        <v>1193.6621441501611</v>
      </c>
      <c r="CC34" s="146">
        <f>conversões!CB34*INPUTs!BX$38</f>
        <v>197.4442236917312</v>
      </c>
      <c r="CD34" s="146">
        <f>conversões!CC34*INPUTs!BY$38</f>
        <v>631.23029461884448</v>
      </c>
      <c r="CE34" s="146">
        <f>conversões!CD34*INPUTs!BZ$38</f>
        <v>3687.7837606141611</v>
      </c>
      <c r="CF34" s="146">
        <f>conversões!CE34*INPUTs!CA$38</f>
        <v>8636.3006233800006</v>
      </c>
      <c r="CG34" s="146">
        <f>conversões!CF34*INPUTs!CB$38</f>
        <v>1268.6116227906261</v>
      </c>
      <c r="CH34" s="146">
        <f>conversões!CG34*INPUTs!CC$38</f>
        <v>12614.719099140477</v>
      </c>
      <c r="CI34" s="146">
        <f>conversões!CH34*INPUTs!CD$38</f>
        <v>174647.86842274878</v>
      </c>
      <c r="CJ34" s="146">
        <f>conversões!CI34*INPUTs!CE$38</f>
        <v>5386.282051621366</v>
      </c>
      <c r="CK34" s="146">
        <f>conversões!CJ34*INPUTs!CF$38</f>
        <v>2822.1136044011155</v>
      </c>
      <c r="CL34" s="146">
        <f>conversões!CK34*INPUTs!CG$38</f>
        <v>4307.7908979477597</v>
      </c>
      <c r="CM34" s="146">
        <f>conversões!CL34*INPUTs!CH$38</f>
        <v>1299.2595314619609</v>
      </c>
      <c r="CN34" s="146">
        <f>conversões!CM34*INPUTs!CI$38</f>
        <v>523.00894807242685</v>
      </c>
      <c r="CO34" s="146">
        <f>conversões!CN34*INPUTs!CJ$38</f>
        <v>1412.164471068005</v>
      </c>
      <c r="CP34" s="146">
        <f>conversões!CO34*INPUTs!CK$38</f>
        <v>3631.200214366545</v>
      </c>
      <c r="CQ34" s="144">
        <f t="shared" si="2"/>
        <v>231287.07112218789</v>
      </c>
      <c r="CR34" s="146">
        <f>conversões!CQ34*INPUTs!CM$38</f>
        <v>65.859712325229296</v>
      </c>
      <c r="CS34" s="146">
        <f>conversões!CR34*INPUTs!CN$38</f>
        <v>18.802606598881443</v>
      </c>
      <c r="CT34" s="146">
        <f>conversões!CS34*INPUTs!CO$38</f>
        <v>43.429443332858582</v>
      </c>
      <c r="CU34" s="146">
        <f>conversões!CT34*INPUTs!CP$38</f>
        <v>18.079429422007291</v>
      </c>
      <c r="CV34" s="146">
        <f>conversões!CU34*INPUTs!CQ$38</f>
        <v>554.89534061718234</v>
      </c>
      <c r="CW34" s="146">
        <f>conversões!CV34*INPUTs!CR$38</f>
        <v>175.20459906849817</v>
      </c>
      <c r="CX34" s="146">
        <f>conversões!CW34*INPUTs!CS$38</f>
        <v>82.02089769892298</v>
      </c>
      <c r="CY34" s="146">
        <f>conversões!CX34*INPUTs!CT$38</f>
        <v>274.88130359544851</v>
      </c>
      <c r="CZ34" s="146">
        <f>conversões!CY34*INPUTs!CU$38</f>
        <v>31.71695866123741</v>
      </c>
      <c r="DA34" s="146">
        <f>conversões!CZ34*INPUTs!CV$38</f>
        <v>1075.2810312594611</v>
      </c>
      <c r="DB34" s="146">
        <f>conversões!DA34*INPUTs!CW$38</f>
        <v>249.72336288894616</v>
      </c>
      <c r="DC34" s="146">
        <f>conversões!DB34*INPUTs!CX$38</f>
        <v>223.41132429321678</v>
      </c>
      <c r="DD34" s="146">
        <f>conversões!DC34*INPUTs!CY$38</f>
        <v>911.97087222105904</v>
      </c>
      <c r="DE34" s="146">
        <f>conversões!DD34*INPUTs!CZ$38</f>
        <v>182.0314911380481</v>
      </c>
      <c r="DF34" s="146">
        <f>conversões!DE34*INPUTs!DA$38</f>
        <v>561.24138621067175</v>
      </c>
      <c r="DG34" s="146">
        <f>conversões!DF34*INPUTs!DB$38</f>
        <v>3410.6669444974204</v>
      </c>
      <c r="DH34" s="146">
        <f>conversões!DG34*INPUTs!DC$38</f>
        <v>6388.3940859424965</v>
      </c>
      <c r="DI34" s="146">
        <f>conversões!DH34*INPUTs!DD$38</f>
        <v>840.01689938368293</v>
      </c>
      <c r="DJ34" s="146">
        <f>conversões!DI34*INPUTs!DE$38</f>
        <v>9533.6788912759293</v>
      </c>
      <c r="DK34" s="146">
        <f>conversões!DJ34*INPUTs!DF$38</f>
        <v>162786.45734818303</v>
      </c>
      <c r="DL34" s="146">
        <f>conversões!DK34*INPUTs!DG$38</f>
        <v>4157.4123992258928</v>
      </c>
      <c r="DM34" s="146">
        <f>conversões!DL34*INPUTs!DH$38</f>
        <v>2433.4661543872094</v>
      </c>
      <c r="DN34" s="146">
        <f>conversões!DM34*INPUTs!DI$38</f>
        <v>2438.7221264927566</v>
      </c>
      <c r="DO34" s="146">
        <f>conversões!DN34*INPUTs!DJ$38</f>
        <v>1333.9437597326914</v>
      </c>
      <c r="DP34" s="146">
        <f>conversões!DO34*INPUTs!DK$38</f>
        <v>535.34965288245769</v>
      </c>
      <c r="DQ34" s="146">
        <f>conversões!DP34*INPUTs!DL$38</f>
        <v>1001.8035762273732</v>
      </c>
      <c r="DR34" s="146">
        <f>conversões!DQ34*INPUTs!DM$38</f>
        <v>2646.9813961335412</v>
      </c>
      <c r="DS34" s="144">
        <f t="shared" si="3"/>
        <v>201975.4429936962</v>
      </c>
      <c r="DT34" s="146">
        <f>conversões!DS34*INPUTs!DO$38</f>
        <v>32.84831533389977</v>
      </c>
      <c r="DU34" s="146">
        <f>conversões!DT34*INPUTs!DP$38</f>
        <v>0</v>
      </c>
      <c r="DV34" s="146">
        <f>conversões!DU34*INPUTs!DQ$38</f>
        <v>22.559228756273662</v>
      </c>
      <c r="DW34" s="146">
        <f>conversões!DV34*INPUTs!DR$38</f>
        <v>24.973367916789677</v>
      </c>
      <c r="DX34" s="146">
        <f>conversões!DW34*INPUTs!DS$38</f>
        <v>507.17336294020112</v>
      </c>
      <c r="DY34" s="146">
        <f>conversões!DX34*INPUTs!DT$38</f>
        <v>194.69770870441255</v>
      </c>
      <c r="DZ34" s="146">
        <f>conversões!DY34*INPUTs!DU$38</f>
        <v>8.5477018318718923</v>
      </c>
      <c r="EA34" s="146">
        <f>conversões!DZ34*INPUTs!DV$38</f>
        <v>208.39481428298706</v>
      </c>
      <c r="EB34" s="146">
        <f>conversões!EA34*INPUTs!DW$38</f>
        <v>70.919108885070358</v>
      </c>
      <c r="EC34" s="146">
        <f>conversões!EB34*INPUTs!DX$38</f>
        <v>678.50634769215173</v>
      </c>
      <c r="ED34" s="146">
        <f>conversões!EC34*INPUTs!DY$38</f>
        <v>89.353317298447664</v>
      </c>
      <c r="EE34" s="146">
        <f>conversões!ED34*INPUTs!DZ$38</f>
        <v>110.58765227080765</v>
      </c>
      <c r="EF34" s="146">
        <f>conversões!EE34*INPUTs!EA$38</f>
        <v>718.25534003628786</v>
      </c>
      <c r="EG34" s="146">
        <f>conversões!EF34*INPUTs!EB$38</f>
        <v>75.851132842053076</v>
      </c>
      <c r="EH34" s="146">
        <f>conversões!EG34*INPUTs!EC$38</f>
        <v>397.7726680100597</v>
      </c>
      <c r="EI34" s="146">
        <f>conversões!EH34*INPUTs!ED$38</f>
        <v>4494.9811355405827</v>
      </c>
      <c r="EJ34" s="146">
        <f>conversões!EI34*INPUTs!EE$38</f>
        <v>5389.9312158054072</v>
      </c>
      <c r="EK34" s="146">
        <f>conversões!EJ34*INPUTs!EF$38</f>
        <v>555.37586479412232</v>
      </c>
      <c r="EL34" s="146">
        <f>conversões!EK34*INPUTs!EG$38</f>
        <v>6510.2597234850909</v>
      </c>
      <c r="EM34" s="146">
        <f>conversões!EL34*INPUTs!EH$38</f>
        <v>96556.192273335779</v>
      </c>
      <c r="EN34" s="146">
        <f>conversões!EM34*INPUTs!EI$38</f>
        <v>2589.075923400565</v>
      </c>
      <c r="EO34" s="146">
        <f>conversões!EN34*INPUTs!EJ$38</f>
        <v>1213.6717581117612</v>
      </c>
      <c r="EP34" s="146">
        <f>conversões!EO34*INPUTs!EK$38</f>
        <v>2016.8195207024341</v>
      </c>
      <c r="EQ34" s="146">
        <f>conversões!EP34*INPUTs!EL$38</f>
        <v>1093.7800161980126</v>
      </c>
      <c r="ER34" s="146">
        <f>conversões!EQ34*INPUTs!EM$38</f>
        <v>408.27494432747631</v>
      </c>
      <c r="ES34" s="146">
        <f>conversões!ER34*INPUTs!EN$38</f>
        <v>925.4162684195901</v>
      </c>
      <c r="ET34" s="146">
        <f>conversões!ES34*INPUTs!EO$38</f>
        <v>2056.6600237368129</v>
      </c>
      <c r="EU34" s="144">
        <f t="shared" si="4"/>
        <v>126950.87873465895</v>
      </c>
      <c r="EV34" s="146">
        <f>conversões!EU34*INPUTs!EQ$38</f>
        <v>44.730234605737152</v>
      </c>
      <c r="EW34" s="146">
        <f>conversões!EV34*INPUTs!ER$38</f>
        <v>0</v>
      </c>
      <c r="EX34" s="146">
        <f>conversões!EW34*INPUTs!ES$38</f>
        <v>0</v>
      </c>
      <c r="EY34" s="146">
        <f>conversões!EX34*INPUTs!ET$38</f>
        <v>0</v>
      </c>
      <c r="EZ34" s="146">
        <f>conversões!EY34*INPUTs!EU$38</f>
        <v>307.50164026456855</v>
      </c>
      <c r="FA34" s="146">
        <f>conversões!EZ34*INPUTs!EV$38</f>
        <v>120.32411807473095</v>
      </c>
      <c r="FB34" s="146">
        <f>conversões!FA34*INPUTs!EW$38</f>
        <v>7.8773505182481598</v>
      </c>
      <c r="FC34" s="146">
        <f>conversões!FB34*INPUTs!EX$38</f>
        <v>154.3808069000174</v>
      </c>
      <c r="FD34" s="146">
        <f>conversões!FC34*INPUTs!EY$38</f>
        <v>443.74181381421698</v>
      </c>
      <c r="FE34" s="146">
        <f>conversões!FD34*INPUTs!EZ$38</f>
        <v>413.4756124659865</v>
      </c>
      <c r="FF34" s="146">
        <f>conversões!FE34*INPUTs!FA$38</f>
        <v>40.785772726934084</v>
      </c>
      <c r="FG34" s="146">
        <f>conversões!FF34*INPUTs!FB$38</f>
        <v>80.692314720013187</v>
      </c>
      <c r="FH34" s="146">
        <f>conversões!FG34*INPUTs!FC$38</f>
        <v>482.93064723990256</v>
      </c>
      <c r="FI34" s="146">
        <f>conversões!FH34*INPUTs!FD$38</f>
        <v>55.683718595818185</v>
      </c>
      <c r="FJ34" s="146">
        <f>conversões!FI34*INPUTs!FE$38</f>
        <v>258.56478474966366</v>
      </c>
      <c r="FK34" s="146">
        <f>conversões!FJ34*INPUTs!FF$38</f>
        <v>3158.4955198536841</v>
      </c>
      <c r="FL34" s="146">
        <f>conversões!FK34*INPUTs!FG$38</f>
        <v>4412.2450007449497</v>
      </c>
      <c r="FM34" s="146">
        <f>conversões!FL34*INPUTs!FH$38</f>
        <v>217.56935188969126</v>
      </c>
      <c r="FN34" s="146">
        <f>conversões!FM34*INPUTs!FI$38</f>
        <v>3024.7040089298353</v>
      </c>
      <c r="FO34" s="146">
        <f>conversões!FN34*INPUTs!FJ$38</f>
        <v>67588.399076582311</v>
      </c>
      <c r="FP34" s="146">
        <f>conversões!FO34*INPUTs!FK$38</f>
        <v>2677.3650983801904</v>
      </c>
      <c r="FQ34" s="146">
        <f>conversões!FP34*INPUTs!FL$38</f>
        <v>864.38763510171339</v>
      </c>
      <c r="FR34" s="146">
        <f>conversões!FQ34*INPUTs!FM$38</f>
        <v>1923.2729501420943</v>
      </c>
      <c r="FS34" s="146">
        <f>conversões!FR34*INPUTs!FN$38</f>
        <v>687.09080793325586</v>
      </c>
      <c r="FT34" s="146">
        <f>conversões!FS34*INPUTs!FO$38</f>
        <v>314.50848191044071</v>
      </c>
      <c r="FU34" s="146">
        <f>conversões!FT34*INPUTs!FP$38</f>
        <v>527.13186739788182</v>
      </c>
      <c r="FV34" s="146">
        <f>conversões!FU34*INPUTs!FQ$38</f>
        <v>1132.6331829699468</v>
      </c>
      <c r="FW34" s="144">
        <f t="shared" si="5"/>
        <v>88938.491796511837</v>
      </c>
      <c r="FX34" s="146">
        <f>conversões!FW34*INPUTs!FS$38</f>
        <v>37.389318689858968</v>
      </c>
      <c r="FY34" s="146">
        <f>conversões!FX34*INPUTs!FT$38</f>
        <v>48.118427531296874</v>
      </c>
      <c r="FZ34" s="146">
        <f>conversões!FY34*INPUTs!FU$38</f>
        <v>9.3912336899657536</v>
      </c>
      <c r="GA34" s="146">
        <f>conversões!FZ34*INPUTs!FV$38</f>
        <v>0</v>
      </c>
      <c r="GB34" s="146">
        <f>conversões!GA34*INPUTs!FW$38</f>
        <v>567.55695415702871</v>
      </c>
      <c r="GC34" s="146">
        <f>conversões!GB34*INPUTs!FX$38</f>
        <v>241.63644284281889</v>
      </c>
      <c r="GD34" s="146">
        <f>conversões!GC34*INPUTs!FY$38</f>
        <v>15.589260100673561</v>
      </c>
      <c r="GE34" s="146">
        <f>conversões!GD34*INPUTs!FZ$38</f>
        <v>241.06958797727566</v>
      </c>
      <c r="GF34" s="146">
        <f>conversões!GE34*INPUTs!GA$38</f>
        <v>273.37580752014486</v>
      </c>
      <c r="GG34" s="146">
        <f>conversões!GF34*INPUTs!GB$38</f>
        <v>4097.3699026012082</v>
      </c>
      <c r="GH34" s="146">
        <f>conversões!GG34*INPUTs!GC$38</f>
        <v>16.329477140119462</v>
      </c>
      <c r="GI34" s="146">
        <f>conversões!GH34*INPUTs!GD$38</f>
        <v>24.549436164266432</v>
      </c>
      <c r="GJ34" s="146">
        <f>conversões!GI34*INPUTs!GE$38</f>
        <v>306.67299004192859</v>
      </c>
      <c r="GK34" s="146">
        <f>conversões!GJ34*INPUTs!GF$38</f>
        <v>32.775405577980486</v>
      </c>
      <c r="GL34" s="146">
        <f>conversões!GK34*INPUTs!GG$38</f>
        <v>74.049877645379979</v>
      </c>
      <c r="GM34" s="146">
        <f>conversões!GL34*INPUTs!GH$38</f>
        <v>2085.8012668272663</v>
      </c>
      <c r="GN34" s="146">
        <f>conversões!GM34*INPUTs!GI$38</f>
        <v>4136.7482845867353</v>
      </c>
      <c r="GO34" s="146">
        <f>conversões!GN34*INPUTs!GJ$38</f>
        <v>197.46890732488288</v>
      </c>
      <c r="GP34" s="146">
        <f>conversões!GO34*INPUTs!GK$38</f>
        <v>4139.5718529075666</v>
      </c>
      <c r="GQ34" s="146">
        <f>conversões!GP34*INPUTs!GL$38</f>
        <v>62868.781122871929</v>
      </c>
      <c r="GR34" s="146">
        <f>conversões!GQ34*INPUTs!GM$38</f>
        <v>1716.6160932018938</v>
      </c>
      <c r="GS34" s="146">
        <f>conversões!GR34*INPUTs!GN$38</f>
        <v>526.042817805803</v>
      </c>
      <c r="GT34" s="146">
        <f>conversões!GS34*INPUTs!GO$38</f>
        <v>1002.7386468890815</v>
      </c>
      <c r="GU34" s="146">
        <f>conversões!GT34*INPUTs!GP$38</f>
        <v>858.50789205381784</v>
      </c>
      <c r="GV34" s="146">
        <f>conversões!GU34*INPUTs!GQ$38</f>
        <v>255.00711789658195</v>
      </c>
      <c r="GW34" s="146">
        <f>conversões!GV34*INPUTs!GR$38</f>
        <v>469.13983028093065</v>
      </c>
      <c r="GX34" s="146">
        <f>conversões!GW34*INPUTs!GS$38</f>
        <v>813.26092813557023</v>
      </c>
      <c r="GY34" s="144">
        <f t="shared" si="6"/>
        <v>85055.558882462006</v>
      </c>
      <c r="GZ34" s="146">
        <f>conversões!GY34*INPUTs!GU$38</f>
        <v>15.560229115412547</v>
      </c>
      <c r="HA34" s="146">
        <f>conversões!GZ34*INPUTs!GV$38</f>
        <v>0</v>
      </c>
      <c r="HB34" s="146">
        <f>conversões!HA34*INPUTs!GW$38</f>
        <v>5.1867430384708486</v>
      </c>
      <c r="HC34" s="146">
        <f>conversões!HB34*INPUTs!GX$38</f>
        <v>0</v>
      </c>
      <c r="HD34" s="146">
        <f>conversões!HC34*INPUTs!GY$38</f>
        <v>451.3612986667099</v>
      </c>
      <c r="HE34" s="146">
        <f>conversões!HD34*INPUTs!GZ$38</f>
        <v>15.560229115412547</v>
      </c>
      <c r="HF34" s="146">
        <f>conversões!HE34*INPUTs!HA$38</f>
        <v>0</v>
      </c>
      <c r="HG34" s="146">
        <f>conversões!HF34*INPUTs!HB$38</f>
        <v>180.23618124238862</v>
      </c>
      <c r="HH34" s="146">
        <f>conversões!HG34*INPUTs!HC$38</f>
        <v>53.254611161028514</v>
      </c>
      <c r="HI34" s="146">
        <f>conversões!HH34*INPUTs!HD$38</f>
        <v>236.4824511906854</v>
      </c>
      <c r="HJ34" s="146">
        <f>conversões!HI34*INPUTs!HE$38</f>
        <v>11.474577026712893</v>
      </c>
      <c r="HK34" s="146">
        <f>conversões!HJ34*INPUTs!HF$38</f>
        <v>0</v>
      </c>
      <c r="HL34" s="146">
        <f>conversões!HK34*INPUTs!HG$38</f>
        <v>191.04166841715755</v>
      </c>
      <c r="HM34" s="146">
        <f>conversões!HL34*INPUTs!HH$38</f>
        <v>15.560229115412547</v>
      </c>
      <c r="HN34" s="146">
        <f>conversões!HM34*INPUTs!HI$38</f>
        <v>48.294446897391076</v>
      </c>
      <c r="HO34" s="146">
        <f>conversões!HN34*INPUTs!HJ$38</f>
        <v>2138.5794630351493</v>
      </c>
      <c r="HP34" s="146">
        <f>conversões!HO34*INPUTs!HK$38</f>
        <v>2297.0470202383026</v>
      </c>
      <c r="HQ34" s="146">
        <f>conversões!HP34*INPUTs!HL$38</f>
        <v>101.84511189131889</v>
      </c>
      <c r="HR34" s="146">
        <f>conversões!HQ34*INPUTs!HM$38</f>
        <v>1280.4505714411191</v>
      </c>
      <c r="HS34" s="146">
        <f>conversões!HR34*INPUTs!HN$38</f>
        <v>30695.750649181049</v>
      </c>
      <c r="HT34" s="146">
        <f>conversões!HS34*INPUTs!HO$38</f>
        <v>1016.3749202722591</v>
      </c>
      <c r="HU34" s="146">
        <f>conversões!HT34*INPUTs!HP$38</f>
        <v>190.66399162798004</v>
      </c>
      <c r="HV34" s="146">
        <f>conversões!HU34*INPUTs!HQ$38</f>
        <v>364.0823356395843</v>
      </c>
      <c r="HW34" s="146">
        <f>conversões!HV34*INPUTs!HR$38</f>
        <v>546.52779642982034</v>
      </c>
      <c r="HX34" s="146">
        <f>conversões!HW34*INPUTs!HS$38</f>
        <v>95.23105906461231</v>
      </c>
      <c r="HY34" s="146">
        <f>conversões!HX34*INPUTs!HT$38</f>
        <v>260.24551442146822</v>
      </c>
      <c r="HZ34" s="146">
        <f>conversões!HY34*INPUTs!HU$38</f>
        <v>882.90719152798727</v>
      </c>
      <c r="IA34" s="144">
        <f t="shared" si="7"/>
        <v>41093.718289757438</v>
      </c>
    </row>
    <row r="35" spans="1:235" s="116" customFormat="1" ht="24" x14ac:dyDescent="0.25">
      <c r="A35" s="114" t="s">
        <v>28</v>
      </c>
      <c r="B35" s="115">
        <v>8593</v>
      </c>
      <c r="C35" s="115"/>
      <c r="D35" s="115">
        <v>9</v>
      </c>
      <c r="E35" s="115"/>
      <c r="F35" s="115"/>
      <c r="G35" s="115" t="s">
        <v>62</v>
      </c>
      <c r="H35" s="115" t="s">
        <v>791</v>
      </c>
      <c r="I35" s="114" t="s">
        <v>13</v>
      </c>
      <c r="J35" s="114" t="s">
        <v>886</v>
      </c>
      <c r="K35" s="114" t="s">
        <v>845</v>
      </c>
      <c r="L35" s="146">
        <f>conversões!K35*INPUTs!G$38</f>
        <v>4730.472703243604</v>
      </c>
      <c r="M35" s="146">
        <f>conversões!L35*INPUTs!H$38</f>
        <v>1137.1527260710454</v>
      </c>
      <c r="N35" s="146">
        <f>conversões!M35*INPUTs!I$38</f>
        <v>15943.750419752034</v>
      </c>
      <c r="O35" s="146">
        <f>conversões!N35*INPUTs!J$38</f>
        <v>1684.3365548837257</v>
      </c>
      <c r="P35" s="146">
        <f>conversões!O35*INPUTs!K$38</f>
        <v>22348.716057256046</v>
      </c>
      <c r="Q35" s="146">
        <f>conversões!P35*INPUTs!L$38</f>
        <v>2347.2133776794749</v>
      </c>
      <c r="R35" s="146">
        <f>conversões!Q35*INPUTs!M$38</f>
        <v>2937.6185370061221</v>
      </c>
      <c r="S35" s="146">
        <f>conversões!R35*INPUTs!N$38</f>
        <v>12427.318231979621</v>
      </c>
      <c r="T35" s="146">
        <f>conversões!S35*INPUTs!O$38</f>
        <v>4495.2927746804826</v>
      </c>
      <c r="U35" s="146">
        <f>conversões!T35*INPUTs!P$38</f>
        <v>21020.358738663512</v>
      </c>
      <c r="V35" s="146">
        <f>conversões!U35*INPUTs!Q$38</f>
        <v>8605.2788608184019</v>
      </c>
      <c r="W35" s="146">
        <f>conversões!V35*INPUTs!R$38</f>
        <v>12533.58264465506</v>
      </c>
      <c r="X35" s="146">
        <f>conversões!W35*INPUTs!S$38</f>
        <v>37045.290519824324</v>
      </c>
      <c r="Y35" s="146">
        <f>conversões!X35*INPUTs!T$38</f>
        <v>6160.7120856375759</v>
      </c>
      <c r="Z35" s="146">
        <f>conversões!Y35*INPUTs!U$38</f>
        <v>7628.7532250214545</v>
      </c>
      <c r="AA35" s="146">
        <f>conversões!Z35*INPUTs!V$38</f>
        <v>36380.676719380899</v>
      </c>
      <c r="AB35" s="146">
        <f>conversões!AA35*INPUTs!W$38</f>
        <v>124978.65709212107</v>
      </c>
      <c r="AC35" s="146">
        <f>conversões!AB35*INPUTs!X$38</f>
        <v>24650.231917389749</v>
      </c>
      <c r="AD35" s="146">
        <f>conversões!AC35*INPUTs!Y$38</f>
        <v>312956.25317089248</v>
      </c>
      <c r="AE35" s="146">
        <f>conversões!AD35*INPUTs!Z$38</f>
        <v>549878.67401001044</v>
      </c>
      <c r="AF35" s="146">
        <f>conversões!AE35*INPUTs!AA$38</f>
        <v>78167.67290606047</v>
      </c>
      <c r="AG35" s="146">
        <f>conversões!AF35*INPUTs!AB$38</f>
        <v>55283.938290141443</v>
      </c>
      <c r="AH35" s="146">
        <f>conversões!AG35*INPUTs!AC$38</f>
        <v>67582.267174970038</v>
      </c>
      <c r="AI35" s="146">
        <f>conversões!AH35*INPUTs!AD$38</f>
        <v>12197.421871979604</v>
      </c>
      <c r="AJ35" s="146">
        <f>conversões!AI35*INPUTs!AE$38</f>
        <v>11589.198568160311</v>
      </c>
      <c r="AK35" s="146">
        <f>conversões!AJ35*INPUTs!AF$38</f>
        <v>21435.149210435724</v>
      </c>
      <c r="AL35" s="146">
        <f>conversões!AK35*INPUTs!AG$38</f>
        <v>75155.272115801825</v>
      </c>
      <c r="AM35" s="144">
        <f t="shared" si="0"/>
        <v>1531301.260504517</v>
      </c>
      <c r="AN35" s="146">
        <f>conversões!AM35*INPUTs!AI$38</f>
        <v>4502.0363533118434</v>
      </c>
      <c r="AO35" s="146">
        <f>conversões!AN35*INPUTs!AJ$38</f>
        <v>1113.4476646771113</v>
      </c>
      <c r="AP35" s="146">
        <f>conversões!AO35*INPUTs!AK$38</f>
        <v>15559.056147269672</v>
      </c>
      <c r="AQ35" s="146">
        <f>conversões!AP35*INPUTs!AL$38</f>
        <v>1579.9133040606478</v>
      </c>
      <c r="AR35" s="146">
        <f>conversões!AQ35*INPUTs!AM$38</f>
        <v>17087.702071972832</v>
      </c>
      <c r="AS35" s="146">
        <f>conversões!AR35*INPUTs!AN$38</f>
        <v>1821.0652923657653</v>
      </c>
      <c r="AT35" s="146">
        <f>conversões!AS35*INPUTs!AO$38</f>
        <v>2415.9430693598033</v>
      </c>
      <c r="AU35" s="146">
        <f>conversões!AT35*INPUTs!AP$38</f>
        <v>10454.642360071131</v>
      </c>
      <c r="AV35" s="146">
        <f>conversões!AU35*INPUTs!AQ$38</f>
        <v>4114.6968417360731</v>
      </c>
      <c r="AW35" s="146">
        <f>conversões!AV35*INPUTs!AR$38</f>
        <v>20350.845675813311</v>
      </c>
      <c r="AX35" s="146">
        <f>conversões!AW35*INPUTs!AS$38</f>
        <v>9467.6233089512061</v>
      </c>
      <c r="AY35" s="146">
        <f>conversões!AX35*INPUTs!AT$38</f>
        <v>10108.025186718158</v>
      </c>
      <c r="AZ35" s="146">
        <f>conversões!AY35*INPUTs!AU$38</f>
        <v>29805.051380982019</v>
      </c>
      <c r="BA35" s="146">
        <f>conversões!AZ35*INPUTs!AV$38</f>
        <v>5015.1567437294661</v>
      </c>
      <c r="BB35" s="146">
        <f>conversões!BA35*INPUTs!AW$38</f>
        <v>7385.7534584790255</v>
      </c>
      <c r="BC35" s="146">
        <f>conversões!BB35*INPUTs!AX$38</f>
        <v>32442.570815236122</v>
      </c>
      <c r="BD35" s="146">
        <f>conversões!BC35*INPUTs!AY$38</f>
        <v>122034.41833962881</v>
      </c>
      <c r="BE35" s="146">
        <f>conversões!BD35*INPUTs!AZ$38</f>
        <v>21113.384097478363</v>
      </c>
      <c r="BF35" s="146">
        <f>conversões!BE35*INPUTs!BA$38</f>
        <v>291589.50130241545</v>
      </c>
      <c r="BG35" s="146">
        <f>conversões!BF35*INPUTs!BB$38</f>
        <v>522073.65542290307</v>
      </c>
      <c r="BH35" s="146">
        <f>conversões!BG35*INPUTs!BC$38</f>
        <v>68896.42975639092</v>
      </c>
      <c r="BI35" s="146">
        <f>conversões!BH35*INPUTs!BD$38</f>
        <v>47755.262625710558</v>
      </c>
      <c r="BJ35" s="146">
        <f>conversões!BI35*INPUTs!BE$38</f>
        <v>63461.047383267469</v>
      </c>
      <c r="BK35" s="146">
        <f>conversões!BJ35*INPUTs!BF$38</f>
        <v>9472.857356323002</v>
      </c>
      <c r="BL35" s="146">
        <f>conversões!BK35*INPUTs!BG$38</f>
        <v>9963.7022283810638</v>
      </c>
      <c r="BM35" s="146">
        <f>conversões!BL35*INPUTs!BH$38</f>
        <v>19052.342865438997</v>
      </c>
      <c r="BN35" s="146">
        <f>conversões!BM35*INPUTs!BI$38</f>
        <v>71560.646356385929</v>
      </c>
      <c r="BO35" s="144">
        <f t="shared" si="1"/>
        <v>1420196.7774090576</v>
      </c>
      <c r="BP35" s="146">
        <f>conversões!BO35*INPUTs!BK$38</f>
        <v>2901.534426234025</v>
      </c>
      <c r="BQ35" s="146">
        <f>conversões!BP35*INPUTs!BL$38</f>
        <v>981.16065565057215</v>
      </c>
      <c r="BR35" s="146">
        <f>conversões!BQ35*INPUTs!BM$38</f>
        <v>16747.890411203087</v>
      </c>
      <c r="BS35" s="146">
        <f>conversões!BR35*INPUTs!BN$38</f>
        <v>1126.0847028785363</v>
      </c>
      <c r="BT35" s="146">
        <f>conversões!BS35*INPUTs!BO$38</f>
        <v>16807.825561077691</v>
      </c>
      <c r="BU35" s="146">
        <f>conversões!BT35*INPUTs!BP$38</f>
        <v>1446.4180351150899</v>
      </c>
      <c r="BV35" s="146">
        <f>conversões!BU35*INPUTs!BQ$38</f>
        <v>1723.3307153426979</v>
      </c>
      <c r="BW35" s="146">
        <f>conversões!BV35*INPUTs!BR$38</f>
        <v>9122.3243030089325</v>
      </c>
      <c r="BX35" s="146">
        <f>conversões!BW35*INPUTs!BS$38</f>
        <v>3606.9185055258167</v>
      </c>
      <c r="BY35" s="146">
        <f>conversões!BX35*INPUTs!BT$38</f>
        <v>17769.409812001955</v>
      </c>
      <c r="BZ35" s="146">
        <f>conversões!BY35*INPUTs!BU$38</f>
        <v>8866.4616248674338</v>
      </c>
      <c r="CA35" s="146">
        <f>conversões!BZ35*INPUTs!BV$38</f>
        <v>7814.7931835969002</v>
      </c>
      <c r="CB35" s="146">
        <f>conversões!CA35*INPUTs!BW$38</f>
        <v>27352.482399971195</v>
      </c>
      <c r="CC35" s="146">
        <f>conversões!CB35*INPUTs!BX$38</f>
        <v>3782.7929579912638</v>
      </c>
      <c r="CD35" s="146">
        <f>conversões!CC35*INPUTs!BY$38</f>
        <v>6428.9692450804441</v>
      </c>
      <c r="CE35" s="146">
        <f>conversões!CD35*INPUTs!BZ$38</f>
        <v>29669.852534555779</v>
      </c>
      <c r="CF35" s="146">
        <f>conversões!CE35*INPUTs!CA$38</f>
        <v>105712.04063929878</v>
      </c>
      <c r="CG35" s="146">
        <f>conversões!CF35*INPUTs!CB$38</f>
        <v>16671.268209182886</v>
      </c>
      <c r="CH35" s="146">
        <f>conversões!CG35*INPUTs!CC$38</f>
        <v>267490.99936005409</v>
      </c>
      <c r="CI35" s="146">
        <f>conversões!CH35*INPUTs!CD$38</f>
        <v>473770.11534432002</v>
      </c>
      <c r="CJ35" s="146">
        <f>conversões!CI35*INPUTs!CE$38</f>
        <v>69039.501636090587</v>
      </c>
      <c r="CK35" s="146">
        <f>conversões!CJ35*INPUTs!CF$38</f>
        <v>42736.938155203294</v>
      </c>
      <c r="CL35" s="146">
        <f>conversões!CK35*INPUTs!CG$38</f>
        <v>56966.732922396885</v>
      </c>
      <c r="CM35" s="146">
        <f>conversões!CL35*INPUTs!CH$38</f>
        <v>8427.0241987004374</v>
      </c>
      <c r="CN35" s="146">
        <f>conversões!CM35*INPUTs!CI$38</f>
        <v>8250.7305932532454</v>
      </c>
      <c r="CO35" s="146">
        <f>conversões!CN35*INPUTs!CJ$38</f>
        <v>17960.633332337242</v>
      </c>
      <c r="CP35" s="146">
        <f>conversões!CO35*INPUTs!CK$38</f>
        <v>68666.795244091059</v>
      </c>
      <c r="CQ35" s="144">
        <f t="shared" si="2"/>
        <v>1291841.0287090298</v>
      </c>
      <c r="CR35" s="146">
        <f>conversões!CQ35*INPUTs!CM$38</f>
        <v>3751.1492089513508</v>
      </c>
      <c r="CS35" s="146">
        <f>conversões!CR35*INPUTs!CN$38</f>
        <v>1060.2084265766455</v>
      </c>
      <c r="CT35" s="146">
        <f>conversões!CS35*INPUTs!CO$38</f>
        <v>13205.766423631476</v>
      </c>
      <c r="CU35" s="146">
        <f>conversões!CT35*INPUTs!CP$38</f>
        <v>1085.8896755384396</v>
      </c>
      <c r="CV35" s="146">
        <f>conversões!CU35*INPUTs!CQ$38</f>
        <v>13621.806272700154</v>
      </c>
      <c r="CW35" s="146">
        <f>conversões!CV35*INPUTs!CR$38</f>
        <v>1126.3076498750727</v>
      </c>
      <c r="CX35" s="146">
        <f>conversões!CW35*INPUTs!CS$38</f>
        <v>1528.3825495778317</v>
      </c>
      <c r="CY35" s="146">
        <f>conversões!CX35*INPUTs!CT$38</f>
        <v>6208.8666787123475</v>
      </c>
      <c r="CZ35" s="146">
        <f>conversões!CY35*INPUTs!CU$38</f>
        <v>3079.3073279173946</v>
      </c>
      <c r="DA35" s="146">
        <f>conversões!CZ35*INPUTs!CV$38</f>
        <v>13549.890117383839</v>
      </c>
      <c r="DB35" s="146">
        <f>conversões!DA35*INPUTs!CW$38</f>
        <v>6907.1146445483073</v>
      </c>
      <c r="DC35" s="146">
        <f>conversões!DB35*INPUTs!CX$38</f>
        <v>5934.6135108897197</v>
      </c>
      <c r="DD35" s="146">
        <f>conversões!DC35*INPUTs!CY$38</f>
        <v>17248.593223710912</v>
      </c>
      <c r="DE35" s="146">
        <f>conversões!DD35*INPUTs!CZ$38</f>
        <v>2811.7224839574219</v>
      </c>
      <c r="DF35" s="146">
        <f>conversões!DE35*INPUTs!DA$38</f>
        <v>5291.2754260697611</v>
      </c>
      <c r="DG35" s="146">
        <f>conversões!DF35*INPUTs!DB$38</f>
        <v>25345.315415466113</v>
      </c>
      <c r="DH35" s="146">
        <f>conversões!DG35*INPUTs!DC$38</f>
        <v>87707.430918737417</v>
      </c>
      <c r="DI35" s="146">
        <f>conversões!DH35*INPUTs!DD$38</f>
        <v>13347.06180882168</v>
      </c>
      <c r="DJ35" s="146">
        <f>conversões!DI35*INPUTs!DE$38</f>
        <v>237659.1261653961</v>
      </c>
      <c r="DK35" s="146">
        <f>conversões!DJ35*INPUTs!DF$38</f>
        <v>419136.34794233413</v>
      </c>
      <c r="DL35" s="146">
        <f>conversões!DK35*INPUTs!DG$38</f>
        <v>55706.23277583866</v>
      </c>
      <c r="DM35" s="146">
        <f>conversões!DL35*INPUTs!DH$38</f>
        <v>39283.660319278853</v>
      </c>
      <c r="DN35" s="146">
        <f>conversões!DM35*INPUTs!DI$38</f>
        <v>45897.552991347242</v>
      </c>
      <c r="DO35" s="146">
        <f>conversões!DN35*INPUTs!DJ$38</f>
        <v>6740.1438157176053</v>
      </c>
      <c r="DP35" s="146">
        <f>conversões!DO35*INPUTs!DK$38</f>
        <v>7878.0322524030962</v>
      </c>
      <c r="DQ35" s="146">
        <f>conversões!DP35*INPUTs!DL$38</f>
        <v>16223.441142516322</v>
      </c>
      <c r="DR35" s="146">
        <f>conversões!DQ35*INPUTs!DM$38</f>
        <v>65974.533122820067</v>
      </c>
      <c r="DS35" s="144">
        <f t="shared" si="3"/>
        <v>1117309.772290718</v>
      </c>
      <c r="DT35" s="146">
        <f>conversões!DS35*INPUTs!DO$38</f>
        <v>2192.1278572142423</v>
      </c>
      <c r="DU35" s="146">
        <f>conversões!DT35*INPUTs!DP$38</f>
        <v>873.32288621237262</v>
      </c>
      <c r="DV35" s="146">
        <f>conversões!DU35*INPUTs!DQ$38</f>
        <v>10830.054201563069</v>
      </c>
      <c r="DW35" s="146">
        <f>conversões!DV35*INPUTs!DR$38</f>
        <v>1047.9024892424409</v>
      </c>
      <c r="DX35" s="146">
        <f>conversões!DW35*INPUTs!DS$38</f>
        <v>11092.416020774639</v>
      </c>
      <c r="DY35" s="146">
        <f>conversões!DX35*INPUTs!DT$38</f>
        <v>424.26166078301719</v>
      </c>
      <c r="DZ35" s="146">
        <f>conversões!DY35*INPUTs!DU$38</f>
        <v>888.4389102949475</v>
      </c>
      <c r="EA35" s="146">
        <f>conversões!DZ35*INPUTs!DV$38</f>
        <v>4348.1775410162209</v>
      </c>
      <c r="EB35" s="146">
        <f>conversões!EA35*INPUTs!DW$38</f>
        <v>2613.070160452462</v>
      </c>
      <c r="EC35" s="146">
        <f>conversões!EB35*INPUTs!DX$38</f>
        <v>9401.629647423566</v>
      </c>
      <c r="ED35" s="146">
        <f>conversões!EC35*INPUTs!DY$38</f>
        <v>6137.6860156793064</v>
      </c>
      <c r="EE35" s="146">
        <f>conversões!ED35*INPUTs!DZ$38</f>
        <v>4098.1348037663756</v>
      </c>
      <c r="EF35" s="146">
        <f>conversões!EE35*INPUTs!EA$38</f>
        <v>15789.380859020761</v>
      </c>
      <c r="EG35" s="146">
        <f>conversões!EF35*INPUTs!EB$38</f>
        <v>1809.1735521407716</v>
      </c>
      <c r="EH35" s="146">
        <f>conversões!EG35*INPUTs!EC$38</f>
        <v>4097.1298621941269</v>
      </c>
      <c r="EI35" s="146">
        <f>conversões!EH35*INPUTs!ED$38</f>
        <v>19943.809318633714</v>
      </c>
      <c r="EJ35" s="146">
        <f>conversões!EI35*INPUTs!EE$38</f>
        <v>68320.164220894338</v>
      </c>
      <c r="EK35" s="146">
        <f>conversões!EJ35*INPUTs!EF$38</f>
        <v>9786.1344385685734</v>
      </c>
      <c r="EL35" s="146">
        <f>conversões!EK35*INPUTs!EG$38</f>
        <v>204324.70638792738</v>
      </c>
      <c r="EM35" s="146">
        <f>conversões!EL35*INPUTs!EH$38</f>
        <v>342591.49237229361</v>
      </c>
      <c r="EN35" s="146">
        <f>conversões!EM35*INPUTs!EI$38</f>
        <v>42203.481350179631</v>
      </c>
      <c r="EO35" s="146">
        <f>conversões!EN35*INPUTs!EJ$38</f>
        <v>28728.274278750279</v>
      </c>
      <c r="EP35" s="146">
        <f>conversões!EO35*INPUTs!EK$38</f>
        <v>34850.239059536783</v>
      </c>
      <c r="EQ35" s="146">
        <f>conversões!EP35*INPUTs!EL$38</f>
        <v>4180.2614581708604</v>
      </c>
      <c r="ER35" s="146">
        <f>conversões!EQ35*INPUTs!EM$38</f>
        <v>5560.1317138657678</v>
      </c>
      <c r="ES35" s="146">
        <f>conversões!ER35*INPUTs!EN$38</f>
        <v>11110.831457764822</v>
      </c>
      <c r="ET35" s="146">
        <f>conversões!ES35*INPUTs!EO$38</f>
        <v>53400.574706414613</v>
      </c>
      <c r="EU35" s="144">
        <f t="shared" si="4"/>
        <v>900643.00723077869</v>
      </c>
      <c r="EV35" s="146">
        <f>conversões!EU35*INPUTs!EQ$38</f>
        <v>1230.7615052652411</v>
      </c>
      <c r="EW35" s="146">
        <f>conversões!EV35*INPUTs!ER$38</f>
        <v>687.0428376948837</v>
      </c>
      <c r="EX35" s="146">
        <f>conversões!EW35*INPUTs!ES$38</f>
        <v>8531.3420293892796</v>
      </c>
      <c r="EY35" s="146">
        <f>conversões!EX35*INPUTs!ET$38</f>
        <v>1098.5189634041863</v>
      </c>
      <c r="EZ35" s="146">
        <f>conversões!EY35*INPUTs!EU$38</f>
        <v>10275.954187401245</v>
      </c>
      <c r="FA35" s="146">
        <f>conversões!EZ35*INPUTs!EV$38</f>
        <v>280.66883325489118</v>
      </c>
      <c r="FB35" s="146">
        <f>conversões!FA35*INPUTs!EW$38</f>
        <v>482.29361589166689</v>
      </c>
      <c r="FC35" s="146">
        <f>conversões!FB35*INPUTs!EX$38</f>
        <v>3839.5611987480474</v>
      </c>
      <c r="FD35" s="146">
        <f>conversões!FC35*INPUTs!EY$38</f>
        <v>2705.8176557135603</v>
      </c>
      <c r="FE35" s="146">
        <f>conversões!FD35*INPUTs!EZ$38</f>
        <v>7996.4997009389299</v>
      </c>
      <c r="FF35" s="146">
        <f>conversões!FE35*INPUTs!FA$38</f>
        <v>4677.0346787083654</v>
      </c>
      <c r="FG35" s="146">
        <f>conversões!FF35*INPUTs!FB$38</f>
        <v>4610.3369262762599</v>
      </c>
      <c r="FH35" s="146">
        <f>conversões!FG35*INPUTs!FC$38</f>
        <v>12477.620068122273</v>
      </c>
      <c r="FI35" s="146">
        <f>conversões!FH35*INPUTs!FD$38</f>
        <v>1332.4146337171605</v>
      </c>
      <c r="FJ35" s="146">
        <f>conversões!FI35*INPUTs!FE$38</f>
        <v>3299.806281788683</v>
      </c>
      <c r="FK35" s="146">
        <f>conversões!FJ35*INPUTs!FF$38</f>
        <v>18378.965261394682</v>
      </c>
      <c r="FL35" s="146">
        <f>conversões!FK35*INPUTs!FG$38</f>
        <v>57060.59929237522</v>
      </c>
      <c r="FM35" s="146">
        <f>conversões!FL35*INPUTs!FH$38</f>
        <v>8288.2624066092576</v>
      </c>
      <c r="FN35" s="146">
        <f>conversões!FM35*INPUTs!FI$38</f>
        <v>177312.48525807957</v>
      </c>
      <c r="FO35" s="146">
        <f>conversões!FN35*INPUTs!FJ$38</f>
        <v>278684.05977543263</v>
      </c>
      <c r="FP35" s="146">
        <f>conversões!FO35*INPUTs!FK$38</f>
        <v>31416.529678646173</v>
      </c>
      <c r="FQ35" s="146">
        <f>conversões!FP35*INPUTs!FL$38</f>
        <v>22396.681048847302</v>
      </c>
      <c r="FR35" s="146">
        <f>conversões!FQ35*INPUTs!FM$38</f>
        <v>26347.56557229488</v>
      </c>
      <c r="FS35" s="146">
        <f>conversões!FR35*INPUTs!FN$38</f>
        <v>3247.726033831415</v>
      </c>
      <c r="FT35" s="146">
        <f>conversões!FS35*INPUTs!FO$38</f>
        <v>4898.4502038065229</v>
      </c>
      <c r="FU35" s="146">
        <f>conversões!FT35*INPUTs!FP$38</f>
        <v>7482.3226492969525</v>
      </c>
      <c r="FV35" s="146">
        <f>conversões!FU35*INPUTs!FQ$38</f>
        <v>44822.367990050938</v>
      </c>
      <c r="FW35" s="144">
        <f t="shared" si="5"/>
        <v>743861.68828698015</v>
      </c>
      <c r="FX35" s="146">
        <f>conversões!FW35*INPUTs!FS$38</f>
        <v>954.30448608110157</v>
      </c>
      <c r="FY35" s="146">
        <f>conversões!FX35*INPUTs!FT$38</f>
        <v>613.45529404401407</v>
      </c>
      <c r="FZ35" s="146">
        <f>conversões!FY35*INPUTs!FU$38</f>
        <v>8493.721374851877</v>
      </c>
      <c r="GA35" s="146">
        <f>conversões!FZ35*INPUTs!FV$38</f>
        <v>871.2431562361196</v>
      </c>
      <c r="GB35" s="146">
        <f>conversões!GA35*INPUTs!FW$38</f>
        <v>8018.5356561463177</v>
      </c>
      <c r="GC35" s="146">
        <f>conversões!GB35*INPUTs!FX$38</f>
        <v>153.19750476234998</v>
      </c>
      <c r="GD35" s="146">
        <f>conversões!GC35*INPUTs!FY$38</f>
        <v>666.24078906986153</v>
      </c>
      <c r="GE35" s="146">
        <f>conversões!GD35*INPUTs!FZ$38</f>
        <v>2431.7852097964974</v>
      </c>
      <c r="GF35" s="146">
        <f>conversões!GE35*INPUTs!GA$38</f>
        <v>2296.4135813503094</v>
      </c>
      <c r="GG35" s="146">
        <f>conversões!GF35*INPUTs!GB$38</f>
        <v>7463.1065411765449</v>
      </c>
      <c r="GH35" s="146">
        <f>conversões!GG35*INPUTs!GC$38</f>
        <v>3719.6847233630988</v>
      </c>
      <c r="GI35" s="146">
        <f>conversões!GH35*INPUTs!GD$38</f>
        <v>3031.0469688908547</v>
      </c>
      <c r="GJ35" s="146">
        <f>conversões!GI35*INPUTs!GE$38</f>
        <v>11024.878233516967</v>
      </c>
      <c r="GK35" s="146">
        <f>conversões!GJ35*INPUTs!GF$38</f>
        <v>931.43194860454605</v>
      </c>
      <c r="GL35" s="146">
        <f>conversões!GK35*INPUTs!GG$38</f>
        <v>2917.3850553660227</v>
      </c>
      <c r="GM35" s="146">
        <f>conversões!GL35*INPUTs!GH$38</f>
        <v>18547.60032615707</v>
      </c>
      <c r="GN35" s="146">
        <f>conversões!GM35*INPUTs!GI$38</f>
        <v>60488.417237494599</v>
      </c>
      <c r="GO35" s="146">
        <f>conversões!GN35*INPUTs!GJ$38</f>
        <v>6733.5032862250564</v>
      </c>
      <c r="GP35" s="146">
        <f>conversões!GO35*INPUTs!GK$38</f>
        <v>171418.48906242431</v>
      </c>
      <c r="GQ35" s="146">
        <f>conversões!GP35*INPUTs!GL$38</f>
        <v>256169.59785986104</v>
      </c>
      <c r="GR35" s="146">
        <f>conversões!GQ35*INPUTs!GM$38</f>
        <v>27801.930113987539</v>
      </c>
      <c r="GS35" s="146">
        <f>conversões!GR35*INPUTs!GN$38</f>
        <v>20080.786091627688</v>
      </c>
      <c r="GT35" s="146">
        <f>conversões!GS35*INPUTs!GO$38</f>
        <v>25784.782334103704</v>
      </c>
      <c r="GU35" s="146">
        <f>conversões!GT35*INPUTs!GP$38</f>
        <v>2347.753765511457</v>
      </c>
      <c r="GV35" s="146">
        <f>conversões!GU35*INPUTs!GQ$38</f>
        <v>3356.0585966085723</v>
      </c>
      <c r="GW35" s="146">
        <f>conversões!GV35*INPUTs!GR$38</f>
        <v>7826.7861979632171</v>
      </c>
      <c r="GX35" s="146">
        <f>conversões!GW35*INPUTs!GS$38</f>
        <v>44342.714332090778</v>
      </c>
      <c r="GY35" s="144">
        <f t="shared" si="6"/>
        <v>698484.8497273114</v>
      </c>
      <c r="GZ35" s="146">
        <f>conversões!GY35*INPUTs!GU$38</f>
        <v>518.43953547796968</v>
      </c>
      <c r="HA35" s="146">
        <f>conversões!GZ35*INPUTs!GV$38</f>
        <v>326.7304151277296</v>
      </c>
      <c r="HB35" s="146">
        <f>conversões!HA35*INPUTs!GW$38</f>
        <v>4506.6544249085837</v>
      </c>
      <c r="HC35" s="146">
        <f>conversões!HB35*INPUTs!GX$38</f>
        <v>674.34702551195835</v>
      </c>
      <c r="HD35" s="146">
        <f>conversões!HC35*INPUTs!GY$38</f>
        <v>5163.0085023266838</v>
      </c>
      <c r="HE35" s="146">
        <f>conversões!HD35*INPUTs!GZ$38</f>
        <v>78.230143823635316</v>
      </c>
      <c r="HF35" s="146">
        <f>conversões!HE35*INPUTs!HA$38</f>
        <v>330.71124040974235</v>
      </c>
      <c r="HG35" s="146">
        <f>conversões!HF35*INPUTs!HB$38</f>
        <v>1767.7662363573538</v>
      </c>
      <c r="HH35" s="146">
        <f>conversões!HG35*INPUTs!HC$38</f>
        <v>1271.1619336186161</v>
      </c>
      <c r="HI35" s="146">
        <f>conversões!HH35*INPUTs!HD$38</f>
        <v>4616.0750479939989</v>
      </c>
      <c r="HJ35" s="146">
        <f>conversões!HI35*INPUTs!HE$38</f>
        <v>2250.7972420438896</v>
      </c>
      <c r="HK35" s="146">
        <f>conversões!HJ35*INPUTs!HF$38</f>
        <v>3067.9818475991124</v>
      </c>
      <c r="HL35" s="146">
        <f>conversões!HK35*INPUTs!HG$38</f>
        <v>6149.2749252334543</v>
      </c>
      <c r="HM35" s="146">
        <f>conversões!HL35*INPUTs!HH$38</f>
        <v>572.73681848296394</v>
      </c>
      <c r="HN35" s="146">
        <f>conversões!HM35*INPUTs!HI$38</f>
        <v>1736.1183682552814</v>
      </c>
      <c r="HO35" s="146">
        <f>conversões!HN35*INPUTs!HJ$38</f>
        <v>16299.701432488482</v>
      </c>
      <c r="HP35" s="146">
        <f>conversões!HO35*INPUTs!HK$38</f>
        <v>30774.401874643063</v>
      </c>
      <c r="HQ35" s="146">
        <f>conversões!HP35*INPUTs!HL$38</f>
        <v>3481.6061783301475</v>
      </c>
      <c r="HR35" s="146">
        <f>conversões!HQ35*INPUTs!HM$38</f>
        <v>112929.58769542293</v>
      </c>
      <c r="HS35" s="146">
        <f>conversões!HR35*INPUTs!HN$38</f>
        <v>155006.07162952368</v>
      </c>
      <c r="HT35" s="146">
        <f>conversões!HS35*INPUTs!HO$38</f>
        <v>15847.699707549706</v>
      </c>
      <c r="HU35" s="146">
        <f>conversões!HT35*INPUTs!HP$38</f>
        <v>12004.468890821205</v>
      </c>
      <c r="HV35" s="146">
        <f>conversões!HU35*INPUTs!HQ$38</f>
        <v>13132.593554789415</v>
      </c>
      <c r="HW35" s="146">
        <f>conversões!HV35*INPUTs!HR$38</f>
        <v>1445.1108268457485</v>
      </c>
      <c r="HX35" s="146">
        <f>conversões!HW35*INPUTs!HS$38</f>
        <v>2131.1702006047617</v>
      </c>
      <c r="HY35" s="146">
        <f>conversões!HX35*INPUTs!HT$38</f>
        <v>4327.369601533861</v>
      </c>
      <c r="HZ35" s="146">
        <f>conversões!HY35*INPUTs!HU$38</f>
        <v>27278.885124470376</v>
      </c>
      <c r="IA35" s="144">
        <f t="shared" si="7"/>
        <v>427688.70042419439</v>
      </c>
    </row>
    <row r="36" spans="1:235" s="27" customFormat="1" ht="24" x14ac:dyDescent="0.25">
      <c r="A36" s="91" t="s">
        <v>29</v>
      </c>
      <c r="B36" s="92">
        <v>4783</v>
      </c>
      <c r="C36" s="92"/>
      <c r="D36" s="92"/>
      <c r="E36" s="92">
        <v>1</v>
      </c>
      <c r="F36" s="92"/>
      <c r="G36" s="92" t="s">
        <v>781</v>
      </c>
      <c r="H36" s="92" t="s">
        <v>780</v>
      </c>
      <c r="I36" s="91" t="s">
        <v>20</v>
      </c>
      <c r="J36" s="91" t="s">
        <v>876</v>
      </c>
      <c r="K36" s="91" t="s">
        <v>48</v>
      </c>
      <c r="L36" s="146">
        <f>conversões!K36*INPUTs!G$40</f>
        <v>52080.725667585735</v>
      </c>
      <c r="M36" s="146">
        <f>conversões!L36*INPUTs!H$40</f>
        <v>13241.32200291317</v>
      </c>
      <c r="N36" s="146">
        <f>conversões!M36*INPUTs!I$40</f>
        <v>82050.614418432466</v>
      </c>
      <c r="O36" s="146">
        <f>conversões!N36*INPUTs!J$40</f>
        <v>4399.0655135340166</v>
      </c>
      <c r="P36" s="146">
        <f>conversões!O36*INPUTs!K$40</f>
        <v>66880.789553225623</v>
      </c>
      <c r="Q36" s="146">
        <f>conversões!P36*INPUTs!L$40</f>
        <v>6224.1403452631102</v>
      </c>
      <c r="R36" s="146">
        <f>conversões!Q36*INPUTs!M$40</f>
        <v>10430.727938656988</v>
      </c>
      <c r="S36" s="146">
        <f>conversões!R36*INPUTs!N$40</f>
        <v>69732.04851240736</v>
      </c>
      <c r="T36" s="146">
        <f>conversões!S36*INPUTs!O$40</f>
        <v>43569.427900326686</v>
      </c>
      <c r="U36" s="146">
        <f>conversões!T36*INPUTs!P$40</f>
        <v>97943.041747604089</v>
      </c>
      <c r="V36" s="146">
        <f>conversões!U36*INPUTs!Q$40</f>
        <v>32549.132425448461</v>
      </c>
      <c r="W36" s="146">
        <f>conversões!V36*INPUTs!R$40</f>
        <v>51434.551868063259</v>
      </c>
      <c r="X36" s="146">
        <f>conversões!W36*INPUTs!S$40</f>
        <v>126127.56503185128</v>
      </c>
      <c r="Y36" s="146">
        <f>conversões!X36*INPUTs!T$40</f>
        <v>21770.325317718827</v>
      </c>
      <c r="Z36" s="146">
        <f>conversões!Y36*INPUTs!U$40</f>
        <v>49545.62924524847</v>
      </c>
      <c r="AA36" s="146">
        <f>conversões!Z36*INPUTs!V$40</f>
        <v>151502.17538963162</v>
      </c>
      <c r="AB36" s="146">
        <f>conversões!AA36*INPUTs!W$40</f>
        <v>446135.25467622722</v>
      </c>
      <c r="AC36" s="146">
        <f>conversões!AB36*INPUTs!X$40</f>
        <v>122754.48834322725</v>
      </c>
      <c r="AD36" s="146">
        <f>conversões!AC36*INPUTs!Y$40</f>
        <v>731675.0999851774</v>
      </c>
      <c r="AE36" s="146">
        <f>conversões!AD36*INPUTs!Z$40</f>
        <v>2438953.8214743724</v>
      </c>
      <c r="AF36" s="146">
        <f>conversões!AE36*INPUTs!AA$40</f>
        <v>626603.65743052715</v>
      </c>
      <c r="AG36" s="146">
        <f>conversões!AF36*INPUTs!AB$40</f>
        <v>370594.23544656835</v>
      </c>
      <c r="AH36" s="146">
        <f>conversões!AG36*INPUTs!AC$40</f>
        <v>473128.94571831462</v>
      </c>
      <c r="AI36" s="146">
        <f>conversões!AH36*INPUTs!AD$40</f>
        <v>65201.283714556987</v>
      </c>
      <c r="AJ36" s="146">
        <f>conversões!AI36*INPUTs!AE$40</f>
        <v>56354.393228457819</v>
      </c>
      <c r="AK36" s="146">
        <f>conversões!AJ36*INPUTs!AF$40</f>
        <v>155922.9453106462</v>
      </c>
      <c r="AL36" s="146">
        <f>conversões!AK36*INPUTs!AG$40</f>
        <v>165205.75026725719</v>
      </c>
      <c r="AM36" s="144">
        <f t="shared" si="0"/>
        <v>6532011.158473243</v>
      </c>
      <c r="AN36" s="146">
        <f>conversões!AM36*INPUTs!AI$40</f>
        <v>55921.448944966476</v>
      </c>
      <c r="AO36" s="146">
        <f>conversões!AN36*INPUTs!AJ$40</f>
        <v>10454.525463804002</v>
      </c>
      <c r="AP36" s="146">
        <f>conversões!AO36*INPUTs!AK$40</f>
        <v>73476.03993904317</v>
      </c>
      <c r="AQ36" s="146">
        <f>conversões!AP36*INPUTs!AL$40</f>
        <v>2864.893724777558</v>
      </c>
      <c r="AR36" s="146">
        <f>conversões!AQ36*INPUTs!AM$40</f>
        <v>51680.219921895317</v>
      </c>
      <c r="AS36" s="146">
        <f>conversões!AR36*INPUTs!AN$40</f>
        <v>4300.8531201071482</v>
      </c>
      <c r="AT36" s="146">
        <f>conversões!AS36*INPUTs!AO$40</f>
        <v>9785.8411339196464</v>
      </c>
      <c r="AU36" s="146">
        <f>conversões!AT36*INPUTs!AP$40</f>
        <v>62655.461525627601</v>
      </c>
      <c r="AV36" s="146">
        <f>conversões!AU36*INPUTs!AQ$40</f>
        <v>33435.289207035181</v>
      </c>
      <c r="AW36" s="146">
        <f>conversões!AV36*INPUTs!AR$40</f>
        <v>88235.892457604292</v>
      </c>
      <c r="AX36" s="146">
        <f>conversões!AW36*INPUTs!AS$40</f>
        <v>28122.613432586717</v>
      </c>
      <c r="AY36" s="146">
        <f>conversões!AX36*INPUTs!AT$40</f>
        <v>44489.61587888706</v>
      </c>
      <c r="AZ36" s="146">
        <f>conversões!AY36*INPUTs!AU$40</f>
        <v>118370.12185871635</v>
      </c>
      <c r="BA36" s="146">
        <f>conversões!AZ36*INPUTs!AV$40</f>
        <v>17068.750915336685</v>
      </c>
      <c r="BB36" s="146">
        <f>conversões!BA36*INPUTs!AW$40</f>
        <v>41857.591097444849</v>
      </c>
      <c r="BC36" s="146">
        <f>conversões!BB36*INPUTs!AX$40</f>
        <v>142434.90664535743</v>
      </c>
      <c r="BD36" s="146">
        <f>conversões!BC36*INPUTs!AY$40</f>
        <v>414167.17457169021</v>
      </c>
      <c r="BE36" s="146">
        <f>conversões!BD36*INPUTs!AZ$40</f>
        <v>119476.63634995444</v>
      </c>
      <c r="BF36" s="146">
        <f>conversões!BE36*INPUTs!BA$40</f>
        <v>675735.72450575535</v>
      </c>
      <c r="BG36" s="146">
        <f>conversões!BF36*INPUTs!BB$40</f>
        <v>2330420.4859102187</v>
      </c>
      <c r="BH36" s="146">
        <f>conversões!BG36*INPUTs!BC$40</f>
        <v>617942.15008432302</v>
      </c>
      <c r="BI36" s="146">
        <f>conversões!BH36*INPUTs!BD$40</f>
        <v>343340.97435542988</v>
      </c>
      <c r="BJ36" s="146">
        <f>conversões!BI36*INPUTs!BE$40</f>
        <v>440912.65418815764</v>
      </c>
      <c r="BK36" s="146">
        <f>conversões!BJ36*INPUTs!BF$40</f>
        <v>58996.219628829327</v>
      </c>
      <c r="BL36" s="146">
        <f>conversões!BK36*INPUTs!BG$40</f>
        <v>52167.845276766304</v>
      </c>
      <c r="BM36" s="146">
        <f>conversões!BL36*INPUTs!BH$40</f>
        <v>142357.56559519112</v>
      </c>
      <c r="BN36" s="146">
        <f>conversões!BM36*INPUTs!BI$40</f>
        <v>165045.52858073771</v>
      </c>
      <c r="BO36" s="144">
        <f t="shared" si="1"/>
        <v>6145717.0243141633</v>
      </c>
      <c r="BP36" s="146">
        <f>conversões!BO36*INPUTs!BK$40</f>
        <v>46438.055296279599</v>
      </c>
      <c r="BQ36" s="146">
        <f>conversões!BP36*INPUTs!BL$40</f>
        <v>10852.239372778267</v>
      </c>
      <c r="BR36" s="146">
        <f>conversões!BQ36*INPUTs!BM$40</f>
        <v>68929.254274956184</v>
      </c>
      <c r="BS36" s="146">
        <f>conversões!BR36*INPUTs!BN$40</f>
        <v>3255.4335449961391</v>
      </c>
      <c r="BT36" s="146">
        <f>conversões!BS36*INPUTs!BO$40</f>
        <v>35491.506899146327</v>
      </c>
      <c r="BU36" s="146">
        <f>conversões!BT36*INPUTs!BP$40</f>
        <v>3225.4421929887658</v>
      </c>
      <c r="BV36" s="146">
        <f>conversões!BU36*INPUTs!BQ$40</f>
        <v>9076.1013000631247</v>
      </c>
      <c r="BW36" s="146">
        <f>conversões!BV36*INPUTs!BR$40</f>
        <v>52870.849834885688</v>
      </c>
      <c r="BX36" s="146">
        <f>conversões!BW36*INPUTs!BS$40</f>
        <v>28934.091533040151</v>
      </c>
      <c r="BY36" s="146">
        <f>conversões!BX36*INPUTs!BT$40</f>
        <v>66337.947686593019</v>
      </c>
      <c r="BZ36" s="146">
        <f>conversões!BY36*INPUTs!BU$40</f>
        <v>23790.230115357059</v>
      </c>
      <c r="CA36" s="146">
        <f>conversões!BZ36*INPUTs!BV$40</f>
        <v>37210.353550119995</v>
      </c>
      <c r="CB36" s="146">
        <f>conversões!CA36*INPUTs!BW$40</f>
        <v>85074.593981084312</v>
      </c>
      <c r="CC36" s="146">
        <f>conversões!CB36*INPUTs!BX$40</f>
        <v>14873.398950832687</v>
      </c>
      <c r="CD36" s="146">
        <f>conversões!CC36*INPUTs!BY$40</f>
        <v>34811.589057284007</v>
      </c>
      <c r="CE36" s="146">
        <f>conversões!CD36*INPUTs!BZ$40</f>
        <v>119943.29943798274</v>
      </c>
      <c r="CF36" s="146">
        <f>conversões!CE36*INPUTs!CA$40</f>
        <v>350013.00444701914</v>
      </c>
      <c r="CG36" s="146">
        <f>conversões!CF36*INPUTs!CB$40</f>
        <v>97660.249117246</v>
      </c>
      <c r="CH36" s="146">
        <f>conversões!CG36*INPUTs!CC$40</f>
        <v>537440.20683409681</v>
      </c>
      <c r="CI36" s="146">
        <f>conversões!CH36*INPUTs!CD$40</f>
        <v>1734009.492554575</v>
      </c>
      <c r="CJ36" s="146">
        <f>conversões!CI36*INPUTs!CE$40</f>
        <v>531469.10291055299</v>
      </c>
      <c r="CK36" s="146">
        <f>conversões!CJ36*INPUTs!CF$40</f>
        <v>283318.29148772021</v>
      </c>
      <c r="CL36" s="146">
        <f>conversões!CK36*INPUTs!CG$40</f>
        <v>347924.39184593013</v>
      </c>
      <c r="CM36" s="146">
        <f>conversões!CL36*INPUTs!CH$40</f>
        <v>48812.979577083213</v>
      </c>
      <c r="CN36" s="146">
        <f>conversões!CM36*INPUTs!CI$40</f>
        <v>44841.243034713865</v>
      </c>
      <c r="CO36" s="146">
        <f>conversões!CN36*INPUTs!CJ$40</f>
        <v>124088.89298416632</v>
      </c>
      <c r="CP36" s="146">
        <f>conversões!CO36*INPUTs!CK$40</f>
        <v>130111.39084474876</v>
      </c>
      <c r="CQ36" s="144">
        <f t="shared" si="2"/>
        <v>4870803.6326662404</v>
      </c>
      <c r="CR36" s="146">
        <f>conversões!CQ36*INPUTs!CM$40</f>
        <v>42897.894812675011</v>
      </c>
      <c r="CS36" s="146">
        <f>conversões!CR36*INPUTs!CN$40</f>
        <v>6556.5797468281262</v>
      </c>
      <c r="CT36" s="146">
        <f>conversões!CS36*INPUTs!CO$40</f>
        <v>56463.012991363583</v>
      </c>
      <c r="CU36" s="146">
        <f>conversões!CT36*INPUTs!CP$40</f>
        <v>1671.4309753784685</v>
      </c>
      <c r="CV36" s="146">
        <f>conversões!CU36*INPUTs!CQ$40</f>
        <v>31221.473400467366</v>
      </c>
      <c r="CW36" s="146">
        <f>conversões!CV36*INPUTs!CR$40</f>
        <v>1688.2261858628722</v>
      </c>
      <c r="CX36" s="146">
        <f>conversões!CW36*INPUTs!CS$40</f>
        <v>5862.9563170627771</v>
      </c>
      <c r="CY36" s="146">
        <f>conversões!CX36*INPUTs!CT$40</f>
        <v>33788.798143516746</v>
      </c>
      <c r="CZ36" s="146">
        <f>conversões!CY36*INPUTs!CU$40</f>
        <v>26090.174374179627</v>
      </c>
      <c r="DA36" s="146">
        <f>conversões!CZ36*INPUTs!CV$40</f>
        <v>50323.092622637902</v>
      </c>
      <c r="DB36" s="146">
        <f>conversões!DA36*INPUTs!CW$40</f>
        <v>17853.956624112245</v>
      </c>
      <c r="DC36" s="146">
        <f>conversões!DB36*INPUTs!CX$40</f>
        <v>26084.852511230187</v>
      </c>
      <c r="DD36" s="146">
        <f>conversões!DC36*INPUTs!CY$40</f>
        <v>66050.733192774089</v>
      </c>
      <c r="DE36" s="146">
        <f>conversões!DD36*INPUTs!CZ$40</f>
        <v>13278.681631675476</v>
      </c>
      <c r="DF36" s="146">
        <f>conversões!DE36*INPUTs!DA$40</f>
        <v>29448.339730991131</v>
      </c>
      <c r="DG36" s="146">
        <f>conversões!DF36*INPUTs!DB$40</f>
        <v>98417.277977471589</v>
      </c>
      <c r="DH36" s="146">
        <f>conversões!DG36*INPUTs!DC$40</f>
        <v>278357.06464411056</v>
      </c>
      <c r="DI36" s="146">
        <f>conversões!DH36*INPUTs!DD$40</f>
        <v>79682.394431246372</v>
      </c>
      <c r="DJ36" s="146">
        <f>conversões!DI36*INPUTs!DE$40</f>
        <v>457742.10115838988</v>
      </c>
      <c r="DK36" s="146">
        <f>conversões!DJ36*INPUTs!DF$40</f>
        <v>1490735.4017157808</v>
      </c>
      <c r="DL36" s="146">
        <f>conversões!DK36*INPUTs!DG$40</f>
        <v>483002.85414698021</v>
      </c>
      <c r="DM36" s="146">
        <f>conversões!DL36*INPUTs!DH$40</f>
        <v>248066.0522991367</v>
      </c>
      <c r="DN36" s="146">
        <f>conversões!DM36*INPUTs!DI$40</f>
        <v>305203.65117543197</v>
      </c>
      <c r="DO36" s="146">
        <f>conversões!DN36*INPUTs!DJ$40</f>
        <v>43964.938009965808</v>
      </c>
      <c r="DP36" s="146">
        <f>conversões!DO36*INPUTs!DK$40</f>
        <v>49881.799539940774</v>
      </c>
      <c r="DQ36" s="146">
        <f>conversões!DP36*INPUTs!DL$40</f>
        <v>100234.00548746042</v>
      </c>
      <c r="DR36" s="146">
        <f>conversões!DQ36*INPUTs!DM$40</f>
        <v>103538.98587083729</v>
      </c>
      <c r="DS36" s="144">
        <f t="shared" si="3"/>
        <v>4148106.729717508</v>
      </c>
      <c r="DT36" s="146">
        <f>conversões!DS36*INPUTs!DO$40</f>
        <v>29922.540171816541</v>
      </c>
      <c r="DU36" s="146">
        <f>conversões!DT36*INPUTs!DP$40</f>
        <v>4726.5859540844567</v>
      </c>
      <c r="DV36" s="146">
        <f>conversões!DU36*INPUTs!DQ$40</f>
        <v>42291.032985971447</v>
      </c>
      <c r="DW36" s="146">
        <f>conversões!DV36*INPUTs!DR$40</f>
        <v>1251.5003812454238</v>
      </c>
      <c r="DX36" s="146">
        <f>conversões!DW36*INPUTs!DS$40</f>
        <v>25346.163564251612</v>
      </c>
      <c r="DY36" s="146">
        <f>conversões!DX36*INPUTs!DT$40</f>
        <v>2527.3272338498459</v>
      </c>
      <c r="DZ36" s="146">
        <f>conversões!DY36*INPUTs!DU$40</f>
        <v>4135.4016143857252</v>
      </c>
      <c r="EA36" s="146">
        <f>conversões!DZ36*INPUTs!DV$40</f>
        <v>28980.603851251293</v>
      </c>
      <c r="EB36" s="146">
        <f>conversões!EA36*INPUTs!DW$40</f>
        <v>19029.613615816867</v>
      </c>
      <c r="EC36" s="146">
        <f>conversões!EB36*INPUTs!DX$40</f>
        <v>37956.065959215892</v>
      </c>
      <c r="ED36" s="146">
        <f>conversões!EC36*INPUTs!DY$40</f>
        <v>14875.230854847403</v>
      </c>
      <c r="EE36" s="146">
        <f>conversões!ED36*INPUTs!DZ$40</f>
        <v>18854.73775646992</v>
      </c>
      <c r="EF36" s="146">
        <f>conversões!EE36*INPUTs!EA$40</f>
        <v>52513.601948727257</v>
      </c>
      <c r="EG36" s="146">
        <f>conversões!EF36*INPUTs!EB$40</f>
        <v>9847.5540696812441</v>
      </c>
      <c r="EH36" s="146">
        <f>conversões!EG36*INPUTs!EC$40</f>
        <v>22846.996213183418</v>
      </c>
      <c r="EI36" s="146">
        <f>conversões!EH36*INPUTs!ED$40</f>
        <v>78395.357839415621</v>
      </c>
      <c r="EJ36" s="146">
        <f>conversões!EI36*INPUTs!EE$40</f>
        <v>223302.52194694345</v>
      </c>
      <c r="EK36" s="146">
        <f>conversões!EJ36*INPUTs!EF$40</f>
        <v>62701.082286521741</v>
      </c>
      <c r="EL36" s="146">
        <f>conversões!EK36*INPUTs!EG$40</f>
        <v>396779.8598525463</v>
      </c>
      <c r="EM36" s="146">
        <f>conversões!EL36*INPUTs!EH$40</f>
        <v>1225371.9228853185</v>
      </c>
      <c r="EN36" s="146">
        <f>conversões!EM36*INPUTs!EI$40</f>
        <v>396373.56511676288</v>
      </c>
      <c r="EO36" s="146">
        <f>conversões!EN36*INPUTs!EJ$40</f>
        <v>209900.5453860558</v>
      </c>
      <c r="EP36" s="146">
        <f>conversões!EO36*INPUTs!EK$40</f>
        <v>234139.43938274405</v>
      </c>
      <c r="EQ36" s="146">
        <f>conversões!EP36*INPUTs!EL$40</f>
        <v>28742.05284335135</v>
      </c>
      <c r="ER36" s="146">
        <f>conversões!EQ36*INPUTs!EM$40</f>
        <v>38629.798543493518</v>
      </c>
      <c r="ES36" s="146">
        <f>conversões!ER36*INPUTs!EN$40</f>
        <v>71722.15762071051</v>
      </c>
      <c r="ET36" s="146">
        <f>conversões!ES36*INPUTs!EO$40</f>
        <v>88521.785638215122</v>
      </c>
      <c r="EU36" s="144">
        <f t="shared" si="4"/>
        <v>3369685.0455168779</v>
      </c>
      <c r="EV36" s="146">
        <f>conversões!EU36*INPUTs!EQ$40</f>
        <v>24968.640247388528</v>
      </c>
      <c r="EW36" s="146">
        <f>conversões!EV36*INPUTs!ER$40</f>
        <v>3811.8261970707931</v>
      </c>
      <c r="EX36" s="146">
        <f>conversões!EW36*INPUTs!ES$40</f>
        <v>39945.888752435843</v>
      </c>
      <c r="EY36" s="146">
        <f>conversões!EX36*INPUTs!ET$40</f>
        <v>679.97724541622563</v>
      </c>
      <c r="EZ36" s="146">
        <f>conversões!EY36*INPUTs!EU$40</f>
        <v>24666.556868025844</v>
      </c>
      <c r="FA36" s="146">
        <f>conversões!EZ36*INPUTs!EV$40</f>
        <v>916.75888567289189</v>
      </c>
      <c r="FB36" s="146">
        <f>conversões!FA36*INPUTs!EW$40</f>
        <v>3961.4116509974901</v>
      </c>
      <c r="FC36" s="146">
        <f>conversões!FB36*INPUTs!EX$40</f>
        <v>26343.167186210274</v>
      </c>
      <c r="FD36" s="146">
        <f>conversões!FC36*INPUTs!EY$40</f>
        <v>17244.387876788158</v>
      </c>
      <c r="FE36" s="146">
        <f>conversões!FD36*INPUTs!EZ$40</f>
        <v>32981.99050234061</v>
      </c>
      <c r="FF36" s="146">
        <f>conversões!FE36*INPUTs!FA$40</f>
        <v>15317.89392447824</v>
      </c>
      <c r="FG36" s="146">
        <f>conversões!FF36*INPUTs!FB$40</f>
        <v>18522.149211087846</v>
      </c>
      <c r="FH36" s="146">
        <f>conversões!FG36*INPUTs!FC$40</f>
        <v>52817.091959363133</v>
      </c>
      <c r="FI36" s="146">
        <f>conversões!FH36*INPUTs!FD$40</f>
        <v>9887.54447481647</v>
      </c>
      <c r="FJ36" s="146">
        <f>conversões!FI36*INPUTs!FE$40</f>
        <v>20905.254483768938</v>
      </c>
      <c r="FK36" s="146">
        <f>conversões!FJ36*INPUTs!FF$40</f>
        <v>76876.047645568484</v>
      </c>
      <c r="FL36" s="146">
        <f>conversões!FK36*INPUTs!FG$40</f>
        <v>208614.0009311084</v>
      </c>
      <c r="FM36" s="146">
        <f>conversões!FL36*INPUTs!FH$40</f>
        <v>66539.833953785841</v>
      </c>
      <c r="FN36" s="146">
        <f>conversões!FM36*INPUTs!FI$40</f>
        <v>401642.12753577769</v>
      </c>
      <c r="FO36" s="146">
        <f>conversões!FN36*INPUTs!FJ$40</f>
        <v>1141345.2115002638</v>
      </c>
      <c r="FP36" s="146">
        <f>conversões!FO36*INPUTs!FK$40</f>
        <v>355583.99306766625</v>
      </c>
      <c r="FQ36" s="146">
        <f>conversões!FP36*INPUTs!FL$40</f>
        <v>208886.13584755742</v>
      </c>
      <c r="FR36" s="146">
        <f>conversões!FQ36*INPUTs!FM$40</f>
        <v>225207.34639358451</v>
      </c>
      <c r="FS36" s="146">
        <f>conversões!FR36*INPUTs!FN$40</f>
        <v>45295.874169400515</v>
      </c>
      <c r="FT36" s="146">
        <f>conversões!FS36*INPUTs!FO$40</f>
        <v>38989.20561560824</v>
      </c>
      <c r="FU36" s="146">
        <f>conversões!FT36*INPUTs!FP$40</f>
        <v>73534.320951874353</v>
      </c>
      <c r="FV36" s="146">
        <f>conversões!FU36*INPUTs!FQ$40</f>
        <v>71379.708471405203</v>
      </c>
      <c r="FW36" s="144">
        <f t="shared" si="5"/>
        <v>3206864.3455494619</v>
      </c>
      <c r="FX36" s="146">
        <f>conversões!FW36*INPUTs!FS$40</f>
        <v>26291.654384390382</v>
      </c>
      <c r="FY36" s="146">
        <f>conversões!FX36*INPUTs!FT$40</f>
        <v>3194.7877633435878</v>
      </c>
      <c r="FZ36" s="146">
        <f>conversões!FY36*INPUTs!FU$40</f>
        <v>39295.397734154802</v>
      </c>
      <c r="GA36" s="146">
        <f>conversões!FZ36*INPUTs!FV$40</f>
        <v>1584.004446372184</v>
      </c>
      <c r="GB36" s="146">
        <f>conversões!GA36*INPUTs!FW$40</f>
        <v>27135.374804131276</v>
      </c>
      <c r="GC36" s="146">
        <f>conversões!GB36*INPUTs!FX$40</f>
        <v>485.28367169001029</v>
      </c>
      <c r="GD36" s="146">
        <f>conversões!GC36*INPUTs!FY$40</f>
        <v>3798.532666262071</v>
      </c>
      <c r="GE36" s="146">
        <f>conversões!GD36*INPUTs!FZ$40</f>
        <v>27132.878603291087</v>
      </c>
      <c r="GF36" s="146">
        <f>conversões!GE36*INPUTs!GA$40</f>
        <v>15394.56277677151</v>
      </c>
      <c r="GG36" s="146">
        <f>conversões!GF36*INPUTs!GB$40</f>
        <v>33902.50155815998</v>
      </c>
      <c r="GH36" s="146">
        <f>conversões!GG36*INPUTs!GC$40</f>
        <v>18172.089191853054</v>
      </c>
      <c r="GI36" s="146">
        <f>conversões!GH36*INPUTs!GD$40</f>
        <v>21171.111752353154</v>
      </c>
      <c r="GJ36" s="146">
        <f>conversões!GI36*INPUTs!GE$40</f>
        <v>49970.592851556612</v>
      </c>
      <c r="GK36" s="146">
        <f>conversões!GJ36*INPUTs!GF$40</f>
        <v>9045.3052599866078</v>
      </c>
      <c r="GL36" s="146">
        <f>conversões!GK36*INPUTs!GG$40</f>
        <v>19232.069519269902</v>
      </c>
      <c r="GM36" s="146">
        <f>conversões!GL36*INPUTs!GH$40</f>
        <v>80201.903143951349</v>
      </c>
      <c r="GN36" s="146">
        <f>conversões!GM36*INPUTs!GI$40</f>
        <v>212041.51539228676</v>
      </c>
      <c r="GO36" s="146">
        <f>conversões!GN36*INPUTs!GJ$40</f>
        <v>58026.953467670872</v>
      </c>
      <c r="GP36" s="146">
        <f>conversões!GO36*INPUTs!GK$40</f>
        <v>433869.06691496511</v>
      </c>
      <c r="GQ36" s="146">
        <f>conversões!GP36*INPUTs!GL$40</f>
        <v>1227451.6710301326</v>
      </c>
      <c r="GR36" s="146">
        <f>conversões!GQ36*INPUTs!GM$40</f>
        <v>364644.29711890157</v>
      </c>
      <c r="GS36" s="146">
        <f>conversões!GR36*INPUTs!GN$40</f>
        <v>225534.18747939338</v>
      </c>
      <c r="GT36" s="146">
        <f>conversões!GS36*INPUTs!GO$40</f>
        <v>233650.2799927083</v>
      </c>
      <c r="GU36" s="146">
        <f>conversões!GT36*INPUTs!GP$40</f>
        <v>28204.093535663091</v>
      </c>
      <c r="GV36" s="146">
        <f>conversões!GU36*INPUTs!GQ$40</f>
        <v>40036.924757659865</v>
      </c>
      <c r="GW36" s="146">
        <f>conversões!GV36*INPUTs!GR$40</f>
        <v>61567.457675294208</v>
      </c>
      <c r="GX36" s="146">
        <f>conversões!GW36*INPUTs!GS$40</f>
        <v>65180.465119340945</v>
      </c>
      <c r="GY36" s="144">
        <f t="shared" si="6"/>
        <v>3326214.9626115547</v>
      </c>
      <c r="GZ36" s="146">
        <f>conversões!GY36*INPUTs!GU$40</f>
        <v>17609.223260582796</v>
      </c>
      <c r="HA36" s="146">
        <f>conversões!GZ36*INPUTs!GV$40</f>
        <v>1646.1142524092365</v>
      </c>
      <c r="HB36" s="146">
        <f>conversões!HA36*INPUTs!GW$40</f>
        <v>27339.155401415952</v>
      </c>
      <c r="HC36" s="146">
        <f>conversões!HB36*INPUTs!GX$40</f>
        <v>897.40465762609688</v>
      </c>
      <c r="HD36" s="146">
        <f>conversões!HC36*INPUTs!GY$40</f>
        <v>26119.979253615063</v>
      </c>
      <c r="HE36" s="146">
        <f>conversões!HD36*INPUTs!GZ$40</f>
        <v>424.5079693702429</v>
      </c>
      <c r="HF36" s="146">
        <f>conversões!HE36*INPUTs!HA$40</f>
        <v>2857.2584869219186</v>
      </c>
      <c r="HG36" s="146">
        <f>conversões!HF36*INPUTs!HB$40</f>
        <v>19974.111414276074</v>
      </c>
      <c r="HH36" s="146">
        <f>conversões!HG36*INPUTs!HC$40</f>
        <v>9695.4571556701412</v>
      </c>
      <c r="HI36" s="146">
        <f>conversões!HH36*INPUTs!HD$40</f>
        <v>25686.178715042093</v>
      </c>
      <c r="HJ36" s="146">
        <f>conversões!HI36*INPUTs!HE$40</f>
        <v>14701.767408946303</v>
      </c>
      <c r="HK36" s="146">
        <f>conversões!HJ36*INPUTs!HF$40</f>
        <v>15483.367563047039</v>
      </c>
      <c r="HL36" s="146">
        <f>conversões!HK36*INPUTs!HG$40</f>
        <v>38518.416662782103</v>
      </c>
      <c r="HM36" s="146">
        <f>conversões!HL36*INPUTs!HH$40</f>
        <v>7412.7870269072355</v>
      </c>
      <c r="HN36" s="146">
        <f>conversões!HM36*INPUTs!HI$40</f>
        <v>14616.264235652126</v>
      </c>
      <c r="HO36" s="146">
        <f>conversões!HN36*INPUTs!HJ$40</f>
        <v>68000.470341095061</v>
      </c>
      <c r="HP36" s="146">
        <f>conversões!HO36*INPUTs!HK$40</f>
        <v>165971.26825979099</v>
      </c>
      <c r="HQ36" s="146">
        <f>conversões!HP36*INPUTs!HL$40</f>
        <v>41498.485364694621</v>
      </c>
      <c r="HR36" s="146">
        <f>conversões!HQ36*INPUTs!HM$40</f>
        <v>307896.83027284167</v>
      </c>
      <c r="HS36" s="146">
        <f>conversões!HR36*INPUTs!HN$40</f>
        <v>954433.97820303321</v>
      </c>
      <c r="HT36" s="146">
        <f>conversões!HS36*INPUTs!HO$40</f>
        <v>275181.05089748692</v>
      </c>
      <c r="HU36" s="146">
        <f>conversões!HT36*INPUTs!HP$40</f>
        <v>165177.34996229495</v>
      </c>
      <c r="HV36" s="146">
        <f>conversões!HU36*INPUTs!HQ$40</f>
        <v>184973.65120954358</v>
      </c>
      <c r="HW36" s="146">
        <f>conversões!HV36*INPUTs!HR$40</f>
        <v>20436.486510109247</v>
      </c>
      <c r="HX36" s="146">
        <f>conversões!HW36*INPUTs!HS$40</f>
        <v>35932.278279120073</v>
      </c>
      <c r="HY36" s="146">
        <f>conversões!HX36*INPUTs!HT$40</f>
        <v>46654.240561746155</v>
      </c>
      <c r="HZ36" s="146">
        <f>conversões!HY36*INPUTs!HU$40</f>
        <v>51939.888906244654</v>
      </c>
      <c r="IA36" s="144">
        <f t="shared" si="7"/>
        <v>2541077.9722322654</v>
      </c>
    </row>
    <row r="37" spans="1:235" s="27" customFormat="1" ht="24" x14ac:dyDescent="0.25">
      <c r="A37" s="91" t="s">
        <v>29</v>
      </c>
      <c r="B37" s="92">
        <v>4761</v>
      </c>
      <c r="C37" s="92"/>
      <c r="D37" s="92"/>
      <c r="E37" s="92">
        <v>2</v>
      </c>
      <c r="F37" s="92"/>
      <c r="G37" s="92" t="s">
        <v>818</v>
      </c>
      <c r="H37" s="92" t="s">
        <v>788</v>
      </c>
      <c r="I37" s="91" t="s">
        <v>19</v>
      </c>
      <c r="J37" s="91" t="s">
        <v>875</v>
      </c>
      <c r="K37" s="91" t="s">
        <v>48</v>
      </c>
      <c r="L37" s="146">
        <f>conversões!K37*INPUTs!G$41</f>
        <v>128455.76806350246</v>
      </c>
      <c r="M37" s="146">
        <f>conversões!L37*INPUTs!H$41</f>
        <v>41501.591629747381</v>
      </c>
      <c r="N37" s="146">
        <f>conversões!M37*INPUTs!I$41</f>
        <v>249705.9868989168</v>
      </c>
      <c r="O37" s="146">
        <f>conversões!N37*INPUTs!J$41</f>
        <v>37097.158367226439</v>
      </c>
      <c r="P37" s="146">
        <f>conversões!O37*INPUTs!K$41</f>
        <v>366607.21824910812</v>
      </c>
      <c r="Q37" s="146">
        <f>conversões!P37*INPUTs!L$41</f>
        <v>44195.814722729003</v>
      </c>
      <c r="R37" s="146">
        <f>conversões!Q37*INPUTs!M$41</f>
        <v>59312.189216095801</v>
      </c>
      <c r="S37" s="146">
        <f>conversões!R37*INPUTs!N$41</f>
        <v>250024.89616524195</v>
      </c>
      <c r="T37" s="146">
        <f>conversões!S37*INPUTs!O$41</f>
        <v>115026.90011169936</v>
      </c>
      <c r="U37" s="146">
        <f>conversões!T37*INPUTs!P$41</f>
        <v>369524.76119973406</v>
      </c>
      <c r="V37" s="146">
        <f>conversões!U37*INPUTs!Q$41</f>
        <v>189572.71275751703</v>
      </c>
      <c r="W37" s="146">
        <f>conversões!V37*INPUTs!R$41</f>
        <v>187957.59804182389</v>
      </c>
      <c r="X37" s="146">
        <f>conversões!W37*INPUTs!S$41</f>
        <v>528332.93031583074</v>
      </c>
      <c r="Y37" s="146">
        <f>conversões!X37*INPUTs!T$41</f>
        <v>126198.84005339374</v>
      </c>
      <c r="Z37" s="146">
        <f>conversões!Y37*INPUTs!U$41</f>
        <v>126079.34218509028</v>
      </c>
      <c r="AA37" s="146">
        <f>conversões!Z37*INPUTs!V$41</f>
        <v>706626.11375659821</v>
      </c>
      <c r="AB37" s="146">
        <f>conversões!AA37*INPUTs!W$41</f>
        <v>1897631.7403361383</v>
      </c>
      <c r="AC37" s="146">
        <f>conversões!AB37*INPUTs!X$41</f>
        <v>382305.98640596034</v>
      </c>
      <c r="AD37" s="146">
        <f>conversões!AC37*INPUTs!Y$41</f>
        <v>2538976.4676230266</v>
      </c>
      <c r="AE37" s="146">
        <f>conversões!AD37*INPUTs!Z$41</f>
        <v>9269824.2635825835</v>
      </c>
      <c r="AF37" s="146">
        <f>conversões!AE37*INPUTs!AA$41</f>
        <v>2006725.2915093536</v>
      </c>
      <c r="AG37" s="146">
        <f>conversões!AF37*INPUTs!AB$41</f>
        <v>704260.39284653787</v>
      </c>
      <c r="AH37" s="146">
        <f>conversões!AG37*INPUTs!AC$41</f>
        <v>1376117.9872505192</v>
      </c>
      <c r="AI37" s="146">
        <f>conversões!AH37*INPUTs!AD$41</f>
        <v>226612.70434604984</v>
      </c>
      <c r="AJ37" s="146">
        <f>conversões!AI37*INPUTs!AE$41</f>
        <v>258335.8000217985</v>
      </c>
      <c r="AK37" s="146">
        <f>conversões!AJ37*INPUTs!AF$41</f>
        <v>470024.14632425841</v>
      </c>
      <c r="AL37" s="146">
        <f>conversões!AK37*INPUTs!AG$41</f>
        <v>764468.55864344817</v>
      </c>
      <c r="AM37" s="144">
        <f t="shared" si="0"/>
        <v>23421503.16062393</v>
      </c>
      <c r="AN37" s="146">
        <f>conversões!AM37*INPUTs!AI$41</f>
        <v>114269.50188559109</v>
      </c>
      <c r="AO37" s="146">
        <f>conversões!AN37*INPUTs!AJ$41</f>
        <v>35951.680522641007</v>
      </c>
      <c r="AP37" s="146">
        <f>conversões!AO37*INPUTs!AK$41</f>
        <v>196622.63246726376</v>
      </c>
      <c r="AQ37" s="146">
        <f>conversões!AP37*INPUTs!AL$41</f>
        <v>33913.150980934588</v>
      </c>
      <c r="AR37" s="146">
        <f>conversões!AQ37*INPUTs!AM$41</f>
        <v>334105.82035989605</v>
      </c>
      <c r="AS37" s="146">
        <f>conversões!AR37*INPUTs!AN$41</f>
        <v>43216.741525001169</v>
      </c>
      <c r="AT37" s="146">
        <f>conversões!AS37*INPUTs!AO$41</f>
        <v>63271.602426195161</v>
      </c>
      <c r="AU37" s="146">
        <f>conversões!AT37*INPUTs!AP$41</f>
        <v>235734.17965032373</v>
      </c>
      <c r="AV37" s="146">
        <f>conversões!AU37*INPUTs!AQ$41</f>
        <v>109379.03119540037</v>
      </c>
      <c r="AW37" s="146">
        <f>conversões!AV37*INPUTs!AR$41</f>
        <v>367560.8587082572</v>
      </c>
      <c r="AX37" s="146">
        <f>conversões!AW37*INPUTs!AS$41</f>
        <v>173401.08431742448</v>
      </c>
      <c r="AY37" s="146">
        <f>conversões!AX37*INPUTs!AT$41</f>
        <v>145270.2072285155</v>
      </c>
      <c r="AZ37" s="146">
        <f>conversões!AY37*INPUTs!AU$41</f>
        <v>543745.75268875028</v>
      </c>
      <c r="BA37" s="146">
        <f>conversões!AZ37*INPUTs!AV$41</f>
        <v>129426.25181555228</v>
      </c>
      <c r="BB37" s="146">
        <f>conversões!BA37*INPUTs!AW$41</f>
        <v>122070.72967315602</v>
      </c>
      <c r="BC37" s="146">
        <f>conversões!BB37*INPUTs!AX$41</f>
        <v>645900.21065865248</v>
      </c>
      <c r="BD37" s="146">
        <f>conversões!BC37*INPUTs!AY$41</f>
        <v>1760047.6721430409</v>
      </c>
      <c r="BE37" s="146">
        <f>conversões!BD37*INPUTs!AZ$41</f>
        <v>350528.08964829077</v>
      </c>
      <c r="BF37" s="146">
        <f>conversões!BE37*INPUTs!BA$41</f>
        <v>2334833.43026052</v>
      </c>
      <c r="BG37" s="146">
        <f>conversões!BF37*INPUTs!BB$41</f>
        <v>9050729.0463816244</v>
      </c>
      <c r="BH37" s="146">
        <f>conversões!BG37*INPUTs!BC$41</f>
        <v>1784624.8580348454</v>
      </c>
      <c r="BI37" s="146">
        <f>conversões!BH37*INPUTs!BD$41</f>
        <v>657967.30719424435</v>
      </c>
      <c r="BJ37" s="146">
        <f>conversões!BI37*INPUTs!BE$41</f>
        <v>1304271.7326935069</v>
      </c>
      <c r="BK37" s="146">
        <f>conversões!BJ37*INPUTs!BF$41</f>
        <v>169792.50160027121</v>
      </c>
      <c r="BL37" s="146">
        <f>conversões!BK37*INPUTs!BG$41</f>
        <v>232571.19098320958</v>
      </c>
      <c r="BM37" s="146">
        <f>conversões!BL37*INPUTs!BH$41</f>
        <v>420958.78951299173</v>
      </c>
      <c r="BN37" s="146">
        <f>conversões!BM37*INPUTs!BI$41</f>
        <v>737249.47656624252</v>
      </c>
      <c r="BO37" s="144">
        <f t="shared" si="1"/>
        <v>22097413.531122349</v>
      </c>
      <c r="BP37" s="146">
        <f>conversões!BO37*INPUTs!BK$41</f>
        <v>122314.75553425644</v>
      </c>
      <c r="BQ37" s="146">
        <f>conversões!BP37*INPUTs!BL$41</f>
        <v>36585.977331691793</v>
      </c>
      <c r="BR37" s="146">
        <f>conversões!BQ37*INPUTs!BM$41</f>
        <v>191527.36901164646</v>
      </c>
      <c r="BS37" s="146">
        <f>conversões!BR37*INPUTs!BN$41</f>
        <v>46288.50459674724</v>
      </c>
      <c r="BT37" s="146">
        <f>conversões!BS37*INPUTs!BO$41</f>
        <v>300720.19908503135</v>
      </c>
      <c r="BU37" s="146">
        <f>conversões!BT37*INPUTs!BP$41</f>
        <v>35101.456481683643</v>
      </c>
      <c r="BV37" s="146">
        <f>conversões!BU37*INPUTs!BQ$41</f>
        <v>51071.10623444691</v>
      </c>
      <c r="BW37" s="146">
        <f>conversões!BV37*INPUTs!BR$41</f>
        <v>225763.97338743851</v>
      </c>
      <c r="BX37" s="146">
        <f>conversões!BW37*INPUTs!BS$41</f>
        <v>103142.59130023392</v>
      </c>
      <c r="BY37" s="146">
        <f>conversões!BX37*INPUTs!BT$41</f>
        <v>346079.81141403696</v>
      </c>
      <c r="BZ37" s="146">
        <f>conversões!BY37*INPUTs!BU$41</f>
        <v>146177.60220378253</v>
      </c>
      <c r="CA37" s="146">
        <f>conversões!BZ37*INPUTs!BV$41</f>
        <v>134624.11419615601</v>
      </c>
      <c r="CB37" s="146">
        <f>conversões!CA37*INPUTs!BW$41</f>
        <v>507156.40722038009</v>
      </c>
      <c r="CC37" s="146">
        <f>conversões!CB37*INPUTs!BX$41</f>
        <v>115042.36604401223</v>
      </c>
      <c r="CD37" s="146">
        <f>conversões!CC37*INPUTs!BY$41</f>
        <v>125141.69714303722</v>
      </c>
      <c r="CE37" s="146">
        <f>conversões!CD37*INPUTs!BZ$41</f>
        <v>631287.747187712</v>
      </c>
      <c r="CF37" s="146">
        <f>conversões!CE37*INPUTs!CA$41</f>
        <v>1803353.3047918053</v>
      </c>
      <c r="CG37" s="146">
        <f>conversões!CF37*INPUTs!CB$41</f>
        <v>325686.17579836358</v>
      </c>
      <c r="CH37" s="146">
        <f>conversões!CG37*INPUTs!CC$41</f>
        <v>2289104.0589305484</v>
      </c>
      <c r="CI37" s="146">
        <f>conversões!CH37*INPUTs!CD$41</f>
        <v>8494149.993458841</v>
      </c>
      <c r="CJ37" s="146">
        <f>conversões!CI37*INPUTs!CE$41</f>
        <v>1809052.3354518311</v>
      </c>
      <c r="CK37" s="146">
        <f>conversões!CJ37*INPUTs!CF$41</f>
        <v>621469.1310452366</v>
      </c>
      <c r="CL37" s="146">
        <f>conversões!CK37*INPUTs!CG$41</f>
        <v>1212019.7283969112</v>
      </c>
      <c r="CM37" s="146">
        <f>conversões!CL37*INPUTs!CH$41</f>
        <v>161511.15879118486</v>
      </c>
      <c r="CN37" s="146">
        <f>conversões!CM37*INPUTs!CI$41</f>
        <v>246450.33200886386</v>
      </c>
      <c r="CO37" s="146">
        <f>conversões!CN37*INPUTs!CJ$41</f>
        <v>388693.94289150502</v>
      </c>
      <c r="CP37" s="146">
        <f>conversões!CO37*INPUTs!CK$41</f>
        <v>661765.73531725362</v>
      </c>
      <c r="CQ37" s="144">
        <f t="shared" si="2"/>
        <v>21131281.575254638</v>
      </c>
      <c r="CR37" s="146">
        <f>conversões!CQ37*INPUTs!CM$41</f>
        <v>101128.09132321527</v>
      </c>
      <c r="CS37" s="146">
        <f>conversões!CR37*INPUTs!CN$41</f>
        <v>30134.715125195911</v>
      </c>
      <c r="CT37" s="146">
        <f>conversões!CS37*INPUTs!CO$41</f>
        <v>157843.29918159096</v>
      </c>
      <c r="CU37" s="146">
        <f>conversões!CT37*INPUTs!CP$41</f>
        <v>24372.155536883889</v>
      </c>
      <c r="CV37" s="146">
        <f>conversões!CU37*INPUTs!CQ$41</f>
        <v>236307.85108305927</v>
      </c>
      <c r="CW37" s="146">
        <f>conversões!CV37*INPUTs!CR$41</f>
        <v>28581.934919212108</v>
      </c>
      <c r="CX37" s="146">
        <f>conversões!CW37*INPUTs!CS$41</f>
        <v>50713.201038529798</v>
      </c>
      <c r="CY37" s="146">
        <f>conversões!CX37*INPUTs!CT$41</f>
        <v>175673.95763267361</v>
      </c>
      <c r="CZ37" s="146">
        <f>conversões!CY37*INPUTs!CU$41</f>
        <v>89919.700811154471</v>
      </c>
      <c r="DA37" s="146">
        <f>conversões!CZ37*INPUTs!CV$41</f>
        <v>313909.79659643921</v>
      </c>
      <c r="DB37" s="146">
        <f>conversões!DA37*INPUTs!CW$41</f>
        <v>113301.56230194212</v>
      </c>
      <c r="DC37" s="146">
        <f>conversões!DB37*INPUTs!CX$41</f>
        <v>105548.60447049969</v>
      </c>
      <c r="DD37" s="146">
        <f>conversões!DC37*INPUTs!CY$41</f>
        <v>360288.66675518005</v>
      </c>
      <c r="DE37" s="146">
        <f>conversões!DD37*INPUTs!CZ$41</f>
        <v>96369.307215402834</v>
      </c>
      <c r="DF37" s="146">
        <f>conversões!DE37*INPUTs!DA$41</f>
        <v>97300.162056810819</v>
      </c>
      <c r="DG37" s="146">
        <f>conversões!DF37*INPUTs!DB$41</f>
        <v>504559.6810018667</v>
      </c>
      <c r="DH37" s="146">
        <f>conversões!DG37*INPUTs!DC$41</f>
        <v>1477078.7894665995</v>
      </c>
      <c r="DI37" s="146">
        <f>conversões!DH37*INPUTs!DD$41</f>
        <v>279694.78482920432</v>
      </c>
      <c r="DJ37" s="146">
        <f>conversões!DI37*INPUTs!DE$41</f>
        <v>1887923.350744342</v>
      </c>
      <c r="DK37" s="146">
        <f>conversões!DJ37*INPUTs!DF$41</f>
        <v>7103814.0984338569</v>
      </c>
      <c r="DL37" s="146">
        <f>conversões!DK37*INPUTs!DG$41</f>
        <v>1553385.1016216497</v>
      </c>
      <c r="DM37" s="146">
        <f>conversões!DL37*INPUTs!DH$41</f>
        <v>526580.19368345116</v>
      </c>
      <c r="DN37" s="146">
        <f>conversões!DM37*INPUTs!DI$41</f>
        <v>1064008.0526892629</v>
      </c>
      <c r="DO37" s="146">
        <f>conversões!DN37*INPUTs!DJ$41</f>
        <v>140095.93281083493</v>
      </c>
      <c r="DP37" s="146">
        <f>conversões!DO37*INPUTs!DK$41</f>
        <v>205169.16422200203</v>
      </c>
      <c r="DQ37" s="146">
        <f>conversões!DP37*INPUTs!DL$41</f>
        <v>340313.51428262435</v>
      </c>
      <c r="DR37" s="146">
        <f>conversões!DQ37*INPUTs!DM$41</f>
        <v>597113.0920207866</v>
      </c>
      <c r="DS37" s="144">
        <f t="shared" si="3"/>
        <v>17661128.761854276</v>
      </c>
      <c r="DT37" s="146">
        <f>conversões!DS37*INPUTs!DO$41</f>
        <v>119139.07189523794</v>
      </c>
      <c r="DU37" s="146">
        <f>conversões!DT37*INPUTs!DP$41</f>
        <v>33367.972439063386</v>
      </c>
      <c r="DV37" s="146">
        <f>conversões!DU37*INPUTs!DQ$41</f>
        <v>145555.06808853048</v>
      </c>
      <c r="DW37" s="146">
        <f>conversões!DV37*INPUTs!DR$41</f>
        <v>23921.686171680434</v>
      </c>
      <c r="DX37" s="146">
        <f>conversões!DW37*INPUTs!DS$41</f>
        <v>231531.9286888137</v>
      </c>
      <c r="DY37" s="146">
        <f>conversões!DX37*INPUTs!DT$41</f>
        <v>31566.228288491522</v>
      </c>
      <c r="DZ37" s="146">
        <f>conversões!DY37*INPUTs!DU$41</f>
        <v>70543.457521547622</v>
      </c>
      <c r="EA37" s="146">
        <f>conversões!DZ37*INPUTs!DV$41</f>
        <v>186135.50037759938</v>
      </c>
      <c r="EB37" s="146">
        <f>conversões!EA37*INPUTs!DW$41</f>
        <v>87891.451397006094</v>
      </c>
      <c r="EC37" s="146">
        <f>conversões!EB37*INPUTs!DX$41</f>
        <v>300295.82295563287</v>
      </c>
      <c r="ED37" s="146">
        <f>conversões!EC37*INPUTs!DY$41</f>
        <v>114480.66130255906</v>
      </c>
      <c r="EE37" s="146">
        <f>conversões!ED37*INPUTs!DZ$41</f>
        <v>80119.912979830318</v>
      </c>
      <c r="EF37" s="146">
        <f>conversões!EE37*INPUTs!EA$41</f>
        <v>392059.4388579303</v>
      </c>
      <c r="EG37" s="146">
        <f>conversões!EF37*INPUTs!EB$41</f>
        <v>84827.863498074003</v>
      </c>
      <c r="EH37" s="146">
        <f>conversões!EG37*INPUTs!EC$41</f>
        <v>91211.610695344687</v>
      </c>
      <c r="EI37" s="146">
        <f>conversões!EH37*INPUTs!ED$41</f>
        <v>502063.45966956177</v>
      </c>
      <c r="EJ37" s="146">
        <f>conversões!EI37*INPUTs!EE$41</f>
        <v>1475309.3601206099</v>
      </c>
      <c r="EK37" s="146">
        <f>conversões!EJ37*INPUTs!EF$41</f>
        <v>278451.01000295806</v>
      </c>
      <c r="EL37" s="146">
        <f>conversões!EK37*INPUTs!EG$41</f>
        <v>1800881.3179796757</v>
      </c>
      <c r="EM37" s="146">
        <f>conversões!EL37*INPUTs!EH$41</f>
        <v>6979970.3670153311</v>
      </c>
      <c r="EN37" s="146">
        <f>conversões!EM37*INPUTs!EI$41</f>
        <v>1503957.1804216939</v>
      </c>
      <c r="EO37" s="146">
        <f>conversões!EN37*INPUTs!EJ$41</f>
        <v>518384.07217800873</v>
      </c>
      <c r="EP37" s="146">
        <f>conversões!EO37*INPUTs!EK$41</f>
        <v>1076108.0439247512</v>
      </c>
      <c r="EQ37" s="146">
        <f>conversões!EP37*INPUTs!EL$41</f>
        <v>132703.41068233782</v>
      </c>
      <c r="ER37" s="146">
        <f>conversões!EQ37*INPUTs!EM$41</f>
        <v>209929.29397702269</v>
      </c>
      <c r="ES37" s="146">
        <f>conversões!ER37*INPUTs!EN$41</f>
        <v>334003.04090889246</v>
      </c>
      <c r="ET37" s="146">
        <f>conversões!ES37*INPUTs!EO$41</f>
        <v>640912.72997163213</v>
      </c>
      <c r="EU37" s="144">
        <f t="shared" si="4"/>
        <v>17445320.962009814</v>
      </c>
      <c r="EV37" s="146">
        <f>conversões!EU37*INPUTs!EQ$41</f>
        <v>107002.05365429015</v>
      </c>
      <c r="EW37" s="146">
        <f>conversões!EV37*INPUTs!ER$41</f>
        <v>40646.536576986771</v>
      </c>
      <c r="EX37" s="146">
        <f>conversões!EW37*INPUTs!ES$41</f>
        <v>137067.19289730719</v>
      </c>
      <c r="EY37" s="146">
        <f>conversões!EX37*INPUTs!ET$41</f>
        <v>26778.225802227997</v>
      </c>
      <c r="EZ37" s="146">
        <f>conversões!EY37*INPUTs!EU$41</f>
        <v>204646.25142128408</v>
      </c>
      <c r="FA37" s="146">
        <f>conversões!EZ37*INPUTs!EV$41</f>
        <v>27586.287130446348</v>
      </c>
      <c r="FB37" s="146">
        <f>conversões!FA37*INPUTs!EW$41</f>
        <v>87616.29742230846</v>
      </c>
      <c r="FC37" s="146">
        <f>conversões!FB37*INPUTs!EX$41</f>
        <v>151312.5262263644</v>
      </c>
      <c r="FD37" s="146">
        <f>conversões!FC37*INPUTs!EY$41</f>
        <v>90094.568012536445</v>
      </c>
      <c r="FE37" s="146">
        <f>conversões!FD37*INPUTs!EZ$41</f>
        <v>252999.67346076106</v>
      </c>
      <c r="FF37" s="146">
        <f>conversões!FE37*INPUTs!FA$41</f>
        <v>115745.81524267144</v>
      </c>
      <c r="FG37" s="146">
        <f>conversões!FF37*INPUTs!FB$41</f>
        <v>69963.828030189645</v>
      </c>
      <c r="FH37" s="146">
        <f>conversões!FG37*INPUTs!FC$41</f>
        <v>388005.14005541778</v>
      </c>
      <c r="FI37" s="146">
        <f>conversões!FH37*INPUTs!FD$41</f>
        <v>86579.992763632923</v>
      </c>
      <c r="FJ37" s="146">
        <f>conversões!FI37*INPUTs!FE$41</f>
        <v>96974.052758197402</v>
      </c>
      <c r="FK37" s="146">
        <f>conversões!FJ37*INPUTs!FF$41</f>
        <v>478017.23579819372</v>
      </c>
      <c r="FL37" s="146">
        <f>conversões!FK37*INPUTs!FG$41</f>
        <v>1437860.0234891693</v>
      </c>
      <c r="FM37" s="146">
        <f>conversões!FL37*INPUTs!FH$41</f>
        <v>313359.81583087455</v>
      </c>
      <c r="FN37" s="146">
        <f>conversões!FM37*INPUTs!FI$41</f>
        <v>1879185.5371875749</v>
      </c>
      <c r="FO37" s="146">
        <f>conversões!FN37*INPUTs!FJ$41</f>
        <v>7047260.5381411659</v>
      </c>
      <c r="FP37" s="146">
        <f>conversões!FO37*INPUTs!FK$41</f>
        <v>1464270.1456475104</v>
      </c>
      <c r="FQ37" s="146">
        <f>conversões!FP37*INPUTs!FL$41</f>
        <v>493834.6938366401</v>
      </c>
      <c r="FR37" s="146">
        <f>conversões!FQ37*INPUTs!FM$41</f>
        <v>1092017.2409558604</v>
      </c>
      <c r="FS37" s="146">
        <f>conversões!FR37*INPUTs!FN$41</f>
        <v>135537.72042187932</v>
      </c>
      <c r="FT37" s="146">
        <f>conversões!FS37*INPUTs!FO$41</f>
        <v>210878.70122479679</v>
      </c>
      <c r="FU37" s="146">
        <f>conversões!FT37*INPUTs!FP$41</f>
        <v>351824.8123920135</v>
      </c>
      <c r="FV37" s="146">
        <f>conversões!FU37*INPUTs!FQ$41</f>
        <v>610085.13472966116</v>
      </c>
      <c r="FW37" s="144">
        <f t="shared" si="5"/>
        <v>17397150.041109961</v>
      </c>
      <c r="FX37" s="146">
        <f>conversões!FW37*INPUTs!FS$41</f>
        <v>98387.128526566099</v>
      </c>
      <c r="FY37" s="146">
        <f>conversões!FX37*INPUTs!FT$41</f>
        <v>31964.100472954746</v>
      </c>
      <c r="FZ37" s="146">
        <f>conversões!FY37*INPUTs!FU$41</f>
        <v>112947.56565614472</v>
      </c>
      <c r="GA37" s="146">
        <f>conversões!FZ37*INPUTs!FV$41</f>
        <v>26380.649820630941</v>
      </c>
      <c r="GB37" s="146">
        <f>conversões!GA37*INPUTs!FW$41</f>
        <v>191135.46293495916</v>
      </c>
      <c r="GC37" s="146">
        <f>conversões!GB37*INPUTs!FX$41</f>
        <v>37250.359655084481</v>
      </c>
      <c r="GD37" s="146">
        <f>conversões!GC37*INPUTs!FY$41</f>
        <v>116126.97958157172</v>
      </c>
      <c r="GE37" s="146">
        <f>conversões!GD37*INPUTs!FZ$41</f>
        <v>133079.19925913576</v>
      </c>
      <c r="GF37" s="146">
        <f>conversões!GE37*INPUTs!GA$41</f>
        <v>84903.723909757944</v>
      </c>
      <c r="GG37" s="146">
        <f>conversões!GF37*INPUTs!GB$41</f>
        <v>225159.14432865192</v>
      </c>
      <c r="GH37" s="146">
        <f>conversões!GG37*INPUTs!GC$41</f>
        <v>104201.7613769381</v>
      </c>
      <c r="GI37" s="146">
        <f>conversões!GH37*INPUTs!GD$41</f>
        <v>67286.630348778504</v>
      </c>
      <c r="GJ37" s="146">
        <f>conversões!GI37*INPUTs!GE$41</f>
        <v>357864.97619106382</v>
      </c>
      <c r="GK37" s="146">
        <f>conversões!GJ37*INPUTs!GF$41</f>
        <v>82582.419826017183</v>
      </c>
      <c r="GL37" s="146">
        <f>conversões!GK37*INPUTs!GG$41</f>
        <v>91513.815908821431</v>
      </c>
      <c r="GM37" s="146">
        <f>conversões!GL37*INPUTs!GH$41</f>
        <v>471106.06633369299</v>
      </c>
      <c r="GN37" s="146">
        <f>conversões!GM37*INPUTs!GI$41</f>
        <v>1331185.0337032736</v>
      </c>
      <c r="GO37" s="146">
        <f>conversões!GN37*INPUTs!GJ$41</f>
        <v>318995.05761619046</v>
      </c>
      <c r="GP37" s="146">
        <f>conversões!GO37*INPUTs!GK$41</f>
        <v>1822107.6208342216</v>
      </c>
      <c r="GQ37" s="146">
        <f>conversões!GP37*INPUTs!GL$41</f>
        <v>7380686.2475290475</v>
      </c>
      <c r="GR37" s="146">
        <f>conversões!GQ37*INPUTs!GM$41</f>
        <v>1296952.1559696128</v>
      </c>
      <c r="GS37" s="146">
        <f>conversões!GR37*INPUTs!GN$41</f>
        <v>466960.30682719167</v>
      </c>
      <c r="GT37" s="146">
        <f>conversões!GS37*INPUTs!GO$41</f>
        <v>1092803.6249827114</v>
      </c>
      <c r="GU37" s="146">
        <f>conversões!GT37*INPUTs!GP$41</f>
        <v>128868.29508288564</v>
      </c>
      <c r="GV37" s="146">
        <f>conversões!GU37*INPUTs!GQ$41</f>
        <v>195893.17374569084</v>
      </c>
      <c r="GW37" s="146">
        <f>conversões!GV37*INPUTs!GR$41</f>
        <v>333034.64044421155</v>
      </c>
      <c r="GX37" s="146">
        <f>conversões!GW37*INPUTs!GS$41</f>
        <v>597835.70592296124</v>
      </c>
      <c r="GY37" s="144">
        <f t="shared" si="6"/>
        <v>17197211.846788768</v>
      </c>
      <c r="GZ37" s="146">
        <f>conversões!GY37*INPUTs!GU$41</f>
        <v>76752.412812013281</v>
      </c>
      <c r="HA37" s="146">
        <f>conversões!GZ37*INPUTs!GV$41</f>
        <v>33296.264428891038</v>
      </c>
      <c r="HB37" s="146">
        <f>conversões!HA37*INPUTs!GW$41</f>
        <v>112152.48747576818</v>
      </c>
      <c r="HC37" s="146">
        <f>conversões!HB37*INPUTs!GX$41</f>
        <v>25151.093644451972</v>
      </c>
      <c r="HD37" s="146">
        <f>conversões!HC37*INPUTs!GY$41</f>
        <v>150216.01702465236</v>
      </c>
      <c r="HE37" s="146">
        <f>conversões!HD37*INPUTs!GZ$41</f>
        <v>44882.573828333232</v>
      </c>
      <c r="HF37" s="146">
        <f>conversões!HE37*INPUTs!HA$41</f>
        <v>88669.910554432077</v>
      </c>
      <c r="HG37" s="146">
        <f>conversões!HF37*INPUTs!HB$41</f>
        <v>118944.20675099657</v>
      </c>
      <c r="HH37" s="146">
        <f>conversões!HG37*INPUTs!HC$41</f>
        <v>69559.812667300197</v>
      </c>
      <c r="HI37" s="146">
        <f>conversões!HH37*INPUTs!HD$41</f>
        <v>192318.89973613407</v>
      </c>
      <c r="HJ37" s="146">
        <f>conversões!HI37*INPUTs!HE$41</f>
        <v>95465.258824246106</v>
      </c>
      <c r="HK37" s="146">
        <f>conversões!HJ37*INPUTs!HF$41</f>
        <v>57835.166132223021</v>
      </c>
      <c r="HL37" s="146">
        <f>conversões!HK37*INPUTs!HG$41</f>
        <v>306571.74224471959</v>
      </c>
      <c r="HM37" s="146">
        <f>conversões!HL37*INPUTs!HH$41</f>
        <v>80760.178751536252</v>
      </c>
      <c r="HN37" s="146">
        <f>conversões!HM37*INPUTs!HI$41</f>
        <v>89807.110810183047</v>
      </c>
      <c r="HO37" s="146">
        <f>conversões!HN37*INPUTs!HJ$41</f>
        <v>397696.13506860129</v>
      </c>
      <c r="HP37" s="146">
        <f>conversões!HO37*INPUTs!HK$41</f>
        <v>1134255.9831042162</v>
      </c>
      <c r="HQ37" s="146">
        <f>conversões!HP37*INPUTs!HL$41</f>
        <v>253829.73148428331</v>
      </c>
      <c r="HR37" s="146">
        <f>conversões!HQ37*INPUTs!HM$41</f>
        <v>1565451.0470646501</v>
      </c>
      <c r="HS37" s="146">
        <f>conversões!HR37*INPUTs!HN$41</f>
        <v>6015185.6957380213</v>
      </c>
      <c r="HT37" s="146">
        <f>conversões!HS37*INPUTs!HO$41</f>
        <v>992158.35560672183</v>
      </c>
      <c r="HU37" s="146">
        <f>conversões!HT37*INPUTs!HP$41</f>
        <v>402868.46928604535</v>
      </c>
      <c r="HV37" s="146">
        <f>conversões!HU37*INPUTs!HQ$41</f>
        <v>943743.48984011461</v>
      </c>
      <c r="HW37" s="146">
        <f>conversões!HV37*INPUTs!HR$41</f>
        <v>109572.48742089544</v>
      </c>
      <c r="HX37" s="146">
        <f>conversões!HW37*INPUTs!HS$41</f>
        <v>158323.77079292995</v>
      </c>
      <c r="HY37" s="146">
        <f>conversões!HX37*INPUTs!HT$41</f>
        <v>290437.43367693352</v>
      </c>
      <c r="HZ37" s="146">
        <f>conversões!HY37*INPUTs!HU$41</f>
        <v>472348.62130660674</v>
      </c>
      <c r="IA37" s="144">
        <f t="shared" si="7"/>
        <v>14278254.356075902</v>
      </c>
    </row>
    <row r="38" spans="1:235" s="116" customFormat="1" ht="24" x14ac:dyDescent="0.25">
      <c r="A38" s="117" t="s">
        <v>29</v>
      </c>
      <c r="B38" s="118">
        <v>4762</v>
      </c>
      <c r="C38" s="118"/>
      <c r="D38" s="118"/>
      <c r="E38" s="118">
        <v>2</v>
      </c>
      <c r="F38" s="118"/>
      <c r="G38" s="118" t="s">
        <v>829</v>
      </c>
      <c r="H38" s="118" t="s">
        <v>24</v>
      </c>
      <c r="I38" s="117" t="s">
        <v>19</v>
      </c>
      <c r="J38" s="117" t="s">
        <v>875</v>
      </c>
      <c r="K38" s="117" t="s">
        <v>48</v>
      </c>
      <c r="L38" s="146">
        <f>conversões!K38*INPUTs!G$41</f>
        <v>4815.5787943692339</v>
      </c>
      <c r="M38" s="146">
        <f>conversões!L38*INPUTs!H$41</f>
        <v>1945.7730506988694</v>
      </c>
      <c r="N38" s="146">
        <f>conversões!M38*INPUTs!I$41</f>
        <v>5310.5777338176531</v>
      </c>
      <c r="O38" s="146">
        <f>conversões!N38*INPUTs!J$41</f>
        <v>2030.4993731997017</v>
      </c>
      <c r="P38" s="146">
        <f>conversões!O38*INPUTs!K$41</f>
        <v>8141.696882217042</v>
      </c>
      <c r="Q38" s="146">
        <f>conversões!P38*INPUTs!L$41</f>
        <v>207.77465455910905</v>
      </c>
      <c r="R38" s="146">
        <f>conversões!Q38*INPUTs!M$41</f>
        <v>1420.6232646800599</v>
      </c>
      <c r="S38" s="146">
        <f>conversões!R38*INPUTs!N$41</f>
        <v>11361.226572275687</v>
      </c>
      <c r="T38" s="146">
        <f>conversões!S38*INPUTs!O$41</f>
        <v>1888.6441680071202</v>
      </c>
      <c r="U38" s="146">
        <f>conversões!T38*INPUTs!P$41</f>
        <v>13327.999237431244</v>
      </c>
      <c r="V38" s="146">
        <f>conversões!U38*INPUTs!Q$41</f>
        <v>8219.9286133146998</v>
      </c>
      <c r="W38" s="146">
        <f>conversões!V38*INPUTs!R$41</f>
        <v>3095.3209561560502</v>
      </c>
      <c r="X38" s="146">
        <f>conversões!W38*INPUTs!S$41</f>
        <v>28893.612589411532</v>
      </c>
      <c r="Y38" s="146">
        <f>conversões!X38*INPUTs!T$41</f>
        <v>2658.4701712896317</v>
      </c>
      <c r="Z38" s="146">
        <f>conversões!Y38*INPUTs!U$41</f>
        <v>1164.015032504997</v>
      </c>
      <c r="AA38" s="146">
        <f>conversões!Z38*INPUTs!V$41</f>
        <v>16415.068011552601</v>
      </c>
      <c r="AB38" s="146">
        <f>conversões!AA38*INPUTs!W$41</f>
        <v>57989.911314482015</v>
      </c>
      <c r="AC38" s="146">
        <f>conversões!AB38*INPUTs!X$41</f>
        <v>13160.223164013665</v>
      </c>
      <c r="AD38" s="146">
        <f>conversões!AC38*INPUTs!Y$41</f>
        <v>50275.779388858144</v>
      </c>
      <c r="AE38" s="146">
        <f>conversões!AD38*INPUTs!Z$41</f>
        <v>278888.38273649418</v>
      </c>
      <c r="AF38" s="146">
        <f>conversões!AE38*INPUTs!AA$41</f>
        <v>46833.928204905875</v>
      </c>
      <c r="AG38" s="146">
        <f>conversões!AF38*INPUTs!AB$41</f>
        <v>26446.146073759224</v>
      </c>
      <c r="AH38" s="146">
        <f>conversões!AG38*INPUTs!AC$41</f>
        <v>50854.804228076144</v>
      </c>
      <c r="AI38" s="146">
        <f>conversões!AH38*INPUTs!AD$41</f>
        <v>6510.9742390125812</v>
      </c>
      <c r="AJ38" s="146">
        <f>conversões!AI38*INPUTs!AE$41</f>
        <v>9573.1819263231064</v>
      </c>
      <c r="AK38" s="146">
        <f>conversões!AJ38*INPUTs!AF$41</f>
        <v>15243.01641221948</v>
      </c>
      <c r="AL38" s="146">
        <f>conversões!AK38*INPUTs!AG$41</f>
        <v>12079.095844332083</v>
      </c>
      <c r="AM38" s="144">
        <f t="shared" si="0"/>
        <v>678752.25263796176</v>
      </c>
      <c r="AN38" s="146">
        <f>conversões!AM38*INPUTs!AI$41</f>
        <v>5062.3537645240376</v>
      </c>
      <c r="AO38" s="146">
        <f>conversões!AN38*INPUTs!AJ$41</f>
        <v>1180.878435964567</v>
      </c>
      <c r="AP38" s="146">
        <f>conversões!AO38*INPUTs!AK$41</f>
        <v>4669.7036337742138</v>
      </c>
      <c r="AQ38" s="146">
        <f>conversões!AP38*INPUTs!AL$41</f>
        <v>2581.7626901244985</v>
      </c>
      <c r="AR38" s="146">
        <f>conversões!AQ38*INPUTs!AM$41</f>
        <v>7504.8125164437533</v>
      </c>
      <c r="AS38" s="146">
        <f>conversões!AR38*INPUTs!AN$41</f>
        <v>782.98067695985276</v>
      </c>
      <c r="AT38" s="146">
        <f>conversões!AS38*INPUTs!AO$41</f>
        <v>1829.8333587842924</v>
      </c>
      <c r="AU38" s="146">
        <f>conversões!AT38*INPUTs!AP$41</f>
        <v>14729.971616368366</v>
      </c>
      <c r="AV38" s="146">
        <f>conversões!AU38*INPUTs!AQ$41</f>
        <v>1876.1798801250593</v>
      </c>
      <c r="AW38" s="146">
        <f>conversões!AV38*INPUTs!AR$41</f>
        <v>11216.428096707848</v>
      </c>
      <c r="AX38" s="146">
        <f>conversões!AW38*INPUTs!AS$41</f>
        <v>7197.9192594845463</v>
      </c>
      <c r="AY38" s="146">
        <f>conversões!AX38*INPUTs!AT$41</f>
        <v>2845.410176210657</v>
      </c>
      <c r="AZ38" s="146">
        <f>conversões!AY38*INPUTs!AU$41</f>
        <v>24794.880096555349</v>
      </c>
      <c r="BA38" s="146">
        <f>conversões!AZ38*INPUTs!AV$41</f>
        <v>2407.213289236412</v>
      </c>
      <c r="BB38" s="146">
        <f>conversões!BA38*INPUTs!AW$41</f>
        <v>670.38384528797224</v>
      </c>
      <c r="BC38" s="146">
        <f>conversões!BB38*INPUTs!AX$41</f>
        <v>14984.88412630838</v>
      </c>
      <c r="BD38" s="146">
        <f>conversões!BC38*INPUTs!AY$41</f>
        <v>57688.674639205063</v>
      </c>
      <c r="BE38" s="146">
        <f>conversões!BD38*INPUTs!AZ$41</f>
        <v>12234.014955033286</v>
      </c>
      <c r="BF38" s="146">
        <f>conversões!BE38*INPUTs!BA$41</f>
        <v>53777.825877553223</v>
      </c>
      <c r="BG38" s="146">
        <f>conversões!BF38*INPUTs!BB$41</f>
        <v>302528.71685798187</v>
      </c>
      <c r="BH38" s="146">
        <f>conversões!BG38*INPUTs!BC$41</f>
        <v>44558.653065686703</v>
      </c>
      <c r="BI38" s="146">
        <f>conversões!BH38*INPUTs!BD$41</f>
        <v>26992.283908571048</v>
      </c>
      <c r="BJ38" s="146">
        <f>conversões!BI38*INPUTs!BE$41</f>
        <v>47986.623046414592</v>
      </c>
      <c r="BK38" s="146">
        <f>conversões!BJ38*INPUTs!BF$41</f>
        <v>6075.5764560598373</v>
      </c>
      <c r="BL38" s="146">
        <f>conversões!BK38*INPUTs!BG$41</f>
        <v>9328.9864077934199</v>
      </c>
      <c r="BM38" s="146">
        <f>conversões!BL38*INPUTs!BH$41</f>
        <v>9853.390534629405</v>
      </c>
      <c r="BN38" s="146">
        <f>conversões!BM38*INPUTs!BI$41</f>
        <v>19200.81006698752</v>
      </c>
      <c r="BO38" s="144">
        <f t="shared" si="1"/>
        <v>694561.15127877588</v>
      </c>
      <c r="BP38" s="146">
        <f>conversões!BO38*INPUTs!BK$41</f>
        <v>5190.9444888713906</v>
      </c>
      <c r="BQ38" s="146">
        <f>conversões!BP38*INPUTs!BL$41</f>
        <v>1172.8940562714527</v>
      </c>
      <c r="BR38" s="146">
        <f>conversões!BQ38*INPUTs!BM$41</f>
        <v>6111.8618291385883</v>
      </c>
      <c r="BS38" s="146">
        <f>conversões!BR38*INPUTs!BN$41</f>
        <v>3883.6416359114564</v>
      </c>
      <c r="BT38" s="146">
        <f>conversões!BS38*INPUTs!BO$41</f>
        <v>6290.1839192008811</v>
      </c>
      <c r="BU38" s="146">
        <f>conversões!BT38*INPUTs!BP$41</f>
        <v>1046.5362836901195</v>
      </c>
      <c r="BV38" s="146">
        <f>conversões!BU38*INPUTs!BQ$41</f>
        <v>2311.7355596420707</v>
      </c>
      <c r="BW38" s="146">
        <f>conversões!BV38*INPUTs!BR$41</f>
        <v>6491.8898137730976</v>
      </c>
      <c r="BX38" s="146">
        <f>conversões!BW38*INPUTs!BS$41</f>
        <v>2064.2679152251726</v>
      </c>
      <c r="BY38" s="146">
        <f>conversões!BX38*INPUTs!BT$41</f>
        <v>11025.589039573269</v>
      </c>
      <c r="BZ38" s="146">
        <f>conversões!BY38*INPUTs!BU$41</f>
        <v>6094.933786527341</v>
      </c>
      <c r="CA38" s="146">
        <f>conversões!BZ38*INPUTs!BV$41</f>
        <v>3343.6446862842708</v>
      </c>
      <c r="CB38" s="146">
        <f>conversões!CA38*INPUTs!BW$41</f>
        <v>28455.429472401167</v>
      </c>
      <c r="CC38" s="146">
        <f>conversões!CB38*INPUTs!BX$41</f>
        <v>1836.336352677044</v>
      </c>
      <c r="CD38" s="146">
        <f>conversões!CC38*INPUTs!BY$41</f>
        <v>1262.1941506104727</v>
      </c>
      <c r="CE38" s="146">
        <f>conversões!CD38*INPUTs!BZ$41</f>
        <v>17260.55170526509</v>
      </c>
      <c r="CF38" s="146">
        <f>conversões!CE38*INPUTs!CA$41</f>
        <v>58454.134699387745</v>
      </c>
      <c r="CG38" s="146">
        <f>conversões!CF38*INPUTs!CB$41</f>
        <v>12188.753795016393</v>
      </c>
      <c r="CH38" s="146">
        <f>conversões!CG38*INPUTs!CC$41</f>
        <v>51722.247163723216</v>
      </c>
      <c r="CI38" s="146">
        <f>conversões!CH38*INPUTs!CD$41</f>
        <v>284822.8176158542</v>
      </c>
      <c r="CJ38" s="146">
        <f>conversões!CI38*INPUTs!CE$41</f>
        <v>35351.047914037226</v>
      </c>
      <c r="CK38" s="146">
        <f>conversões!CJ38*INPUTs!CF$41</f>
        <v>28782.058372066916</v>
      </c>
      <c r="CL38" s="146">
        <f>conversões!CK38*INPUTs!CG$41</f>
        <v>48467.459827715422</v>
      </c>
      <c r="CM38" s="146">
        <f>conversões!CL38*INPUTs!CH$41</f>
        <v>5380.9287343215346</v>
      </c>
      <c r="CN38" s="146">
        <f>conversões!CM38*INPUTs!CI$41</f>
        <v>11896.621575890264</v>
      </c>
      <c r="CO38" s="146">
        <f>conversões!CN38*INPUTs!CJ$41</f>
        <v>12503.778649454764</v>
      </c>
      <c r="CP38" s="146">
        <f>conversões!CO38*INPUTs!CK$41</f>
        <v>10483.231710650263</v>
      </c>
      <c r="CQ38" s="144">
        <f t="shared" si="2"/>
        <v>663895.71475318086</v>
      </c>
      <c r="CR38" s="146">
        <f>conversões!CQ38*INPUTs!CM$41</f>
        <v>3908.6975028953916</v>
      </c>
      <c r="CS38" s="146">
        <f>conversões!CR38*INPUTs!CN$41</f>
        <v>1209.0376462110585</v>
      </c>
      <c r="CT38" s="146">
        <f>conversões!CS38*INPUTs!CO$41</f>
        <v>5454.6584895388733</v>
      </c>
      <c r="CU38" s="146">
        <f>conversões!CT38*INPUTs!CP$41</f>
        <v>1548.6536100915121</v>
      </c>
      <c r="CV38" s="146">
        <f>conversões!CU38*INPUTs!CQ$41</f>
        <v>4288.5968406057209</v>
      </c>
      <c r="CW38" s="146">
        <f>conversões!CV38*INPUTs!CR$41</f>
        <v>1015.6279954764143</v>
      </c>
      <c r="CX38" s="146">
        <f>conversões!CW38*INPUTs!CS$41</f>
        <v>1837.0534685901821</v>
      </c>
      <c r="CY38" s="146">
        <f>conversões!CX38*INPUTs!CT$41</f>
        <v>7926.1898151098394</v>
      </c>
      <c r="CZ38" s="146">
        <f>conversões!CY38*INPUTs!CU$41</f>
        <v>1599.4000109942074</v>
      </c>
      <c r="DA38" s="146">
        <f>conversões!CZ38*INPUTs!CV$41</f>
        <v>8419.4632537177895</v>
      </c>
      <c r="DB38" s="146">
        <f>conversões!DA38*INPUTs!CW$41</f>
        <v>5986.1847132542471</v>
      </c>
      <c r="DC38" s="146">
        <f>conversões!DB38*INPUTs!CX$41</f>
        <v>3257.3416855256287</v>
      </c>
      <c r="DD38" s="146">
        <f>conversões!DC38*INPUTs!CY$41</f>
        <v>26984.735584914455</v>
      </c>
      <c r="DE38" s="146">
        <f>conversões!DD38*INPUTs!CZ$41</f>
        <v>1042.3776001392314</v>
      </c>
      <c r="DF38" s="146">
        <f>conversões!DE38*INPUTs!DA$41</f>
        <v>1259.5014394052682</v>
      </c>
      <c r="DG38" s="146">
        <f>conversões!DF38*INPUTs!DB$41</f>
        <v>15398.337636747741</v>
      </c>
      <c r="DH38" s="146">
        <f>conversões!DG38*INPUTs!DC$41</f>
        <v>48770.309674612115</v>
      </c>
      <c r="DI38" s="146">
        <f>conversões!DH38*INPUTs!DD$41</f>
        <v>11657.392668058421</v>
      </c>
      <c r="DJ38" s="146">
        <f>conversões!DI38*INPUTs!DE$41</f>
        <v>49254.73068841239</v>
      </c>
      <c r="DK38" s="146">
        <f>conversões!DJ38*INPUTs!DF$41</f>
        <v>290369.34377133765</v>
      </c>
      <c r="DL38" s="146">
        <f>conversões!DK38*INPUTs!DG$41</f>
        <v>29987.237077363068</v>
      </c>
      <c r="DM38" s="146">
        <f>conversões!DL38*INPUTs!DH$41</f>
        <v>25946.806439449392</v>
      </c>
      <c r="DN38" s="146">
        <f>conversões!DM38*INPUTs!DI$41</f>
        <v>44723.448402950504</v>
      </c>
      <c r="DO38" s="146">
        <f>conversões!DN38*INPUTs!DJ$41</f>
        <v>5350.2833507774685</v>
      </c>
      <c r="DP38" s="146">
        <f>conversões!DO38*INPUTs!DK$41</f>
        <v>9594.1954641616667</v>
      </c>
      <c r="DQ38" s="146">
        <f>conversões!DP38*INPUTs!DL$41</f>
        <v>11787.597628059615</v>
      </c>
      <c r="DR38" s="146">
        <f>conversões!DQ38*INPUTs!DM$41</f>
        <v>7015.7847815213927</v>
      </c>
      <c r="DS38" s="144">
        <f t="shared" si="3"/>
        <v>625592.98723992135</v>
      </c>
      <c r="DT38" s="146">
        <f>conversões!DS38*INPUTs!DO$41</f>
        <v>5059.424056232775</v>
      </c>
      <c r="DU38" s="146">
        <f>conversões!DT38*INPUTs!DP$41</f>
        <v>1434.2433347587069</v>
      </c>
      <c r="DV38" s="146">
        <f>conversões!DU38*INPUTs!DQ$41</f>
        <v>7311.1832460304249</v>
      </c>
      <c r="DW38" s="146">
        <f>conversões!DV38*INPUTs!DR$41</f>
        <v>1966.9295549898579</v>
      </c>
      <c r="DX38" s="146">
        <f>conversões!DW38*INPUTs!DS$41</f>
        <v>6899.4731954454592</v>
      </c>
      <c r="DY38" s="146">
        <f>conversões!DX38*INPUTs!DT$41</f>
        <v>1261.240855152899</v>
      </c>
      <c r="DZ38" s="146">
        <f>conversões!DY38*INPUTs!DU$41</f>
        <v>2843.0580715763258</v>
      </c>
      <c r="EA38" s="146">
        <f>conversões!DZ38*INPUTs!DV$41</f>
        <v>7501.786980132817</v>
      </c>
      <c r="EB38" s="146">
        <f>conversões!EA38*INPUTs!DW$41</f>
        <v>1065.3489701664162</v>
      </c>
      <c r="EC38" s="146">
        <f>conversões!EB38*INPUTs!DX$41</f>
        <v>10549.981299211278</v>
      </c>
      <c r="ED38" s="146">
        <f>conversões!EC38*INPUTs!DY$41</f>
        <v>4457.3728454718021</v>
      </c>
      <c r="EE38" s="146">
        <f>conversões!ED38*INPUTs!DZ$41</f>
        <v>2982.5082973195867</v>
      </c>
      <c r="EF38" s="146">
        <f>conversões!EE38*INPUTs!EA$41</f>
        <v>28342.332405860361</v>
      </c>
      <c r="EG38" s="146">
        <f>conversões!EF38*INPUTs!EB$41</f>
        <v>2828.1280300507042</v>
      </c>
      <c r="EH38" s="146">
        <f>conversões!EG38*INPUTs!EC$41</f>
        <v>1077.8909091565101</v>
      </c>
      <c r="EI38" s="146">
        <f>conversões!EH38*INPUTs!ED$41</f>
        <v>18552.502626465506</v>
      </c>
      <c r="EJ38" s="146">
        <f>conversões!EI38*INPUTs!EE$41</f>
        <v>49604.04054356143</v>
      </c>
      <c r="EK38" s="146">
        <f>conversões!EJ38*INPUTs!EF$41</f>
        <v>11663.143661352891</v>
      </c>
      <c r="EL38" s="146">
        <f>conversões!EK38*INPUTs!EG$41</f>
        <v>52851.516738384002</v>
      </c>
      <c r="EM38" s="146">
        <f>conversões!EL38*INPUTs!EH$41</f>
        <v>302766.16833896283</v>
      </c>
      <c r="EN38" s="146">
        <f>conversões!EM38*INPUTs!EI$41</f>
        <v>37495.724058258915</v>
      </c>
      <c r="EO38" s="146">
        <f>conversões!EN38*INPUTs!EJ$41</f>
        <v>27876.72868995395</v>
      </c>
      <c r="EP38" s="146">
        <f>conversões!EO38*INPUTs!EK$41</f>
        <v>48570.774000020945</v>
      </c>
      <c r="EQ38" s="146">
        <f>conversões!EP38*INPUTs!EL$41</f>
        <v>5328.4537817001274</v>
      </c>
      <c r="ER38" s="146">
        <f>conversões!EQ38*INPUTs!EM$41</f>
        <v>12987.996350928086</v>
      </c>
      <c r="ES38" s="146">
        <f>conversões!ER38*INPUTs!EN$41</f>
        <v>12246.367294693951</v>
      </c>
      <c r="ET38" s="146">
        <f>conversões!ES38*INPUTs!EO$41</f>
        <v>6460.9131271651431</v>
      </c>
      <c r="EU38" s="144">
        <f t="shared" si="4"/>
        <v>671985.23126300366</v>
      </c>
      <c r="EV38" s="146">
        <f>conversões!EU38*INPUTs!EQ$41</f>
        <v>6025.1848497251576</v>
      </c>
      <c r="EW38" s="146">
        <f>conversões!EV38*INPUTs!ER$41</f>
        <v>869.54181443934442</v>
      </c>
      <c r="EX38" s="146">
        <f>conversões!EW38*INPUTs!ES$41</f>
        <v>4774.3755354487657</v>
      </c>
      <c r="EY38" s="146">
        <f>conversões!EX38*INPUTs!ET$41</f>
        <v>1736.2045067246261</v>
      </c>
      <c r="EZ38" s="146">
        <f>conversões!EY38*INPUTs!EU$41</f>
        <v>6118.4127690596424</v>
      </c>
      <c r="FA38" s="146">
        <f>conversões!EZ38*INPUTs!EV$41</f>
        <v>1578.7476958505329</v>
      </c>
      <c r="FB38" s="146">
        <f>conversões!FA38*INPUTs!EW$41</f>
        <v>2861.3429879454552</v>
      </c>
      <c r="FC38" s="146">
        <f>conversões!FB38*INPUTs!EX$41</f>
        <v>7082.2265616814566</v>
      </c>
      <c r="FD38" s="146">
        <f>conversões!FC38*INPUTs!EY$41</f>
        <v>1243.4858196250252</v>
      </c>
      <c r="FE38" s="146">
        <f>conversões!FD38*INPUTs!EZ$41</f>
        <v>11167.104292859805</v>
      </c>
      <c r="FF38" s="146">
        <f>conversões!FE38*INPUTs!FA$41</f>
        <v>6699.0586401192377</v>
      </c>
      <c r="FG38" s="146">
        <f>conversões!FF38*INPUTs!FB$41</f>
        <v>2961.7553058082908</v>
      </c>
      <c r="FH38" s="146">
        <f>conversões!FG38*INPUTs!FC$41</f>
        <v>28108.656753671698</v>
      </c>
      <c r="FI38" s="146">
        <f>conversões!FH38*INPUTs!FD$41</f>
        <v>3018.0289046454886</v>
      </c>
      <c r="FJ38" s="146">
        <f>conversões!FI38*INPUTs!FE$41</f>
        <v>3786.3724243346851</v>
      </c>
      <c r="FK38" s="146">
        <f>conversões!FJ38*INPUTs!FF$41</f>
        <v>23114.832784771035</v>
      </c>
      <c r="FL38" s="146">
        <f>conversões!FK38*INPUTs!FG$41</f>
        <v>47827.429213632982</v>
      </c>
      <c r="FM38" s="146">
        <f>conversões!FL38*INPUTs!FH$41</f>
        <v>10481.871544399646</v>
      </c>
      <c r="FN38" s="146">
        <f>conversões!FM38*INPUTs!FI$41</f>
        <v>70328.584987852752</v>
      </c>
      <c r="FO38" s="146">
        <f>conversões!FN38*INPUTs!FJ$41</f>
        <v>319547.32920748537</v>
      </c>
      <c r="FP38" s="146">
        <f>conversões!FO38*INPUTs!FK$41</f>
        <v>40438.544301293092</v>
      </c>
      <c r="FQ38" s="146">
        <f>conversões!FP38*INPUTs!FL$41</f>
        <v>32189.579462568872</v>
      </c>
      <c r="FR38" s="146">
        <f>conversões!FQ38*INPUTs!FM$41</f>
        <v>53907.595576527026</v>
      </c>
      <c r="FS38" s="146">
        <f>conversões!FR38*INPUTs!FN$41</f>
        <v>5504.9921646112252</v>
      </c>
      <c r="FT38" s="146">
        <f>conversões!FS38*INPUTs!FO$41</f>
        <v>15734.012095831184</v>
      </c>
      <c r="FU38" s="146">
        <f>conversões!FT38*INPUTs!FP$41</f>
        <v>13799.674379561573</v>
      </c>
      <c r="FV38" s="146">
        <f>conversões!FU38*INPUTs!FQ$41</f>
        <v>7841.8941702004886</v>
      </c>
      <c r="FW38" s="144">
        <f t="shared" si="5"/>
        <v>728746.83875067451</v>
      </c>
      <c r="FX38" s="146">
        <f>conversões!FW38*INPUTs!FS$41</f>
        <v>5315.5522673577207</v>
      </c>
      <c r="FY38" s="146">
        <f>conversões!FX38*INPUTs!FT$41</f>
        <v>856.60525527219113</v>
      </c>
      <c r="FZ38" s="146">
        <f>conversões!FY38*INPUTs!FU$41</f>
        <v>9340.8450304687431</v>
      </c>
      <c r="GA38" s="146">
        <f>conversões!FZ38*INPUTs!FV$41</f>
        <v>1833.3848935348883</v>
      </c>
      <c r="GB38" s="146">
        <f>conversões!GA38*INPUTs!FW$41</f>
        <v>5683.3184667974665</v>
      </c>
      <c r="GC38" s="146">
        <f>conversões!GB38*INPUTs!FX$41</f>
        <v>704.19992164243467</v>
      </c>
      <c r="GD38" s="146">
        <f>conversões!GC38*INPUTs!FY$41</f>
        <v>2006.6119917371718</v>
      </c>
      <c r="GE38" s="146">
        <f>conversões!GD38*INPUTs!FZ$41</f>
        <v>10934.505097884734</v>
      </c>
      <c r="GF38" s="146">
        <f>conversões!GE38*INPUTs!GA$41</f>
        <v>1227.8815621124827</v>
      </c>
      <c r="GG38" s="146">
        <f>conversões!GF38*INPUTs!GB$41</f>
        <v>14045.346249678923</v>
      </c>
      <c r="GH38" s="146">
        <f>conversões!GG38*INPUTs!GC$41</f>
        <v>6772.6069411627459</v>
      </c>
      <c r="GI38" s="146">
        <f>conversões!GH38*INPUTs!GD$41</f>
        <v>3700.2557481767385</v>
      </c>
      <c r="GJ38" s="146">
        <f>conversões!GI38*INPUTs!GE$41</f>
        <v>32006.105887218717</v>
      </c>
      <c r="GK38" s="146">
        <f>conversões!GJ38*INPUTs!GF$41</f>
        <v>2752.3823524255663</v>
      </c>
      <c r="GL38" s="146">
        <f>conversões!GK38*INPUTs!GG$41</f>
        <v>3412.8886568023827</v>
      </c>
      <c r="GM38" s="146">
        <f>conversões!GL38*INPUTs!GH$41</f>
        <v>26536.151678668561</v>
      </c>
      <c r="GN38" s="146">
        <f>conversões!GM38*INPUTs!GI$41</f>
        <v>48445.903364810052</v>
      </c>
      <c r="GO38" s="146">
        <f>conversões!GN38*INPUTs!GJ$41</f>
        <v>13840.995248422372</v>
      </c>
      <c r="GP38" s="146">
        <f>conversões!GO38*INPUTs!GK$41</f>
        <v>61537.143950848942</v>
      </c>
      <c r="GQ38" s="146">
        <f>conversões!GP38*INPUTs!GL$41</f>
        <v>333374.8516766266</v>
      </c>
      <c r="GR38" s="146">
        <f>conversões!GQ38*INPUTs!GM$41</f>
        <v>33328.259414580039</v>
      </c>
      <c r="GS38" s="146">
        <f>conversões!GR38*INPUTs!GN$41</f>
        <v>35037.457100462045</v>
      </c>
      <c r="GT38" s="146">
        <f>conversões!GS38*INPUTs!GO$41</f>
        <v>57213.424316621393</v>
      </c>
      <c r="GU38" s="146">
        <f>conversões!GT38*INPUTs!GP$41</f>
        <v>5657.0541639347566</v>
      </c>
      <c r="GV38" s="146">
        <f>conversões!GU38*INPUTs!GQ$41</f>
        <v>12016.128025361362</v>
      </c>
      <c r="GW38" s="146">
        <f>conversões!GV38*INPUTs!GR$41</f>
        <v>25116.693838324809</v>
      </c>
      <c r="GX38" s="146">
        <f>conversões!GW38*INPUTs!GS$41</f>
        <v>10109.761777390471</v>
      </c>
      <c r="GY38" s="144">
        <f t="shared" si="6"/>
        <v>762806.3148783244</v>
      </c>
      <c r="GZ38" s="146">
        <f>conversões!GY38*INPUTs!GU$41</f>
        <v>3653.2412170014513</v>
      </c>
      <c r="HA38" s="146">
        <f>conversões!GZ38*INPUTs!GV$41</f>
        <v>465.28046693988148</v>
      </c>
      <c r="HB38" s="146">
        <f>conversões!HA38*INPUTs!GW$41</f>
        <v>7342.6123529902625</v>
      </c>
      <c r="HC38" s="146">
        <f>conversões!HB38*INPUTs!GX$41</f>
        <v>3209.0515924211481</v>
      </c>
      <c r="HD38" s="146">
        <f>conversões!HC38*INPUTs!GY$41</f>
        <v>6095.9985129780071</v>
      </c>
      <c r="HE38" s="146">
        <f>conversões!HD38*INPUTs!GZ$41</f>
        <v>400.0669697873588</v>
      </c>
      <c r="HF38" s="146">
        <f>conversões!HE38*INPUTs!HA$41</f>
        <v>1335.0811222385664</v>
      </c>
      <c r="HG38" s="146">
        <f>conversões!HF38*INPUTs!HB$41</f>
        <v>6343.0437384374518</v>
      </c>
      <c r="HH38" s="146">
        <f>conversões!HG38*INPUTs!HC$41</f>
        <v>905.62944860993139</v>
      </c>
      <c r="HI38" s="146">
        <f>conversões!HH38*INPUTs!HD$41</f>
        <v>11748.96372397372</v>
      </c>
      <c r="HJ38" s="146">
        <f>conversões!HI38*INPUTs!HE$41</f>
        <v>7127.1302605497831</v>
      </c>
      <c r="HK38" s="146">
        <f>conversões!HJ38*INPUTs!HF$41</f>
        <v>2465.2591272197274</v>
      </c>
      <c r="HL38" s="146">
        <f>conversões!HK38*INPUTs!HG$41</f>
        <v>27050.403410106246</v>
      </c>
      <c r="HM38" s="146">
        <f>conversões!HL38*INPUTs!HH$41</f>
        <v>3007.7929562054878</v>
      </c>
      <c r="HN38" s="146">
        <f>conversões!HM38*INPUTs!HI$41</f>
        <v>6408.6375143010318</v>
      </c>
      <c r="HO38" s="146">
        <f>conversões!HN38*INPUTs!HJ$41</f>
        <v>29107.372255500894</v>
      </c>
      <c r="HP38" s="146">
        <f>conversões!HO38*INPUTs!HK$41</f>
        <v>56142.980930958409</v>
      </c>
      <c r="HQ38" s="146">
        <f>conversões!HP38*INPUTs!HL$41</f>
        <v>17073.932524160475</v>
      </c>
      <c r="HR38" s="146">
        <f>conversões!HQ38*INPUTs!HM$41</f>
        <v>66670.155615666197</v>
      </c>
      <c r="HS38" s="146">
        <f>conversões!HR38*INPUTs!HN$41</f>
        <v>358333.1432631709</v>
      </c>
      <c r="HT38" s="146">
        <f>conversões!HS38*INPUTs!HO$41</f>
        <v>28204.521766703096</v>
      </c>
      <c r="HU38" s="146">
        <f>conversões!HT38*INPUTs!HP$41</f>
        <v>29323.647599008691</v>
      </c>
      <c r="HV38" s="146">
        <f>conversões!HU38*INPUTs!HQ$41</f>
        <v>54695.277085106929</v>
      </c>
      <c r="HW38" s="146">
        <f>conversões!HV38*INPUTs!HR$41</f>
        <v>5790.1924834270339</v>
      </c>
      <c r="HX38" s="146">
        <f>conversões!HW38*INPUTs!HS$41</f>
        <v>13814.704790496146</v>
      </c>
      <c r="HY38" s="146">
        <f>conversões!HX38*INPUTs!HT$41</f>
        <v>26411.297716410925</v>
      </c>
      <c r="HZ38" s="146">
        <f>conversões!HY38*INPUTs!HU$41</f>
        <v>20828.119671411372</v>
      </c>
      <c r="IA38" s="144">
        <f t="shared" si="7"/>
        <v>793953.53811578115</v>
      </c>
    </row>
    <row r="39" spans="1:235" s="27" customFormat="1" ht="48" x14ac:dyDescent="0.25">
      <c r="A39" s="91" t="s">
        <v>29</v>
      </c>
      <c r="B39" s="92">
        <v>4647</v>
      </c>
      <c r="C39" s="92"/>
      <c r="D39" s="92"/>
      <c r="E39" s="92">
        <v>3</v>
      </c>
      <c r="F39" s="92"/>
      <c r="G39" s="92" t="s">
        <v>819</v>
      </c>
      <c r="H39" s="92" t="s">
        <v>788</v>
      </c>
      <c r="I39" s="91" t="s">
        <v>840</v>
      </c>
      <c r="J39" s="91" t="s">
        <v>15</v>
      </c>
      <c r="K39" s="91" t="s">
        <v>48</v>
      </c>
      <c r="L39" s="146">
        <f>conversões!K39*INPUTs!G$42</f>
        <v>23811.278392211549</v>
      </c>
      <c r="M39" s="146">
        <f>conversões!L39*INPUTs!H$42</f>
        <v>3406.0930561854807</v>
      </c>
      <c r="N39" s="146">
        <f>conversões!M39*INPUTs!I$42</f>
        <v>88148.337751520521</v>
      </c>
      <c r="O39" s="146">
        <f>conversões!N39*INPUTs!J$42</f>
        <v>0</v>
      </c>
      <c r="P39" s="146">
        <f>conversões!O39*INPUTs!K$42</f>
        <v>49442.010427440066</v>
      </c>
      <c r="Q39" s="146">
        <f>conversões!P39*INPUTs!L$42</f>
        <v>2016.1613574745775</v>
      </c>
      <c r="R39" s="146">
        <f>conversões!Q39*INPUTs!M$42</f>
        <v>20806.641975847291</v>
      </c>
      <c r="S39" s="146">
        <f>conversões!R39*INPUTs!N$42</f>
        <v>32000.616466428408</v>
      </c>
      <c r="T39" s="146">
        <f>conversões!S39*INPUTs!O$42</f>
        <v>83719.625186545716</v>
      </c>
      <c r="U39" s="146">
        <f>conversões!T39*INPUTs!P$42</f>
        <v>655450.46696053585</v>
      </c>
      <c r="V39" s="146">
        <f>conversões!U39*INPUTs!Q$42</f>
        <v>54557.979653440772</v>
      </c>
      <c r="W39" s="146">
        <f>conversões!V39*INPUTs!R$42</f>
        <v>64026.885122321815</v>
      </c>
      <c r="X39" s="146">
        <f>conversões!W39*INPUTs!S$42</f>
        <v>1133226.9084955419</v>
      </c>
      <c r="Y39" s="146">
        <f>conversões!X39*INPUTs!T$42</f>
        <v>25804.521421579215</v>
      </c>
      <c r="Z39" s="146">
        <f>conversões!Y39*INPUTs!U$42</f>
        <v>55649.018365238953</v>
      </c>
      <c r="AA39" s="146">
        <f>conversões!Z39*INPUTs!V$42</f>
        <v>538023.82221917715</v>
      </c>
      <c r="AB39" s="146">
        <f>conversões!AA39*INPUTs!W$42</f>
        <v>771870.04839044495</v>
      </c>
      <c r="AC39" s="146">
        <f>conversões!AB39*INPUTs!X$42</f>
        <v>243986.4311709342</v>
      </c>
      <c r="AD39" s="146">
        <f>conversões!AC39*INPUTs!Y$42</f>
        <v>1772006.7900710374</v>
      </c>
      <c r="AE39" s="146">
        <f>conversões!AD39*INPUTs!Z$42</f>
        <v>8900813.5293789674</v>
      </c>
      <c r="AF39" s="146">
        <f>conversões!AE39*INPUTs!AA$42</f>
        <v>596763.80537620536</v>
      </c>
      <c r="AG39" s="146">
        <f>conversões!AF39*INPUTs!AB$42</f>
        <v>341672.44942229916</v>
      </c>
      <c r="AH39" s="146">
        <f>conversões!AG39*INPUTs!AC$42</f>
        <v>614845.53181146237</v>
      </c>
      <c r="AI39" s="146">
        <f>conversões!AH39*INPUTs!AD$42</f>
        <v>25041.967052125197</v>
      </c>
      <c r="AJ39" s="146">
        <f>conversões!AI39*INPUTs!AE$42</f>
        <v>41526.710004853434</v>
      </c>
      <c r="AK39" s="146">
        <f>conversões!AJ39*INPUTs!AF$42</f>
        <v>326288.97899420612</v>
      </c>
      <c r="AL39" s="146">
        <f>conversões!AK39*INPUTs!AG$42</f>
        <v>172311.60774451471</v>
      </c>
      <c r="AM39" s="144">
        <f t="shared" si="0"/>
        <v>16637218.216268539</v>
      </c>
      <c r="AN39" s="146">
        <f>conversões!AM39*INPUTs!AI$42</f>
        <v>27316.053883026645</v>
      </c>
      <c r="AO39" s="146">
        <f>conversões!AN39*INPUTs!AJ$42</f>
        <v>3992.5316294078857</v>
      </c>
      <c r="AP39" s="146">
        <f>conversões!AO39*INPUTs!AK$42</f>
        <v>93712.646428106338</v>
      </c>
      <c r="AQ39" s="146">
        <f>conversões!AP39*INPUTs!AL$42</f>
        <v>831.44094365714489</v>
      </c>
      <c r="AR39" s="146">
        <f>conversões!AQ39*INPUTs!AM$42</f>
        <v>48998.324765664038</v>
      </c>
      <c r="AS39" s="146">
        <f>conversões!AR39*INPUTs!AN$42</f>
        <v>2803.1647489710408</v>
      </c>
      <c r="AT39" s="146">
        <f>conversões!AS39*INPUTs!AO$42</f>
        <v>24028.359178129558</v>
      </c>
      <c r="AU39" s="146">
        <f>conversões!AT39*INPUTs!AP$42</f>
        <v>32550.58292171322</v>
      </c>
      <c r="AV39" s="146">
        <f>conversões!AU39*INPUTs!AQ$42</f>
        <v>88340.208203808943</v>
      </c>
      <c r="AW39" s="146">
        <f>conversões!AV39*INPUTs!AR$42</f>
        <v>569042.03667174652</v>
      </c>
      <c r="AX39" s="146">
        <f>conversões!AW39*INPUTs!AS$42</f>
        <v>59923.585981722448</v>
      </c>
      <c r="AY39" s="146">
        <f>conversões!AX39*INPUTs!AT$42</f>
        <v>63221.95482989688</v>
      </c>
      <c r="AZ39" s="146">
        <f>conversões!AY39*INPUTs!AU$42</f>
        <v>1213698.3171222894</v>
      </c>
      <c r="BA39" s="146">
        <f>conversões!AZ39*INPUTs!AV$42</f>
        <v>26971.611074596251</v>
      </c>
      <c r="BB39" s="146">
        <f>conversões!BA39*INPUTs!AW$42</f>
        <v>59467.337579770887</v>
      </c>
      <c r="BC39" s="146">
        <f>conversões!BB39*INPUTs!AX$42</f>
        <v>512888.10599481832</v>
      </c>
      <c r="BD39" s="146">
        <f>conversões!BC39*INPUTs!AY$42</f>
        <v>837584.10082173999</v>
      </c>
      <c r="BE39" s="146">
        <f>conversões!BD39*INPUTs!AZ$42</f>
        <v>210744.85324272394</v>
      </c>
      <c r="BF39" s="146">
        <f>conversões!BE39*INPUTs!BA$42</f>
        <v>1718821.6774770641</v>
      </c>
      <c r="BG39" s="146">
        <f>conversões!BF39*INPUTs!BB$42</f>
        <v>9021833.6200498287</v>
      </c>
      <c r="BH39" s="146">
        <f>conversões!BG39*INPUTs!BC$42</f>
        <v>543842.86056482838</v>
      </c>
      <c r="BI39" s="146">
        <f>conversões!BH39*INPUTs!BD$42</f>
        <v>367873.34635945311</v>
      </c>
      <c r="BJ39" s="146">
        <f>conversões!BI39*INPUTs!BE$42</f>
        <v>616901.62551443034</v>
      </c>
      <c r="BK39" s="146">
        <f>conversões!BJ39*INPUTs!BF$42</f>
        <v>15470.739560089713</v>
      </c>
      <c r="BL39" s="146">
        <f>conversões!BK39*INPUTs!BG$42</f>
        <v>59204.762707843925</v>
      </c>
      <c r="BM39" s="146">
        <f>conversões!BL39*INPUTs!BH$42</f>
        <v>303916.39861931943</v>
      </c>
      <c r="BN39" s="146">
        <f>conversões!BM39*INPUTs!BI$42</f>
        <v>152052.00742963163</v>
      </c>
      <c r="BO39" s="144">
        <f t="shared" si="1"/>
        <v>16676032.254304279</v>
      </c>
      <c r="BP39" s="146">
        <f>conversões!BO39*INPUTs!BK$42</f>
        <v>28967.676391483346</v>
      </c>
      <c r="BQ39" s="146">
        <f>conversões!BP39*INPUTs!BL$42</f>
        <v>3956.7885085332687</v>
      </c>
      <c r="BR39" s="146">
        <f>conversões!BQ39*INPUTs!BM$42</f>
        <v>120190.78130653575</v>
      </c>
      <c r="BS39" s="146">
        <f>conversões!BR39*INPUTs!BN$42</f>
        <v>558.88138734480856</v>
      </c>
      <c r="BT39" s="146">
        <f>conversões!BS39*INPUTs!BO$42</f>
        <v>69627.211593444124</v>
      </c>
      <c r="BU39" s="146">
        <f>conversões!BT39*INPUTs!BP$42</f>
        <v>5106.4562452935661</v>
      </c>
      <c r="BV39" s="146">
        <f>conversões!BU39*INPUTs!BQ$42</f>
        <v>13884.493795951779</v>
      </c>
      <c r="BW39" s="146">
        <f>conversões!BV39*INPUTs!BR$42</f>
        <v>36985.491952432814</v>
      </c>
      <c r="BX39" s="146">
        <f>conversões!BW39*INPUTs!BS$42</f>
        <v>82711.943258054263</v>
      </c>
      <c r="BY39" s="146">
        <f>conversões!BX39*INPUTs!BT$42</f>
        <v>581895.91651945747</v>
      </c>
      <c r="BZ39" s="146">
        <f>conversões!BY39*INPUTs!BU$42</f>
        <v>56162.449183626435</v>
      </c>
      <c r="CA39" s="146">
        <f>conversões!BZ39*INPUTs!BV$42</f>
        <v>42584.775537204398</v>
      </c>
      <c r="CB39" s="146">
        <f>conversões!CA39*INPUTs!BW$42</f>
        <v>1147236.8291446834</v>
      </c>
      <c r="CC39" s="146">
        <f>conversões!CB39*INPUTs!BX$42</f>
        <v>28264.898810219027</v>
      </c>
      <c r="CD39" s="146">
        <f>conversões!CC39*INPUTs!BY$42</f>
        <v>47816.64189976146</v>
      </c>
      <c r="CE39" s="146">
        <f>conversões!CD39*INPUTs!BZ$42</f>
        <v>556220.20913263236</v>
      </c>
      <c r="CF39" s="146">
        <f>conversões!CE39*INPUTs!CA$42</f>
        <v>729362.77209665917</v>
      </c>
      <c r="CG39" s="146">
        <f>conversões!CF39*INPUTs!CB$42</f>
        <v>185775.80444939775</v>
      </c>
      <c r="CH39" s="146">
        <f>conversões!CG39*INPUTs!CC$42</f>
        <v>1677104.0755592675</v>
      </c>
      <c r="CI39" s="146">
        <f>conversões!CH39*INPUTs!CD$42</f>
        <v>8990388.4975401554</v>
      </c>
      <c r="CJ39" s="146">
        <f>conversões!CI39*INPUTs!CE$42</f>
        <v>552189.39033572888</v>
      </c>
      <c r="CK39" s="146">
        <f>conversões!CJ39*INPUTs!CF$42</f>
        <v>368293.66573941516</v>
      </c>
      <c r="CL39" s="146">
        <f>conversões!CK39*INPUTs!CG$42</f>
        <v>640981.90290089406</v>
      </c>
      <c r="CM39" s="146">
        <f>conversões!CL39*INPUTs!CH$42</f>
        <v>17837.754186600247</v>
      </c>
      <c r="CN39" s="146">
        <f>conversões!CM39*INPUTs!CI$42</f>
        <v>74643.043072241082</v>
      </c>
      <c r="CO39" s="146">
        <f>conversões!CN39*INPUTs!CJ$42</f>
        <v>328471.39217685652</v>
      </c>
      <c r="CP39" s="146">
        <f>conversões!CO39*INPUTs!CK$42</f>
        <v>172007.06215390645</v>
      </c>
      <c r="CQ39" s="144">
        <f t="shared" si="2"/>
        <v>16559226.80487778</v>
      </c>
      <c r="CR39" s="146">
        <f>conversões!CQ39*INPUTs!CM$42</f>
        <v>19125.058609613963</v>
      </c>
      <c r="CS39" s="146">
        <f>conversões!CR39*INPUTs!CN$42</f>
        <v>3650.2053019345362</v>
      </c>
      <c r="CT39" s="146">
        <f>conversões!CS39*INPUTs!CO$42</f>
        <v>98814.401585139945</v>
      </c>
      <c r="CU39" s="146">
        <f>conversões!CT39*INPUTs!CP$42</f>
        <v>0</v>
      </c>
      <c r="CV39" s="146">
        <f>conversões!CU39*INPUTs!CQ$42</f>
        <v>52169.033926615011</v>
      </c>
      <c r="CW39" s="146">
        <f>conversões!CV39*INPUTs!CR$42</f>
        <v>3318.9285636891041</v>
      </c>
      <c r="CX39" s="146">
        <f>conversões!CW39*INPUTs!CS$42</f>
        <v>13680.889639791032</v>
      </c>
      <c r="CY39" s="146">
        <f>conversões!CX39*INPUTs!CT$42</f>
        <v>29748.249625704288</v>
      </c>
      <c r="CZ39" s="146">
        <f>conversões!CY39*INPUTs!CU$42</f>
        <v>75098.422111242384</v>
      </c>
      <c r="DA39" s="146">
        <f>conversões!CZ39*INPUTs!CV$42</f>
        <v>532578.09099062544</v>
      </c>
      <c r="DB39" s="146">
        <f>conversões!DA39*INPUTs!CW$42</f>
        <v>59996.375041748775</v>
      </c>
      <c r="DC39" s="146">
        <f>conversões!DB39*INPUTs!CX$42</f>
        <v>53323.652911779624</v>
      </c>
      <c r="DD39" s="146">
        <f>conversões!DC39*INPUTs!CY$42</f>
        <v>780003.57131710171</v>
      </c>
      <c r="DE39" s="146">
        <f>conversões!DD39*INPUTs!CZ$42</f>
        <v>32280.355966847019</v>
      </c>
      <c r="DF39" s="146">
        <f>conversões!DE39*INPUTs!DA$42</f>
        <v>49980.585899882026</v>
      </c>
      <c r="DG39" s="146">
        <f>conversões!DF39*INPUTs!DB$42</f>
        <v>560637.05781597761</v>
      </c>
      <c r="DH39" s="146">
        <f>conversões!DG39*INPUTs!DC$42</f>
        <v>714321.36155856727</v>
      </c>
      <c r="DI39" s="146">
        <f>conversões!DH39*INPUTs!DD$42</f>
        <v>176305.8904441545</v>
      </c>
      <c r="DJ39" s="146">
        <f>conversões!DI39*INPUTs!DE$42</f>
        <v>1585743.4714381385</v>
      </c>
      <c r="DK39" s="146">
        <f>conversões!DJ39*INPUTs!DF$42</f>
        <v>9373193.572985677</v>
      </c>
      <c r="DL39" s="146">
        <f>conversões!DK39*INPUTs!DG$42</f>
        <v>593826.33161012246</v>
      </c>
      <c r="DM39" s="146">
        <f>conversões!DL39*INPUTs!DH$42</f>
        <v>297929.4409573726</v>
      </c>
      <c r="DN39" s="146">
        <f>conversões!DM39*INPUTs!DI$42</f>
        <v>616415.71496313903</v>
      </c>
      <c r="DO39" s="146">
        <f>conversões!DN39*INPUTs!DJ$42</f>
        <v>16239.742790831953</v>
      </c>
      <c r="DP39" s="146">
        <f>conversões!DO39*INPUTs!DK$42</f>
        <v>64016.76045607491</v>
      </c>
      <c r="DQ39" s="146">
        <f>conversões!DP39*INPUTs!DL$42</f>
        <v>297250.20107170055</v>
      </c>
      <c r="DR39" s="146">
        <f>conversões!DQ39*INPUTs!DM$42</f>
        <v>210566.37190232708</v>
      </c>
      <c r="DS39" s="144">
        <f t="shared" si="3"/>
        <v>16310213.739485797</v>
      </c>
      <c r="DT39" s="146">
        <f>conversões!DS39*INPUTs!DO$42</f>
        <v>23097.778631789006</v>
      </c>
      <c r="DU39" s="146">
        <f>conversões!DT39*INPUTs!DP$42</f>
        <v>3850.9101726505401</v>
      </c>
      <c r="DV39" s="146">
        <f>conversões!DU39*INPUTs!DQ$42</f>
        <v>98671.96808056107</v>
      </c>
      <c r="DW39" s="146">
        <f>conversões!DV39*INPUTs!DR$42</f>
        <v>0</v>
      </c>
      <c r="DX39" s="146">
        <f>conversões!DW39*INPUTs!DS$42</f>
        <v>56241.706137751346</v>
      </c>
      <c r="DY39" s="146">
        <f>conversões!DX39*INPUTs!DT$42</f>
        <v>2856.0787973471538</v>
      </c>
      <c r="DZ39" s="146">
        <f>conversões!DY39*INPUTs!DU$42</f>
        <v>13275.718988237903</v>
      </c>
      <c r="EA39" s="146">
        <f>conversões!DZ39*INPUTs!DV$42</f>
        <v>27975.313032614544</v>
      </c>
      <c r="EB39" s="146">
        <f>conversões!EA39*INPUTs!DW$42</f>
        <v>72719.298974450066</v>
      </c>
      <c r="EC39" s="146">
        <f>conversões!EB39*INPUTs!DX$42</f>
        <v>483238.43454499991</v>
      </c>
      <c r="ED39" s="146">
        <f>conversões!EC39*INPUTs!DY$42</f>
        <v>47192.661046071466</v>
      </c>
      <c r="EE39" s="146">
        <f>conversões!ED39*INPUTs!DZ$42</f>
        <v>51756.957666975271</v>
      </c>
      <c r="EF39" s="146">
        <f>conversões!EE39*INPUTs!EA$42</f>
        <v>1007810.1177758222</v>
      </c>
      <c r="EG39" s="146">
        <f>conversões!EF39*INPUTs!EB$42</f>
        <v>38492.982923839605</v>
      </c>
      <c r="EH39" s="146">
        <f>conversões!EG39*INPUTs!EC$42</f>
        <v>48615.604901712752</v>
      </c>
      <c r="EI39" s="146">
        <f>conversões!EH39*INPUTs!ED$42</f>
        <v>546466.99362370709</v>
      </c>
      <c r="EJ39" s="146">
        <f>conversões!EI39*INPUTs!EE$42</f>
        <v>688356.11586610531</v>
      </c>
      <c r="EK39" s="146">
        <f>conversões!EJ39*INPUTs!EF$42</f>
        <v>175310.933180947</v>
      </c>
      <c r="EL39" s="146">
        <f>conversões!EK39*INPUTs!EG$42</f>
        <v>1618756.4082594723</v>
      </c>
      <c r="EM39" s="146">
        <f>conversões!EL39*INPUTs!EH$42</f>
        <v>8926195.9307060912</v>
      </c>
      <c r="EN39" s="146">
        <f>conversões!EM39*INPUTs!EI$42</f>
        <v>553912.03890594596</v>
      </c>
      <c r="EO39" s="146">
        <f>conversões!EN39*INPUTs!EJ$42</f>
        <v>259321.39957189362</v>
      </c>
      <c r="EP39" s="146">
        <f>conversões!EO39*INPUTs!EK$42</f>
        <v>688564.04459849955</v>
      </c>
      <c r="EQ39" s="146">
        <f>conversões!EP39*INPUTs!EL$42</f>
        <v>12166.867671187965</v>
      </c>
      <c r="ER39" s="146">
        <f>conversões!EQ39*INPUTs!EM$42</f>
        <v>54424.767181262767</v>
      </c>
      <c r="ES39" s="146">
        <f>conversões!ER39*INPUTs!EN$42</f>
        <v>301104.55708408065</v>
      </c>
      <c r="ET39" s="146">
        <f>conversões!ES39*INPUTs!EO$42</f>
        <v>342684.14652292832</v>
      </c>
      <c r="EU39" s="144">
        <f t="shared" si="4"/>
        <v>16143059.734846944</v>
      </c>
      <c r="EV39" s="146">
        <f>conversões!EU39*INPUTs!EQ$42</f>
        <v>27582.313804362057</v>
      </c>
      <c r="EW39" s="146">
        <f>conversões!EV39*INPUTs!ER$42</f>
        <v>2884.1753925014273</v>
      </c>
      <c r="EX39" s="146">
        <f>conversões!EW39*INPUTs!ES$42</f>
        <v>91180.444702545137</v>
      </c>
      <c r="EY39" s="146">
        <f>conversões!EX39*INPUTs!ET$42</f>
        <v>0</v>
      </c>
      <c r="EZ39" s="146">
        <f>conversões!EY39*INPUTs!EU$42</f>
        <v>74126.636024728708</v>
      </c>
      <c r="FA39" s="146">
        <f>conversões!EZ39*INPUTs!EV$42</f>
        <v>2377.4061599418997</v>
      </c>
      <c r="FB39" s="146">
        <f>conversões!FA39*INPUTs!EW$42</f>
        <v>9703.8029966628583</v>
      </c>
      <c r="FC39" s="146">
        <f>conversões!FB39*INPUTs!EX$42</f>
        <v>29873.063561402756</v>
      </c>
      <c r="FD39" s="146">
        <f>conversões!FC39*INPUTs!EY$42</f>
        <v>45764.039413625927</v>
      </c>
      <c r="FE39" s="146">
        <f>conversões!FD39*INPUTs!EZ$42</f>
        <v>367986.00531191664</v>
      </c>
      <c r="FF39" s="146">
        <f>conversões!FE39*INPUTs!FA$42</f>
        <v>35076.874178581347</v>
      </c>
      <c r="FG39" s="146">
        <f>conversões!FF39*INPUTs!FB$42</f>
        <v>39058.380674907297</v>
      </c>
      <c r="FH39" s="146">
        <f>conversões!FG39*INPUTs!FC$42</f>
        <v>661603.00101846748</v>
      </c>
      <c r="FI39" s="146">
        <f>conversões!FH39*INPUTs!FD$42</f>
        <v>23575.374190736824</v>
      </c>
      <c r="FJ39" s="146">
        <f>conversões!FI39*INPUTs!FE$42</f>
        <v>34616.851077564337</v>
      </c>
      <c r="FK39" s="146">
        <f>conversões!FJ39*INPUTs!FF$42</f>
        <v>538982.93801877194</v>
      </c>
      <c r="FL39" s="146">
        <f>conversões!FK39*INPUTs!FG$42</f>
        <v>684230.36255999212</v>
      </c>
      <c r="FM39" s="146">
        <f>conversões!FL39*INPUTs!FH$42</f>
        <v>150298.02721632118</v>
      </c>
      <c r="FN39" s="146">
        <f>conversões!FM39*INPUTs!FI$42</f>
        <v>1539349.082613437</v>
      </c>
      <c r="FO39" s="146">
        <f>conversões!FN39*INPUTs!FJ$42</f>
        <v>7712399.1577232284</v>
      </c>
      <c r="FP39" s="146">
        <f>conversões!FO39*INPUTs!FK$42</f>
        <v>552699.52174426673</v>
      </c>
      <c r="FQ39" s="146">
        <f>conversões!FP39*INPUTs!FL$42</f>
        <v>236828.89260683901</v>
      </c>
      <c r="FR39" s="146">
        <f>conversões!FQ39*INPUTs!FM$42</f>
        <v>595650.9557759309</v>
      </c>
      <c r="FS39" s="146">
        <f>conversões!FR39*INPUTs!FN$42</f>
        <v>10278.53499833613</v>
      </c>
      <c r="FT39" s="146">
        <f>conversões!FS39*INPUTs!FO$42</f>
        <v>49563.056667462974</v>
      </c>
      <c r="FU39" s="146">
        <f>conversões!FT39*INPUTs!FP$42</f>
        <v>283963.80423467263</v>
      </c>
      <c r="FV39" s="146">
        <f>conversões!FU39*INPUTs!FQ$42</f>
        <v>245439.51902295329</v>
      </c>
      <c r="FW39" s="144">
        <f t="shared" si="5"/>
        <v>14045092.221690159</v>
      </c>
      <c r="FX39" s="146">
        <f>conversões!FW39*INPUTs!FS$42</f>
        <v>35274.07240306725</v>
      </c>
      <c r="FY39" s="146">
        <f>conversões!FX39*INPUTs!FT$42</f>
        <v>11270.938844663218</v>
      </c>
      <c r="FZ39" s="146">
        <f>conversões!FY39*INPUTs!FU$42</f>
        <v>96566.801488406665</v>
      </c>
      <c r="GA39" s="146">
        <f>conversões!FZ39*INPUTs!FV$42</f>
        <v>1097.0139343644582</v>
      </c>
      <c r="GB39" s="146">
        <f>conversões!GA39*INPUTs!FW$42</f>
        <v>75808.178235499552</v>
      </c>
      <c r="GC39" s="146">
        <f>conversões!GB39*INPUTs!FX$42</f>
        <v>4000.1271679235301</v>
      </c>
      <c r="GD39" s="146">
        <f>conversões!GC39*INPUTs!FY$42</f>
        <v>29239.446380083769</v>
      </c>
      <c r="GE39" s="146">
        <f>conversões!GD39*INPUTs!FZ$42</f>
        <v>24608.771556343403</v>
      </c>
      <c r="GF39" s="146">
        <f>conversões!GE39*INPUTs!GA$42</f>
        <v>39757.576785632882</v>
      </c>
      <c r="GG39" s="146">
        <f>conversões!GF39*INPUTs!GB$42</f>
        <v>330844.64026300429</v>
      </c>
      <c r="GH39" s="146">
        <f>conversões!GG39*INPUTs!GC$42</f>
        <v>37403.10263594448</v>
      </c>
      <c r="GI39" s="146">
        <f>conversões!GH39*INPUTs!GD$42</f>
        <v>29344.777353471643</v>
      </c>
      <c r="GJ39" s="146">
        <f>conversões!GI39*INPUTs!GE$42</f>
        <v>585700.40440857341</v>
      </c>
      <c r="GK39" s="146">
        <f>conversões!GJ39*INPUTs!GF$42</f>
        <v>28628.459543652232</v>
      </c>
      <c r="GL39" s="146">
        <f>conversões!GK39*INPUTs!GG$42</f>
        <v>33407.274922531193</v>
      </c>
      <c r="GM39" s="146">
        <f>conversões!GL39*INPUTs!GH$42</f>
        <v>558698.22957673646</v>
      </c>
      <c r="GN39" s="146">
        <f>conversões!GM39*INPUTs!GI$42</f>
        <v>713605.74109362776</v>
      </c>
      <c r="GO39" s="146">
        <f>conversões!GN39*INPUTs!GJ$42</f>
        <v>149089.73050176428</v>
      </c>
      <c r="GP39" s="146">
        <f>conversões!GO39*INPUTs!GK$42</f>
        <v>1658970.7692096489</v>
      </c>
      <c r="GQ39" s="146">
        <f>conversões!GP39*INPUTs!GL$42</f>
        <v>7719199.3643528521</v>
      </c>
      <c r="GR39" s="146">
        <f>conversões!GQ39*INPUTs!GM$42</f>
        <v>515767.65536151867</v>
      </c>
      <c r="GS39" s="146">
        <f>conversões!GR39*INPUTs!GN$42</f>
        <v>263300.83649693389</v>
      </c>
      <c r="GT39" s="146">
        <f>conversões!GS39*INPUTs!GO$42</f>
        <v>611228.39858455444</v>
      </c>
      <c r="GU39" s="146">
        <f>conversões!GT39*INPUTs!GP$42</f>
        <v>9279.0495089401775</v>
      </c>
      <c r="GV39" s="146">
        <f>conversões!GU39*INPUTs!GQ$42</f>
        <v>48295.179890649</v>
      </c>
      <c r="GW39" s="146">
        <f>conversões!GV39*INPUTs!GR$42</f>
        <v>300109.68204394734</v>
      </c>
      <c r="GX39" s="146">
        <f>conversões!GW39*INPUTs!GS$42</f>
        <v>205262.52269393671</v>
      </c>
      <c r="GY39" s="144">
        <f t="shared" si="6"/>
        <v>14115758.745238271</v>
      </c>
      <c r="GZ39" s="146">
        <f>conversões!GY39*INPUTs!GU$42</f>
        <v>25315.294486733663</v>
      </c>
      <c r="HA39" s="146">
        <f>conversões!GZ39*INPUTs!GV$42</f>
        <v>9183.4351063974082</v>
      </c>
      <c r="HB39" s="146">
        <f>conversões!HA39*INPUTs!GW$42</f>
        <v>58822.779839239396</v>
      </c>
      <c r="HC39" s="146">
        <f>conversões!HB39*INPUTs!GX$42</f>
        <v>1398.0711665135759</v>
      </c>
      <c r="HD39" s="146">
        <f>conversões!HC39*INPUTs!GY$42</f>
        <v>58367.625679202829</v>
      </c>
      <c r="HE39" s="146">
        <f>conversões!HD39*INPUTs!GZ$42</f>
        <v>1183.4385634040539</v>
      </c>
      <c r="HF39" s="146">
        <f>conversões!HE39*INPUTs!HA$42</f>
        <v>9082.2438393086304</v>
      </c>
      <c r="HG39" s="146">
        <f>conversões!HF39*INPUTs!HB$42</f>
        <v>29932.648158024971</v>
      </c>
      <c r="HH39" s="146">
        <f>conversões!HG39*INPUTs!HC$42</f>
        <v>33102.182563099814</v>
      </c>
      <c r="HI39" s="146">
        <f>conversões!HH39*INPUTs!HD$42</f>
        <v>224667.18297609565</v>
      </c>
      <c r="HJ39" s="146">
        <f>conversões!HI39*INPUTs!HE$42</f>
        <v>26556.005683460942</v>
      </c>
      <c r="HK39" s="146">
        <f>conversões!HJ39*INPUTs!HF$42</f>
        <v>24175.86358375592</v>
      </c>
      <c r="HL39" s="146">
        <f>conversões!HK39*INPUTs!HG$42</f>
        <v>516925.55639675906</v>
      </c>
      <c r="HM39" s="146">
        <f>conversões!HL39*INPUTs!HH$42</f>
        <v>31054.163335193971</v>
      </c>
      <c r="HN39" s="146">
        <f>conversões!HM39*INPUTs!HI$42</f>
        <v>28983.987151205285</v>
      </c>
      <c r="HO39" s="146">
        <f>conversões!HN39*INPUTs!HJ$42</f>
        <v>345202.39147307008</v>
      </c>
      <c r="HP39" s="146">
        <f>conversões!HO39*INPUTs!HK$42</f>
        <v>618325.27407673839</v>
      </c>
      <c r="HQ39" s="146">
        <f>conversões!HP39*INPUTs!HL$42</f>
        <v>135677.37626170216</v>
      </c>
      <c r="HR39" s="146">
        <f>conversões!HQ39*INPUTs!HM$42</f>
        <v>1382258.9840773731</v>
      </c>
      <c r="HS39" s="146">
        <f>conversões!HR39*INPUTs!HN$42</f>
        <v>6287410.4760018894</v>
      </c>
      <c r="HT39" s="146">
        <f>conversões!HS39*INPUTs!HO$42</f>
        <v>400218.56922354823</v>
      </c>
      <c r="HU39" s="146">
        <f>conversões!HT39*INPUTs!HP$42</f>
        <v>169604.13090661494</v>
      </c>
      <c r="HV39" s="146">
        <f>conversões!HU39*INPUTs!HQ$42</f>
        <v>496511.7032263999</v>
      </c>
      <c r="HW39" s="146">
        <f>conversões!HV39*INPUTs!HR$42</f>
        <v>9505.3590835957311</v>
      </c>
      <c r="HX39" s="146">
        <f>conversões!HW39*INPUTs!HS$42</f>
        <v>36249.371275572179</v>
      </c>
      <c r="HY39" s="146">
        <f>conversões!HX39*INPUTs!HT$42</f>
        <v>199000.1904347408</v>
      </c>
      <c r="HZ39" s="146">
        <f>conversões!HY39*INPUTs!HU$42</f>
        <v>165287.51998868037</v>
      </c>
      <c r="IA39" s="144">
        <f t="shared" si="7"/>
        <v>11324001.824558321</v>
      </c>
    </row>
    <row r="40" spans="1:235" s="27" customFormat="1" ht="48" x14ac:dyDescent="0.25">
      <c r="A40" s="91" t="s">
        <v>29</v>
      </c>
      <c r="B40" s="92">
        <v>4756</v>
      </c>
      <c r="C40" s="92"/>
      <c r="D40" s="92"/>
      <c r="E40" s="92">
        <v>4</v>
      </c>
      <c r="F40" s="92"/>
      <c r="G40" s="92" t="s">
        <v>794</v>
      </c>
      <c r="H40" s="92" t="s">
        <v>24</v>
      </c>
      <c r="I40" s="91" t="s">
        <v>18</v>
      </c>
      <c r="J40" s="91" t="s">
        <v>874</v>
      </c>
      <c r="K40" s="91" t="s">
        <v>48</v>
      </c>
      <c r="L40" s="146">
        <f>conversões!K40*INPUTs!G$43</f>
        <v>7833.6441244978496</v>
      </c>
      <c r="M40" s="146">
        <f>conversões!L40*INPUTs!H$43</f>
        <v>3568.3225662717105</v>
      </c>
      <c r="N40" s="146">
        <f>conversões!M40*INPUTs!I$43</f>
        <v>24626.880745405477</v>
      </c>
      <c r="O40" s="146">
        <f>conversões!N40*INPUTs!J$43</f>
        <v>2624.8910184116417</v>
      </c>
      <c r="P40" s="146">
        <f>conversões!O40*INPUTs!K$43</f>
        <v>31175.919580024358</v>
      </c>
      <c r="Q40" s="146">
        <f>conversões!P40*INPUTs!L$43</f>
        <v>375.47883130817536</v>
      </c>
      <c r="R40" s="146">
        <f>conversões!Q40*INPUTs!M$43</f>
        <v>6047.9776677039354</v>
      </c>
      <c r="S40" s="146">
        <f>conversões!R40*INPUTs!N$43</f>
        <v>9765.200989841107</v>
      </c>
      <c r="T40" s="146">
        <f>conversões!S40*INPUTs!O$43</f>
        <v>15967.969837534383</v>
      </c>
      <c r="U40" s="146">
        <f>conversões!T40*INPUTs!P$43</f>
        <v>19462.107275455914</v>
      </c>
      <c r="V40" s="146">
        <f>conversões!U40*INPUTs!Q$43</f>
        <v>14254.016508559662</v>
      </c>
      <c r="W40" s="146">
        <f>conversões!V40*INPUTs!R$43</f>
        <v>11295.353624009527</v>
      </c>
      <c r="X40" s="146">
        <f>conversões!W40*INPUTs!S$43</f>
        <v>40286.550524189981</v>
      </c>
      <c r="Y40" s="146">
        <f>conversões!X40*INPUTs!T$43</f>
        <v>6375.8010373245752</v>
      </c>
      <c r="Z40" s="146">
        <f>conversões!Y40*INPUTs!U$43</f>
        <v>3882.7939939713556</v>
      </c>
      <c r="AA40" s="146">
        <f>conversões!Z40*INPUTs!V$43</f>
        <v>66524.698481227155</v>
      </c>
      <c r="AB40" s="146">
        <f>conversões!AA40*INPUTs!W$43</f>
        <v>150040.98219749462</v>
      </c>
      <c r="AC40" s="146">
        <f>conversões!AB40*INPUTs!X$43</f>
        <v>58127.734875458416</v>
      </c>
      <c r="AD40" s="146">
        <f>conversões!AC40*INPUTs!Y$43</f>
        <v>106191.00445284805</v>
      </c>
      <c r="AE40" s="146">
        <f>conversões!AD40*INPUTs!Z$43</f>
        <v>527283.66985482129</v>
      </c>
      <c r="AF40" s="146">
        <f>conversões!AE40*INPUTs!AA$43</f>
        <v>112262.51085704243</v>
      </c>
      <c r="AG40" s="146">
        <f>conversões!AF40*INPUTs!AB$43</f>
        <v>46314.273482770834</v>
      </c>
      <c r="AH40" s="146">
        <f>conversões!AG40*INPUTs!AC$43</f>
        <v>88013.995297853064</v>
      </c>
      <c r="AI40" s="146">
        <f>conversões!AH40*INPUTs!AD$43</f>
        <v>16035.479779687388</v>
      </c>
      <c r="AJ40" s="146">
        <f>conversões!AI40*INPUTs!AE$43</f>
        <v>12014.867439855749</v>
      </c>
      <c r="AK40" s="146">
        <f>conversões!AJ40*INPUTs!AF$43</f>
        <v>66307.325664906297</v>
      </c>
      <c r="AL40" s="146">
        <f>conversões!AK40*INPUTs!AG$43</f>
        <v>38359.793263690859</v>
      </c>
      <c r="AM40" s="144">
        <f t="shared" si="0"/>
        <v>1485019.243972166</v>
      </c>
      <c r="AN40" s="146">
        <f>conversões!AM40*INPUTs!AI$43</f>
        <v>7353.5073758922199</v>
      </c>
      <c r="AO40" s="146">
        <f>conversões!AN40*INPUTs!AJ$43</f>
        <v>3388.9562910616878</v>
      </c>
      <c r="AP40" s="146">
        <f>conversões!AO40*INPUTs!AK$43</f>
        <v>24144.922873822143</v>
      </c>
      <c r="AQ40" s="146">
        <f>conversões!AP40*INPUTs!AL$43</f>
        <v>2889.3641097507621</v>
      </c>
      <c r="AR40" s="146">
        <f>conversões!AQ40*INPUTs!AM$43</f>
        <v>28687.93902163309</v>
      </c>
      <c r="AS40" s="146">
        <f>conversões!AR40*INPUTs!AN$43</f>
        <v>131.44378024602341</v>
      </c>
      <c r="AT40" s="146">
        <f>conversões!AS40*INPUTs!AO$43</f>
        <v>5437.5679545979656</v>
      </c>
      <c r="AU40" s="146">
        <f>conversões!AT40*INPUTs!AP$43</f>
        <v>17360.486050729607</v>
      </c>
      <c r="AV40" s="146">
        <f>conversões!AU40*INPUTs!AQ$43</f>
        <v>15055.841743846811</v>
      </c>
      <c r="AW40" s="146">
        <f>conversões!AV40*INPUTs!AR$43</f>
        <v>17357.751358747802</v>
      </c>
      <c r="AX40" s="146">
        <f>conversões!AW40*INPUTs!AS$43</f>
        <v>16610.643099018464</v>
      </c>
      <c r="AY40" s="146">
        <f>conversões!AX40*INPUTs!AT$43</f>
        <v>12055.486175377535</v>
      </c>
      <c r="AZ40" s="146">
        <f>conversões!AY40*INPUTs!AU$43</f>
        <v>45552.134692675631</v>
      </c>
      <c r="BA40" s="146">
        <f>conversões!AZ40*INPUTs!AV$43</f>
        <v>6447.7043121943407</v>
      </c>
      <c r="BB40" s="146">
        <f>conversões!BA40*INPUTs!AW$43</f>
        <v>3542.2230455901858</v>
      </c>
      <c r="BC40" s="146">
        <f>conversões!BB40*INPUTs!AX$43</f>
        <v>68162.660584805242</v>
      </c>
      <c r="BD40" s="146">
        <f>conversões!BC40*INPUTs!AY$43</f>
        <v>140505.36895866916</v>
      </c>
      <c r="BE40" s="146">
        <f>conversões!BD40*INPUTs!AZ$43</f>
        <v>49511.165138732838</v>
      </c>
      <c r="BF40" s="146">
        <f>conversões!BE40*INPUTs!BA$43</f>
        <v>112904.49314699875</v>
      </c>
      <c r="BG40" s="146">
        <f>conversões!BF40*INPUTs!BB$43</f>
        <v>556446.42429944884</v>
      </c>
      <c r="BH40" s="146">
        <f>conversões!BG40*INPUTs!BC$43</f>
        <v>125136.03627901193</v>
      </c>
      <c r="BI40" s="146">
        <f>conversões!BH40*INPUTs!BD$43</f>
        <v>49791.039534427277</v>
      </c>
      <c r="BJ40" s="146">
        <f>conversões!BI40*INPUTs!BE$43</f>
        <v>87630.129257787747</v>
      </c>
      <c r="BK40" s="146">
        <f>conversões!BJ40*INPUTs!BF$43</f>
        <v>13983.94995686491</v>
      </c>
      <c r="BL40" s="146">
        <f>conversões!BK40*INPUTs!BG$43</f>
        <v>14353.678990055838</v>
      </c>
      <c r="BM40" s="146">
        <f>conversões!BL40*INPUTs!BH$43</f>
        <v>60015.226162708481</v>
      </c>
      <c r="BN40" s="146">
        <f>conversões!BM40*INPUTs!BI$43</f>
        <v>43405.988437434629</v>
      </c>
      <c r="BO40" s="144">
        <f t="shared" si="1"/>
        <v>1527862.1326321298</v>
      </c>
      <c r="BP40" s="146">
        <f>conversões!BO40*INPUTs!BK$43</f>
        <v>9063.0584222210582</v>
      </c>
      <c r="BQ40" s="146">
        <f>conversões!BP40*INPUTs!BL$43</f>
        <v>5638.5336289677543</v>
      </c>
      <c r="BR40" s="146">
        <f>conversões!BQ40*INPUTs!BM$43</f>
        <v>24963.000259499262</v>
      </c>
      <c r="BS40" s="146">
        <f>conversões!BR40*INPUTs!BN$43</f>
        <v>3645.0992917721856</v>
      </c>
      <c r="BT40" s="146">
        <f>conversões!BS40*INPUTs!BO$43</f>
        <v>29470.832588664754</v>
      </c>
      <c r="BU40" s="146">
        <f>conversões!BT40*INPUTs!BP$43</f>
        <v>0</v>
      </c>
      <c r="BV40" s="146">
        <f>conversões!BU40*INPUTs!BQ$43</f>
        <v>4537.936219958433</v>
      </c>
      <c r="BW40" s="146">
        <f>conversões!BV40*INPUTs!BR$43</f>
        <v>20226.426758230362</v>
      </c>
      <c r="BX40" s="146">
        <f>conversões!BW40*INPUTs!BS$43</f>
        <v>16106.036972158783</v>
      </c>
      <c r="BY40" s="146">
        <f>conversões!BX40*INPUTs!BT$43</f>
        <v>16731.730689185486</v>
      </c>
      <c r="BZ40" s="146">
        <f>conversões!BY40*INPUTs!BU$43</f>
        <v>15036.334207451333</v>
      </c>
      <c r="CA40" s="146">
        <f>conversões!BZ40*INPUTs!BV$43</f>
        <v>11645.5717308604</v>
      </c>
      <c r="CB40" s="146">
        <f>conversões!CA40*INPUTs!BW$43</f>
        <v>55541.240264496941</v>
      </c>
      <c r="CC40" s="146">
        <f>conversões!CB40*INPUTs!BX$43</f>
        <v>6153.388474710212</v>
      </c>
      <c r="CD40" s="146">
        <f>conversões!CC40*INPUTs!BY$43</f>
        <v>3936.1518403358841</v>
      </c>
      <c r="CE40" s="146">
        <f>conversões!CD40*INPUTs!BZ$43</f>
        <v>76310.718423691724</v>
      </c>
      <c r="CF40" s="146">
        <f>conversões!CE40*INPUTs!CA$43</f>
        <v>156938.8309611321</v>
      </c>
      <c r="CG40" s="146">
        <f>conversões!CF40*INPUTs!CB$43</f>
        <v>53903.281068922901</v>
      </c>
      <c r="CH40" s="146">
        <f>conversões!CG40*INPUTs!CC$43</f>
        <v>129332.21405924625</v>
      </c>
      <c r="CI40" s="146">
        <f>conversões!CH40*INPUTs!CD$43</f>
        <v>509246.26928596775</v>
      </c>
      <c r="CJ40" s="146">
        <f>conversões!CI40*INPUTs!CE$43</f>
        <v>136377.34765066786</v>
      </c>
      <c r="CK40" s="146">
        <f>conversões!CJ40*INPUTs!CF$43</f>
        <v>61099.22945599044</v>
      </c>
      <c r="CL40" s="146">
        <f>conversões!CK40*INPUTs!CG$43</f>
        <v>96356.790502816031</v>
      </c>
      <c r="CM40" s="146">
        <f>conversões!CL40*INPUTs!CH$43</f>
        <v>16044.886002651403</v>
      </c>
      <c r="CN40" s="146">
        <f>conversões!CM40*INPUTs!CI$43</f>
        <v>10062.214541399637</v>
      </c>
      <c r="CO40" s="146">
        <f>conversões!CN40*INPUTs!CJ$43</f>
        <v>47282.098062085868</v>
      </c>
      <c r="CP40" s="146">
        <f>conversões!CO40*INPUTs!CK$43</f>
        <v>42071.825100683862</v>
      </c>
      <c r="CQ40" s="144">
        <f t="shared" si="2"/>
        <v>1557721.0464637687</v>
      </c>
      <c r="CR40" s="146">
        <f>conversões!CQ40*INPUTs!CM$43</f>
        <v>5818.7254216874853</v>
      </c>
      <c r="CS40" s="146">
        <f>conversões!CR40*INPUTs!CN$43</f>
        <v>4961.5868649207796</v>
      </c>
      <c r="CT40" s="146">
        <f>conversões!CS40*INPUTs!CO$43</f>
        <v>23597.349856121215</v>
      </c>
      <c r="CU40" s="146">
        <f>conversões!CT40*INPUTs!CP$43</f>
        <v>3502.4799103346963</v>
      </c>
      <c r="CV40" s="146">
        <f>conversões!CU40*INPUTs!CQ$43</f>
        <v>26105.837332540323</v>
      </c>
      <c r="CW40" s="146">
        <f>conversões!CV40*INPUTs!CR$43</f>
        <v>1045.6030495741295</v>
      </c>
      <c r="CX40" s="146">
        <f>conversões!CW40*INPUTs!CS$43</f>
        <v>4670.8402093767345</v>
      </c>
      <c r="CY40" s="146">
        <f>conversões!CX40*INPUTs!CT$43</f>
        <v>17508.520329319435</v>
      </c>
      <c r="CZ40" s="146">
        <f>conversões!CY40*INPUTs!CU$43</f>
        <v>15705.860539920353</v>
      </c>
      <c r="DA40" s="146">
        <f>conversões!CZ40*INPUTs!CV$43</f>
        <v>15467.856469837134</v>
      </c>
      <c r="DB40" s="146">
        <f>conversões!DA40*INPUTs!CW$43</f>
        <v>15453.416435589315</v>
      </c>
      <c r="DC40" s="146">
        <f>conversões!DB40*INPUTs!CX$43</f>
        <v>7815.4523184736136</v>
      </c>
      <c r="DD40" s="146">
        <f>conversões!DC40*INPUTs!CY$43</f>
        <v>52359.129630203352</v>
      </c>
      <c r="DE40" s="146">
        <f>conversões!DD40*INPUTs!CZ$43</f>
        <v>6544.2311530321022</v>
      </c>
      <c r="DF40" s="146">
        <f>conversões!DE40*INPUTs!DA$43</f>
        <v>3966.3416329665388</v>
      </c>
      <c r="DG40" s="146">
        <f>conversões!DF40*INPUTs!DB$43</f>
        <v>67630.932746018545</v>
      </c>
      <c r="DH40" s="146">
        <f>conversões!DG40*INPUTs!DC$43</f>
        <v>167539.71729324575</v>
      </c>
      <c r="DI40" s="146">
        <f>conversões!DH40*INPUTs!DD$43</f>
        <v>37212.826776824884</v>
      </c>
      <c r="DJ40" s="146">
        <f>conversões!DI40*INPUTs!DE$43</f>
        <v>119582.5680861689</v>
      </c>
      <c r="DK40" s="146">
        <f>conversões!DJ40*INPUTs!DF$43</f>
        <v>592441.1633836762</v>
      </c>
      <c r="DL40" s="146">
        <f>conversões!DK40*INPUTs!DG$43</f>
        <v>150180.37956086485</v>
      </c>
      <c r="DM40" s="146">
        <f>conversões!DL40*INPUTs!DH$43</f>
        <v>55814.772700147812</v>
      </c>
      <c r="DN40" s="146">
        <f>conversões!DM40*INPUTs!DI$43</f>
        <v>101457.71351755915</v>
      </c>
      <c r="DO40" s="146">
        <f>conversões!DN40*INPUTs!DJ$43</f>
        <v>19201.860241109349</v>
      </c>
      <c r="DP40" s="146">
        <f>conversões!DO40*INPUTs!DK$43</f>
        <v>10033.453873966771</v>
      </c>
      <c r="DQ40" s="146">
        <f>conversões!DP40*INPUTs!DL$43</f>
        <v>53596.11612842152</v>
      </c>
      <c r="DR40" s="146">
        <f>conversões!DQ40*INPUTs!DM$43</f>
        <v>40528.548628229451</v>
      </c>
      <c r="DS40" s="144">
        <f t="shared" si="3"/>
        <v>1619743.2840901304</v>
      </c>
      <c r="DT40" s="146">
        <f>conversões!DS40*INPUTs!DO$43</f>
        <v>4771.7459476089134</v>
      </c>
      <c r="DU40" s="146">
        <f>conversões!DT40*INPUTs!DP$43</f>
        <v>6798.3659203429488</v>
      </c>
      <c r="DV40" s="146">
        <f>conversões!DU40*INPUTs!DQ$43</f>
        <v>28296.788642755644</v>
      </c>
      <c r="DW40" s="146">
        <f>conversões!DV40*INPUTs!DR$43</f>
        <v>3237.3572398672036</v>
      </c>
      <c r="DX40" s="146">
        <f>conversões!DW40*INPUTs!DS$43</f>
        <v>34839.547250120479</v>
      </c>
      <c r="DY40" s="146">
        <f>conversões!DX40*INPUTs!DT$43</f>
        <v>1209.6722911094284</v>
      </c>
      <c r="DZ40" s="146">
        <f>conversões!DY40*INPUTs!DU$43</f>
        <v>5928.2347734645064</v>
      </c>
      <c r="EA40" s="146">
        <f>conversões!DZ40*INPUTs!DV$43</f>
        <v>24625.669281700462</v>
      </c>
      <c r="EB40" s="146">
        <f>conversões!EA40*INPUTs!DW$43</f>
        <v>21269.684819857863</v>
      </c>
      <c r="EC40" s="146">
        <f>conversões!EB40*INPUTs!DX$43</f>
        <v>22042.243255420442</v>
      </c>
      <c r="ED40" s="146">
        <f>conversões!EC40*INPUTs!DY$43</f>
        <v>19639.729214540414</v>
      </c>
      <c r="EE40" s="146">
        <f>conversões!ED40*INPUTs!DZ$43</f>
        <v>8402.6575635561549</v>
      </c>
      <c r="EF40" s="146">
        <f>conversões!EE40*INPUTs!EA$43</f>
        <v>75928.190869135738</v>
      </c>
      <c r="EG40" s="146">
        <f>conversões!EF40*INPUTs!EB$43</f>
        <v>10185.884779609536</v>
      </c>
      <c r="EH40" s="146">
        <f>conversões!EG40*INPUTs!EC$43</f>
        <v>2696.5192930870908</v>
      </c>
      <c r="EI40" s="146">
        <f>conversões!EH40*INPUTs!ED$43</f>
        <v>92261.434139372388</v>
      </c>
      <c r="EJ40" s="146">
        <f>conversões!EI40*INPUTs!EE$43</f>
        <v>225123.37066339236</v>
      </c>
      <c r="EK40" s="146">
        <f>conversões!EJ40*INPUTs!EF$43</f>
        <v>45095.302297224851</v>
      </c>
      <c r="EL40" s="146">
        <f>conversões!EK40*INPUTs!EG$43</f>
        <v>183743.53123812066</v>
      </c>
      <c r="EM40" s="146">
        <f>conversões!EL40*INPUTs!EH$43</f>
        <v>811655.55441606522</v>
      </c>
      <c r="EN40" s="146">
        <f>conversões!EM40*INPUTs!EI$43</f>
        <v>190504.62299762311</v>
      </c>
      <c r="EO40" s="146">
        <f>conversões!EN40*INPUTs!EJ$43</f>
        <v>75088.656548769795</v>
      </c>
      <c r="EP40" s="146">
        <f>conversões!EO40*INPUTs!EK$43</f>
        <v>139745.26858365905</v>
      </c>
      <c r="EQ40" s="146">
        <f>conversões!EP40*INPUTs!EL$43</f>
        <v>19132.411878138657</v>
      </c>
      <c r="ER40" s="146">
        <f>conversões!EQ40*INPUTs!EM$43</f>
        <v>11251.167882713069</v>
      </c>
      <c r="ES40" s="146">
        <f>conversões!ER40*INPUTs!EN$43</f>
        <v>62819.453256933761</v>
      </c>
      <c r="ET40" s="146">
        <f>conversões!ES40*INPUTs!EO$43</f>
        <v>65009.011294561045</v>
      </c>
      <c r="EU40" s="144">
        <f t="shared" si="4"/>
        <v>2191302.0763387508</v>
      </c>
      <c r="EV40" s="146">
        <f>conversões!EU40*INPUTs!EQ$43</f>
        <v>6502.1787888362569</v>
      </c>
      <c r="EW40" s="146">
        <f>conversões!EV40*INPUTs!ER$43</f>
        <v>3841.8006357591571</v>
      </c>
      <c r="EX40" s="146">
        <f>conversões!EW40*INPUTs!ES$43</f>
        <v>20352.622195578089</v>
      </c>
      <c r="EY40" s="146">
        <f>conversões!EX40*INPUTs!ET$43</f>
        <v>4449.2369102034436</v>
      </c>
      <c r="EZ40" s="146">
        <f>conversões!EY40*INPUTs!EU$43</f>
        <v>27794.223008814355</v>
      </c>
      <c r="FA40" s="146">
        <f>conversões!EZ40*INPUTs!EV$43</f>
        <v>352.16054878011045</v>
      </c>
      <c r="FB40" s="146">
        <f>conversões!FA40*INPUTs!EW$43</f>
        <v>7543.0957305101047</v>
      </c>
      <c r="FC40" s="146">
        <f>conversões!FB40*INPUTs!EX$43</f>
        <v>19081.23870313571</v>
      </c>
      <c r="FD40" s="146">
        <f>conversões!FC40*INPUTs!EY$43</f>
        <v>21556.873143023673</v>
      </c>
      <c r="FE40" s="146">
        <f>conversões!FD40*INPUTs!EZ$43</f>
        <v>13240.45059399984</v>
      </c>
      <c r="FF40" s="146">
        <f>conversões!FE40*INPUTs!FA$43</f>
        <v>9208.8833584089589</v>
      </c>
      <c r="FG40" s="146">
        <f>conversões!FF40*INPUTs!FB$43</f>
        <v>7267.0728466976752</v>
      </c>
      <c r="FH40" s="146">
        <f>conversões!FG40*INPUTs!FC$43</f>
        <v>52974.526097128408</v>
      </c>
      <c r="FI40" s="146">
        <f>conversões!FH40*INPUTs!FD$43</f>
        <v>8557.8055530066868</v>
      </c>
      <c r="FJ40" s="146">
        <f>conversões!FI40*INPUTs!FE$43</f>
        <v>3590.5522383996504</v>
      </c>
      <c r="FK40" s="146">
        <f>conversões!FJ40*INPUTs!FF$43</f>
        <v>87563.174563683511</v>
      </c>
      <c r="FL40" s="146">
        <f>conversões!FK40*INPUTs!FG$43</f>
        <v>204651.32081250724</v>
      </c>
      <c r="FM40" s="146">
        <f>conversões!FL40*INPUTs!FH$43</f>
        <v>39039.834867293663</v>
      </c>
      <c r="FN40" s="146">
        <f>conversões!FM40*INPUTs!FI$43</f>
        <v>160976.99887054856</v>
      </c>
      <c r="FO40" s="146">
        <f>conversões!FN40*INPUTs!FJ$43</f>
        <v>729316.62224692176</v>
      </c>
      <c r="FP40" s="146">
        <f>conversões!FO40*INPUTs!FK$43</f>
        <v>135079.88337610604</v>
      </c>
      <c r="FQ40" s="146">
        <f>conversões!FP40*INPUTs!FL$43</f>
        <v>54596.571597584967</v>
      </c>
      <c r="FR40" s="146">
        <f>conversões!FQ40*INPUTs!FM$43</f>
        <v>127828.06650692216</v>
      </c>
      <c r="FS40" s="146">
        <f>conversões!FR40*INPUTs!FN$43</f>
        <v>14503.536610720001</v>
      </c>
      <c r="FT40" s="146">
        <f>conversões!FS40*INPUTs!FO$43</f>
        <v>10328.109461625634</v>
      </c>
      <c r="FU40" s="146">
        <f>conversões!FT40*INPUTs!FP$43</f>
        <v>55178.806717716987</v>
      </c>
      <c r="FV40" s="146">
        <f>conversões!FU40*INPUTs!FQ$43</f>
        <v>47298.497688792711</v>
      </c>
      <c r="FW40" s="144">
        <f t="shared" si="5"/>
        <v>1872674.1436727054</v>
      </c>
      <c r="FX40" s="146">
        <f>conversões!FW40*INPUTs!FS$43</f>
        <v>6952.7520274307526</v>
      </c>
      <c r="FY40" s="146">
        <f>conversões!FX40*INPUTs!FT$43</f>
        <v>3458.611117648341</v>
      </c>
      <c r="FZ40" s="146">
        <f>conversões!FY40*INPUTs!FU$43</f>
        <v>12926.595719836034</v>
      </c>
      <c r="GA40" s="146">
        <f>conversões!FZ40*INPUTs!FV$43</f>
        <v>3425.6518392569819</v>
      </c>
      <c r="GB40" s="146">
        <f>conversões!GA40*INPUTs!FW$43</f>
        <v>24809.090339975759</v>
      </c>
      <c r="GC40" s="146">
        <f>conversões!GB40*INPUTs!FX$43</f>
        <v>3090.7327996600529</v>
      </c>
      <c r="GD40" s="146">
        <f>conversões!GC40*INPUTs!FY$43</f>
        <v>8969.4901646589497</v>
      </c>
      <c r="GE40" s="146">
        <f>conversões!GD40*INPUTs!FZ$43</f>
        <v>20473.196904081909</v>
      </c>
      <c r="GF40" s="146">
        <f>conversões!GE40*INPUTs!GA$43</f>
        <v>17467.01132549025</v>
      </c>
      <c r="GG40" s="146">
        <f>conversões!GF40*INPUTs!GB$43</f>
        <v>15876.056108432378</v>
      </c>
      <c r="GH40" s="146">
        <f>conversões!GG40*INPUTs!GC$43</f>
        <v>11055.239035491495</v>
      </c>
      <c r="GI40" s="146">
        <f>conversões!GH40*INPUTs!GD$43</f>
        <v>2680.5846513033289</v>
      </c>
      <c r="GJ40" s="146">
        <f>conversões!GI40*INPUTs!GE$43</f>
        <v>34600.256562398419</v>
      </c>
      <c r="GK40" s="146">
        <f>conversões!GJ40*INPUTs!GF$43</f>
        <v>6894.8512054186012</v>
      </c>
      <c r="GL40" s="146">
        <f>conversões!GK40*INPUTs!GG$43</f>
        <v>3978.0363413298433</v>
      </c>
      <c r="GM40" s="146">
        <f>conversões!GL40*INPUTs!GH$43</f>
        <v>80677.059362414773</v>
      </c>
      <c r="GN40" s="146">
        <f>conversões!GM40*INPUTs!GI$43</f>
        <v>239594.14583271643</v>
      </c>
      <c r="GO40" s="146">
        <f>conversões!GN40*INPUTs!GJ$43</f>
        <v>29786.909099973516</v>
      </c>
      <c r="GP40" s="146">
        <f>conversões!GO40*INPUTs!GK$43</f>
        <v>175405.87745121078</v>
      </c>
      <c r="GQ40" s="146">
        <f>conversões!GP40*INPUTs!GL$43</f>
        <v>730159.09281576949</v>
      </c>
      <c r="GR40" s="146">
        <f>conversões!GQ40*INPUTs!GM$43</f>
        <v>112440.99972264716</v>
      </c>
      <c r="GS40" s="146">
        <f>conversões!GR40*INPUTs!GN$43</f>
        <v>57484.360985025975</v>
      </c>
      <c r="GT40" s="146">
        <f>conversões!GS40*INPUTs!GO$43</f>
        <v>125392.03422385917</v>
      </c>
      <c r="GU40" s="146">
        <f>conversões!GT40*INPUTs!GP$43</f>
        <v>10638.702404453938</v>
      </c>
      <c r="GV40" s="146">
        <f>conversões!GU40*INPUTs!GQ$43</f>
        <v>9923.3019692042344</v>
      </c>
      <c r="GW40" s="146">
        <f>conversões!GV40*INPUTs!GR$43</f>
        <v>48234.684822617586</v>
      </c>
      <c r="GX40" s="146">
        <f>conversões!GW40*INPUTs!GS$43</f>
        <v>45786.024773583376</v>
      </c>
      <c r="GY40" s="144">
        <f t="shared" si="6"/>
        <v>1842181.3496058895</v>
      </c>
      <c r="GZ40" s="146">
        <f>conversões!GY40*INPUTs!GU$43</f>
        <v>8767.9670586829816</v>
      </c>
      <c r="HA40" s="146">
        <f>conversões!GZ40*INPUTs!GV$43</f>
        <v>3841.6296721533258</v>
      </c>
      <c r="HB40" s="146">
        <f>conversões!HA40*INPUTs!GW$43</f>
        <v>12066.086227780868</v>
      </c>
      <c r="HC40" s="146">
        <f>conversões!HB40*INPUTs!GX$43</f>
        <v>0</v>
      </c>
      <c r="HD40" s="146">
        <f>conversões!HC40*INPUTs!GY$43</f>
        <v>23296.808891917852</v>
      </c>
      <c r="HE40" s="146">
        <f>conversões!HD40*INPUTs!GZ$43</f>
        <v>2110.1438503784088</v>
      </c>
      <c r="HF40" s="146">
        <f>conversões!HE40*INPUTs!HA$43</f>
        <v>9304.5507314014776</v>
      </c>
      <c r="HG40" s="146">
        <f>conversões!HF40*INPUTs!HB$43</f>
        <v>21443.549131887645</v>
      </c>
      <c r="HH40" s="146">
        <f>conversões!HG40*INPUTs!HC$43</f>
        <v>18627.229495245876</v>
      </c>
      <c r="HI40" s="146">
        <f>conversões!HH40*INPUTs!HD$43</f>
        <v>20207.755637881299</v>
      </c>
      <c r="HJ40" s="146">
        <f>conversões!HI40*INPUTs!HE$43</f>
        <v>15868.376895492007</v>
      </c>
      <c r="HK40" s="146">
        <f>conversões!HJ40*INPUTs!HF$43</f>
        <v>4960.73238212252</v>
      </c>
      <c r="HL40" s="146">
        <f>conversões!HK40*INPUTs!HG$43</f>
        <v>24528.045375131009</v>
      </c>
      <c r="HM40" s="146">
        <f>conversões!HL40*INPUTs!HH$43</f>
        <v>7902.7481170716237</v>
      </c>
      <c r="HN40" s="146">
        <f>conversões!HM40*INPUTs!HI$43</f>
        <v>3340.3497882118295</v>
      </c>
      <c r="HO40" s="146">
        <f>conversões!HN40*INPUTs!HJ$43</f>
        <v>88617.862577253312</v>
      </c>
      <c r="HP40" s="146">
        <f>conversões!HO40*INPUTs!HK$43</f>
        <v>218314.97287935604</v>
      </c>
      <c r="HQ40" s="146">
        <f>conversões!HP40*INPUTs!HL$43</f>
        <v>33914.430975946329</v>
      </c>
      <c r="HR40" s="146">
        <f>conversões!HQ40*INPUTs!HM$43</f>
        <v>140531.14256764049</v>
      </c>
      <c r="HS40" s="146">
        <f>conversões!HR40*INPUTs!HN$43</f>
        <v>627325.6676040059</v>
      </c>
      <c r="HT40" s="146">
        <f>conversões!HS40*INPUTs!HO$43</f>
        <v>109518.60128121062</v>
      </c>
      <c r="HU40" s="146">
        <f>conversões!HT40*INPUTs!HP$43</f>
        <v>52272.74030653495</v>
      </c>
      <c r="HV40" s="146">
        <f>conversões!HU40*INPUTs!HQ$43</f>
        <v>113798.87802864259</v>
      </c>
      <c r="HW40" s="146">
        <f>conversões!HV40*INPUTs!HR$43</f>
        <v>11385.930625289049</v>
      </c>
      <c r="HX40" s="146">
        <f>conversões!HW40*INPUTs!HS$43</f>
        <v>9959.8471442846239</v>
      </c>
      <c r="HY40" s="146">
        <f>conversões!HX40*INPUTs!HT$43</f>
        <v>43432.861182474669</v>
      </c>
      <c r="HZ40" s="146">
        <f>conversões!HY40*INPUTs!HU$43</f>
        <v>34228.355970492405</v>
      </c>
      <c r="IA40" s="144">
        <f t="shared" si="7"/>
        <v>1659567.2643984894</v>
      </c>
    </row>
    <row r="41" spans="1:235" s="27" customFormat="1" ht="36" x14ac:dyDescent="0.25">
      <c r="A41" s="94" t="s">
        <v>30</v>
      </c>
      <c r="B41" s="95">
        <v>3211</v>
      </c>
      <c r="C41" s="95">
        <v>1</v>
      </c>
      <c r="D41" s="95"/>
      <c r="E41" s="95"/>
      <c r="F41" s="95"/>
      <c r="G41" s="95" t="s">
        <v>803</v>
      </c>
      <c r="H41" s="95" t="s">
        <v>780</v>
      </c>
      <c r="I41" s="94" t="s">
        <v>21</v>
      </c>
      <c r="J41" s="94" t="s">
        <v>887</v>
      </c>
      <c r="K41" s="94" t="s">
        <v>845</v>
      </c>
      <c r="L41" s="146">
        <f>conversões!K41*INPUTs!G$45</f>
        <v>2426.9466002332533</v>
      </c>
      <c r="M41" s="146">
        <f>conversões!L41*INPUTs!H$45</f>
        <v>72.995339339889156</v>
      </c>
      <c r="N41" s="146">
        <f>conversões!M41*INPUTs!I$45</f>
        <v>63012.40797081386</v>
      </c>
      <c r="O41" s="146">
        <f>conversões!N41*INPUTs!J$45</f>
        <v>0</v>
      </c>
      <c r="P41" s="146">
        <f>conversões!O41*INPUTs!K$45</f>
        <v>11367.29985428798</v>
      </c>
      <c r="Q41" s="146">
        <f>conversões!P41*INPUTs!L$45</f>
        <v>146.81779488933464</v>
      </c>
      <c r="R41" s="146">
        <f>conversões!Q41*INPUTs!M$45</f>
        <v>1191.5243805224873</v>
      </c>
      <c r="S41" s="146">
        <f>conversões!R41*INPUTs!N$45</f>
        <v>270.35310866628203</v>
      </c>
      <c r="T41" s="146">
        <f>conversões!S41*INPUTs!O$45</f>
        <v>1073.5520300553221</v>
      </c>
      <c r="U41" s="146">
        <f>conversões!T41*INPUTs!P$45</f>
        <v>46709.779443930332</v>
      </c>
      <c r="V41" s="146">
        <f>conversões!U41*INPUTs!Q$45</f>
        <v>932.79290807786265</v>
      </c>
      <c r="W41" s="146">
        <f>conversões!V41*INPUTs!R$45</f>
        <v>177.68341930863727</v>
      </c>
      <c r="X41" s="146">
        <f>conversões!W41*INPUTs!S$45</f>
        <v>10492.588054666974</v>
      </c>
      <c r="Y41" s="146">
        <f>conversões!X41*INPUTs!T$45</f>
        <v>466.76986993487924</v>
      </c>
      <c r="Z41" s="146">
        <f>conversões!Y41*INPUTs!U$45</f>
        <v>807.59869418329458</v>
      </c>
      <c r="AA41" s="146">
        <f>conversões!Z41*INPUTs!V$45</f>
        <v>3385.1299221556178</v>
      </c>
      <c r="AB41" s="146">
        <f>conversões!AA41*INPUTs!W$45</f>
        <v>157484.40128627492</v>
      </c>
      <c r="AC41" s="146">
        <f>conversões!AB41*INPUTs!X$45</f>
        <v>4612.6095857597393</v>
      </c>
      <c r="AD41" s="146">
        <f>conversões!AC41*INPUTs!Y$45</f>
        <v>75168.188558953596</v>
      </c>
      <c r="AE41" s="146">
        <f>conversões!AD41*INPUTs!Z$45</f>
        <v>1103786.0420246171</v>
      </c>
      <c r="AF41" s="146">
        <f>conversões!AE41*INPUTs!AA$45</f>
        <v>88931.211843337325</v>
      </c>
      <c r="AG41" s="146">
        <f>conversões!AF41*INPUTs!AB$45</f>
        <v>18006.004344917939</v>
      </c>
      <c r="AH41" s="146">
        <f>conversões!AG41*INPUTs!AC$45</f>
        <v>449167.70554603369</v>
      </c>
      <c r="AI41" s="146">
        <f>conversões!AH41*INPUTs!AD$45</f>
        <v>1249.7091118893497</v>
      </c>
      <c r="AJ41" s="146">
        <f>conversões!AI41*INPUTs!AE$45</f>
        <v>3746.7785496823881</v>
      </c>
      <c r="AK41" s="146">
        <f>conversões!AJ41*INPUTs!AF$45</f>
        <v>29221.509703964672</v>
      </c>
      <c r="AL41" s="146">
        <f>conversões!AK41*INPUTs!AG$45</f>
        <v>3899.3777561808856</v>
      </c>
      <c r="AM41" s="144">
        <f t="shared" si="0"/>
        <v>2077807.7777026775</v>
      </c>
      <c r="AN41" s="146">
        <f>conversões!AM41*INPUTs!AI$45</f>
        <v>4191.0014418493447</v>
      </c>
      <c r="AO41" s="146">
        <f>conversões!AN41*INPUTs!AJ$45</f>
        <v>212.63964466368068</v>
      </c>
      <c r="AP41" s="146">
        <f>conversões!AO41*INPUTs!AK$45</f>
        <v>50550.975125760335</v>
      </c>
      <c r="AQ41" s="146">
        <f>conversões!AP41*INPUTs!AL$45</f>
        <v>0</v>
      </c>
      <c r="AR41" s="146">
        <f>conversões!AQ41*INPUTs!AM$45</f>
        <v>17140.513998703678</v>
      </c>
      <c r="AS41" s="146">
        <f>conversões!AR41*INPUTs!AN$45</f>
        <v>584.18984645722117</v>
      </c>
      <c r="AT41" s="146">
        <f>conversões!AS41*INPUTs!AO$45</f>
        <v>4819.2511534968207</v>
      </c>
      <c r="AU41" s="146">
        <f>conversões!AT41*INPUTs!AP$45</f>
        <v>196.88855987371835</v>
      </c>
      <c r="AV41" s="146">
        <f>conversões!AU41*INPUTs!AQ$45</f>
        <v>1717.3764352842904</v>
      </c>
      <c r="AW41" s="146">
        <f>conversões!AV41*INPUTs!AR$45</f>
        <v>44744.646312223907</v>
      </c>
      <c r="AX41" s="146">
        <f>conversões!AW41*INPUTs!AS$45</f>
        <v>1022.0471591226825</v>
      </c>
      <c r="AY41" s="146">
        <f>conversões!AX41*INPUTs!AT$45</f>
        <v>827.87380284012966</v>
      </c>
      <c r="AZ41" s="146">
        <f>conversões!AY41*INPUTs!AU$45</f>
        <v>10355.985902082586</v>
      </c>
      <c r="BA41" s="146">
        <f>conversões!AZ41*INPUTs!AV$45</f>
        <v>0</v>
      </c>
      <c r="BB41" s="146">
        <f>conversões!BA41*INPUTs!AW$45</f>
        <v>4462.1055665497215</v>
      </c>
      <c r="BC41" s="146">
        <f>conversões!BB41*INPUTs!AX$45</f>
        <v>3707.0505232633941</v>
      </c>
      <c r="BD41" s="146">
        <f>conversões!BC41*INPUTs!AY$45</f>
        <v>166526.89776858402</v>
      </c>
      <c r="BE41" s="146">
        <f>conversões!BD41*INPUTs!AZ$45</f>
        <v>6712.2465698640717</v>
      </c>
      <c r="BF41" s="146">
        <f>conversões!BE41*INPUTs!BA$45</f>
        <v>67738.196434152967</v>
      </c>
      <c r="BG41" s="146">
        <f>conversões!BF41*INPUTs!BB$45</f>
        <v>1041482.3879909631</v>
      </c>
      <c r="BH41" s="146">
        <f>conversões!BG41*INPUTs!BC$45</f>
        <v>97448.291956300774</v>
      </c>
      <c r="BI41" s="146">
        <f>conversões!BH41*INPUTs!BD$45</f>
        <v>21508.238894826933</v>
      </c>
      <c r="BJ41" s="146">
        <f>conversões!BI41*INPUTs!BE$45</f>
        <v>445045.22612100438</v>
      </c>
      <c r="BK41" s="146">
        <f>conversões!BJ41*INPUTs!BF$45</f>
        <v>883.4256099325811</v>
      </c>
      <c r="BL41" s="146">
        <f>conversões!BK41*INPUTs!BG$45</f>
        <v>3740.3715404539576</v>
      </c>
      <c r="BM41" s="146">
        <f>conversões!BL41*INPUTs!BH$45</f>
        <v>28840.946752774002</v>
      </c>
      <c r="BN41" s="146">
        <f>conversões!BM41*INPUTs!BI$45</f>
        <v>5158.1772887542384</v>
      </c>
      <c r="BO41" s="144">
        <f t="shared" si="1"/>
        <v>2029616.9523997826</v>
      </c>
      <c r="BP41" s="146">
        <f>conversões!BO41*INPUTs!BK$45</f>
        <v>3963.1418727011414</v>
      </c>
      <c r="BQ41" s="146">
        <f>conversões!BP41*INPUTs!BL$45</f>
        <v>0</v>
      </c>
      <c r="BR41" s="146">
        <f>conversões!BQ41*INPUTs!BM$45</f>
        <v>39989.448962545124</v>
      </c>
      <c r="BS41" s="146">
        <f>conversões!BR41*INPUTs!BN$45</f>
        <v>0</v>
      </c>
      <c r="BT41" s="146">
        <f>conversões!BS41*INPUTs!BO$45</f>
        <v>8534.409920573602</v>
      </c>
      <c r="BU41" s="146">
        <f>conversões!BT41*INPUTs!BP$45</f>
        <v>281.568712526735</v>
      </c>
      <c r="BV41" s="146">
        <f>conversões!BU41*INPUTs!BQ$45</f>
        <v>4690.0825752913688</v>
      </c>
      <c r="BW41" s="146">
        <f>conversões!BV41*INPUTs!BR$45</f>
        <v>140.7843562633675</v>
      </c>
      <c r="BX41" s="146">
        <f>conversões!BW41*INPUTs!BS$45</f>
        <v>2103.6136581131386</v>
      </c>
      <c r="BY41" s="146">
        <f>conversões!BX41*INPUTs!BT$45</f>
        <v>41779.498286588183</v>
      </c>
      <c r="BZ41" s="146">
        <f>conversões!BY41*INPUTs!BU$45</f>
        <v>1018.840768720831</v>
      </c>
      <c r="CA41" s="146">
        <f>conversões!BZ41*INPUTs!BV$45</f>
        <v>927.81643947121313</v>
      </c>
      <c r="CB41" s="146">
        <f>conversões!CA41*INPUTs!BW$45</f>
        <v>11859.919752054608</v>
      </c>
      <c r="CC41" s="146">
        <f>conversões!CB41*INPUTs!BX$45</f>
        <v>0</v>
      </c>
      <c r="CD41" s="146">
        <f>conversões!CC41*INPUTs!BY$45</f>
        <v>510.16561344877812</v>
      </c>
      <c r="CE41" s="146">
        <f>conversões!CD41*INPUTs!BZ$45</f>
        <v>3959.7954149724587</v>
      </c>
      <c r="CF41" s="146">
        <f>conversões!CE41*INPUTs!CA$45</f>
        <v>188918.20966012898</v>
      </c>
      <c r="CG41" s="146">
        <f>conversões!CF41*INPUTs!CB$45</f>
        <v>6061.468195505131</v>
      </c>
      <c r="CH41" s="146">
        <f>conversões!CG41*INPUTs!CC$45</f>
        <v>144343.66884817343</v>
      </c>
      <c r="CI41" s="146">
        <f>conversões!CH41*INPUTs!CD$45</f>
        <v>1280212.8302393742</v>
      </c>
      <c r="CJ41" s="146">
        <f>conversões!CI41*INPUTs!CE$45</f>
        <v>104263.83949768673</v>
      </c>
      <c r="CK41" s="146">
        <f>conversões!CJ41*INPUTs!CF$45</f>
        <v>22332.621302349242</v>
      </c>
      <c r="CL41" s="146">
        <f>conversões!CK41*INPUTs!CG$45</f>
        <v>464694.93946778553</v>
      </c>
      <c r="CM41" s="146">
        <f>conversões!CL41*INPUTs!CH$45</f>
        <v>1298.3576963768512</v>
      </c>
      <c r="CN41" s="146">
        <f>conversões!CM41*INPUTs!CI$45</f>
        <v>2909.8078049890605</v>
      </c>
      <c r="CO41" s="146">
        <f>conversões!CN41*INPUTs!CJ$45</f>
        <v>35362.394547648444</v>
      </c>
      <c r="CP41" s="146">
        <f>conversões!CO41*INPUTs!CK$45</f>
        <v>3476.8213266680509</v>
      </c>
      <c r="CQ41" s="144">
        <f t="shared" si="2"/>
        <v>2373634.044919956</v>
      </c>
      <c r="CR41" s="146">
        <f>conversões!CQ41*INPUTs!CM$45</f>
        <v>3188.1674137954051</v>
      </c>
      <c r="CS41" s="146">
        <f>conversões!CR41*INPUTs!CN$45</f>
        <v>72.994541023505562</v>
      </c>
      <c r="CT41" s="146">
        <f>conversões!CS41*INPUTs!CO$45</f>
        <v>25063.511513656958</v>
      </c>
      <c r="CU41" s="146">
        <f>conversões!CT41*INPUTs!CP$45</f>
        <v>0</v>
      </c>
      <c r="CV41" s="146">
        <f>conversões!CU41*INPUTs!CQ$45</f>
        <v>7764.1339277293719</v>
      </c>
      <c r="CW41" s="146">
        <f>conversões!CV41*INPUTs!CR$45</f>
        <v>223.84496525231236</v>
      </c>
      <c r="CX41" s="146">
        <f>conversões!CW41*INPUTs!CS$45</f>
        <v>4079.4759007272814</v>
      </c>
      <c r="CY41" s="146">
        <f>conversões!CX41*INPUTs!CT$45</f>
        <v>67.587537984770194</v>
      </c>
      <c r="CZ41" s="146">
        <f>conversões!CY41*INPUTs!CU$45</f>
        <v>1528.8425105986184</v>
      </c>
      <c r="DA41" s="146">
        <f>conversões!CZ41*INPUTs!CV$45</f>
        <v>38097.060095044435</v>
      </c>
      <c r="DB41" s="146">
        <f>conversões!DA41*INPUTs!CW$45</f>
        <v>1066.8079002431798</v>
      </c>
      <c r="DC41" s="146">
        <f>conversões!DB41*INPUTs!CX$45</f>
        <v>173.94179959158473</v>
      </c>
      <c r="DD41" s="146">
        <f>conversões!DC41*INPUTs!CY$45</f>
        <v>6774.157556445989</v>
      </c>
      <c r="DE41" s="146">
        <f>conversões!DD41*INPUTs!CZ$45</f>
        <v>0</v>
      </c>
      <c r="DF41" s="146">
        <f>conversões!DE41*INPUTs!DA$45</f>
        <v>0</v>
      </c>
      <c r="DG41" s="146">
        <f>conversões!DF41*INPUTs!DB$45</f>
        <v>7303.9781269156611</v>
      </c>
      <c r="DH41" s="146">
        <f>conversões!DG41*INPUTs!DC$45</f>
        <v>224816.69918903385</v>
      </c>
      <c r="DI41" s="146">
        <f>conversões!DH41*INPUTs!DD$45</f>
        <v>5198.3076031441751</v>
      </c>
      <c r="DJ41" s="146">
        <f>conversões!DI41*INPUTs!DE$45</f>
        <v>72051.018993284786</v>
      </c>
      <c r="DK41" s="146">
        <f>conversões!DJ41*INPUTs!DF$45</f>
        <v>1126798.543152224</v>
      </c>
      <c r="DL41" s="146">
        <f>conversões!DK41*INPUTs!DG$45</f>
        <v>102694.69653845875</v>
      </c>
      <c r="DM41" s="146">
        <f>conversões!DL41*INPUTs!DH$45</f>
        <v>12007.928154751602</v>
      </c>
      <c r="DN41" s="146">
        <f>conversões!DM41*INPUTs!DI$45</f>
        <v>440998.89197838103</v>
      </c>
      <c r="DO41" s="146">
        <f>conversões!DN41*INPUTs!DJ$45</f>
        <v>1510.534348703784</v>
      </c>
      <c r="DP41" s="146">
        <f>conversões!DO41*INPUTs!DK$45</f>
        <v>2854.6843006868671</v>
      </c>
      <c r="DQ41" s="146">
        <f>conversões!DP41*INPUTs!DL$45</f>
        <v>31027.298210082714</v>
      </c>
      <c r="DR41" s="146">
        <f>conversões!DQ41*INPUTs!DM$45</f>
        <v>1673.7563927294373</v>
      </c>
      <c r="DS41" s="144">
        <f t="shared" si="3"/>
        <v>2117036.8626504904</v>
      </c>
      <c r="DT41" s="146">
        <f>conversões!DS41*INPUTs!DO$45</f>
        <v>3294.6876828755499</v>
      </c>
      <c r="DU41" s="146">
        <f>conversões!DT41*INPUTs!DP$45</f>
        <v>0</v>
      </c>
      <c r="DV41" s="146">
        <f>conversões!DU41*INPUTs!DQ$45</f>
        <v>15124.589434650774</v>
      </c>
      <c r="DW41" s="146">
        <f>conversões!DV41*INPUTs!DR$45</f>
        <v>0</v>
      </c>
      <c r="DX41" s="146">
        <f>conversões!DW41*INPUTs!DS$45</f>
        <v>6001.4355802065747</v>
      </c>
      <c r="DY41" s="146">
        <f>conversões!DX41*INPUTs!DT$45</f>
        <v>171.02921540119357</v>
      </c>
      <c r="DZ41" s="146">
        <f>conversões!DY41*INPUTs!DU$45</f>
        <v>2358.1340628073162</v>
      </c>
      <c r="EA41" s="146">
        <f>conversões!DZ41*INPUTs!DV$45</f>
        <v>0</v>
      </c>
      <c r="EB41" s="146">
        <f>conversões!EA41*INPUTs!DW$45</f>
        <v>1545.0641808416872</v>
      </c>
      <c r="EC41" s="146">
        <f>conversões!EB41*INPUTs!DX$45</f>
        <v>26430.934446604129</v>
      </c>
      <c r="ED41" s="146">
        <f>conversões!EC41*INPUTs!DY$45</f>
        <v>470.33034235328233</v>
      </c>
      <c r="EE41" s="146">
        <f>conversões!ED41*INPUTs!DZ$45</f>
        <v>123.75983426016018</v>
      </c>
      <c r="EF41" s="146">
        <f>conversões!EE41*INPUTs!EA$45</f>
        <v>5585.542376061765</v>
      </c>
      <c r="EG41" s="146">
        <f>conversões!EF41*INPUTs!EB$45</f>
        <v>0</v>
      </c>
      <c r="EH41" s="146">
        <f>conversões!EG41*INPUTs!EC$45</f>
        <v>0</v>
      </c>
      <c r="EI41" s="146">
        <f>conversões!EH41*INPUTs!ED$45</f>
        <v>5194.0724017091152</v>
      </c>
      <c r="EJ41" s="146">
        <f>conversões!EI41*INPUTs!EE$45</f>
        <v>175084.36214482356</v>
      </c>
      <c r="EK41" s="146">
        <f>conversões!EJ41*INPUTs!EF$45</f>
        <v>4245.720773829501</v>
      </c>
      <c r="EL41" s="146">
        <f>conversões!EK41*INPUTs!EG$45</f>
        <v>99838.091778232047</v>
      </c>
      <c r="EM41" s="146">
        <f>conversões!EL41*INPUTs!EH$45</f>
        <v>913579.92196285957</v>
      </c>
      <c r="EN41" s="146">
        <f>conversões!EM41*INPUTs!EI$45</f>
        <v>85272.041648360086</v>
      </c>
      <c r="EO41" s="146">
        <f>conversões!EN41*INPUTs!EJ$45</f>
        <v>13108.329022338057</v>
      </c>
      <c r="EP41" s="146">
        <f>conversões!EO41*INPUTs!EK$45</f>
        <v>339830.26068011683</v>
      </c>
      <c r="EQ41" s="146">
        <f>conversões!EP41*INPUTs!EL$45</f>
        <v>734.63064117858892</v>
      </c>
      <c r="ER41" s="146">
        <f>conversões!EQ41*INPUTs!EM$45</f>
        <v>0</v>
      </c>
      <c r="ES41" s="146">
        <f>conversões!ER41*INPUTs!EN$45</f>
        <v>26270.674055669515</v>
      </c>
      <c r="ET41" s="146">
        <f>conversões!ES41*INPUTs!EO$45</f>
        <v>1519.6246593548981</v>
      </c>
      <c r="EU41" s="144">
        <f t="shared" si="4"/>
        <v>1725783.2369245342</v>
      </c>
      <c r="EV41" s="146">
        <f>conversões!EU41*INPUTs!EQ$45</f>
        <v>2252.5795382246506</v>
      </c>
      <c r="EW41" s="146">
        <f>conversões!EV41*INPUTs!ER$45</f>
        <v>0</v>
      </c>
      <c r="EX41" s="146">
        <f>conversões!EW41*INPUTs!ES$45</f>
        <v>13916.97827355082</v>
      </c>
      <c r="EY41" s="146">
        <f>conversões!EX41*INPUTs!ET$45</f>
        <v>0</v>
      </c>
      <c r="EZ41" s="146">
        <f>conversões!EY41*INPUTs!EU$45</f>
        <v>6603.9593871016341</v>
      </c>
      <c r="FA41" s="146">
        <f>conversões!EZ41*INPUTs!EV$45</f>
        <v>248.50612620799305</v>
      </c>
      <c r="FB41" s="146">
        <f>conversões!FA41*INPUTs!EW$45</f>
        <v>1689.9883374397264</v>
      </c>
      <c r="FC41" s="146">
        <f>conversões!FB41*INPUTs!EX$45</f>
        <v>0</v>
      </c>
      <c r="FD41" s="146">
        <f>conversões!FC41*INPUTs!EY$45</f>
        <v>1795.0021774755401</v>
      </c>
      <c r="FE41" s="146">
        <f>conversões!FD41*INPUTs!EZ$45</f>
        <v>20108.149589420984</v>
      </c>
      <c r="FF41" s="146">
        <f>conversões!FE41*INPUTs!FA$45</f>
        <v>366.39500803105318</v>
      </c>
      <c r="FG41" s="146">
        <f>conversões!FF41*INPUTs!FB$45</f>
        <v>64.2479253123104</v>
      </c>
      <c r="FH41" s="146">
        <f>conversões!FG41*INPUTs!FC$45</f>
        <v>4365.9423078726995</v>
      </c>
      <c r="FI41" s="146">
        <f>conversões!FH41*INPUTs!FD$45</f>
        <v>0</v>
      </c>
      <c r="FJ41" s="146">
        <f>conversões!FI41*INPUTs!FE$45</f>
        <v>0</v>
      </c>
      <c r="FK41" s="146">
        <f>conversões!FJ41*INPUTs!FF$45</f>
        <v>6199.1671520091613</v>
      </c>
      <c r="FL41" s="146">
        <f>conversões!FK41*INPUTs!FG$45</f>
        <v>167940.28613879203</v>
      </c>
      <c r="FM41" s="146">
        <f>conversões!FL41*INPUTs!FH$45</f>
        <v>4124.0294734717681</v>
      </c>
      <c r="FN41" s="146">
        <f>conversões!FM41*INPUTs!FI$45</f>
        <v>97586.587125597813</v>
      </c>
      <c r="FO41" s="146">
        <f>conversões!FN41*INPUTs!FJ$45</f>
        <v>857710.64905239549</v>
      </c>
      <c r="FP41" s="146">
        <f>conversões!FO41*INPUTs!FK$45</f>
        <v>66399.190721218096</v>
      </c>
      <c r="FQ41" s="146">
        <f>conversões!FP41*INPUTs!FL$45</f>
        <v>17563.66869422709</v>
      </c>
      <c r="FR41" s="146">
        <f>conversões!FQ41*INPUTs!FM$45</f>
        <v>339828.78184841905</v>
      </c>
      <c r="FS41" s="146">
        <f>conversões!FR41*INPUTs!FN$45</f>
        <v>254.99395443947591</v>
      </c>
      <c r="FT41" s="146">
        <f>conversões!FS41*INPUTs!FO$45</f>
        <v>63.035700306417752</v>
      </c>
      <c r="FU41" s="146">
        <f>conversões!FT41*INPUTs!FP$45</f>
        <v>27676.265469436919</v>
      </c>
      <c r="FV41" s="146">
        <f>conversões!FU41*INPUTs!FQ$45</f>
        <v>1639.2373253434491</v>
      </c>
      <c r="FW41" s="144">
        <f t="shared" si="5"/>
        <v>1638397.641326294</v>
      </c>
      <c r="FX41" s="146">
        <f>conversões!FW41*INPUTs!FS$45</f>
        <v>665.96138852030481</v>
      </c>
      <c r="FY41" s="146">
        <f>conversões!FX41*INPUTs!FT$45</f>
        <v>0</v>
      </c>
      <c r="FZ41" s="146">
        <f>conversões!FY41*INPUTs!FU$45</f>
        <v>17911.955478054795</v>
      </c>
      <c r="GA41" s="146">
        <f>conversões!FZ41*INPUTs!FV$45</f>
        <v>0</v>
      </c>
      <c r="GB41" s="146">
        <f>conversões!GA41*INPUTs!FW$45</f>
        <v>7800.3720951628829</v>
      </c>
      <c r="GC41" s="146">
        <f>conversões!GB41*INPUTs!FX$45</f>
        <v>142.30543354697039</v>
      </c>
      <c r="GD41" s="146">
        <f>conversões!GC41*INPUTs!FY$45</f>
        <v>0</v>
      </c>
      <c r="GE41" s="146">
        <f>conversões!GD41*INPUTs!FZ$45</f>
        <v>58.183994997037161</v>
      </c>
      <c r="GF41" s="146">
        <f>conversões!GE41*INPUTs!GA$45</f>
        <v>1198.0294873486325</v>
      </c>
      <c r="GG41" s="146">
        <f>conversões!GF41*INPUTs!GB$45</f>
        <v>19673.668704885651</v>
      </c>
      <c r="GH41" s="146">
        <f>conversões!GG41*INPUTs!GC$45</f>
        <v>378.19596748074156</v>
      </c>
      <c r="GI41" s="146">
        <f>conversões!GH41*INPUTs!GD$45</f>
        <v>68.699174815778804</v>
      </c>
      <c r="GJ41" s="146">
        <f>conversões!GI41*INPUTs!GE$45</f>
        <v>3712.7753996959427</v>
      </c>
      <c r="GK41" s="146">
        <f>conversões!GJ41*INPUTs!GF$45</f>
        <v>0</v>
      </c>
      <c r="GL41" s="146">
        <f>conversões!GK41*INPUTs!GG$45</f>
        <v>0</v>
      </c>
      <c r="GM41" s="146">
        <f>conversões!GL41*INPUTs!GH$45</f>
        <v>6401.6723181777388</v>
      </c>
      <c r="GN41" s="146">
        <f>conversões!GM41*INPUTs!GI$45</f>
        <v>188527.92219381998</v>
      </c>
      <c r="GO41" s="146">
        <f>conversões!GN41*INPUTs!GJ$45</f>
        <v>3556.0150989579879</v>
      </c>
      <c r="GP41" s="146">
        <f>conversões!GO41*INPUTs!GK$45</f>
        <v>105453.11697422909</v>
      </c>
      <c r="GQ41" s="146">
        <f>conversões!GP41*INPUTs!GL$45</f>
        <v>924978.17614518304</v>
      </c>
      <c r="GR41" s="146">
        <f>conversões!GQ41*INPUTs!GM$45</f>
        <v>69689.553336115307</v>
      </c>
      <c r="GS41" s="146">
        <f>conversões!GR41*INPUTs!GN$45</f>
        <v>16372.465855438915</v>
      </c>
      <c r="GT41" s="146">
        <f>conversões!GS41*INPUTs!GO$45</f>
        <v>341248.65396946837</v>
      </c>
      <c r="GU41" s="146">
        <f>conversões!GT41*INPUTs!GP$45</f>
        <v>344.75348958530952</v>
      </c>
      <c r="GV41" s="146">
        <f>conversões!GU41*INPUTs!GQ$45</f>
        <v>120.29505915034898</v>
      </c>
      <c r="GW41" s="146">
        <f>conversões!GV41*INPUTs!GR$45</f>
        <v>30976.778987928643</v>
      </c>
      <c r="GX41" s="146">
        <f>conversões!GW41*INPUTs!GS$45</f>
        <v>1334.2992076795401</v>
      </c>
      <c r="GY41" s="144">
        <f t="shared" si="6"/>
        <v>1740613.8497602427</v>
      </c>
      <c r="GZ41" s="146">
        <f>conversões!GY41*INPUTs!GU$45</f>
        <v>339.03291679669951</v>
      </c>
      <c r="HA41" s="146">
        <f>conversões!GZ41*INPUTs!GV$45</f>
        <v>0</v>
      </c>
      <c r="HB41" s="146">
        <f>conversões!HA41*INPUTs!GW$45</f>
        <v>17357.276524556935</v>
      </c>
      <c r="HC41" s="146">
        <f>conversões!HB41*INPUTs!GX$45</f>
        <v>0</v>
      </c>
      <c r="HD41" s="146">
        <f>conversões!HC41*INPUTs!GY$45</f>
        <v>4347.0088621093137</v>
      </c>
      <c r="HE41" s="146">
        <f>conversões!HD41*INPUTs!GZ$45</f>
        <v>128.36172182247608</v>
      </c>
      <c r="HF41" s="146">
        <f>conversões!HE41*INPUTs!HA$45</f>
        <v>0</v>
      </c>
      <c r="HG41" s="146">
        <f>conversões!HF41*INPUTs!HB$45</f>
        <v>0</v>
      </c>
      <c r="HH41" s="146">
        <f>conversões!HG41*INPUTs!HC$45</f>
        <v>610.1086911864586</v>
      </c>
      <c r="HI41" s="146">
        <f>conversões!HH41*INPUTs!HD$45</f>
        <v>19257.726922199108</v>
      </c>
      <c r="HJ41" s="146">
        <f>conversões!HI41*INPUTs!HE$45</f>
        <v>277.95516471649529</v>
      </c>
      <c r="HK41" s="146">
        <f>conversões!HJ41*INPUTs!HF$45</f>
        <v>0</v>
      </c>
      <c r="HL41" s="146">
        <f>conversões!HK41*INPUTs!HG$45</f>
        <v>1240.964129589142</v>
      </c>
      <c r="HM41" s="146">
        <f>conversões!HL41*INPUTs!HH$45</f>
        <v>0</v>
      </c>
      <c r="HN41" s="146">
        <f>conversões!HM41*INPUTs!HI$45</f>
        <v>0</v>
      </c>
      <c r="HO41" s="146">
        <f>conversões!HN41*INPUTs!HJ$45</f>
        <v>5245.4902459564</v>
      </c>
      <c r="HP41" s="146">
        <f>conversões!HO41*INPUTs!HK$45</f>
        <v>179686.12127214199</v>
      </c>
      <c r="HQ41" s="146">
        <f>conversões!HP41*INPUTs!HL$45</f>
        <v>2809.2190179492213</v>
      </c>
      <c r="HR41" s="146">
        <f>conversões!HQ41*INPUTs!HM$45</f>
        <v>114270.03050426455</v>
      </c>
      <c r="HS41" s="146">
        <f>conversões!HR41*INPUTs!HN$45</f>
        <v>782903.45992595609</v>
      </c>
      <c r="HT41" s="146">
        <f>conversões!HS41*INPUTs!HO$45</f>
        <v>66958.426337126046</v>
      </c>
      <c r="HU41" s="146">
        <f>conversões!HT41*INPUTs!HP$45</f>
        <v>12175.417743758811</v>
      </c>
      <c r="HV41" s="146">
        <f>conversões!HU41*INPUTs!HQ$45</f>
        <v>307145.76132278872</v>
      </c>
      <c r="HW41" s="146">
        <f>conversões!HV41*INPUTs!HR$45</f>
        <v>2301.8987257477702</v>
      </c>
      <c r="HX41" s="146">
        <f>conversões!HW41*INPUTs!HS$45</f>
        <v>272.32512494788591</v>
      </c>
      <c r="HY41" s="146">
        <f>conversões!HX41*INPUTs!HT$45</f>
        <v>30135.0433778232</v>
      </c>
      <c r="HZ41" s="146">
        <f>conversões!HY41*INPUTs!HU$45</f>
        <v>1065.8596142335239</v>
      </c>
      <c r="IA41" s="144">
        <f t="shared" si="7"/>
        <v>1548527.4881456706</v>
      </c>
    </row>
    <row r="42" spans="1:235" s="116" customFormat="1" ht="36" x14ac:dyDescent="0.25">
      <c r="A42" s="119" t="s">
        <v>30</v>
      </c>
      <c r="B42" s="120">
        <v>3212</v>
      </c>
      <c r="C42" s="120">
        <v>1</v>
      </c>
      <c r="D42" s="120"/>
      <c r="E42" s="120"/>
      <c r="F42" s="120"/>
      <c r="G42" s="120" t="s">
        <v>804</v>
      </c>
      <c r="H42" s="120" t="s">
        <v>780</v>
      </c>
      <c r="I42" s="119" t="s">
        <v>21</v>
      </c>
      <c r="J42" s="119" t="s">
        <v>887</v>
      </c>
      <c r="K42" s="119" t="s">
        <v>845</v>
      </c>
      <c r="L42" s="146">
        <f>conversões!K42*INPUTs!G$45</f>
        <v>0</v>
      </c>
      <c r="M42" s="146">
        <f>conversões!L42*INPUTs!H$45</f>
        <v>0</v>
      </c>
      <c r="N42" s="146">
        <f>conversões!M42*INPUTs!I$45</f>
        <v>0</v>
      </c>
      <c r="O42" s="146">
        <f>conversões!N42*INPUTs!J$45</f>
        <v>0</v>
      </c>
      <c r="P42" s="146">
        <f>conversões!O42*INPUTs!K$45</f>
        <v>284.28152158515661</v>
      </c>
      <c r="Q42" s="146">
        <f>conversões!P42*INPUTs!L$45</f>
        <v>0</v>
      </c>
      <c r="R42" s="146">
        <f>conversões!Q42*INPUTs!M$45</f>
        <v>135.17655433314101</v>
      </c>
      <c r="S42" s="146">
        <f>conversões!R42*INPUTs!N$45</f>
        <v>0</v>
      </c>
      <c r="T42" s="146">
        <f>conversões!S42*INPUTs!O$45</f>
        <v>852.69893255582588</v>
      </c>
      <c r="U42" s="146">
        <f>conversões!T42*INPUTs!P$45</f>
        <v>8789.4138812151632</v>
      </c>
      <c r="V42" s="146">
        <f>conversões!U42*INPUTs!Q$45</f>
        <v>1616.0002325426699</v>
      </c>
      <c r="W42" s="146">
        <f>conversões!V42*INPUTs!R$45</f>
        <v>744.91150065095349</v>
      </c>
      <c r="X42" s="146">
        <f>conversões!W42*INPUTs!S$45</f>
        <v>1983.1716811706124</v>
      </c>
      <c r="Y42" s="146">
        <f>conversões!X42*INPUTs!T$45</f>
        <v>1265.8481469123396</v>
      </c>
      <c r="Z42" s="146">
        <f>conversões!Y42*INPUTs!U$45</f>
        <v>31269.607206964465</v>
      </c>
      <c r="AA42" s="146">
        <f>conversões!Z42*INPUTs!V$45</f>
        <v>9892.9922834645986</v>
      </c>
      <c r="AB42" s="146">
        <f>conversões!AA42*INPUTs!W$45</f>
        <v>71030.179374465399</v>
      </c>
      <c r="AC42" s="146">
        <f>conversões!AB42*INPUTs!X$45</f>
        <v>149.73977427510926</v>
      </c>
      <c r="AD42" s="146">
        <f>conversões!AC42*INPUTs!Y$45</f>
        <v>102855.1913819678</v>
      </c>
      <c r="AE42" s="146">
        <f>conversões!AD42*INPUTs!Z$45</f>
        <v>646165.55889464798</v>
      </c>
      <c r="AF42" s="146">
        <f>conversões!AE42*INPUTs!AA$45</f>
        <v>44644.0707137391</v>
      </c>
      <c r="AG42" s="146">
        <f>conversões!AF42*INPUTs!AB$45</f>
        <v>26066.814731200982</v>
      </c>
      <c r="AH42" s="146">
        <f>conversões!AG42*INPUTs!AC$45</f>
        <v>41875.354281197884</v>
      </c>
      <c r="AI42" s="146">
        <f>conversões!AH42*INPUTs!AD$45</f>
        <v>106.93977782123788</v>
      </c>
      <c r="AJ42" s="146">
        <f>conversões!AI42*INPUTs!AE$45</f>
        <v>441.81355206893443</v>
      </c>
      <c r="AK42" s="146">
        <f>conversões!AJ42*INPUTs!AF$45</f>
        <v>68793.95400955122</v>
      </c>
      <c r="AL42" s="146">
        <f>conversões!AK42*INPUTs!AG$45</f>
        <v>1218.8500222482057</v>
      </c>
      <c r="AM42" s="144">
        <f t="shared" si="0"/>
        <v>1060182.5684545788</v>
      </c>
      <c r="AN42" s="146">
        <f>conversões!AM42*INPUTs!AI$45</f>
        <v>0</v>
      </c>
      <c r="AO42" s="146">
        <f>conversões!AN42*INPUTs!AJ$45</f>
        <v>0</v>
      </c>
      <c r="AP42" s="146">
        <f>conversões!AO42*INPUTs!AK$45</f>
        <v>0</v>
      </c>
      <c r="AQ42" s="146">
        <f>conversões!AP42*INPUTs!AL$45</f>
        <v>0</v>
      </c>
      <c r="AR42" s="146">
        <f>conversões!AQ42*INPUTs!AM$45</f>
        <v>337.24667777779479</v>
      </c>
      <c r="AS42" s="146">
        <f>conversões!AR42*INPUTs!AN$45</f>
        <v>0</v>
      </c>
      <c r="AT42" s="146">
        <f>conversões!AS42*INPUTs!AO$45</f>
        <v>328.14759978953055</v>
      </c>
      <c r="AU42" s="146">
        <f>conversões!AT42*INPUTs!AP$45</f>
        <v>0</v>
      </c>
      <c r="AV42" s="146">
        <f>conversões!AU42*INPUTs!AQ$45</f>
        <v>798.23210431285372</v>
      </c>
      <c r="AW42" s="146">
        <f>conversões!AV42*INPUTs!AR$45</f>
        <v>7034.2610038943931</v>
      </c>
      <c r="AX42" s="146">
        <f>conversões!AW42*INPUTs!AS$45</f>
        <v>1390.3226608275559</v>
      </c>
      <c r="AY42" s="146">
        <f>conversões!AX42*INPUTs!AT$45</f>
        <v>218.57050113534933</v>
      </c>
      <c r="AZ42" s="146">
        <f>conversões!AY42*INPUTs!AU$45</f>
        <v>1511.7430806715606</v>
      </c>
      <c r="BA42" s="146">
        <f>conversões!AZ42*INPUTs!AV$45</f>
        <v>1235.9722905488959</v>
      </c>
      <c r="BB42" s="146">
        <f>conversões!BA42*INPUTs!AW$45</f>
        <v>36113.470985741515</v>
      </c>
      <c r="BC42" s="146">
        <f>conversões!BB42*INPUTs!AX$45</f>
        <v>11018.623352616192</v>
      </c>
      <c r="BD42" s="146">
        <f>conversões!BC42*INPUTs!AY$45</f>
        <v>78495.615265325643</v>
      </c>
      <c r="BE42" s="146">
        <f>conversões!BD42*INPUTs!AZ$45</f>
        <v>483.38077423037231</v>
      </c>
      <c r="BF42" s="146">
        <f>conversões!BE42*INPUTs!BA$45</f>
        <v>123861.14006803914</v>
      </c>
      <c r="BG42" s="146">
        <f>conversões!BF42*INPUTs!BB$45</f>
        <v>608306.68840461073</v>
      </c>
      <c r="BH42" s="146">
        <f>conversões!BG42*INPUTs!BC$45</f>
        <v>41338.652336020074</v>
      </c>
      <c r="BI42" s="146">
        <f>conversões!BH42*INPUTs!BD$45</f>
        <v>23746.144542209073</v>
      </c>
      <c r="BJ42" s="146">
        <f>conversões!BI42*INPUTs!BE$45</f>
        <v>42318.137105871399</v>
      </c>
      <c r="BK42" s="146">
        <f>conversões!BJ42*INPUTs!BF$45</f>
        <v>92.855122883195165</v>
      </c>
      <c r="BL42" s="146">
        <f>conversões!BK42*INPUTs!BG$45</f>
        <v>0</v>
      </c>
      <c r="BM42" s="146">
        <f>conversões!BL42*INPUTs!BH$45</f>
        <v>52382.384303950428</v>
      </c>
      <c r="BN42" s="146">
        <f>conversões!BM42*INPUTs!BI$45</f>
        <v>259.27822727552547</v>
      </c>
      <c r="BO42" s="144">
        <f t="shared" si="1"/>
        <v>1031270.8664077312</v>
      </c>
      <c r="BP42" s="146">
        <f>conversões!BO42*INPUTs!BK$45</f>
        <v>90.536563513419594</v>
      </c>
      <c r="BQ42" s="146">
        <f>conversões!BP42*INPUTs!BL$45</f>
        <v>0</v>
      </c>
      <c r="BR42" s="146">
        <f>conversões!BQ42*INPUTs!BM$45</f>
        <v>0</v>
      </c>
      <c r="BS42" s="146">
        <f>conversões!BR42*INPUTs!BN$45</f>
        <v>0</v>
      </c>
      <c r="BT42" s="146">
        <f>conversões!BS42*INPUTs!BO$45</f>
        <v>268.44091081728914</v>
      </c>
      <c r="BU42" s="146">
        <f>conversões!BT42*INPUTs!BP$45</f>
        <v>0</v>
      </c>
      <c r="BV42" s="146">
        <f>conversões!BU42*INPUTs!BQ$45</f>
        <v>376.86184074577028</v>
      </c>
      <c r="BW42" s="146">
        <f>conversões!BV42*INPUTs!BR$45</f>
        <v>0</v>
      </c>
      <c r="BX42" s="146">
        <f>conversões!BW42*INPUTs!BS$45</f>
        <v>79.445834483025706</v>
      </c>
      <c r="BY42" s="146">
        <f>conversões!BX42*INPUTs!BT$45</f>
        <v>9341.9836183350508</v>
      </c>
      <c r="BZ42" s="146">
        <f>conversões!BY42*INPUTs!BU$45</f>
        <v>823.33498176277396</v>
      </c>
      <c r="CA42" s="146">
        <f>conversões!BZ42*INPUTs!BV$45</f>
        <v>82.161931388428286</v>
      </c>
      <c r="CB42" s="146">
        <f>conversões!CA42*INPUTs!BW$45</f>
        <v>3210.9890005869697</v>
      </c>
      <c r="CC42" s="146">
        <f>conversões!CB42*INPUTs!BX$45</f>
        <v>1315.0130289422793</v>
      </c>
      <c r="CD42" s="146">
        <f>conversões!CC42*INPUTs!BY$45</f>
        <v>20575.070077787022</v>
      </c>
      <c r="CE42" s="146">
        <f>conversões!CD42*INPUTs!BZ$45</f>
        <v>9729.2594272986862</v>
      </c>
      <c r="CF42" s="146">
        <f>conversões!CE42*INPUTs!CA$45</f>
        <v>95999.429980236979</v>
      </c>
      <c r="CG42" s="146">
        <f>conversões!CF42*INPUTs!CB$45</f>
        <v>688.9832483371232</v>
      </c>
      <c r="CH42" s="146">
        <f>conversões!CG42*INPUTs!CC$45</f>
        <v>148150.23905134751</v>
      </c>
      <c r="CI42" s="146">
        <f>conversões!CH42*INPUTs!CD$45</f>
        <v>600288.87415467401</v>
      </c>
      <c r="CJ42" s="146">
        <f>conversões!CI42*INPUTs!CE$45</f>
        <v>35862.087344117586</v>
      </c>
      <c r="CK42" s="146">
        <f>conversões!CJ42*INPUTs!CF$45</f>
        <v>25147.387218083863</v>
      </c>
      <c r="CL42" s="146">
        <f>conversões!CK42*INPUTs!CG$45</f>
        <v>34862.725517037397</v>
      </c>
      <c r="CM42" s="146">
        <f>conversões!CL42*INPUTs!CH$45</f>
        <v>84.99233070524123</v>
      </c>
      <c r="CN42" s="146">
        <f>conversões!CM42*INPUTs!CI$45</f>
        <v>68.120842094507097</v>
      </c>
      <c r="CO42" s="146">
        <f>conversões!CN42*INPUTs!CJ$45</f>
        <v>44858.091143517857</v>
      </c>
      <c r="CP42" s="146">
        <f>conversões!CO42*INPUTs!CK$45</f>
        <v>81.482907162077638</v>
      </c>
      <c r="CQ42" s="144">
        <f t="shared" si="2"/>
        <v>1031985.5109529749</v>
      </c>
      <c r="CR42" s="146">
        <f>conversões!CQ42*INPUTs!CM$45</f>
        <v>99.211064931772782</v>
      </c>
      <c r="CS42" s="146">
        <f>conversões!CR42*INPUTs!CN$45</f>
        <v>0</v>
      </c>
      <c r="CT42" s="146">
        <f>conversões!CS42*INPUTs!CO$45</f>
        <v>0</v>
      </c>
      <c r="CU42" s="146">
        <f>conversões!CT42*INPUTs!CP$45</f>
        <v>0</v>
      </c>
      <c r="CV42" s="146">
        <f>conversões!CU42*INPUTs!CQ$45</f>
        <v>233.82807866107194</v>
      </c>
      <c r="CW42" s="146">
        <f>conversões!CV42*INPUTs!CR$45</f>
        <v>0</v>
      </c>
      <c r="CX42" s="146">
        <f>conversões!CW42*INPUTs!CS$45</f>
        <v>0</v>
      </c>
      <c r="CY42" s="146">
        <f>conversões!CX42*INPUTs!CT$45</f>
        <v>76.268506166300313</v>
      </c>
      <c r="CZ42" s="146">
        <f>conversões!CY42*INPUTs!CU$45</f>
        <v>389.03138836371392</v>
      </c>
      <c r="DA42" s="146">
        <f>conversões!CZ42*INPUTs!CV$45</f>
        <v>7013.5550962646812</v>
      </c>
      <c r="DB42" s="146">
        <f>conversões!DA42*INPUTs!CW$45</f>
        <v>1059.5121665557508</v>
      </c>
      <c r="DC42" s="146">
        <f>conversões!DB42*INPUTs!CX$45</f>
        <v>0</v>
      </c>
      <c r="DD42" s="146">
        <f>conversões!DC42*INPUTs!CY$45</f>
        <v>4854.7446458388777</v>
      </c>
      <c r="DE42" s="146">
        <f>conversões!DD42*INPUTs!CZ$45</f>
        <v>199.66722872844426</v>
      </c>
      <c r="DF42" s="146">
        <f>conversões!DE42*INPUTs!DA$45</f>
        <v>18496.491779134594</v>
      </c>
      <c r="DG42" s="146">
        <f>conversões!DF42*INPUTs!DB$45</f>
        <v>6405.1655630595869</v>
      </c>
      <c r="DH42" s="146">
        <f>conversões!DG42*INPUTs!DC$45</f>
        <v>84072.849098509221</v>
      </c>
      <c r="DI42" s="146">
        <f>conversões!DH42*INPUTs!DD$45</f>
        <v>3295.7642939907837</v>
      </c>
      <c r="DJ42" s="146">
        <f>conversões!DI42*INPUTs!DE$45</f>
        <v>164996.77868050299</v>
      </c>
      <c r="DK42" s="146">
        <f>conversões!DJ42*INPUTs!DF$45</f>
        <v>511326.93969003321</v>
      </c>
      <c r="DL42" s="146">
        <f>conversões!DK42*INPUTs!DG$45</f>
        <v>26870.701828168698</v>
      </c>
      <c r="DM42" s="146">
        <f>conversões!DL42*INPUTs!DH$45</f>
        <v>20830.566016588607</v>
      </c>
      <c r="DN42" s="146">
        <f>conversões!DM42*INPUTs!DI$45</f>
        <v>36253.632939069459</v>
      </c>
      <c r="DO42" s="146">
        <f>conversões!DN42*INPUTs!DJ$45</f>
        <v>279.03112012061092</v>
      </c>
      <c r="DP42" s="146">
        <f>conversões!DO42*INPUTs!DK$45</f>
        <v>105.43531911798071</v>
      </c>
      <c r="DQ42" s="146">
        <f>conversões!DP42*INPUTs!DL$45</f>
        <v>31569.237412135208</v>
      </c>
      <c r="DR42" s="146">
        <f>conversões!DQ42*INPUTs!DM$45</f>
        <v>0</v>
      </c>
      <c r="DS42" s="144">
        <f t="shared" si="3"/>
        <v>918428.41191594151</v>
      </c>
      <c r="DT42" s="146">
        <f>conversões!DS42*INPUTs!DO$45</f>
        <v>0</v>
      </c>
      <c r="DU42" s="146">
        <f>conversões!DT42*INPUTs!DP$45</f>
        <v>0</v>
      </c>
      <c r="DV42" s="146">
        <f>conversões!DU42*INPUTs!DQ$45</f>
        <v>0</v>
      </c>
      <c r="DW42" s="146">
        <f>conversões!DV42*INPUTs!DR$45</f>
        <v>0</v>
      </c>
      <c r="DX42" s="146">
        <f>conversões!DW42*INPUTs!DS$45</f>
        <v>991.14438376518069</v>
      </c>
      <c r="DY42" s="146">
        <f>conversões!DX42*INPUTs!DT$45</f>
        <v>0</v>
      </c>
      <c r="DZ42" s="146">
        <f>conversões!DY42*INPUTs!DU$45</f>
        <v>0</v>
      </c>
      <c r="EA42" s="146">
        <f>conversões!DZ42*INPUTs!DV$45</f>
        <v>0</v>
      </c>
      <c r="EB42" s="146">
        <f>conversões!EA42*INPUTs!DW$45</f>
        <v>186.92891633045025</v>
      </c>
      <c r="EC42" s="146">
        <f>conversões!EB42*INPUTs!DX$45</f>
        <v>8468.975699968596</v>
      </c>
      <c r="ED42" s="146">
        <f>conversões!EC42*INPUTs!DY$45</f>
        <v>512.33563332179153</v>
      </c>
      <c r="EE42" s="146">
        <f>conversões!ED42*INPUTs!DZ$45</f>
        <v>0</v>
      </c>
      <c r="EF42" s="146">
        <f>conversões!EE42*INPUTs!EA$45</f>
        <v>3594.0532680743054</v>
      </c>
      <c r="EG42" s="146">
        <f>conversões!EF42*INPUTs!EB$45</f>
        <v>61.235334659975081</v>
      </c>
      <c r="EH42" s="146">
        <f>conversões!EG42*INPUTs!EC$45</f>
        <v>13456.704361348655</v>
      </c>
      <c r="EI42" s="146">
        <f>conversões!EH42*INPUTs!ED$45</f>
        <v>8919.2896080165519</v>
      </c>
      <c r="EJ42" s="146">
        <f>conversões!EI42*INPUTs!EE$45</f>
        <v>66094.702242559899</v>
      </c>
      <c r="EK42" s="146">
        <f>conversões!EJ42*INPUTs!EF$45</f>
        <v>1209.0551565211927</v>
      </c>
      <c r="EL42" s="146">
        <f>conversões!EK42*INPUTs!EG$45</f>
        <v>118450.49976975199</v>
      </c>
      <c r="EM42" s="146">
        <f>conversões!EL42*INPUTs!EH$45</f>
        <v>382702.36144542845</v>
      </c>
      <c r="EN42" s="146">
        <f>conversões!EM42*INPUTs!EI$45</f>
        <v>3982.4872589925885</v>
      </c>
      <c r="EO42" s="146">
        <f>conversões!EN42*INPUTs!EJ$45</f>
        <v>12741.659358523588</v>
      </c>
      <c r="EP42" s="146">
        <f>conversões!EO42*INPUTs!EK$45</f>
        <v>31313.615502830879</v>
      </c>
      <c r="EQ42" s="146">
        <f>conversões!EP42*INPUTs!EL$45</f>
        <v>281.46767861251709</v>
      </c>
      <c r="ER42" s="146">
        <f>conversões!EQ42*INPUTs!EM$45</f>
        <v>0</v>
      </c>
      <c r="ES42" s="146">
        <f>conversões!ER42*INPUTs!EN$45</f>
        <v>24421.766590071238</v>
      </c>
      <c r="ET42" s="146">
        <f>conversões!ES42*INPUTs!EO$45</f>
        <v>64.458247010500088</v>
      </c>
      <c r="EU42" s="144">
        <f t="shared" si="4"/>
        <v>677452.74045578833</v>
      </c>
      <c r="EV42" s="146">
        <f>conversões!EU42*INPUTs!EQ$45</f>
        <v>0</v>
      </c>
      <c r="EW42" s="146">
        <f>conversões!EV42*INPUTs!ER$45</f>
        <v>0</v>
      </c>
      <c r="EX42" s="146">
        <f>conversões!EW42*INPUTs!ES$45</f>
        <v>303.05625147316226</v>
      </c>
      <c r="EY42" s="146">
        <f>conversões!EX42*INPUTs!ET$45</f>
        <v>0</v>
      </c>
      <c r="EZ42" s="146">
        <f>conversões!EY42*INPUTs!EU$45</f>
        <v>700.56543873045359</v>
      </c>
      <c r="FA42" s="146">
        <f>conversões!EZ42*INPUTs!EV$45</f>
        <v>0</v>
      </c>
      <c r="FB42" s="146">
        <f>conversões!FA42*INPUTs!EW$45</f>
        <v>0</v>
      </c>
      <c r="FC42" s="146">
        <f>conversões!FB42*INPUTs!EX$45</f>
        <v>65.460150318203048</v>
      </c>
      <c r="FD42" s="146">
        <f>conversões!FC42*INPUTs!EY$45</f>
        <v>422.89560333057273</v>
      </c>
      <c r="FE42" s="146">
        <f>conversões!FD42*INPUTs!EZ$45</f>
        <v>870.76425400785149</v>
      </c>
      <c r="FF42" s="146">
        <f>conversões!FE42*INPUTs!FA$45</f>
        <v>438.07266040448451</v>
      </c>
      <c r="FG42" s="146">
        <f>conversões!FF42*INPUTs!FB$45</f>
        <v>0</v>
      </c>
      <c r="FH42" s="146">
        <f>conversões!FG42*INPUTs!FC$45</f>
        <v>1849.3377389144966</v>
      </c>
      <c r="FI42" s="146">
        <f>conversões!FH42*INPUTs!FD$45</f>
        <v>0</v>
      </c>
      <c r="FJ42" s="146">
        <f>conversões!FI42*INPUTs!FE$45</f>
        <v>9649.2043711036222</v>
      </c>
      <c r="FK42" s="146">
        <f>conversões!FJ42*INPUTs!FF$45</f>
        <v>4178.7359757628192</v>
      </c>
      <c r="FL42" s="146">
        <f>conversões!FK42*INPUTs!FG$45</f>
        <v>51251.920440286936</v>
      </c>
      <c r="FM42" s="146">
        <f>conversões!FL42*INPUTs!FH$45</f>
        <v>2276.2373214396757</v>
      </c>
      <c r="FN42" s="146">
        <f>conversões!FM42*INPUTs!FI$45</f>
        <v>119547.72325119915</v>
      </c>
      <c r="FO42" s="146">
        <f>conversões!FN42*INPUTs!FJ$45</f>
        <v>332863.42666921037</v>
      </c>
      <c r="FP42" s="146">
        <f>conversões!FO42*INPUTs!FK$45</f>
        <v>2942.5295225788136</v>
      </c>
      <c r="FQ42" s="146">
        <f>conversões!FP42*INPUTs!FL$45</f>
        <v>21358.381485923139</v>
      </c>
      <c r="FR42" s="146">
        <f>conversões!FQ42*INPUTs!FM$45</f>
        <v>39039.720861473928</v>
      </c>
      <c r="FS42" s="146">
        <f>conversões!FR42*INPUTs!FN$45</f>
        <v>254.08357346002148</v>
      </c>
      <c r="FT42" s="146">
        <f>conversões!FS42*INPUTs!FO$45</f>
        <v>0</v>
      </c>
      <c r="FU42" s="146">
        <f>conversões!FT42*INPUTs!FP$45</f>
        <v>14678.071319052084</v>
      </c>
      <c r="FV42" s="146">
        <f>conversões!FU42*INPUTs!FQ$45</f>
        <v>64.33278106274544</v>
      </c>
      <c r="FW42" s="144">
        <f t="shared" si="5"/>
        <v>602754.51966973254</v>
      </c>
      <c r="FX42" s="146">
        <f>conversões!FW42*INPUTs!FS$45</f>
        <v>0</v>
      </c>
      <c r="FY42" s="146">
        <f>conversões!FX42*INPUTs!FT$45</f>
        <v>0</v>
      </c>
      <c r="FZ42" s="146">
        <f>conversões!FY42*INPUTs!FU$45</f>
        <v>0</v>
      </c>
      <c r="GA42" s="146">
        <f>conversões!FZ42*INPUTs!FV$45</f>
        <v>65.182898684381087</v>
      </c>
      <c r="GB42" s="146">
        <f>conversões!GA42*INPUTs!FW$45</f>
        <v>0</v>
      </c>
      <c r="GC42" s="146">
        <f>conversões!GB42*INPUTs!FX$45</f>
        <v>0</v>
      </c>
      <c r="GD42" s="146">
        <f>conversões!GC42*INPUTs!FY$45</f>
        <v>0</v>
      </c>
      <c r="GE42" s="146">
        <f>conversões!GD42*INPUTs!FZ$45</f>
        <v>0</v>
      </c>
      <c r="GF42" s="146">
        <f>conversões!GE42*INPUTs!GA$45</f>
        <v>765.88503930183742</v>
      </c>
      <c r="GG42" s="146">
        <f>conversões!GF42*INPUTs!GB$45</f>
        <v>2850.4367189521708</v>
      </c>
      <c r="GH42" s="146">
        <f>conversões!GG42*INPUTs!GC$45</f>
        <v>490.7224117809838</v>
      </c>
      <c r="GI42" s="146">
        <f>conversões!GH42*INPUTs!GD$45</f>
        <v>0</v>
      </c>
      <c r="GJ42" s="146">
        <f>conversões!GI42*INPUTs!GE$45</f>
        <v>790.23398969003995</v>
      </c>
      <c r="GK42" s="146">
        <f>conversões!GJ42*INPUTs!GF$45</f>
        <v>0</v>
      </c>
      <c r="GL42" s="146">
        <f>conversões!GK42*INPUTs!GG$45</f>
        <v>11883.161250416624</v>
      </c>
      <c r="GM42" s="146">
        <f>conversões!GL42*INPUTs!GH$45</f>
        <v>1344.9461777521992</v>
      </c>
      <c r="GN42" s="146">
        <f>conversões!GM42*INPUTs!GI$45</f>
        <v>43326.273041038869</v>
      </c>
      <c r="GO42" s="146">
        <f>conversões!GN42*INPUTs!GJ$45</f>
        <v>2523.4650994530666</v>
      </c>
      <c r="GP42" s="146">
        <f>conversões!GO42*INPUTs!GK$45</f>
        <v>75930.375649614303</v>
      </c>
      <c r="GQ42" s="146">
        <f>conversões!GP42*INPUTs!GL$45</f>
        <v>259709.71694456387</v>
      </c>
      <c r="GR42" s="146">
        <f>conversões!GQ42*INPUTs!GM$45</f>
        <v>1581.9457126507414</v>
      </c>
      <c r="GS42" s="146">
        <f>conversões!GR42*INPUTs!GN$45</f>
        <v>13291.098963378539</v>
      </c>
      <c r="GT42" s="146">
        <f>conversões!GS42*INPUTs!GO$45</f>
        <v>49648.150566656157</v>
      </c>
      <c r="GU42" s="146">
        <f>conversões!GT42*INPUTs!GP$45</f>
        <v>0</v>
      </c>
      <c r="GV42" s="146">
        <f>conversões!GU42*INPUTs!GQ$45</f>
        <v>0</v>
      </c>
      <c r="GW42" s="146">
        <f>conversões!GV42*INPUTs!GR$45</f>
        <v>14001.690981121583</v>
      </c>
      <c r="GX42" s="146">
        <f>conversões!GW42*INPUTs!GS$45</f>
        <v>0</v>
      </c>
      <c r="GY42" s="144">
        <f t="shared" si="6"/>
        <v>478203.28544505528</v>
      </c>
      <c r="GZ42" s="146">
        <f>conversões!GY42*INPUTs!GU$45</f>
        <v>72.384157478253968</v>
      </c>
      <c r="HA42" s="146">
        <f>conversões!GZ42*INPUTs!GV$45</f>
        <v>0</v>
      </c>
      <c r="HB42" s="146">
        <f>conversões!HA42*INPUTs!GW$45</f>
        <v>0</v>
      </c>
      <c r="HC42" s="146">
        <f>conversões!HB42*INPUTs!GX$45</f>
        <v>247.93745461025031</v>
      </c>
      <c r="HD42" s="146">
        <f>conversões!HC42*INPUTs!GY$45</f>
        <v>0</v>
      </c>
      <c r="HE42" s="146">
        <f>conversões!HD42*INPUTs!GZ$45</f>
        <v>0</v>
      </c>
      <c r="HF42" s="146">
        <f>conversões!HE42*INPUTs!HA$45</f>
        <v>0</v>
      </c>
      <c r="HG42" s="146">
        <f>conversões!HF42*INPUTs!HB$45</f>
        <v>0</v>
      </c>
      <c r="HH42" s="146">
        <f>conversões!HG42*INPUTs!HC$45</f>
        <v>408.85177973369258</v>
      </c>
      <c r="HI42" s="146">
        <f>conversões!HH42*INPUTs!HD$45</f>
        <v>2194.4705022683993</v>
      </c>
      <c r="HJ42" s="146">
        <f>conversões!HI42*INPUTs!HE$45</f>
        <v>0</v>
      </c>
      <c r="HK42" s="146">
        <f>conversões!HJ42*INPUTs!HF$45</f>
        <v>0</v>
      </c>
      <c r="HL42" s="146">
        <f>conversões!HK42*INPUTs!HG$45</f>
        <v>955.10461487614157</v>
      </c>
      <c r="HM42" s="146">
        <f>conversões!HL42*INPUTs!HH$45</f>
        <v>0</v>
      </c>
      <c r="HN42" s="146">
        <f>conversões!HM42*INPUTs!HI$45</f>
        <v>6555.87657329992</v>
      </c>
      <c r="HO42" s="146">
        <f>conversões!HN42*INPUTs!HJ$45</f>
        <v>1192.7171932636502</v>
      </c>
      <c r="HP42" s="146">
        <f>conversões!HO42*INPUTs!HK$45</f>
        <v>46925.268203426502</v>
      </c>
      <c r="HQ42" s="146">
        <f>conversões!HP42*INPUTs!HL$45</f>
        <v>2190.175226363408</v>
      </c>
      <c r="HR42" s="146">
        <f>conversões!HQ42*INPUTs!HM$45</f>
        <v>56471.92787224488</v>
      </c>
      <c r="HS42" s="146">
        <f>conversões!HR42*INPUTs!HN$45</f>
        <v>193850.31690554239</v>
      </c>
      <c r="HT42" s="146">
        <f>conversões!HS42*INPUTs!HO$45</f>
        <v>3940.5529979879143</v>
      </c>
      <c r="HU42" s="146">
        <f>conversões!HT42*INPUTs!HP$45</f>
        <v>9089.1773167233896</v>
      </c>
      <c r="HV42" s="146">
        <f>conversões!HU42*INPUTs!HQ$45</f>
        <v>49808.61149400357</v>
      </c>
      <c r="HW42" s="146">
        <f>conversões!HV42*INPUTs!HR$45</f>
        <v>616.23383859220905</v>
      </c>
      <c r="HX42" s="146">
        <f>conversões!HW42*INPUTs!HS$45</f>
        <v>696.69896341137883</v>
      </c>
      <c r="HY42" s="146">
        <f>conversões!HX42*INPUTs!HT$45</f>
        <v>9088.3347651302556</v>
      </c>
      <c r="HZ42" s="146">
        <f>conversões!HY42*INPUTs!HU$45</f>
        <v>0</v>
      </c>
      <c r="IA42" s="144">
        <f t="shared" si="7"/>
        <v>384304.63985895616</v>
      </c>
    </row>
    <row r="43" spans="1:235" s="27" customFormat="1" ht="24" x14ac:dyDescent="0.25">
      <c r="A43" s="94" t="s">
        <v>30</v>
      </c>
      <c r="B43" s="95">
        <v>3240</v>
      </c>
      <c r="C43" s="95">
        <v>2</v>
      </c>
      <c r="D43" s="95"/>
      <c r="E43" s="95"/>
      <c r="F43" s="95"/>
      <c r="G43" s="95" t="s">
        <v>827</v>
      </c>
      <c r="H43" s="95" t="s">
        <v>25</v>
      </c>
      <c r="I43" s="94" t="s">
        <v>827</v>
      </c>
      <c r="J43" s="94" t="s">
        <v>888</v>
      </c>
      <c r="K43" s="94" t="s">
        <v>845</v>
      </c>
      <c r="L43" s="146">
        <f>conversões!K43*INPUTs!G$46</f>
        <v>437.38925066087648</v>
      </c>
      <c r="M43" s="146">
        <f>conversões!L43*INPUTs!H$46</f>
        <v>0</v>
      </c>
      <c r="N43" s="146">
        <f>conversões!M43*INPUTs!I$46</f>
        <v>5319.8508517631071</v>
      </c>
      <c r="O43" s="146">
        <f>conversões!N43*INPUTs!J$46</f>
        <v>0</v>
      </c>
      <c r="P43" s="146">
        <f>conversões!O43*INPUTs!K$46</f>
        <v>606.51968010524217</v>
      </c>
      <c r="Q43" s="146">
        <f>conversões!P43*INPUTs!L$46</f>
        <v>0</v>
      </c>
      <c r="R43" s="146">
        <f>conversões!Q43*INPUTs!M$46</f>
        <v>181.71309638669322</v>
      </c>
      <c r="S43" s="146">
        <f>conversões!R43*INPUTs!N$46</f>
        <v>488.97578725917629</v>
      </c>
      <c r="T43" s="146">
        <f>conversões!S43*INPUTs!O$46</f>
        <v>374.76418796797088</v>
      </c>
      <c r="U43" s="146">
        <f>conversões!T43*INPUTs!P$46</f>
        <v>356.24242025767137</v>
      </c>
      <c r="V43" s="146">
        <f>conversões!U43*INPUTs!Q$46</f>
        <v>67.949169069255205</v>
      </c>
      <c r="W43" s="146">
        <f>conversões!V43*INPUTs!R$46</f>
        <v>15.295635159186588</v>
      </c>
      <c r="X43" s="146">
        <f>conversões!W43*INPUTs!S$46</f>
        <v>634.85716816010631</v>
      </c>
      <c r="Y43" s="146">
        <f>conversões!X43*INPUTs!T$46</f>
        <v>0</v>
      </c>
      <c r="Z43" s="146">
        <f>conversões!Y43*INPUTs!U$46</f>
        <v>1977.1588002660949</v>
      </c>
      <c r="AA43" s="146">
        <f>conversões!Z43*INPUTs!V$46</f>
        <v>470.81486132862017</v>
      </c>
      <c r="AB43" s="146">
        <f>conversões!AA43*INPUTs!W$46</f>
        <v>13012.554782577936</v>
      </c>
      <c r="AC43" s="146">
        <f>conversões!AB43*INPUTs!X$46</f>
        <v>923.1391166347172</v>
      </c>
      <c r="AD43" s="146">
        <f>conversões!AC43*INPUTs!Y$46</f>
        <v>2198.6786815216669</v>
      </c>
      <c r="AE43" s="146">
        <f>conversões!AD43*INPUTs!Z$46</f>
        <v>193529.59725275368</v>
      </c>
      <c r="AF43" s="146">
        <f>conversões!AE43*INPUTs!AA$46</f>
        <v>19005.192174914206</v>
      </c>
      <c r="AG43" s="146">
        <f>conversões!AF43*INPUTs!AB$46</f>
        <v>10448.862457970681</v>
      </c>
      <c r="AH43" s="146">
        <f>conversões!AG43*INPUTs!AC$46</f>
        <v>5627.9181479741783</v>
      </c>
      <c r="AI43" s="146">
        <f>conversões!AH43*INPUTs!AD$46</f>
        <v>4328.7958404038645</v>
      </c>
      <c r="AJ43" s="146">
        <f>conversões!AI43*INPUTs!AE$46</f>
        <v>386.12373226177465</v>
      </c>
      <c r="AK43" s="146">
        <f>conversões!AJ43*INPUTs!AF$46</f>
        <v>1509.3910238255364</v>
      </c>
      <c r="AL43" s="146">
        <f>conversões!AK43*INPUTs!AG$46</f>
        <v>180.67155658923551</v>
      </c>
      <c r="AM43" s="144">
        <f t="shared" si="0"/>
        <v>262082.45567581145</v>
      </c>
      <c r="AN43" s="146">
        <f>conversões!AM43*INPUTs!AI$46</f>
        <v>449.5670378418821</v>
      </c>
      <c r="AO43" s="146">
        <f>conversões!AN43*INPUTs!AJ$46</f>
        <v>114.06570438091072</v>
      </c>
      <c r="AP43" s="146">
        <f>conversões!AO43*INPUTs!AK$46</f>
        <v>7418.1411402459389</v>
      </c>
      <c r="AQ43" s="146">
        <f>conversões!AP43*INPUTs!AL$46</f>
        <v>0</v>
      </c>
      <c r="AR43" s="146">
        <f>conversões!AQ43*INPUTs!AM$46</f>
        <v>442.27753855060547</v>
      </c>
      <c r="AS43" s="146">
        <f>conversões!AR43*INPUTs!AN$46</f>
        <v>0</v>
      </c>
      <c r="AT43" s="146">
        <f>conversões!AS43*INPUTs!AO$46</f>
        <v>160.56723976172808</v>
      </c>
      <c r="AU43" s="146">
        <f>conversões!AT43*INPUTs!AP$46</f>
        <v>398.91308021554403</v>
      </c>
      <c r="AV43" s="146">
        <f>conversões!AU43*INPUTs!AQ$46</f>
        <v>310.49223865281465</v>
      </c>
      <c r="AW43" s="146">
        <f>conversões!AV43*INPUTs!AR$46</f>
        <v>238.2291133330406</v>
      </c>
      <c r="AX43" s="146">
        <f>conversões!AW43*INPUTs!AS$46</f>
        <v>74.933674410805352</v>
      </c>
      <c r="AY43" s="146">
        <f>conversões!AX43*INPUTs!AT$46</f>
        <v>6.4499582635757235</v>
      </c>
      <c r="AZ43" s="146">
        <f>conversões!AY43*INPUTs!AU$46</f>
        <v>418.55624735622115</v>
      </c>
      <c r="BA43" s="146">
        <f>conversões!AZ43*INPUTs!AV$46</f>
        <v>0</v>
      </c>
      <c r="BB43" s="146">
        <f>conversões!BA43*INPUTs!AW$46</f>
        <v>1621.2053811770695</v>
      </c>
      <c r="BC43" s="146">
        <f>conversões!BB43*INPUTs!AX$46</f>
        <v>459.08881251149489</v>
      </c>
      <c r="BD43" s="146">
        <f>conversões!BC43*INPUTs!AY$46</f>
        <v>10300.774086846634</v>
      </c>
      <c r="BE43" s="146">
        <f>conversões!BD43*INPUTs!AZ$46</f>
        <v>1132.7917097484578</v>
      </c>
      <c r="BF43" s="146">
        <f>conversões!BE43*INPUTs!BA$46</f>
        <v>1974.9340303209021</v>
      </c>
      <c r="BG43" s="146">
        <f>conversões!BF43*INPUTs!BB$46</f>
        <v>180932.43083208453</v>
      </c>
      <c r="BH43" s="146">
        <f>conversões!BG43*INPUTs!BC$46</f>
        <v>15304.408264613876</v>
      </c>
      <c r="BI43" s="146">
        <f>conversões!BH43*INPUTs!BD$46</f>
        <v>9246.9083663834062</v>
      </c>
      <c r="BJ43" s="146">
        <f>conversões!BI43*INPUTs!BE$46</f>
        <v>5133.9601508244114</v>
      </c>
      <c r="BK43" s="146">
        <f>conversões!BJ43*INPUTs!BF$46</f>
        <v>3917.1799004791383</v>
      </c>
      <c r="BL43" s="146">
        <f>conversões!BK43*INPUTs!BG$46</f>
        <v>381.85027690880935</v>
      </c>
      <c r="BM43" s="146">
        <f>conversões!BL43*INPUTs!BH$46</f>
        <v>1327.7352292802591</v>
      </c>
      <c r="BN43" s="146">
        <f>conversões!BM43*INPUTs!BI$46</f>
        <v>194.01988170324276</v>
      </c>
      <c r="BO43" s="144">
        <f t="shared" si="1"/>
        <v>241959.47989589529</v>
      </c>
      <c r="BP43" s="146">
        <f>conversões!BO43*INPUTs!BK$46</f>
        <v>545.32814594901845</v>
      </c>
      <c r="BQ43" s="146">
        <f>conversões!BP43*INPUTs!BL$46</f>
        <v>105.25924670688583</v>
      </c>
      <c r="BR43" s="146">
        <f>conversões!BQ43*INPUTs!BM$46</f>
        <v>5417.1605171823294</v>
      </c>
      <c r="BS43" s="146">
        <f>conversões!BR43*INPUTs!BN$46</f>
        <v>0</v>
      </c>
      <c r="BT43" s="146">
        <f>conversões!BS43*INPUTs!BO$46</f>
        <v>691.46127499085992</v>
      </c>
      <c r="BU43" s="146">
        <f>conversões!BT43*INPUTs!BP$46</f>
        <v>0</v>
      </c>
      <c r="BV43" s="146">
        <f>conversões!BU43*INPUTs!BQ$46</f>
        <v>34.797148624817929</v>
      </c>
      <c r="BW43" s="146">
        <f>conversões!BV43*INPUTs!BR$46</f>
        <v>493.96229745554092</v>
      </c>
      <c r="BX43" s="146">
        <f>conversões!BW43*INPUTs!BS$46</f>
        <v>278.72265709284682</v>
      </c>
      <c r="BY43" s="146">
        <f>conversões!BX43*INPUTs!BT$46</f>
        <v>480.05507877842149</v>
      </c>
      <c r="BZ43" s="146">
        <f>conversões!BY43*INPUTs!BU$46</f>
        <v>96.943854711947793</v>
      </c>
      <c r="CA43" s="146">
        <f>conversões!BZ43*INPUTs!BV$46</f>
        <v>8.3488122779689053</v>
      </c>
      <c r="CB43" s="146">
        <f>conversões!CA43*INPUTs!BW$46</f>
        <v>418.48890929313274</v>
      </c>
      <c r="CC43" s="146">
        <f>conversões!CB43*INPUTs!BX$46</f>
        <v>0</v>
      </c>
      <c r="CD43" s="146">
        <f>conversões!CC43*INPUTs!BY$46</f>
        <v>1839.2705066393376</v>
      </c>
      <c r="CE43" s="146">
        <f>conversões!CD43*INPUTs!BZ$46</f>
        <v>507.10322784540324</v>
      </c>
      <c r="CF43" s="146">
        <f>conversões!CE43*INPUTs!CA$46</f>
        <v>15559.470030997314</v>
      </c>
      <c r="CG43" s="146">
        <f>conversões!CF43*INPUTs!CB$46</f>
        <v>1330.0351398384473</v>
      </c>
      <c r="CH43" s="146">
        <f>conversões!CG43*INPUTs!CC$46</f>
        <v>2466.4856058532737</v>
      </c>
      <c r="CI43" s="146">
        <f>conversões!CH43*INPUTs!CD$46</f>
        <v>215488.68105211644</v>
      </c>
      <c r="CJ43" s="146">
        <f>conversões!CI43*INPUTs!CE$46</f>
        <v>15833.769319617862</v>
      </c>
      <c r="CK43" s="146">
        <f>conversões!CJ43*INPUTs!CF$46</f>
        <v>10255.156291296271</v>
      </c>
      <c r="CL43" s="146">
        <f>conversões!CK43*INPUTs!CG$46</f>
        <v>3831.2213885554638</v>
      </c>
      <c r="CM43" s="146">
        <f>conversões!CL43*INPUTs!CH$46</f>
        <v>2900.2256798119993</v>
      </c>
      <c r="CN43" s="146">
        <f>conversões!CM43*INPUTs!CI$46</f>
        <v>337.19964086559639</v>
      </c>
      <c r="CO43" s="146">
        <f>conversões!CN43*INPUTs!CJ$46</f>
        <v>1231.3608154152691</v>
      </c>
      <c r="CP43" s="146">
        <f>conversões!CO43*INPUTs!CK$46</f>
        <v>187.32243876735015</v>
      </c>
      <c r="CQ43" s="144">
        <f t="shared" si="2"/>
        <v>280337.82908068388</v>
      </c>
      <c r="CR43" s="146">
        <f>conversões!CQ43*INPUTs!CM$46</f>
        <v>454.10295539326546</v>
      </c>
      <c r="CS43" s="146">
        <f>conversões!CR43*INPUTs!CN$46</f>
        <v>13.669783303839578</v>
      </c>
      <c r="CT43" s="146">
        <f>conversões!CS43*INPUTs!CO$46</f>
        <v>5197.6012529445061</v>
      </c>
      <c r="CU43" s="146">
        <f>conversões!CT43*INPUTs!CP$46</f>
        <v>0</v>
      </c>
      <c r="CV43" s="146">
        <f>conversões!CU43*INPUTs!CQ$46</f>
        <v>578.71199476159882</v>
      </c>
      <c r="CW43" s="146">
        <f>conversões!CV43*INPUTs!CR$46</f>
        <v>0</v>
      </c>
      <c r="CX43" s="146">
        <f>conversões!CW43*INPUTs!CS$46</f>
        <v>185.33169851003902</v>
      </c>
      <c r="CY43" s="146">
        <f>conversões!CX43*INPUTs!CT$46</f>
        <v>114.03307220928311</v>
      </c>
      <c r="CZ43" s="146">
        <f>conversões!CY43*INPUTs!CU$46</f>
        <v>187.49155214118076</v>
      </c>
      <c r="DA43" s="146">
        <f>conversões!CZ43*INPUTs!CV$46</f>
        <v>510.02098529629438</v>
      </c>
      <c r="DB43" s="146">
        <f>conversões!DA43*INPUTs!CW$46</f>
        <v>20.246885973998562</v>
      </c>
      <c r="DC43" s="146">
        <f>conversões!DB43*INPUTs!CX$46</f>
        <v>20.530802217425801</v>
      </c>
      <c r="DD43" s="146">
        <f>conversões!DC43*INPUTs!CY$46</f>
        <v>568.79849883723716</v>
      </c>
      <c r="DE43" s="146">
        <f>conversões!DD43*INPUTs!CZ$46</f>
        <v>9.2896930369339366</v>
      </c>
      <c r="DF43" s="146">
        <f>conversões!DE43*INPUTs!DA$46</f>
        <v>2543.8772323907388</v>
      </c>
      <c r="DG43" s="146">
        <f>conversões!DF43*INPUTs!DB$46</f>
        <v>331.40480588257134</v>
      </c>
      <c r="DH43" s="146">
        <f>conversões!DG43*INPUTs!DC$46</f>
        <v>11665.021446376597</v>
      </c>
      <c r="DI43" s="146">
        <f>conversões!DH43*INPUTs!DD$46</f>
        <v>1030.5692829844379</v>
      </c>
      <c r="DJ43" s="146">
        <f>conversões!DI43*INPUTs!DE$46</f>
        <v>2276.0625816479901</v>
      </c>
      <c r="DK43" s="146">
        <f>conversões!DJ43*INPUTs!DF$46</f>
        <v>182369.86022142982</v>
      </c>
      <c r="DL43" s="146">
        <f>conversões!DK43*INPUTs!DG$46</f>
        <v>11791.763863750772</v>
      </c>
      <c r="DM43" s="146">
        <f>conversões!DL43*INPUTs!DH$46</f>
        <v>8597.063394399087</v>
      </c>
      <c r="DN43" s="146">
        <f>conversões!DM43*INPUTs!DI$46</f>
        <v>2976.0928581408293</v>
      </c>
      <c r="DO43" s="146">
        <f>conversões!DN43*INPUTs!DJ$46</f>
        <v>2379.8095251209679</v>
      </c>
      <c r="DP43" s="146">
        <f>conversões!DO43*INPUTs!DK$46</f>
        <v>281.40907141178678</v>
      </c>
      <c r="DQ43" s="146">
        <f>conversões!DP43*INPUTs!DL$46</f>
        <v>1433.3841914841976</v>
      </c>
      <c r="DR43" s="146">
        <f>conversões!DQ43*INPUTs!DM$46</f>
        <v>125.54474369951687</v>
      </c>
      <c r="DS43" s="144">
        <f t="shared" si="3"/>
        <v>235661.69239334491</v>
      </c>
      <c r="DT43" s="146">
        <f>conversões!DS43*INPUTs!DO$46</f>
        <v>506.72915745067831</v>
      </c>
      <c r="DU43" s="146">
        <f>conversões!DT43*INPUTs!DP$46</f>
        <v>0</v>
      </c>
      <c r="DV43" s="146">
        <f>conversões!DU43*INPUTs!DQ$46</f>
        <v>3665.6961073003054</v>
      </c>
      <c r="DW43" s="146">
        <f>conversões!DV43*INPUTs!DR$46</f>
        <v>0</v>
      </c>
      <c r="DX43" s="146">
        <f>conversões!DW43*INPUTs!DS$46</f>
        <v>651.38947114364316</v>
      </c>
      <c r="DY43" s="146">
        <f>conversões!DX43*INPUTs!DT$46</f>
        <v>0</v>
      </c>
      <c r="DZ43" s="146">
        <f>conversões!DY43*INPUTs!DU$46</f>
        <v>215.32502027899554</v>
      </c>
      <c r="EA43" s="146">
        <f>conversões!DZ43*INPUTs!DV$46</f>
        <v>80.4653479875643</v>
      </c>
      <c r="EB43" s="146">
        <f>conversões!EA43*INPUTs!DW$46</f>
        <v>227.32835165567047</v>
      </c>
      <c r="EC43" s="146">
        <f>conversões!EB43*INPUTs!DX$46</f>
        <v>773.87340969202489</v>
      </c>
      <c r="ED43" s="146">
        <f>conversões!EC43*INPUTs!DY$46</f>
        <v>85.722994903666233</v>
      </c>
      <c r="EE43" s="146">
        <f>conversões!ED43*INPUTs!DZ$46</f>
        <v>39.766742330121346</v>
      </c>
      <c r="EF43" s="146">
        <f>conversões!EE43*INPUTs!EA$46</f>
        <v>575.39709570771754</v>
      </c>
      <c r="EG43" s="146">
        <f>conversões!EF43*INPUTs!EB$46</f>
        <v>9.9524032254610262</v>
      </c>
      <c r="EH43" s="146">
        <f>conversões!EG43*INPUTs!EC$46</f>
        <v>1127.5354772364688</v>
      </c>
      <c r="EI43" s="146">
        <f>conversões!EH43*INPUTs!ED$46</f>
        <v>201.76348652209944</v>
      </c>
      <c r="EJ43" s="146">
        <f>conversões!EI43*INPUTs!EE$46</f>
        <v>11441.422506050869</v>
      </c>
      <c r="EK43" s="146">
        <f>conversões!EJ43*INPUTs!EF$46</f>
        <v>1073.9168244772641</v>
      </c>
      <c r="EL43" s="146">
        <f>conversões!EK43*INPUTs!EG$46</f>
        <v>2366.4484140056188</v>
      </c>
      <c r="EM43" s="146">
        <f>conversões!EL43*INPUTs!EH$46</f>
        <v>190514.36811092016</v>
      </c>
      <c r="EN43" s="146">
        <f>conversões!EM43*INPUTs!EI$46</f>
        <v>13603.090917206186</v>
      </c>
      <c r="EO43" s="146">
        <f>conversões!EN43*INPUTs!EJ$46</f>
        <v>9537.2436085811278</v>
      </c>
      <c r="EP43" s="146">
        <f>conversões!EO43*INPUTs!EK$46</f>
        <v>2510.8030605222584</v>
      </c>
      <c r="EQ43" s="146">
        <f>conversões!EP43*INPUTs!EL$46</f>
        <v>2835.5390672085755</v>
      </c>
      <c r="ER43" s="146">
        <f>conversões!EQ43*INPUTs!EM$46</f>
        <v>398.62000740478936</v>
      </c>
      <c r="ES43" s="146">
        <f>conversões!ER43*INPUTs!EN$46</f>
        <v>1588.1850577691746</v>
      </c>
      <c r="ET43" s="146">
        <f>conversões!ES43*INPUTs!EO$46</f>
        <v>98.389962730630529</v>
      </c>
      <c r="EU43" s="144">
        <f t="shared" si="4"/>
        <v>244128.97260231109</v>
      </c>
      <c r="EV43" s="146">
        <f>conversões!EU43*INPUTs!EQ$46</f>
        <v>385.12817389032546</v>
      </c>
      <c r="EW43" s="146">
        <f>conversões!EV43*INPUTs!ER$46</f>
        <v>0</v>
      </c>
      <c r="EX43" s="146">
        <f>conversões!EW43*INPUTs!ES$46</f>
        <v>1931.3959083617467</v>
      </c>
      <c r="EY43" s="146">
        <f>conversões!EX43*INPUTs!ET$46</f>
        <v>0</v>
      </c>
      <c r="EZ43" s="146">
        <f>conversões!EY43*INPUTs!EU$46</f>
        <v>388.08277630263535</v>
      </c>
      <c r="FA43" s="146">
        <f>conversões!EZ43*INPUTs!EV$46</f>
        <v>0</v>
      </c>
      <c r="FB43" s="146">
        <f>conversões!FA43*INPUTs!EW$46</f>
        <v>146.14022632609985</v>
      </c>
      <c r="FC43" s="146">
        <f>conversões!FB43*INPUTs!EX$46</f>
        <v>61.895549407890066</v>
      </c>
      <c r="FD43" s="146">
        <f>conversões!FC43*INPUTs!EY$46</f>
        <v>0</v>
      </c>
      <c r="FE43" s="146">
        <f>conversões!FD43*INPUTs!EZ$46</f>
        <v>646.57930775739817</v>
      </c>
      <c r="FF43" s="146">
        <f>conversões!FE43*INPUTs!FA$46</f>
        <v>73.020545556953294</v>
      </c>
      <c r="FG43" s="146">
        <f>conversões!FF43*INPUTs!FB$46</f>
        <v>0</v>
      </c>
      <c r="FH43" s="146">
        <f>conversões!FG43*INPUTs!FC$46</f>
        <v>109.06205801764392</v>
      </c>
      <c r="FI43" s="146">
        <f>conversões!FH43*INPUTs!FD$46</f>
        <v>35.043764518803108</v>
      </c>
      <c r="FJ43" s="146">
        <f>conversões!FI43*INPUTs!FE$46</f>
        <v>102.58362520051513</v>
      </c>
      <c r="FK43" s="146">
        <f>conversões!FJ43*INPUTs!FF$46</f>
        <v>2699.9089954154756</v>
      </c>
      <c r="FL43" s="146">
        <f>conversões!FK43*INPUTs!FG$46</f>
        <v>7896.6832813776145</v>
      </c>
      <c r="FM43" s="146">
        <f>conversões!FL43*INPUTs!FH$46</f>
        <v>1130.4879922971938</v>
      </c>
      <c r="FN43" s="146">
        <f>conversões!FM43*INPUTs!FI$46</f>
        <v>1980.2481153171548</v>
      </c>
      <c r="FO43" s="146">
        <f>conversões!FN43*INPUTs!FJ$46</f>
        <v>164816.58370147488</v>
      </c>
      <c r="FP43" s="146">
        <f>conversões!FO43*INPUTs!FK$46</f>
        <v>10379.507348283965</v>
      </c>
      <c r="FQ43" s="146">
        <f>conversões!FP43*INPUTs!FL$46</f>
        <v>7507.5414638570201</v>
      </c>
      <c r="FR43" s="146">
        <f>conversões!FQ43*INPUTs!FM$46</f>
        <v>2801.397736155523</v>
      </c>
      <c r="FS43" s="146">
        <f>conversões!FR43*INPUTs!FN$46</f>
        <v>1915.4648531156624</v>
      </c>
      <c r="FT43" s="146">
        <f>conversões!FS43*INPUTs!FO$46</f>
        <v>393.98665127715805</v>
      </c>
      <c r="FU43" s="146">
        <f>conversões!FT43*INPUTs!FP$46</f>
        <v>1094.5630703077431</v>
      </c>
      <c r="FV43" s="146">
        <f>conversões!FU43*INPUTs!FQ$46</f>
        <v>137.57076006182572</v>
      </c>
      <c r="FW43" s="144">
        <f t="shared" si="5"/>
        <v>206632.87590428122</v>
      </c>
      <c r="FX43" s="146">
        <f>conversões!FW43*INPUTs!FS$46</f>
        <v>434.52104224447436</v>
      </c>
      <c r="FY43" s="146">
        <f>conversões!FX43*INPUTs!FT$46</f>
        <v>8.1849069656848084</v>
      </c>
      <c r="FZ43" s="146">
        <f>conversões!FY43*INPUTs!FU$46</f>
        <v>2302.8374537083878</v>
      </c>
      <c r="GA43" s="146">
        <f>conversões!FZ43*INPUTs!FV$46</f>
        <v>0</v>
      </c>
      <c r="GB43" s="146">
        <f>conversões!GA43*INPUTs!FW$46</f>
        <v>368.94463412043041</v>
      </c>
      <c r="GC43" s="146">
        <f>conversões!GB43*INPUTs!FX$46</f>
        <v>0</v>
      </c>
      <c r="GD43" s="146">
        <f>conversões!GC43*INPUTs!FY$46</f>
        <v>148.16946062282247</v>
      </c>
      <c r="GE43" s="146">
        <f>conversões!GD43*INPUTs!FZ$46</f>
        <v>15.157235121632244</v>
      </c>
      <c r="GF43" s="146">
        <f>conversões!GE43*INPUTs!GA$46</f>
        <v>0</v>
      </c>
      <c r="GG43" s="146">
        <f>conversões!GF43*INPUTs!GB$46</f>
        <v>622.59311133744006</v>
      </c>
      <c r="GH43" s="146">
        <f>conversões!GG43*INPUTs!GC$46</f>
        <v>75.56411298276204</v>
      </c>
      <c r="GI43" s="146">
        <f>conversões!GH43*INPUTs!GD$46</f>
        <v>0</v>
      </c>
      <c r="GJ43" s="146">
        <f>conversões!GI43*INPUTs!GE$46</f>
        <v>190.0912684753649</v>
      </c>
      <c r="GK43" s="146">
        <f>conversões!GJ43*INPUTs!GF$46</f>
        <v>64.886845234676031</v>
      </c>
      <c r="GL43" s="146">
        <f>conversões!GK43*INPUTs!GG$46</f>
        <v>109.40875807103438</v>
      </c>
      <c r="GM43" s="146">
        <f>conversões!GL43*INPUTs!GH$46</f>
        <v>4516.3880181305076</v>
      </c>
      <c r="GN43" s="146">
        <f>conversões!GM43*INPUTs!GI$46</f>
        <v>10122.304758928027</v>
      </c>
      <c r="GO43" s="146">
        <f>conversões!GN43*INPUTs!GJ$46</f>
        <v>1782.7233221150927</v>
      </c>
      <c r="GP43" s="146">
        <f>conversões!GO43*INPUTs!GK$46</f>
        <v>2888.2221094646079</v>
      </c>
      <c r="GQ43" s="146">
        <f>conversões!GP43*INPUTs!GL$46</f>
        <v>188650.9310243261</v>
      </c>
      <c r="GR43" s="146">
        <f>conversões!GQ43*INPUTs!GM$46</f>
        <v>12271.083344391456</v>
      </c>
      <c r="GS43" s="146">
        <f>conversões!GR43*INPUTs!GN$46</f>
        <v>8834.9932927393766</v>
      </c>
      <c r="GT43" s="146">
        <f>conversões!GS43*INPUTs!GO$46</f>
        <v>2370.0334945830868</v>
      </c>
      <c r="GU43" s="146">
        <f>conversões!GT43*INPUTs!GP$46</f>
        <v>2256.6900643684271</v>
      </c>
      <c r="GV43" s="146">
        <f>conversões!GU43*INPUTs!GQ$46</f>
        <v>394.94257946525903</v>
      </c>
      <c r="GW43" s="146">
        <f>conversões!GV43*INPUTs!GR$46</f>
        <v>1455.664520240811</v>
      </c>
      <c r="GX43" s="146">
        <f>conversões!GW43*INPUTs!GS$46</f>
        <v>448.853942916297</v>
      </c>
      <c r="GY43" s="144">
        <f t="shared" si="6"/>
        <v>240333.18930055376</v>
      </c>
      <c r="GZ43" s="146">
        <f>conversões!GY43*INPUTs!GU$46</f>
        <v>337.09043072353262</v>
      </c>
      <c r="HA43" s="146">
        <f>conversões!GZ43*INPUTs!GV$46</f>
        <v>60.919119715656016</v>
      </c>
      <c r="HB43" s="146">
        <f>conversões!HA43*INPUTs!GW$46</f>
        <v>1448.8202586232205</v>
      </c>
      <c r="HC43" s="146">
        <f>conversões!HB43*INPUTs!GX$46</f>
        <v>0</v>
      </c>
      <c r="HD43" s="146">
        <f>conversões!HC43*INPUTs!GY$46</f>
        <v>306.39987026447972</v>
      </c>
      <c r="HE43" s="146">
        <f>conversões!HD43*INPUTs!GZ$46</f>
        <v>0</v>
      </c>
      <c r="HF43" s="146">
        <f>conversões!HE43*INPUTs!HA$46</f>
        <v>75.920141767650762</v>
      </c>
      <c r="HG43" s="146">
        <f>conversões!HF43*INPUTs!HB$46</f>
        <v>0</v>
      </c>
      <c r="HH43" s="146">
        <f>conversões!HG43*INPUTs!HC$46</f>
        <v>0</v>
      </c>
      <c r="HI43" s="146">
        <f>conversões!HH43*INPUTs!HD$46</f>
        <v>555.90369439076335</v>
      </c>
      <c r="HJ43" s="146">
        <f>conversões!HI43*INPUTs!HE$46</f>
        <v>0</v>
      </c>
      <c r="HK43" s="146">
        <f>conversões!HJ43*INPUTs!HF$46</f>
        <v>0</v>
      </c>
      <c r="HL43" s="146">
        <f>conversões!HK43*INPUTs!HG$46</f>
        <v>176.95094597672806</v>
      </c>
      <c r="HM43" s="146">
        <f>conversões!HL43*INPUTs!HH$46</f>
        <v>54.629025674902422</v>
      </c>
      <c r="HN43" s="146">
        <f>conversões!HM43*INPUTs!HI$46</f>
        <v>110.31269244414885</v>
      </c>
      <c r="HO43" s="146">
        <f>conversões!HN43*INPUTs!HJ$46</f>
        <v>1855.1675103743612</v>
      </c>
      <c r="HP43" s="146">
        <f>conversões!HO43*INPUTs!HK$46</f>
        <v>12356.196928165491</v>
      </c>
      <c r="HQ43" s="146">
        <f>conversões!HP43*INPUTs!HL$46</f>
        <v>1293.2400454516103</v>
      </c>
      <c r="HR43" s="146">
        <f>conversões!HQ43*INPUTs!HM$46</f>
        <v>2734.8357415828145</v>
      </c>
      <c r="HS43" s="146">
        <f>conversões!HR43*INPUTs!HN$46</f>
        <v>183851.65908243202</v>
      </c>
      <c r="HT43" s="146">
        <f>conversões!HS43*INPUTs!HO$46</f>
        <v>10985.550936108815</v>
      </c>
      <c r="HU43" s="146">
        <f>conversões!HT43*INPUTs!HP$46</f>
        <v>7529.8628669496165</v>
      </c>
      <c r="HV43" s="146">
        <f>conversões!HU43*INPUTs!HQ$46</f>
        <v>1983.6815924232308</v>
      </c>
      <c r="HW43" s="146">
        <f>conversões!HV43*INPUTs!HR$46</f>
        <v>2129.1456239266558</v>
      </c>
      <c r="HX43" s="146">
        <f>conversões!HW43*INPUTs!HS$46</f>
        <v>339.18625656655939</v>
      </c>
      <c r="HY43" s="146">
        <f>conversões!HX43*INPUTs!HT$46</f>
        <v>1509.6064969253196</v>
      </c>
      <c r="HZ43" s="146">
        <f>conversões!HY43*INPUTs!HU$46</f>
        <v>229.34397554084455</v>
      </c>
      <c r="IA43" s="144">
        <f t="shared" si="7"/>
        <v>229924.42323602838</v>
      </c>
    </row>
    <row r="44" spans="1:235" s="27" customFormat="1" ht="24" x14ac:dyDescent="0.25">
      <c r="A44" s="94" t="s">
        <v>30</v>
      </c>
      <c r="B44" s="95">
        <v>3220</v>
      </c>
      <c r="C44" s="95">
        <v>3</v>
      </c>
      <c r="D44" s="95"/>
      <c r="E44" s="95"/>
      <c r="F44" s="95"/>
      <c r="G44" s="95" t="s">
        <v>828</v>
      </c>
      <c r="H44" s="95" t="s">
        <v>24</v>
      </c>
      <c r="I44" s="94" t="s">
        <v>22</v>
      </c>
      <c r="J44" s="94" t="s">
        <v>889</v>
      </c>
      <c r="K44" s="94" t="s">
        <v>845</v>
      </c>
      <c r="L44" s="146">
        <f>conversões!K44*INPUTs!G$47</f>
        <v>0</v>
      </c>
      <c r="M44" s="146">
        <f>conversões!L44*INPUTs!H$47</f>
        <v>0</v>
      </c>
      <c r="N44" s="146">
        <f>conversões!M44*INPUTs!I$47</f>
        <v>0</v>
      </c>
      <c r="O44" s="146">
        <f>conversões!N44*INPUTs!J$47</f>
        <v>0</v>
      </c>
      <c r="P44" s="146">
        <f>conversões!O44*INPUTs!K$47</f>
        <v>0</v>
      </c>
      <c r="Q44" s="146">
        <f>conversões!P44*INPUTs!L$47</f>
        <v>0</v>
      </c>
      <c r="R44" s="146">
        <f>conversões!Q44*INPUTs!M$47</f>
        <v>0</v>
      </c>
      <c r="S44" s="146">
        <f>conversões!R44*INPUTs!N$47</f>
        <v>0</v>
      </c>
      <c r="T44" s="146">
        <f>conversões!S44*INPUTs!O$47</f>
        <v>0</v>
      </c>
      <c r="U44" s="146">
        <f>conversões!T44*INPUTs!P$47</f>
        <v>2034.8521795143809</v>
      </c>
      <c r="V44" s="146">
        <f>conversões!U44*INPUTs!Q$47</f>
        <v>0</v>
      </c>
      <c r="W44" s="146">
        <f>conversões!V44*INPUTs!R$47</f>
        <v>19392.614543407704</v>
      </c>
      <c r="X44" s="146">
        <f>conversões!W44*INPUTs!S$47</f>
        <v>0</v>
      </c>
      <c r="Y44" s="146">
        <f>conversões!X44*INPUTs!T$47</f>
        <v>0</v>
      </c>
      <c r="Z44" s="146">
        <f>conversões!Y44*INPUTs!U$47</f>
        <v>0</v>
      </c>
      <c r="AA44" s="146">
        <f>conversões!Z44*INPUTs!V$47</f>
        <v>7296.8964669684328</v>
      </c>
      <c r="AB44" s="146">
        <f>conversões!AA44*INPUTs!W$47</f>
        <v>37161.335404036967</v>
      </c>
      <c r="AC44" s="146">
        <f>conversões!AB44*INPUTs!X$47</f>
        <v>46528.280916472009</v>
      </c>
      <c r="AD44" s="146">
        <f>conversões!AC44*INPUTs!Y$47</f>
        <v>65474.833661957426</v>
      </c>
      <c r="AE44" s="146">
        <f>conversões!AD44*INPUTs!Z$47</f>
        <v>1983161.1045188166</v>
      </c>
      <c r="AF44" s="146">
        <f>conversões!AE44*INPUTs!AA$47</f>
        <v>96006.862755732858</v>
      </c>
      <c r="AG44" s="146">
        <f>conversões!AF44*INPUTs!AB$47</f>
        <v>50618.8116931271</v>
      </c>
      <c r="AH44" s="146">
        <f>conversões!AG44*INPUTs!AC$47</f>
        <v>59279.222088191003</v>
      </c>
      <c r="AI44" s="146">
        <f>conversões!AH44*INPUTs!AD$47</f>
        <v>0</v>
      </c>
      <c r="AJ44" s="146">
        <f>conversões!AI44*INPUTs!AE$47</f>
        <v>0</v>
      </c>
      <c r="AK44" s="146">
        <f>conversões!AJ44*INPUTs!AF$47</f>
        <v>2270.8995894930313</v>
      </c>
      <c r="AL44" s="146">
        <f>conversões!AK44*INPUTs!AG$47</f>
        <v>0</v>
      </c>
      <c r="AM44" s="144">
        <f t="shared" si="0"/>
        <v>2369225.713817718</v>
      </c>
      <c r="AN44" s="146">
        <f>conversões!AM44*INPUTs!AI$47</f>
        <v>0</v>
      </c>
      <c r="AO44" s="146">
        <f>conversões!AN44*INPUTs!AJ$47</f>
        <v>0</v>
      </c>
      <c r="AP44" s="146">
        <f>conversões!AO44*INPUTs!AK$47</f>
        <v>0</v>
      </c>
      <c r="AQ44" s="146">
        <f>conversões!AP44*INPUTs!AL$47</f>
        <v>0</v>
      </c>
      <c r="AR44" s="146">
        <f>conversões!AQ44*INPUTs!AM$47</f>
        <v>0</v>
      </c>
      <c r="AS44" s="146">
        <f>conversões!AR44*INPUTs!AN$47</f>
        <v>0</v>
      </c>
      <c r="AT44" s="146">
        <f>conversões!AS44*INPUTs!AO$47</f>
        <v>0</v>
      </c>
      <c r="AU44" s="146">
        <f>conversões!AT44*INPUTs!AP$47</f>
        <v>0</v>
      </c>
      <c r="AV44" s="146">
        <f>conversões!AU44*INPUTs!AQ$47</f>
        <v>0</v>
      </c>
      <c r="AW44" s="146">
        <f>conversões!AV44*INPUTs!AR$47</f>
        <v>6796.044582087834</v>
      </c>
      <c r="AX44" s="146">
        <f>conversões!AW44*INPUTs!AS$47</f>
        <v>0</v>
      </c>
      <c r="AY44" s="146">
        <f>conversões!AX44*INPUTs!AT$47</f>
        <v>28151.388793058752</v>
      </c>
      <c r="AZ44" s="146">
        <f>conversões!AY44*INPUTs!AU$47</f>
        <v>0</v>
      </c>
      <c r="BA44" s="146">
        <f>conversões!AZ44*INPUTs!AV$47</f>
        <v>0</v>
      </c>
      <c r="BB44" s="146">
        <f>conversões!BA44*INPUTs!AW$47</f>
        <v>0</v>
      </c>
      <c r="BC44" s="146">
        <f>conversões!BB44*INPUTs!AX$47</f>
        <v>16302.969959718443</v>
      </c>
      <c r="BD44" s="146">
        <f>conversões!BC44*INPUTs!AY$47</f>
        <v>61785.151118302165</v>
      </c>
      <c r="BE44" s="146">
        <f>conversões!BD44*INPUTs!AZ$47</f>
        <v>36560.41054094326</v>
      </c>
      <c r="BF44" s="146">
        <f>conversões!BE44*INPUTs!BA$47</f>
        <v>128376.32584338267</v>
      </c>
      <c r="BG44" s="146">
        <f>conversões!BF44*INPUTs!BB$47</f>
        <v>2764969.6697289958</v>
      </c>
      <c r="BH44" s="146">
        <f>conversões!BG44*INPUTs!BC$47</f>
        <v>207318.63381753681</v>
      </c>
      <c r="BI44" s="146">
        <f>conversões!BH44*INPUTs!BD$47</f>
        <v>100607.76053472365</v>
      </c>
      <c r="BJ44" s="146">
        <f>conversões!BI44*INPUTs!BE$47</f>
        <v>106734.61047156513</v>
      </c>
      <c r="BK44" s="146">
        <f>conversões!BJ44*INPUTs!BF$47</f>
        <v>0</v>
      </c>
      <c r="BL44" s="146">
        <f>conversões!BK44*INPUTs!BG$47</f>
        <v>0</v>
      </c>
      <c r="BM44" s="146">
        <f>conversões!BL44*INPUTs!BH$47</f>
        <v>25801.993604703192</v>
      </c>
      <c r="BN44" s="146">
        <f>conversões!BM44*INPUTs!BI$47</f>
        <v>0</v>
      </c>
      <c r="BO44" s="144">
        <f t="shared" si="1"/>
        <v>3483404.9589950182</v>
      </c>
      <c r="BP44" s="146">
        <f>conversões!BO44*INPUTs!BK$47</f>
        <v>0</v>
      </c>
      <c r="BQ44" s="146">
        <f>conversões!BP44*INPUTs!BL$47</f>
        <v>0</v>
      </c>
      <c r="BR44" s="146">
        <f>conversões!BQ44*INPUTs!BM$47</f>
        <v>0</v>
      </c>
      <c r="BS44" s="146">
        <f>conversões!BR44*INPUTs!BN$47</f>
        <v>0</v>
      </c>
      <c r="BT44" s="146">
        <f>conversões!BS44*INPUTs!BO$47</f>
        <v>0</v>
      </c>
      <c r="BU44" s="146">
        <f>conversões!BT44*INPUTs!BP$47</f>
        <v>0</v>
      </c>
      <c r="BV44" s="146">
        <f>conversões!BU44*INPUTs!BQ$47</f>
        <v>0</v>
      </c>
      <c r="BW44" s="146">
        <f>conversões!BV44*INPUTs!BR$47</f>
        <v>2325.5357267517784</v>
      </c>
      <c r="BX44" s="146">
        <f>conversões!BW44*INPUTs!BS$47</f>
        <v>0</v>
      </c>
      <c r="BY44" s="146">
        <f>conversões!BX44*INPUTs!BT$47</f>
        <v>8920.8579105113622</v>
      </c>
      <c r="BZ44" s="146">
        <f>conversões!BY44*INPUTs!BU$47</f>
        <v>567.20383579328347</v>
      </c>
      <c r="CA44" s="146">
        <f>conversões!BZ44*INPUTs!BV$47</f>
        <v>21551.08300258603</v>
      </c>
      <c r="CB44" s="146">
        <f>conversões!CA44*INPUTs!BW$47</f>
        <v>0</v>
      </c>
      <c r="CC44" s="146">
        <f>conversões!CB44*INPUTs!BX$47</f>
        <v>0</v>
      </c>
      <c r="CD44" s="146">
        <f>conversões!CC44*INPUTs!BY$47</f>
        <v>0</v>
      </c>
      <c r="CE44" s="146">
        <f>conversões!CD44*INPUTs!BZ$47</f>
        <v>16071.273854598014</v>
      </c>
      <c r="CF44" s="146">
        <f>conversões!CE44*INPUTs!CA$47</f>
        <v>52704.44363642086</v>
      </c>
      <c r="CG44" s="146">
        <f>conversões!CF44*INPUTs!CB$47</f>
        <v>37225.988980552298</v>
      </c>
      <c r="CH44" s="146">
        <f>conversões!CG44*INPUTs!CC$47</f>
        <v>98489.775593949526</v>
      </c>
      <c r="CI44" s="146">
        <f>conversões!CH44*INPUTs!CD$47</f>
        <v>2286710.7974540424</v>
      </c>
      <c r="CJ44" s="146">
        <f>conversões!CI44*INPUTs!CE$47</f>
        <v>153964.95525402337</v>
      </c>
      <c r="CK44" s="146">
        <f>conversões!CJ44*INPUTs!CF$47</f>
        <v>78803.51654653193</v>
      </c>
      <c r="CL44" s="146">
        <f>conversões!CK44*INPUTs!CG$47</f>
        <v>66393.370190366535</v>
      </c>
      <c r="CM44" s="146">
        <f>conversões!CL44*INPUTs!CH$47</f>
        <v>0</v>
      </c>
      <c r="CN44" s="146">
        <f>conversões!CM44*INPUTs!CI$47</f>
        <v>0</v>
      </c>
      <c r="CO44" s="146">
        <f>conversões!CN44*INPUTs!CJ$47</f>
        <v>11608.264213080574</v>
      </c>
      <c r="CP44" s="146">
        <f>conversões!CO44*INPUTs!CK$47</f>
        <v>0</v>
      </c>
      <c r="CQ44" s="144">
        <f t="shared" si="2"/>
        <v>2835337.0661992081</v>
      </c>
      <c r="CR44" s="146">
        <f>conversões!CQ44*INPUTs!CM$47</f>
        <v>0</v>
      </c>
      <c r="CS44" s="146">
        <f>conversões!CR44*INPUTs!CN$47</f>
        <v>0</v>
      </c>
      <c r="CT44" s="146">
        <f>conversões!CS44*INPUTs!CO$47</f>
        <v>0</v>
      </c>
      <c r="CU44" s="146">
        <f>conversões!CT44*INPUTs!CP$47</f>
        <v>0</v>
      </c>
      <c r="CV44" s="146">
        <f>conversões!CU44*INPUTs!CQ$47</f>
        <v>0</v>
      </c>
      <c r="CW44" s="146">
        <f>conversões!CV44*INPUTs!CR$47</f>
        <v>0</v>
      </c>
      <c r="CX44" s="146">
        <f>conversões!CW44*INPUTs!CS$47</f>
        <v>0</v>
      </c>
      <c r="CY44" s="146">
        <f>conversões!CX44*INPUTs!CT$47</f>
        <v>0</v>
      </c>
      <c r="CZ44" s="146">
        <f>conversões!CY44*INPUTs!CU$47</f>
        <v>0</v>
      </c>
      <c r="DA44" s="146">
        <f>conversões!CZ44*INPUTs!CV$47</f>
        <v>1478.0726655344392</v>
      </c>
      <c r="DB44" s="146">
        <f>conversões!DA44*INPUTs!CW$47</f>
        <v>1186.526222332692</v>
      </c>
      <c r="DC44" s="146">
        <f>conversões!DB44*INPUTs!CX$47</f>
        <v>15778.073136788022</v>
      </c>
      <c r="DD44" s="146">
        <f>conversões!DC44*INPUTs!CY$47</f>
        <v>0</v>
      </c>
      <c r="DE44" s="146">
        <f>conversões!DD44*INPUTs!CZ$47</f>
        <v>0</v>
      </c>
      <c r="DF44" s="146">
        <f>conversões!DE44*INPUTs!DA$47</f>
        <v>0</v>
      </c>
      <c r="DG44" s="146">
        <f>conversões!DF44*INPUTs!DB$47</f>
        <v>4485.3471065611957</v>
      </c>
      <c r="DH44" s="146">
        <f>conversões!DG44*INPUTs!DC$47</f>
        <v>35545.410156659644</v>
      </c>
      <c r="DI44" s="146">
        <f>conversões!DH44*INPUTs!DD$47</f>
        <v>25993.684222685421</v>
      </c>
      <c r="DJ44" s="146">
        <f>conversões!DI44*INPUTs!DE$47</f>
        <v>427817.80687073147</v>
      </c>
      <c r="DK44" s="146">
        <f>conversões!DJ44*INPUTs!DF$47</f>
        <v>1631136.6093809288</v>
      </c>
      <c r="DL44" s="146">
        <f>conversões!DK44*INPUTs!DG$47</f>
        <v>102150.37485216639</v>
      </c>
      <c r="DM44" s="146">
        <f>conversões!DL44*INPUTs!DH$47</f>
        <v>56152.129726948588</v>
      </c>
      <c r="DN44" s="146">
        <f>conversões!DM44*INPUTs!DI$47</f>
        <v>56036.711236193361</v>
      </c>
      <c r="DO44" s="146">
        <f>conversões!DN44*INPUTs!DJ$47</f>
        <v>0</v>
      </c>
      <c r="DP44" s="146">
        <f>conversões!DO44*INPUTs!DK$47</f>
        <v>0</v>
      </c>
      <c r="DQ44" s="146">
        <f>conversões!DP44*INPUTs!DL$47</f>
        <v>1108.5544991508293</v>
      </c>
      <c r="DR44" s="146">
        <f>conversões!DQ44*INPUTs!DM$47</f>
        <v>0</v>
      </c>
      <c r="DS44" s="144">
        <f t="shared" si="3"/>
        <v>2358869.3000766807</v>
      </c>
      <c r="DT44" s="146">
        <f>conversões!DS44*INPUTs!DO$47</f>
        <v>0</v>
      </c>
      <c r="DU44" s="146">
        <f>conversões!DT44*INPUTs!DP$47</f>
        <v>0</v>
      </c>
      <c r="DV44" s="146">
        <f>conversões!DU44*INPUTs!DQ$47</f>
        <v>0</v>
      </c>
      <c r="DW44" s="146">
        <f>conversões!DV44*INPUTs!DR$47</f>
        <v>0</v>
      </c>
      <c r="DX44" s="146">
        <f>conversões!DW44*INPUTs!DS$47</f>
        <v>0</v>
      </c>
      <c r="DY44" s="146">
        <f>conversões!DX44*INPUTs!DT$47</f>
        <v>0</v>
      </c>
      <c r="DZ44" s="146">
        <f>conversões!DY44*INPUTs!DU$47</f>
        <v>0</v>
      </c>
      <c r="EA44" s="146">
        <f>conversões!DZ44*INPUTs!DV$47</f>
        <v>0</v>
      </c>
      <c r="EB44" s="146">
        <f>conversões!EA44*INPUTs!DW$47</f>
        <v>0</v>
      </c>
      <c r="EC44" s="146">
        <f>conversões!EB44*INPUTs!DX$47</f>
        <v>1563.9205890647163</v>
      </c>
      <c r="ED44" s="146">
        <f>conversões!EC44*INPUTs!DY$47</f>
        <v>1678.9147500253573</v>
      </c>
      <c r="EE44" s="146">
        <f>conversões!ED44*INPUTs!DZ$47</f>
        <v>14568.809575316467</v>
      </c>
      <c r="EF44" s="146">
        <f>conversões!EE44*INPUTs!EA$47</f>
        <v>0</v>
      </c>
      <c r="EG44" s="146">
        <f>conversões!EF44*INPUTs!EB$47</f>
        <v>0</v>
      </c>
      <c r="EH44" s="146">
        <f>conversões!EG44*INPUTs!EC$47</f>
        <v>0</v>
      </c>
      <c r="EI44" s="146">
        <f>conversões!EH44*INPUTs!ED$47</f>
        <v>7616.8989046594461</v>
      </c>
      <c r="EJ44" s="146">
        <f>conversões!EI44*INPUTs!EE$47</f>
        <v>24435.745563550267</v>
      </c>
      <c r="EK44" s="146">
        <f>conversões!EJ44*INPUTs!EF$47</f>
        <v>32846.916804244822</v>
      </c>
      <c r="EL44" s="146">
        <f>conversões!EK44*INPUTs!EG$47</f>
        <v>84725.221588209315</v>
      </c>
      <c r="EM44" s="146">
        <f>conversões!EL44*INPUTs!EH$47</f>
        <v>1812701.5020910858</v>
      </c>
      <c r="EN44" s="146">
        <f>conversões!EM44*INPUTs!EI$47</f>
        <v>103075.59881415039</v>
      </c>
      <c r="EO44" s="146">
        <f>conversões!EN44*INPUTs!EJ$47</f>
        <v>67048.127508407328</v>
      </c>
      <c r="EP44" s="146">
        <f>conversões!EO44*INPUTs!EK$47</f>
        <v>49011.822334858261</v>
      </c>
      <c r="EQ44" s="146">
        <f>conversões!EP44*INPUTs!EL$47</f>
        <v>0</v>
      </c>
      <c r="ER44" s="146">
        <f>conversões!EQ44*INPUTs!EM$47</f>
        <v>8964.7531315559409</v>
      </c>
      <c r="ES44" s="146">
        <f>conversões!ER44*INPUTs!EN$47</f>
        <v>781.96029453235815</v>
      </c>
      <c r="ET44" s="146">
        <f>conversões!ES44*INPUTs!EO$47</f>
        <v>0</v>
      </c>
      <c r="EU44" s="144">
        <f t="shared" si="4"/>
        <v>2209020.1919496604</v>
      </c>
      <c r="EV44" s="146">
        <f>conversões!EU44*INPUTs!EQ$47</f>
        <v>0</v>
      </c>
      <c r="EW44" s="146">
        <f>conversões!EV44*INPUTs!ER$47</f>
        <v>0</v>
      </c>
      <c r="EX44" s="146">
        <f>conversões!EW44*INPUTs!ES$47</f>
        <v>0</v>
      </c>
      <c r="EY44" s="146">
        <f>conversões!EX44*INPUTs!ET$47</f>
        <v>0</v>
      </c>
      <c r="EZ44" s="146">
        <f>conversões!EY44*INPUTs!EU$47</f>
        <v>0</v>
      </c>
      <c r="FA44" s="146">
        <f>conversões!EZ44*INPUTs!EV$47</f>
        <v>0</v>
      </c>
      <c r="FB44" s="146">
        <f>conversões!FA44*INPUTs!EW$47</f>
        <v>0</v>
      </c>
      <c r="FC44" s="146">
        <f>conversões!FB44*INPUTs!EX$47</f>
        <v>0</v>
      </c>
      <c r="FD44" s="146">
        <f>conversões!FC44*INPUTs!EY$47</f>
        <v>0</v>
      </c>
      <c r="FE44" s="146">
        <f>conversões!FD44*INPUTs!EZ$47</f>
        <v>3096.8299851661232</v>
      </c>
      <c r="FF44" s="146">
        <f>conversões!FE44*INPUTs!FA$47</f>
        <v>1613.2236523529637</v>
      </c>
      <c r="FG44" s="146">
        <f>conversões!FF44*INPUTs!FB$47</f>
        <v>10713.100392342199</v>
      </c>
      <c r="FH44" s="146">
        <f>conversões!FG44*INPUTs!FC$47</f>
        <v>0</v>
      </c>
      <c r="FI44" s="146">
        <f>conversões!FH44*INPUTs!FD$47</f>
        <v>0</v>
      </c>
      <c r="FJ44" s="146">
        <f>conversões!FI44*INPUTs!FE$47</f>
        <v>0</v>
      </c>
      <c r="FK44" s="146">
        <f>conversões!FJ44*INPUTs!FF$47</f>
        <v>7095.0955651810773</v>
      </c>
      <c r="FL44" s="146">
        <f>conversões!FK44*INPUTs!FG$47</f>
        <v>25027.822382243641</v>
      </c>
      <c r="FM44" s="146">
        <f>conversões!FL44*INPUTs!FH$47</f>
        <v>30725.714836156221</v>
      </c>
      <c r="FN44" s="146">
        <f>conversões!FM44*INPUTs!FI$47</f>
        <v>65464.172100021984</v>
      </c>
      <c r="FO44" s="146">
        <f>conversões!FN44*INPUTs!FJ$47</f>
        <v>1716193.2410352256</v>
      </c>
      <c r="FP44" s="146">
        <f>conversões!FO44*INPUTs!FK$47</f>
        <v>70049.62827951707</v>
      </c>
      <c r="FQ44" s="146">
        <f>conversões!FP44*INPUTs!FL$47</f>
        <v>87486.004843331946</v>
      </c>
      <c r="FR44" s="146">
        <f>conversões!FQ44*INPUTs!FM$47</f>
        <v>65626.21456148506</v>
      </c>
      <c r="FS44" s="146">
        <f>conversões!FR44*INPUTs!FN$47</f>
        <v>0</v>
      </c>
      <c r="FT44" s="146">
        <f>conversões!FS44*INPUTs!FO$47</f>
        <v>5731.0751537032356</v>
      </c>
      <c r="FU44" s="146">
        <f>conversões!FT44*INPUTs!FP$47</f>
        <v>0</v>
      </c>
      <c r="FV44" s="146">
        <f>conversões!FU44*INPUTs!FQ$47</f>
        <v>0</v>
      </c>
      <c r="FW44" s="144">
        <f t="shared" si="5"/>
        <v>2088822.1227867273</v>
      </c>
      <c r="FX44" s="146">
        <f>conversões!FW44*INPUTs!FS$47</f>
        <v>0</v>
      </c>
      <c r="FY44" s="146">
        <f>conversões!FX44*INPUTs!FT$47</f>
        <v>429.01402996596056</v>
      </c>
      <c r="FZ44" s="146">
        <f>conversões!FY44*INPUTs!FU$47</f>
        <v>0</v>
      </c>
      <c r="GA44" s="146">
        <f>conversões!FZ44*INPUTs!FV$47</f>
        <v>0</v>
      </c>
      <c r="GB44" s="146">
        <f>conversões!GA44*INPUTs!FW$47</f>
        <v>0</v>
      </c>
      <c r="GC44" s="146">
        <f>conversões!GB44*INPUTs!FX$47</f>
        <v>0</v>
      </c>
      <c r="GD44" s="146">
        <f>conversões!GC44*INPUTs!FY$47</f>
        <v>0</v>
      </c>
      <c r="GE44" s="146">
        <f>conversões!GD44*INPUTs!FZ$47</f>
        <v>0</v>
      </c>
      <c r="GF44" s="146">
        <f>conversões!GE44*INPUTs!GA$47</f>
        <v>0</v>
      </c>
      <c r="GG44" s="146">
        <f>conversões!GF44*INPUTs!GB$47</f>
        <v>1204.1491514880731</v>
      </c>
      <c r="GH44" s="146">
        <f>conversões!GG44*INPUTs!GC$47</f>
        <v>1711.3180131061256</v>
      </c>
      <c r="GI44" s="146">
        <f>conversões!GH44*INPUTs!GD$47</f>
        <v>9150.9879511378094</v>
      </c>
      <c r="GJ44" s="146">
        <f>conversões!GI44*INPUTs!GE$47</f>
        <v>0</v>
      </c>
      <c r="GK44" s="146">
        <f>conversões!GJ44*INPUTs!GF$47</f>
        <v>0</v>
      </c>
      <c r="GL44" s="146">
        <f>conversões!GK44*INPUTs!GG$47</f>
        <v>818.30453863834805</v>
      </c>
      <c r="GM44" s="146">
        <f>conversões!GL44*INPUTs!GH$47</f>
        <v>10504.229528567375</v>
      </c>
      <c r="GN44" s="146">
        <f>conversões!GM44*INPUTs!GI$47</f>
        <v>26193.421926567993</v>
      </c>
      <c r="GO44" s="146">
        <f>conversões!GN44*INPUTs!GJ$47</f>
        <v>93118.050376165556</v>
      </c>
      <c r="GP44" s="146">
        <f>conversões!GO44*INPUTs!GK$47</f>
        <v>41458.051243381968</v>
      </c>
      <c r="GQ44" s="146">
        <f>conversões!GP44*INPUTs!GL$47</f>
        <v>1779267.1733878113</v>
      </c>
      <c r="GR44" s="146">
        <f>conversões!GQ44*INPUTs!GM$47</f>
        <v>50469.154967965027</v>
      </c>
      <c r="GS44" s="146">
        <f>conversões!GR44*INPUTs!GN$47</f>
        <v>79468.46457194812</v>
      </c>
      <c r="GT44" s="146">
        <f>conversões!GS44*INPUTs!GO$47</f>
        <v>47986.214732687833</v>
      </c>
      <c r="GU44" s="146">
        <f>conversões!GT44*INPUTs!GP$47</f>
        <v>0</v>
      </c>
      <c r="GV44" s="146">
        <f>conversões!GU44*INPUTs!GQ$47</f>
        <v>5770.4397136289999</v>
      </c>
      <c r="GW44" s="146">
        <f>conversões!GV44*INPUTs!GR$47</f>
        <v>365.4563958965997</v>
      </c>
      <c r="GX44" s="146">
        <f>conversões!GW44*INPUTs!GS$47</f>
        <v>0</v>
      </c>
      <c r="GY44" s="144">
        <f t="shared" si="6"/>
        <v>2147914.4305289574</v>
      </c>
      <c r="GZ44" s="146">
        <f>conversões!GY44*INPUTs!GU$47</f>
        <v>0</v>
      </c>
      <c r="HA44" s="146">
        <f>conversões!GZ44*INPUTs!GV$47</f>
        <v>0</v>
      </c>
      <c r="HB44" s="146">
        <f>conversões!HA44*INPUTs!GW$47</f>
        <v>0</v>
      </c>
      <c r="HC44" s="146">
        <f>conversões!HB44*INPUTs!GX$47</f>
        <v>0</v>
      </c>
      <c r="HD44" s="146">
        <f>conversões!HC44*INPUTs!GY$47</f>
        <v>10939.914352010554</v>
      </c>
      <c r="HE44" s="146">
        <f>conversões!HD44*INPUTs!GZ$47</f>
        <v>0</v>
      </c>
      <c r="HF44" s="146">
        <f>conversões!HE44*INPUTs!HA$47</f>
        <v>0</v>
      </c>
      <c r="HG44" s="146">
        <f>conversões!HF44*INPUTs!HB$47</f>
        <v>0</v>
      </c>
      <c r="HH44" s="146">
        <f>conversões!HG44*INPUTs!HC$47</f>
        <v>0</v>
      </c>
      <c r="HI44" s="146">
        <f>conversões!HH44*INPUTs!HD$47</f>
        <v>2996.5795709384006</v>
      </c>
      <c r="HJ44" s="146">
        <f>conversões!HI44*INPUTs!HE$47</f>
        <v>2525.9469996086141</v>
      </c>
      <c r="HK44" s="146">
        <f>conversões!HJ44*INPUTs!HF$47</f>
        <v>6380.1811458823322</v>
      </c>
      <c r="HL44" s="146">
        <f>conversões!HK44*INPUTs!HG$47</f>
        <v>0</v>
      </c>
      <c r="HM44" s="146">
        <f>conversões!HL44*INPUTs!HH$47</f>
        <v>0</v>
      </c>
      <c r="HN44" s="146">
        <f>conversões!HM44*INPUTs!HI$47</f>
        <v>2218.6269808789689</v>
      </c>
      <c r="HO44" s="146">
        <f>conversões!HN44*INPUTs!HJ$47</f>
        <v>9326.1042526451165</v>
      </c>
      <c r="HP44" s="146">
        <f>conversões!HO44*INPUTs!HK$47</f>
        <v>31236.974129442158</v>
      </c>
      <c r="HQ44" s="146">
        <f>conversões!HP44*INPUTs!HL$47</f>
        <v>73930.591634000928</v>
      </c>
      <c r="HR44" s="146">
        <f>conversões!HQ44*INPUTs!HM$47</f>
        <v>50763.298751393995</v>
      </c>
      <c r="HS44" s="146">
        <f>conversões!HR44*INPUTs!HN$47</f>
        <v>1634986.7141838183</v>
      </c>
      <c r="HT44" s="146">
        <f>conversões!HS44*INPUTs!HO$47</f>
        <v>47160.516716941216</v>
      </c>
      <c r="HU44" s="146">
        <f>conversões!HT44*INPUTs!HP$47</f>
        <v>89842.398135198207</v>
      </c>
      <c r="HV44" s="146">
        <f>conversões!HU44*INPUTs!HQ$47</f>
        <v>47087.132571968104</v>
      </c>
      <c r="HW44" s="146">
        <f>conversões!HV44*INPUTs!HR$47</f>
        <v>0</v>
      </c>
      <c r="HX44" s="146">
        <f>conversões!HW44*INPUTs!HS$47</f>
        <v>3661.0074987838111</v>
      </c>
      <c r="HY44" s="146">
        <f>conversões!HX44*INPUTs!HT$47</f>
        <v>0</v>
      </c>
      <c r="HZ44" s="146">
        <f>conversões!HY44*INPUTs!HU$47</f>
        <v>0</v>
      </c>
      <c r="IA44" s="144">
        <f t="shared" si="7"/>
        <v>2013055.9869235107</v>
      </c>
    </row>
    <row r="45" spans="1:235" s="27" customFormat="1" ht="36" x14ac:dyDescent="0.25">
      <c r="A45" s="87" t="s">
        <v>841</v>
      </c>
      <c r="B45" s="88">
        <v>9493</v>
      </c>
      <c r="C45" s="88"/>
      <c r="D45" s="88"/>
      <c r="E45" s="88"/>
      <c r="F45" s="88" t="s">
        <v>83</v>
      </c>
      <c r="G45" s="88" t="s">
        <v>783</v>
      </c>
      <c r="H45" s="88" t="s">
        <v>782</v>
      </c>
      <c r="I45" s="87" t="s">
        <v>841</v>
      </c>
      <c r="J45" s="87" t="s">
        <v>841</v>
      </c>
      <c r="K45" s="87" t="s">
        <v>845</v>
      </c>
      <c r="L45" s="146">
        <f>conversões!K45*(INPUTs!G$49+INPUTs!G$50+INPUTs!G$51)</f>
        <v>1136.2822473547535</v>
      </c>
      <c r="M45" s="146">
        <f>conversões!L45*(INPUTs!H$49+INPUTs!H$50+INPUTs!H$51)</f>
        <v>10904.855183942278</v>
      </c>
      <c r="N45" s="146">
        <f>conversões!M45*(INPUTs!I$49+INPUTs!I$50+INPUTs!I$51)</f>
        <v>5398.2260796478931</v>
      </c>
      <c r="O45" s="146">
        <f>conversões!N45*(INPUTs!J$49+INPUTs!J$50+INPUTs!J$51)</f>
        <v>169.82479240356369</v>
      </c>
      <c r="P45" s="146">
        <f>conversões!O45*(INPUTs!K$49+INPUTs!K$50+INPUTs!K$51)</f>
        <v>52767.038582099653</v>
      </c>
      <c r="Q45" s="146">
        <f>conversões!P45*(INPUTs!L$49+INPUTs!L$50+INPUTs!L$51)</f>
        <v>5965.169938538731</v>
      </c>
      <c r="R45" s="146">
        <f>conversões!Q45*(INPUTs!M$49+INPUTs!M$50+INPUTs!M$51)</f>
        <v>825.51136849587533</v>
      </c>
      <c r="S45" s="146">
        <f>conversões!R45*(INPUTs!N$49+INPUTs!N$50+INPUTs!N$51)</f>
        <v>4956.2462503857605</v>
      </c>
      <c r="T45" s="146">
        <f>conversões!S45*(INPUTs!O$49+INPUTs!O$50+INPUTs!O$51)</f>
        <v>51210.506359603911</v>
      </c>
      <c r="U45" s="146">
        <f>conversões!T45*(INPUTs!P$49+INPUTs!P$50+INPUTs!P$51)</f>
        <v>220637.13295842713</v>
      </c>
      <c r="V45" s="146">
        <f>conversões!U45*(INPUTs!Q$49+INPUTs!Q$50+INPUTs!Q$51)</f>
        <v>7710.4755406185832</v>
      </c>
      <c r="W45" s="146">
        <f>conversões!V45*(INPUTs!R$49+INPUTs!R$50+INPUTs!R$51)</f>
        <v>6416.1852186883189</v>
      </c>
      <c r="X45" s="146">
        <f>conversões!W45*(INPUTs!S$49+INPUTs!S$50+INPUTs!S$51)</f>
        <v>30845.278588119632</v>
      </c>
      <c r="Y45" s="146">
        <f>conversões!X45*(INPUTs!T$49+INPUTs!T$50+INPUTs!T$51)</f>
        <v>5634.1451373932978</v>
      </c>
      <c r="Z45" s="146">
        <f>conversões!Y45*(INPUTs!U$49+INPUTs!U$50+INPUTs!U$51)</f>
        <v>4660.7758133911366</v>
      </c>
      <c r="AA45" s="146">
        <f>conversões!Z45*(INPUTs!V$49+INPUTs!V$50+INPUTs!V$51)</f>
        <v>69750.832420737555</v>
      </c>
      <c r="AB45" s="146">
        <f>conversões!AA45*(INPUTs!W$49+INPUTs!W$50+INPUTs!W$51)</f>
        <v>212348.24652576176</v>
      </c>
      <c r="AC45" s="146">
        <f>conversões!AB45*(INPUTs!X$49+INPUTs!X$50+INPUTs!X$51)</f>
        <v>8931.6138332216924</v>
      </c>
      <c r="AD45" s="146">
        <f>conversões!AC45*(INPUTs!Y$49+INPUTs!Y$50+INPUTs!Y$51)</f>
        <v>263188.9493648099</v>
      </c>
      <c r="AE45" s="146">
        <f>conversões!AD45*(INPUTs!Z$49+INPUTs!Z$50+INPUTs!Z$51)</f>
        <v>1564030.3012588213</v>
      </c>
      <c r="AF45" s="146">
        <f>conversões!AE45*(INPUTs!AA$49+INPUTs!AA$50+INPUTs!AA$51)</f>
        <v>122988.85536277603</v>
      </c>
      <c r="AG45" s="146">
        <f>conversões!AF45*(INPUTs!AB$49+INPUTs!AB$50+INPUTs!AB$51)</f>
        <v>72655.423810236272</v>
      </c>
      <c r="AH45" s="146">
        <f>conversões!AG45*(INPUTs!AC$49+INPUTs!AC$50+INPUTs!AC$51)</f>
        <v>91478.454115560555</v>
      </c>
      <c r="AI45" s="146">
        <f>conversões!AH45*(INPUTs!AD$49+INPUTs!AD$50+INPUTs!AD$51)</f>
        <v>13136.172324300074</v>
      </c>
      <c r="AJ45" s="146">
        <f>conversões!AI45*(INPUTs!AE$49+INPUTs!AE$50+INPUTs!AE$51)</f>
        <v>13956.077930785321</v>
      </c>
      <c r="AK45" s="146">
        <f>conversões!AJ45*(INPUTs!AF$49+INPUTs!AF$50+INPUTs!AF$51)</f>
        <v>31324.257064200436</v>
      </c>
      <c r="AL45" s="146">
        <f>conversões!AK45*(INPUTs!AG$49+INPUTs!AG$50+INPUTs!AG$51)</f>
        <v>100407.77299829366</v>
      </c>
      <c r="AM45" s="144">
        <f t="shared" si="0"/>
        <v>2973434.6110686157</v>
      </c>
      <c r="AN45" s="146">
        <f>conversões!AM45*(INPUTs!AI$49+INPUTs!AI$50+INPUTs!AI$51)</f>
        <v>167.7960776723699</v>
      </c>
      <c r="AO45" s="146">
        <f>conversões!AN45*(INPUTs!AJ$49+INPUTs!AJ$50+INPUTs!AJ$51)</f>
        <v>7329.9876878997757</v>
      </c>
      <c r="AP45" s="146">
        <f>conversões!AO45*(INPUTs!AK$49+INPUTs!AK$50+INPUTs!AK$51)</f>
        <v>6223.4707254296763</v>
      </c>
      <c r="AQ45" s="146">
        <f>conversões!AP45*(INPUTs!AL$49+INPUTs!AL$50+INPUTs!AL$51)</f>
        <v>682.46228599859421</v>
      </c>
      <c r="AR45" s="146">
        <f>conversões!AQ45*(INPUTs!AM$49+INPUTs!AM$50+INPUTs!AM$51)</f>
        <v>46880.325877597017</v>
      </c>
      <c r="AS45" s="146">
        <f>conversões!AR45*(INPUTs!AN$49+INPUTs!AN$50+INPUTs!AN$51)</f>
        <v>6074.8689021303489</v>
      </c>
      <c r="AT45" s="146">
        <f>conversões!AS45*(INPUTs!AO$49+INPUTs!AO$50+INPUTs!AO$51)</f>
        <v>874.85773063312797</v>
      </c>
      <c r="AU45" s="146">
        <f>conversões!AT45*(INPUTs!AP$49+INPUTs!AP$50+INPUTs!AP$51)</f>
        <v>4788.2796897562848</v>
      </c>
      <c r="AV45" s="146">
        <f>conversões!AU45*(INPUTs!AQ$49+INPUTs!AQ$50+INPUTs!AQ$51)</f>
        <v>61597.521035809637</v>
      </c>
      <c r="AW45" s="146">
        <f>conversões!AV45*(INPUTs!AR$49+INPUTs!AR$50+INPUTs!AR$51)</f>
        <v>257183.27563000825</v>
      </c>
      <c r="AX45" s="146">
        <f>conversões!AW45*(INPUTs!AS$49+INPUTs!AS$50+INPUTs!AS$51)</f>
        <v>9384.3462501839404</v>
      </c>
      <c r="AY45" s="146">
        <f>conversões!AX45*(INPUTs!AT$49+INPUTs!AT$50+INPUTs!AT$51)</f>
        <v>5585.9182264145038</v>
      </c>
      <c r="AZ45" s="146">
        <f>conversões!AY45*(INPUTs!AU$49+INPUTs!AU$50+INPUTs!AU$51)</f>
        <v>33715.142968245797</v>
      </c>
      <c r="BA45" s="146">
        <f>conversões!AZ45*(INPUTs!AV$49+INPUTs!AV$50+INPUTs!AV$51)</f>
        <v>5929.5982516976555</v>
      </c>
      <c r="BB45" s="146">
        <f>conversões!BA45*(INPUTs!AW$49+INPUTs!AW$50+INPUTs!AW$51)</f>
        <v>7922.5512041427701</v>
      </c>
      <c r="BC45" s="146">
        <f>conversões!BB45*(INPUTs!AX$49+INPUTs!AX$50+INPUTs!AX$51)</f>
        <v>95315.543925913647</v>
      </c>
      <c r="BD45" s="146">
        <f>conversões!BC45*(INPUTs!AY$49+INPUTs!AY$50+INPUTs!AY$51)</f>
        <v>182647.14753699748</v>
      </c>
      <c r="BE45" s="146">
        <f>conversões!BD45*(INPUTs!AZ$49+INPUTs!AZ$50+INPUTs!AZ$51)</f>
        <v>82074.80658408087</v>
      </c>
      <c r="BF45" s="146">
        <f>conversões!BE45*(INPUTs!BA$49+INPUTs!BA$50+INPUTs!BA$51)</f>
        <v>229803.44681506485</v>
      </c>
      <c r="BG45" s="146">
        <f>conversões!BF45*(INPUTs!BB$49+INPUTs!BB$50+INPUTs!BB$51)</f>
        <v>1398372.895278068</v>
      </c>
      <c r="BH45" s="146">
        <f>conversões!BG45*(INPUTs!BC$49+INPUTs!BC$50+INPUTs!BC$51)</f>
        <v>141372.45716235123</v>
      </c>
      <c r="BI45" s="146">
        <f>conversões!BH45*(INPUTs!BD$49+INPUTs!BD$50+INPUTs!BD$51)</f>
        <v>68411.143105747338</v>
      </c>
      <c r="BJ45" s="146">
        <f>conversões!BI45*(INPUTs!BE$49+INPUTs!BE$50+INPUTs!BE$51)</f>
        <v>72468.973636140348</v>
      </c>
      <c r="BK45" s="146">
        <f>conversões!BJ45*(INPUTs!BF$49+INPUTs!BF$50+INPUTs!BF$51)</f>
        <v>11070.033566060116</v>
      </c>
      <c r="BL45" s="146">
        <f>conversões!BK45*(INPUTs!BG$49+INPUTs!BG$50+INPUTs!BG$51)</f>
        <v>11877.49403045086</v>
      </c>
      <c r="BM45" s="146">
        <f>conversões!BL45*(INPUTs!BH$49+INPUTs!BH$50+INPUTs!BH$51)</f>
        <v>17381.537835425966</v>
      </c>
      <c r="BN45" s="146">
        <f>conversões!BM45*(INPUTs!BI$49+INPUTs!BI$50+INPUTs!BI$51)</f>
        <v>85034.283092947589</v>
      </c>
      <c r="BO45" s="144">
        <f t="shared" si="1"/>
        <v>2850170.1651128684</v>
      </c>
      <c r="BP45" s="146">
        <f>conversões!BO45*(INPUTs!BK$49+INPUTs!BK$50+INPUTs!BK$51)</f>
        <v>354.59557471180824</v>
      </c>
      <c r="BQ45" s="146">
        <f>conversões!BP45*(INPUTs!BL$49+INPUTs!BL$50+INPUTs!BL$51)</f>
        <v>3349.7704431268871</v>
      </c>
      <c r="BR45" s="146">
        <f>conversões!BQ45*(INPUTs!BM$49+INPUTs!BM$50+INPUTs!BM$51)</f>
        <v>5184.8840484110078</v>
      </c>
      <c r="BS45" s="146">
        <f>conversões!BR45*(INPUTs!BN$49+INPUTs!BN$50+INPUTs!BN$51)</f>
        <v>867.45418322733769</v>
      </c>
      <c r="BT45" s="146">
        <f>conversões!BS45*(INPUTs!BO$49+INPUTs!BO$50+INPUTs!BO$51)</f>
        <v>36849.472213284898</v>
      </c>
      <c r="BU45" s="146">
        <f>conversões!BT45*(INPUTs!BP$49+INPUTs!BP$50+INPUTs!BP$51)</f>
        <v>478.51997971489703</v>
      </c>
      <c r="BV45" s="146">
        <f>conversões!BU45*(INPUTs!BQ$49+INPUTs!BQ$50+INPUTs!BQ$51)</f>
        <v>1258.7205143334938</v>
      </c>
      <c r="BW45" s="146">
        <f>conversões!BV45*(INPUTs!BR$49+INPUTs!BR$50+INPUTs!BR$51)</f>
        <v>2559.8917104571287</v>
      </c>
      <c r="BX45" s="146">
        <f>conversões!BW45*(INPUTs!BS$49+INPUTs!BS$50+INPUTs!BS$51)</f>
        <v>64070.569419858773</v>
      </c>
      <c r="BY45" s="146">
        <f>conversões!BX45*(INPUTs!BT$49+INPUTs!BT$50+INPUTs!BT$51)</f>
        <v>218644.39822625948</v>
      </c>
      <c r="BZ45" s="146">
        <f>conversões!BY45*(INPUTs!BU$49+INPUTs!BU$50+INPUTs!BU$51)</f>
        <v>10267.451585774967</v>
      </c>
      <c r="CA45" s="146">
        <f>conversões!BZ45*(INPUTs!BV$49+INPUTs!BV$50+INPUTs!BV$51)</f>
        <v>57474.803391261288</v>
      </c>
      <c r="CB45" s="146">
        <f>conversões!CA45*(INPUTs!BW$49+INPUTs!BW$50+INPUTs!BW$51)</f>
        <v>37652.027343365022</v>
      </c>
      <c r="CC45" s="146">
        <f>conversões!CB45*(INPUTs!BX$49+INPUTs!BX$50+INPUTs!BX$51)</f>
        <v>3391.6830090423769</v>
      </c>
      <c r="CD45" s="146">
        <f>conversões!CC45*(INPUTs!BY$49+INPUTs!BY$50+INPUTs!BY$51)</f>
        <v>1749.1307514928981</v>
      </c>
      <c r="CE45" s="146">
        <f>conversões!CD45*(INPUTs!BZ$49+INPUTs!BZ$50+INPUTs!BZ$51)</f>
        <v>56267.637708074806</v>
      </c>
      <c r="CF45" s="146">
        <f>conversões!CE45*(INPUTs!CA$49+INPUTs!CA$50+INPUTs!CA$51)</f>
        <v>170919.23872373698</v>
      </c>
      <c r="CG45" s="146">
        <f>conversões!CF45*(INPUTs!CB$49+INPUTs!CB$50+INPUTs!CB$51)</f>
        <v>48268.036037444705</v>
      </c>
      <c r="CH45" s="146">
        <f>conversões!CG45*(INPUTs!CC$49+INPUTs!CC$50+INPUTs!CC$51)</f>
        <v>236574.07386309592</v>
      </c>
      <c r="CI45" s="146">
        <f>conversões!CH45*(INPUTs!CD$49+INPUTs!CD$50+INPUTs!CD$51)</f>
        <v>1439444.0411231159</v>
      </c>
      <c r="CJ45" s="146">
        <f>conversões!CI45*(INPUTs!CE$49+INPUTs!CE$50+INPUTs!CE$51)</f>
        <v>189508.23251008277</v>
      </c>
      <c r="CK45" s="146">
        <f>conversões!CJ45*(INPUTs!CF$49+INPUTs!CF$50+INPUTs!CF$51)</f>
        <v>63753.470179968121</v>
      </c>
      <c r="CL45" s="146">
        <f>conversões!CK45*(INPUTs!CG$49+INPUTs!CG$50+INPUTs!CG$51)</f>
        <v>78092.761330056659</v>
      </c>
      <c r="CM45" s="146">
        <f>conversões!CL45*(INPUTs!CH$49+INPUTs!CH$50+INPUTs!CH$51)</f>
        <v>13835.335992988665</v>
      </c>
      <c r="CN45" s="146">
        <f>conversões!CM45*(INPUTs!CI$49+INPUTs!CI$50+INPUTs!CI$51)</f>
        <v>10574.359051226984</v>
      </c>
      <c r="CO45" s="146">
        <f>conversões!CN45*(INPUTs!CJ$49+INPUTs!CJ$50+INPUTs!CJ$51)</f>
        <v>36313.898804705903</v>
      </c>
      <c r="CP45" s="146">
        <f>conversões!CO45*(INPUTs!CK$49+INPUTs!CK$50+INPUTs!CK$51)</f>
        <v>60791.730361419788</v>
      </c>
      <c r="CQ45" s="144">
        <f t="shared" si="2"/>
        <v>2848496.1880802396</v>
      </c>
      <c r="CR45" s="146">
        <f>conversões!CQ45*(INPUTs!CM$49+INPUTs!CM$50+INPUTs!CM$51)</f>
        <v>19837.122733576573</v>
      </c>
      <c r="CS45" s="146">
        <f>conversões!CR45*(INPUTs!CN$49+INPUTs!CN$50+INPUTs!CN$51)</f>
        <v>50.6756382940384</v>
      </c>
      <c r="CT45" s="146">
        <f>conversões!CS45*(INPUTs!CO$49+INPUTs!CO$50+INPUTs!CO$51)</f>
        <v>115551.23294937302</v>
      </c>
      <c r="CU45" s="146">
        <f>conversões!CT45*(INPUTs!CP$49+INPUTs!CP$50+INPUTs!CP$51)</f>
        <v>2204.007176561639</v>
      </c>
      <c r="CV45" s="146">
        <f>conversões!CU45*(INPUTs!CQ$49+INPUTs!CQ$50+INPUTs!CQ$51)</f>
        <v>77512.967244916814</v>
      </c>
      <c r="CW45" s="146">
        <f>conversões!CV45*(INPUTs!CR$49+INPUTs!CR$50+INPUTs!CR$51)</f>
        <v>2541.0215572663033</v>
      </c>
      <c r="CX45" s="146">
        <f>conversões!CW45*(INPUTs!CS$49+INPUTs!CS$50+INPUTs!CS$51)</f>
        <v>1088.1231125295299</v>
      </c>
      <c r="CY45" s="146">
        <f>conversões!CX45*(INPUTs!CT$49+INPUTs!CT$50+INPUTs!CT$51)</f>
        <v>3520.0860470453581</v>
      </c>
      <c r="CZ45" s="146">
        <f>conversões!CY45*(INPUTs!CU$49+INPUTs!CU$50+INPUTs!CU$51)</f>
        <v>96694.652202624842</v>
      </c>
      <c r="DA45" s="146">
        <f>conversões!CZ45*(INPUTs!CV$49+INPUTs!CV$50+INPUTs!CV$51)</f>
        <v>204003.57998732387</v>
      </c>
      <c r="DB45" s="146">
        <f>conversões!DA45*(INPUTs!CW$49+INPUTs!CW$50+INPUTs!CW$51)</f>
        <v>5398.6208006667666</v>
      </c>
      <c r="DC45" s="146">
        <f>conversões!DB45*(INPUTs!CX$49+INPUTs!CX$50+INPUTs!CX$51)</f>
        <v>17549.068383703579</v>
      </c>
      <c r="DD45" s="146">
        <f>conversões!DC45*(INPUTs!CY$49+INPUTs!CY$50+INPUTs!CY$51)</f>
        <v>32814.073240284008</v>
      </c>
      <c r="DE45" s="146">
        <f>conversões!DD45*(INPUTs!CZ$49+INPUTs!CZ$50+INPUTs!CZ$51)</f>
        <v>1399.6025505030921</v>
      </c>
      <c r="DF45" s="146">
        <f>conversões!DE45*(INPUTs!DA$49+INPUTs!DA$50+INPUTs!DA$51)</f>
        <v>1973.5678474164822</v>
      </c>
      <c r="DG45" s="146">
        <f>conversões!DF45*(INPUTs!DB$49+INPUTs!DB$50+INPUTs!DB$51)</f>
        <v>83220.781035947832</v>
      </c>
      <c r="DH45" s="146">
        <f>conversões!DG45*(INPUTs!DC$49+INPUTs!DC$50+INPUTs!DC$51)</f>
        <v>158319.98952334985</v>
      </c>
      <c r="DI45" s="146">
        <f>conversões!DH45*(INPUTs!DD$49+INPUTs!DD$50+INPUTs!DD$51)</f>
        <v>49240.313602766371</v>
      </c>
      <c r="DJ45" s="146">
        <f>conversões!DI45*(INPUTs!DE$49+INPUTs!DE$50+INPUTs!DE$51)</f>
        <v>232615.97891568384</v>
      </c>
      <c r="DK45" s="146">
        <f>conversões!DJ45*(INPUTs!DF$49+INPUTs!DF$50+INPUTs!DF$51)</f>
        <v>1230334.3078359601</v>
      </c>
      <c r="DL45" s="146">
        <f>conversões!DK45*(INPUTs!DG$49+INPUTs!DG$50+INPUTs!DG$51)</f>
        <v>155782.33022494448</v>
      </c>
      <c r="DM45" s="146">
        <f>conversões!DL45*(INPUTs!DH$49+INPUTs!DH$50+INPUTs!DH$51)</f>
        <v>67848.897073983375</v>
      </c>
      <c r="DN45" s="146">
        <f>conversões!DM45*(INPUTs!DI$49+INPUTs!DI$50+INPUTs!DI$51)</f>
        <v>79051.613518788305</v>
      </c>
      <c r="DO45" s="146">
        <f>conversões!DN45*(INPUTs!DJ$49+INPUTs!DJ$50+INPUTs!DJ$51)</f>
        <v>11588.318999436236</v>
      </c>
      <c r="DP45" s="146">
        <f>conversões!DO45*(INPUTs!DK$49+INPUTs!DK$50+INPUTs!DK$51)</f>
        <v>44727.980891185631</v>
      </c>
      <c r="DQ45" s="146">
        <f>conversões!DP45*(INPUTs!DL$49+INPUTs!DL$50+INPUTs!DL$51)</f>
        <v>16811.166931995554</v>
      </c>
      <c r="DR45" s="146">
        <f>conversões!DQ45*(INPUTs!DM$49+INPUTs!DM$50+INPUTs!DM$51)</f>
        <v>44201.928712907567</v>
      </c>
      <c r="DS45" s="144">
        <f t="shared" si="3"/>
        <v>2755882.0087390351</v>
      </c>
      <c r="DT45" s="146">
        <f>conversões!DS45*(INPUTs!DO$49+INPUTs!DO$50+INPUTs!DO$51)</f>
        <v>1574.2435398279524</v>
      </c>
      <c r="DU45" s="146">
        <f>conversões!DT45*(INPUTs!DP$49+INPUTs!DP$50+INPUTs!DP$51)</f>
        <v>0</v>
      </c>
      <c r="DV45" s="146">
        <f>conversões!DU45*(INPUTs!DQ$49+INPUTs!DQ$50+INPUTs!DQ$51)</f>
        <v>82489.528907279149</v>
      </c>
      <c r="DW45" s="146">
        <f>conversões!DV45*(INPUTs!DR$49+INPUTs!DR$50+INPUTs!DR$51)</f>
        <v>1453.3619783478925</v>
      </c>
      <c r="DX45" s="146">
        <f>conversões!DW45*(INPUTs!DS$49+INPUTs!DS$50+INPUTs!DS$51)</f>
        <v>77294.564502235356</v>
      </c>
      <c r="DY45" s="146">
        <f>conversões!DX45*(INPUTs!DT$49+INPUTs!DT$50+INPUTs!DT$51)</f>
        <v>0</v>
      </c>
      <c r="DZ45" s="146">
        <f>conversões!DY45*(INPUTs!DU$49+INPUTs!DU$50+INPUTs!DU$51)</f>
        <v>806.64931281961174</v>
      </c>
      <c r="EA45" s="146">
        <f>conversões!DZ45*(INPUTs!DV$49+INPUTs!DV$50+INPUTs!DV$51)</f>
        <v>728.20818278916909</v>
      </c>
      <c r="EB45" s="146">
        <f>conversões!EA45*(INPUTs!DW$49+INPUTs!DW$50+INPUTs!DW$51)</f>
        <v>48047.907597631609</v>
      </c>
      <c r="EC45" s="146">
        <f>conversões!EB45*(INPUTs!DX$49+INPUTs!DX$50+INPUTs!DX$51)</f>
        <v>168077.79147819616</v>
      </c>
      <c r="ED45" s="146">
        <f>conversões!EC45*(INPUTs!DY$49+INPUTs!DY$50+INPUTs!DY$51)</f>
        <v>7195.0985816143593</v>
      </c>
      <c r="EE45" s="146">
        <f>conversões!ED45*(INPUTs!DZ$49+INPUTs!DZ$50+INPUTs!DZ$51)</f>
        <v>5054.7108112337619</v>
      </c>
      <c r="EF45" s="146">
        <f>conversões!EE45*(INPUTs!EA$49+INPUTs!EA$50+INPUTs!EA$51)</f>
        <v>153473.80913979656</v>
      </c>
      <c r="EG45" s="146">
        <f>conversões!EF45*(INPUTs!EB$49+INPUTs!EB$50+INPUTs!EB$51)</f>
        <v>4955.4840976039777</v>
      </c>
      <c r="EH45" s="146">
        <f>conversões!EG45*(INPUTs!EC$49+INPUTs!EC$50+INPUTs!EC$51)</f>
        <v>3172.3719093062009</v>
      </c>
      <c r="EI45" s="146">
        <f>conversões!EH45*(INPUTs!ED$49+INPUTs!ED$50+INPUTs!ED$51)</f>
        <v>58166.329893174698</v>
      </c>
      <c r="EJ45" s="146">
        <f>conversões!EI45*(INPUTs!EE$49+INPUTs!EE$50+INPUTs!EE$51)</f>
        <v>154961.80013368058</v>
      </c>
      <c r="EK45" s="146">
        <f>conversões!EJ45*(INPUTs!EF$49+INPUTs!EF$50+INPUTs!EF$51)</f>
        <v>24655.170234092369</v>
      </c>
      <c r="EL45" s="146">
        <f>conversões!EK45*(INPUTs!EG$49+INPUTs!EG$50+INPUTs!EG$51)</f>
        <v>256183.20008565043</v>
      </c>
      <c r="EM45" s="146">
        <f>conversões!EL45*(INPUTs!EH$49+INPUTs!EH$50+INPUTs!EH$51)</f>
        <v>1030614.484502839</v>
      </c>
      <c r="EN45" s="146">
        <f>conversões!EM45*(INPUTs!EI$49+INPUTs!EI$50+INPUTs!EI$51)</f>
        <v>181553.09898267486</v>
      </c>
      <c r="EO45" s="146">
        <f>conversões!EN45*(INPUTs!EJ$49+INPUTs!EJ$50+INPUTs!EJ$51)</f>
        <v>70964.721786862006</v>
      </c>
      <c r="EP45" s="146">
        <f>conversões!EO45*(INPUTs!EK$49+INPUTs!EK$50+INPUTs!EK$51)</f>
        <v>67126.876256520045</v>
      </c>
      <c r="EQ45" s="146">
        <f>conversões!EP45*(INPUTs!EL$49+INPUTs!EL$50+INPUTs!EL$51)</f>
        <v>13812.710629180803</v>
      </c>
      <c r="ER45" s="146">
        <f>conversões!EQ45*(INPUTs!EM$49+INPUTs!EM$50+INPUTs!EM$51)</f>
        <v>34210.893456478741</v>
      </c>
      <c r="ES45" s="146">
        <f>conversões!ER45*(INPUTs!EN$49+INPUTs!EN$50+INPUTs!EN$51)</f>
        <v>21170.567976314047</v>
      </c>
      <c r="ET45" s="146">
        <f>conversões!ES45*(INPUTs!EO$49+INPUTs!EO$50+INPUTs!EO$51)</f>
        <v>48208.38554135801</v>
      </c>
      <c r="EU45" s="144">
        <f t="shared" si="4"/>
        <v>2515951.9695175071</v>
      </c>
      <c r="EV45" s="146">
        <f>conversões!EU45*(INPUTs!EQ$49+INPUTs!EQ$50+INPUTs!EQ$51)</f>
        <v>594.01158521422269</v>
      </c>
      <c r="EW45" s="146">
        <f>conversões!EV45*(INPUTs!ER$49+INPUTs!ER$50+INPUTs!ER$51)</f>
        <v>0</v>
      </c>
      <c r="EX45" s="146">
        <f>conversões!EW45*(INPUTs!ES$49+INPUTs!ES$50+INPUTs!ES$51)</f>
        <v>76818.582354873724</v>
      </c>
      <c r="EY45" s="146">
        <f>conversões!EX45*(INPUTs!ET$49+INPUTs!ET$50+INPUTs!ET$51)</f>
        <v>1665.7810446252133</v>
      </c>
      <c r="EZ45" s="146">
        <f>conversões!EY45*(INPUTs!EU$49+INPUTs!EU$50+INPUTs!EU$51)</f>
        <v>87484.01167791347</v>
      </c>
      <c r="FA45" s="146">
        <f>conversões!EZ45*(INPUTs!EV$49+INPUTs!EV$50+INPUTs!EV$51)</f>
        <v>243.44737098943554</v>
      </c>
      <c r="FB45" s="146">
        <f>conversões!FA45*(INPUTs!EW$49+INPUTs!EW$50+INPUTs!EW$51)</f>
        <v>3631.6829611214371</v>
      </c>
      <c r="FC45" s="146">
        <f>conversões!FB45*(INPUTs!EX$49+INPUTs!EX$50+INPUTs!EX$51)</f>
        <v>1370.5825215338566</v>
      </c>
      <c r="FD45" s="146">
        <f>conversões!FC45*(INPUTs!EY$49+INPUTs!EY$50+INPUTs!EY$51)</f>
        <v>47059.320236261541</v>
      </c>
      <c r="FE45" s="146">
        <f>conversões!FD45*(INPUTs!EZ$49+INPUTs!EZ$50+INPUTs!EZ$51)</f>
        <v>73961.35417033454</v>
      </c>
      <c r="FF45" s="146">
        <f>conversões!FE45*(INPUTs!FA$49+INPUTs!FA$50+INPUTs!FA$51)</f>
        <v>7063.9401184413291</v>
      </c>
      <c r="FG45" s="146">
        <f>conversões!FF45*(INPUTs!FB$49+INPUTs!FB$50+INPUTs!FB$51)</f>
        <v>5705.1121783557819</v>
      </c>
      <c r="FH45" s="146">
        <f>conversões!FG45*(INPUTs!FC$49+INPUTs!FC$50+INPUTs!FC$51)</f>
        <v>224948.5057681234</v>
      </c>
      <c r="FI45" s="146">
        <f>conversões!FH45*(INPUTs!FD$49+INPUTs!FD$50+INPUTs!FD$51)</f>
        <v>67076.878218359736</v>
      </c>
      <c r="FJ45" s="146">
        <f>conversões!FI45*(INPUTs!FE$49+INPUTs!FE$50+INPUTs!FE$51)</f>
        <v>1145.8078256706879</v>
      </c>
      <c r="FK45" s="146">
        <f>conversões!FJ45*(INPUTs!FF$49+INPUTs!FF$50+INPUTs!FF$51)</f>
        <v>62517.068123397454</v>
      </c>
      <c r="FL45" s="146">
        <f>conversões!FK45*(INPUTs!FG$49+INPUTs!FG$50+INPUTs!FG$51)</f>
        <v>196275.67021129825</v>
      </c>
      <c r="FM45" s="146">
        <f>conversões!FL45*(INPUTs!FH$49+INPUTs!FH$50+INPUTs!FH$51)</f>
        <v>22350.777480281569</v>
      </c>
      <c r="FN45" s="146">
        <f>conversões!FM45*(INPUTs!FI$49+INPUTs!FI$50+INPUTs!FI$51)</f>
        <v>187376.11702096972</v>
      </c>
      <c r="FO45" s="146">
        <f>conversões!FN45*(INPUTs!FJ$49+INPUTs!FJ$50+INPUTs!FJ$51)</f>
        <v>797732.71474582516</v>
      </c>
      <c r="FP45" s="146">
        <f>conversões!FO45*(INPUTs!FK$49+INPUTs!FK$50+INPUTs!FK$51)</f>
        <v>131050.44746125684</v>
      </c>
      <c r="FQ45" s="146">
        <f>conversões!FP45*(INPUTs!FL$49+INPUTs!FL$50+INPUTs!FL$51)</f>
        <v>125701.54957030283</v>
      </c>
      <c r="FR45" s="146">
        <f>conversões!FQ45*(INPUTs!FM$49+INPUTs!FM$50+INPUTs!FM$51)</f>
        <v>80696.180667417939</v>
      </c>
      <c r="FS45" s="146">
        <f>conversões!FR45*(INPUTs!FN$49+INPUTs!FN$50+INPUTs!FN$51)</f>
        <v>13444.406716485721</v>
      </c>
      <c r="FT45" s="146">
        <f>conversões!FS45*(INPUTs!FO$49+INPUTs!FO$50+INPUTs!FO$51)</f>
        <v>35057.62033533831</v>
      </c>
      <c r="FU45" s="146">
        <f>conversões!FT45*(INPUTs!FP$49+INPUTs!FP$50+INPUTs!FP$51)</f>
        <v>15103.48013161097</v>
      </c>
      <c r="FV45" s="146">
        <f>conversões!FU45*(INPUTs!FQ$49+INPUTs!FQ$50+INPUTs!FQ$51)</f>
        <v>41261.772399998685</v>
      </c>
      <c r="FW45" s="144">
        <f t="shared" si="5"/>
        <v>2307336.8228960014</v>
      </c>
      <c r="FX45" s="146">
        <f>conversões!FW45*(INPUTs!FS$49+INPUTs!FS$50+INPUTs!FS$51)</f>
        <v>699.90354825308304</v>
      </c>
      <c r="FY45" s="146">
        <f>conversões!FX45*(INPUTs!FT$49+INPUTs!FT$50+INPUTs!FT$51)</f>
        <v>0</v>
      </c>
      <c r="FZ45" s="146">
        <f>conversões!FY45*(INPUTs!FU$49+INPUTs!FU$50+INPUTs!FU$51)</f>
        <v>86096.371743478914</v>
      </c>
      <c r="GA45" s="146">
        <f>conversões!FZ45*(INPUTs!FV$49+INPUTs!FV$50+INPUTs!FV$51)</f>
        <v>0</v>
      </c>
      <c r="GB45" s="146">
        <f>conversões!GA45*(INPUTs!FW$49+INPUTs!FW$50+INPUTs!FW$51)</f>
        <v>111065.38070250487</v>
      </c>
      <c r="GC45" s="146">
        <f>conversões!GB45*(INPUTs!FX$49+INPUTs!FX$50+INPUTs!FX$51)</f>
        <v>8601.9954812401193</v>
      </c>
      <c r="GD45" s="146">
        <f>conversões!GC45*(INPUTs!FY$49+INPUTs!FY$50+INPUTs!FY$51)</f>
        <v>3357.8925585549446</v>
      </c>
      <c r="GE45" s="146">
        <f>conversões!GD45*(INPUTs!FZ$49+INPUTs!FZ$50+INPUTs!FZ$51)</f>
        <v>3657.5182327704788</v>
      </c>
      <c r="GF45" s="146">
        <f>conversões!GE45*(INPUTs!GA$49+INPUTs!GA$50+INPUTs!GA$51)</f>
        <v>55061.433979517722</v>
      </c>
      <c r="GG45" s="146">
        <f>conversões!GF45*(INPUTs!GB$49+INPUTs!GB$50+INPUTs!GB$51)</f>
        <v>51826.172092651221</v>
      </c>
      <c r="GH45" s="146">
        <f>conversões!GG45*(INPUTs!GC$49+INPUTs!GC$50+INPUTs!GC$51)</f>
        <v>5366.5641581125474</v>
      </c>
      <c r="GI45" s="146">
        <f>conversões!GH45*(INPUTs!GD$49+INPUTs!GD$50+INPUTs!GD$51)</f>
        <v>1966.6761158902743</v>
      </c>
      <c r="GJ45" s="146">
        <f>conversões!GI45*(INPUTs!GE$49+INPUTs!GE$50+INPUTs!GE$51)</f>
        <v>165371.6502027064</v>
      </c>
      <c r="GK45" s="146">
        <f>conversões!GJ45*(INPUTs!GF$49+INPUTs!GF$50+INPUTs!GF$51)</f>
        <v>1541.5064075812847</v>
      </c>
      <c r="GL45" s="146">
        <f>conversões!GK45*(INPUTs!GG$49+INPUTs!GG$50+INPUTs!GG$51)</f>
        <v>823.35080859700611</v>
      </c>
      <c r="GM45" s="146">
        <f>conversões!GL45*(INPUTs!GH$49+INPUTs!GH$50+INPUTs!GH$51)</f>
        <v>44930.049136750371</v>
      </c>
      <c r="GN45" s="146">
        <f>conversões!GM45*(INPUTs!GI$49+INPUTs!GI$50+INPUTs!GI$51)</f>
        <v>159253.16556373314</v>
      </c>
      <c r="GO45" s="146">
        <f>conversões!GN45*(INPUTs!GJ$49+INPUTs!GJ$50+INPUTs!GJ$51)</f>
        <v>16252.614584527717</v>
      </c>
      <c r="GP45" s="146">
        <f>conversões!GO45*(INPUTs!GK$49+INPUTs!GK$50+INPUTs!GK$51)</f>
        <v>178071.31696786275</v>
      </c>
      <c r="GQ45" s="146">
        <f>conversões!GP45*(INPUTs!GL$49+INPUTs!GL$50+INPUTs!GL$51)</f>
        <v>551233.77994496131</v>
      </c>
      <c r="GR45" s="146">
        <f>conversões!GQ45*(INPUTs!GM$49+INPUTs!GM$50+INPUTs!GM$51)</f>
        <v>130415.63609953105</v>
      </c>
      <c r="GS45" s="146">
        <f>conversões!GR45*(INPUTs!GN$49+INPUTs!GN$50+INPUTs!GN$51)</f>
        <v>99765.243346652962</v>
      </c>
      <c r="GT45" s="146">
        <f>conversões!GS45*(INPUTs!GO$49+INPUTs!GO$50+INPUTs!GO$51)</f>
        <v>114085.61032253622</v>
      </c>
      <c r="GU45" s="146">
        <f>conversões!GT45*(INPUTs!GP$49+INPUTs!GP$50+INPUTs!GP$51)</f>
        <v>14369.564677350552</v>
      </c>
      <c r="GV45" s="146">
        <f>conversões!GU45*(INPUTs!GQ$49+INPUTs!GQ$50+INPUTs!GQ$51)</f>
        <v>41926.406620841502</v>
      </c>
      <c r="GW45" s="146">
        <f>conversões!GV45*(INPUTs!GR$49+INPUTs!GR$50+INPUTs!GR$51)</f>
        <v>20671.891191162573</v>
      </c>
      <c r="GX45" s="146">
        <f>conversões!GW45*(INPUTs!GS$49+INPUTs!GS$50+INPUTs!GS$51)</f>
        <v>54558.573038249458</v>
      </c>
      <c r="GY45" s="144">
        <f t="shared" si="6"/>
        <v>1920970.2675260184</v>
      </c>
      <c r="GZ45" s="146">
        <f>conversões!GY45*(INPUTs!GU$49+INPUTs!GU$50+INPUTs!GU$51)</f>
        <v>4262.0020540513551</v>
      </c>
      <c r="HA45" s="146">
        <f>conversões!GZ45*(INPUTs!GV$49+INPUTs!GV$50+INPUTs!GV$51)</f>
        <v>104.92065265059324</v>
      </c>
      <c r="HB45" s="146">
        <f>conversões!HA45*(INPUTs!GW$49+INPUTs!GW$50+INPUTs!GW$51)</f>
        <v>3842.6747950040008</v>
      </c>
      <c r="HC45" s="146">
        <f>conversões!HB45*(INPUTs!GX$49+INPUTs!GX$50+INPUTs!GX$51)</f>
        <v>0</v>
      </c>
      <c r="HD45" s="146">
        <f>conversões!HC45*(INPUTs!GY$49+INPUTs!GY$50+INPUTs!GY$51)</f>
        <v>68453.099463430146</v>
      </c>
      <c r="HE45" s="146">
        <f>conversões!HD45*(INPUTs!GZ$49+INPUTs!GZ$50+INPUTs!GZ$51)</f>
        <v>177.70932436460129</v>
      </c>
      <c r="HF45" s="146">
        <f>conversões!HE45*(INPUTs!HA$49+INPUTs!HA$50+INPUTs!HA$51)</f>
        <v>1743.8964505346592</v>
      </c>
      <c r="HG45" s="146">
        <f>conversões!HF45*(INPUTs!HB$49+INPUTs!HB$50+INPUTs!HB$51)</f>
        <v>10711.966995305664</v>
      </c>
      <c r="HH45" s="146">
        <f>conversões!HG45*(INPUTs!HC$49+INPUTs!HC$50+INPUTs!HC$51)</f>
        <v>50711.50713746874</v>
      </c>
      <c r="HI45" s="146">
        <f>conversões!HH45*(INPUTs!HD$49+INPUTs!HD$50+INPUTs!HD$51)</f>
        <v>47316.121792880986</v>
      </c>
      <c r="HJ45" s="146">
        <f>conversões!HI45*(INPUTs!HE$49+INPUTs!HE$50+INPUTs!HE$51)</f>
        <v>5679.3739131899902</v>
      </c>
      <c r="HK45" s="146">
        <f>conversões!HJ45*(INPUTs!HF$49+INPUTs!HF$50+INPUTs!HF$51)</f>
        <v>3767.0495232943604</v>
      </c>
      <c r="HL45" s="146">
        <f>conversões!HK45*(INPUTs!HG$49+INPUTs!HG$50+INPUTs!HG$51)</f>
        <v>29969.829493948044</v>
      </c>
      <c r="HM45" s="146">
        <f>conversões!HL45*(INPUTs!HH$49+INPUTs!HH$50+INPUTs!HH$51)</f>
        <v>828.07349069320867</v>
      </c>
      <c r="HN45" s="146">
        <f>conversões!HM45*(INPUTs!HI$49+INPUTs!HI$50+INPUTs!HI$51)</f>
        <v>2021.0669354874733</v>
      </c>
      <c r="HO45" s="146">
        <f>conversões!HN45*(INPUTs!HJ$49+INPUTs!HJ$50+INPUTs!HJ$51)</f>
        <v>19340.82714668566</v>
      </c>
      <c r="HP45" s="146">
        <f>conversões!HO45*(INPUTs!HK$49+INPUTs!HK$50+INPUTs!HK$51)</f>
        <v>107472.32655106645</v>
      </c>
      <c r="HQ45" s="146">
        <f>conversões!HP45*(INPUTs!HL$49+INPUTs!HL$50+INPUTs!HL$51)</f>
        <v>16282.889105084654</v>
      </c>
      <c r="HR45" s="146">
        <f>conversões!HQ45*(INPUTs!HM$49+INPUTs!HM$50+INPUTs!HM$51)</f>
        <v>181715.7068872953</v>
      </c>
      <c r="HS45" s="146">
        <f>conversões!HR45*(INPUTs!HN$49+INPUTs!HN$50+INPUTs!HN$51)</f>
        <v>320730.41532425396</v>
      </c>
      <c r="HT45" s="146">
        <f>conversões!HS45*(INPUTs!HO$49+INPUTs!HO$50+INPUTs!HO$51)</f>
        <v>121464.47043806668</v>
      </c>
      <c r="HU45" s="146">
        <f>conversões!HT45*(INPUTs!HP$49+INPUTs!HP$50+INPUTs!HP$51)</f>
        <v>107046.24512751051</v>
      </c>
      <c r="HV45" s="146">
        <f>conversões!HU45*(INPUTs!HQ$49+INPUTs!HQ$50+INPUTs!HQ$51)</f>
        <v>105842.57746871651</v>
      </c>
      <c r="HW45" s="146">
        <f>conversões!HV45*(INPUTs!HR$49+INPUTs!HR$50+INPUTs!HR$51)</f>
        <v>24383.070632726485</v>
      </c>
      <c r="HX45" s="146">
        <f>conversões!HW45*(INPUTs!HS$49+INPUTs!HS$50+INPUTs!HS$51)</f>
        <v>40289.692141236337</v>
      </c>
      <c r="HY45" s="146">
        <f>conversões!HX45*(INPUTs!HT$49+INPUTs!HT$50+INPUTs!HT$51)</f>
        <v>33212.970304753755</v>
      </c>
      <c r="HZ45" s="146">
        <f>conversões!HY45*(INPUTs!HU$49+INPUTs!HU$50+INPUTs!HU$51)</f>
        <v>64455.30501751876</v>
      </c>
      <c r="IA45" s="144">
        <f t="shared" si="7"/>
        <v>1371825.7881672189</v>
      </c>
    </row>
    <row r="46" spans="1:235" s="27" customFormat="1" x14ac:dyDescent="0.25">
      <c r="A46" s="87" t="s">
        <v>841</v>
      </c>
      <c r="B46" s="88">
        <v>9101</v>
      </c>
      <c r="C46" s="88"/>
      <c r="D46" s="88"/>
      <c r="E46" s="88"/>
      <c r="F46" s="88" t="s">
        <v>80</v>
      </c>
      <c r="G46" s="88" t="s">
        <v>831</v>
      </c>
      <c r="H46" s="88" t="s">
        <v>35</v>
      </c>
      <c r="I46" s="87" t="s">
        <v>841</v>
      </c>
      <c r="J46" s="87" t="s">
        <v>841</v>
      </c>
      <c r="K46" s="87" t="s">
        <v>845</v>
      </c>
      <c r="L46" s="146">
        <f>conversões!K46*(INPUTs!G$49+INPUTs!G$50+INPUTs!G$51)</f>
        <v>1136.0861769126843</v>
      </c>
      <c r="M46" s="146">
        <f>conversões!L46*(INPUTs!H$49+INPUTs!H$50+INPUTs!H$51)</f>
        <v>0</v>
      </c>
      <c r="N46" s="146">
        <f>conversões!M46*(INPUTs!I$49+INPUTs!I$50+INPUTs!I$51)</f>
        <v>0</v>
      </c>
      <c r="O46" s="146">
        <f>conversões!N46*(INPUTs!J$49+INPUTs!J$50+INPUTs!J$51)</f>
        <v>0</v>
      </c>
      <c r="P46" s="146">
        <f>conversões!O46*(INPUTs!K$49+INPUTs!K$50+INPUTs!K$51)</f>
        <v>185.51660322174484</v>
      </c>
      <c r="Q46" s="146">
        <f>conversões!P46*(INPUTs!L$49+INPUTs!L$50+INPUTs!L$51)</f>
        <v>0</v>
      </c>
      <c r="R46" s="146">
        <f>conversões!Q46*(INPUTs!M$49+INPUTs!M$50+INPUTs!M$51)</f>
        <v>0</v>
      </c>
      <c r="S46" s="146">
        <f>conversões!R46*(INPUTs!N$49+INPUTs!N$50+INPUTs!N$51)</f>
        <v>67.79868871273564</v>
      </c>
      <c r="T46" s="146">
        <f>conversões!S46*(INPUTs!O$49+INPUTs!O$50+INPUTs!O$51)</f>
        <v>223.54269003348091</v>
      </c>
      <c r="U46" s="146">
        <f>conversões!T46*(INPUTs!P$49+INPUTs!P$50+INPUTs!P$51)</f>
        <v>221.7371437178349</v>
      </c>
      <c r="V46" s="146">
        <f>conversões!U46*(INPUTs!Q$49+INPUTs!Q$50+INPUTs!Q$51)</f>
        <v>8738.7577112447852</v>
      </c>
      <c r="W46" s="146">
        <f>conversões!V46*(INPUTs!R$49+INPUTs!R$50+INPUTs!R$51)</f>
        <v>212.28099050445465</v>
      </c>
      <c r="X46" s="146">
        <f>conversões!W46*(INPUTs!S$49+INPUTs!S$50+INPUTs!S$51)</f>
        <v>2206.5744400357394</v>
      </c>
      <c r="Y46" s="146">
        <f>conversões!X46*(INPUTs!T$49+INPUTs!T$50+INPUTs!T$51)</f>
        <v>0</v>
      </c>
      <c r="Z46" s="146">
        <f>conversões!Y46*(INPUTs!U$49+INPUTs!U$50+INPUTs!U$51)</f>
        <v>880.99390010492459</v>
      </c>
      <c r="AA46" s="146">
        <f>conversões!Z46*(INPUTs!V$49+INPUTs!V$50+INPUTs!V$51)</f>
        <v>24139.593817753768</v>
      </c>
      <c r="AB46" s="146">
        <f>conversões!AA46*(INPUTs!W$49+INPUTs!W$50+INPUTs!W$51)</f>
        <v>16959.318226396485</v>
      </c>
      <c r="AC46" s="146">
        <f>conversões!AB46*(INPUTs!X$49+INPUTs!X$50+INPUTs!X$51)</f>
        <v>55.887795318263692</v>
      </c>
      <c r="AD46" s="146">
        <f>conversões!AC46*(INPUTs!Y$49+INPUTs!Y$50+INPUTs!Y$51)</f>
        <v>198224.77152517688</v>
      </c>
      <c r="AE46" s="146">
        <f>conversões!AD46*(INPUTs!Z$49+INPUTs!Z$50+INPUTs!Z$51)</f>
        <v>27826.304797425473</v>
      </c>
      <c r="AF46" s="146">
        <f>conversões!AE46*(INPUTs!AA$49+INPUTs!AA$50+INPUTs!AA$51)</f>
        <v>93102.093376702658</v>
      </c>
      <c r="AG46" s="146">
        <f>conversões!AF46*(INPUTs!AB$49+INPUTs!AB$50+INPUTs!AB$51)</f>
        <v>1231.7986579801109</v>
      </c>
      <c r="AH46" s="146">
        <f>conversões!AG46*(INPUTs!AC$49+INPUTs!AC$50+INPUTs!AC$51)</f>
        <v>15094.553233752389</v>
      </c>
      <c r="AI46" s="146">
        <f>conversões!AH46*(INPUTs!AD$49+INPUTs!AD$50+INPUTs!AD$51)</f>
        <v>997.52921651415352</v>
      </c>
      <c r="AJ46" s="146">
        <f>conversões!AI46*(INPUTs!AE$49+INPUTs!AE$50+INPUTs!AE$51)</f>
        <v>129.25982494534881</v>
      </c>
      <c r="AK46" s="146">
        <f>conversões!AJ46*(INPUTs!AF$49+INPUTs!AF$50+INPUTs!AF$51)</f>
        <v>2783.2430840843444</v>
      </c>
      <c r="AL46" s="146">
        <f>conversões!AK46*(INPUTs!AG$49+INPUTs!AG$50+INPUTs!AG$51)</f>
        <v>28877.075630219013</v>
      </c>
      <c r="AM46" s="144">
        <f t="shared" si="0"/>
        <v>423294.71753075725</v>
      </c>
      <c r="AN46" s="146">
        <f>conversões!AM46*(INPUTs!AI$49+INPUTs!AI$50+INPUTs!AI$51)</f>
        <v>853.58211193510874</v>
      </c>
      <c r="AO46" s="146">
        <f>conversões!AN46*(INPUTs!AJ$49+INPUTs!AJ$50+INPUTs!AJ$51)</f>
        <v>0</v>
      </c>
      <c r="AP46" s="146">
        <f>conversões!AO46*(INPUTs!AK$49+INPUTs!AK$50+INPUTs!AK$51)</f>
        <v>0</v>
      </c>
      <c r="AQ46" s="146">
        <f>conversões!AP46*(INPUTs!AL$49+INPUTs!AL$50+INPUTs!AL$51)</f>
        <v>0</v>
      </c>
      <c r="AR46" s="146">
        <f>conversões!AQ46*(INPUTs!AM$49+INPUTs!AM$50+INPUTs!AM$51)</f>
        <v>188.35315957768097</v>
      </c>
      <c r="AS46" s="146">
        <f>conversões!AR46*(INPUTs!AN$49+INPUTs!AN$50+INPUTs!AN$51)</f>
        <v>0</v>
      </c>
      <c r="AT46" s="146">
        <f>conversões!AS46*(INPUTs!AO$49+INPUTs!AO$50+INPUTs!AO$51)</f>
        <v>0</v>
      </c>
      <c r="AU46" s="146">
        <f>conversões!AT46*(INPUTs!AP$49+INPUTs!AP$50+INPUTs!AP$51)</f>
        <v>1265.1692263515399</v>
      </c>
      <c r="AV46" s="146">
        <f>conversões!AU46*(INPUTs!AQ$49+INPUTs!AQ$50+INPUTs!AQ$51)</f>
        <v>15291.278007142801</v>
      </c>
      <c r="AW46" s="146">
        <f>conversões!AV46*(INPUTs!AR$49+INPUTs!AR$50+INPUTs!AR$51)</f>
        <v>338.94972681047096</v>
      </c>
      <c r="AX46" s="146">
        <f>conversões!AW46*(INPUTs!AS$49+INPUTs!AS$50+INPUTs!AS$51)</f>
        <v>8417.4217650752234</v>
      </c>
      <c r="AY46" s="146">
        <f>conversões!AX46*(INPUTs!AT$49+INPUTs!AT$50+INPUTs!AT$51)</f>
        <v>0</v>
      </c>
      <c r="AZ46" s="146">
        <f>conversões!AY46*(INPUTs!AU$49+INPUTs!AU$50+INPUTs!AU$51)</f>
        <v>2308.0234989977439</v>
      </c>
      <c r="BA46" s="146">
        <f>conversões!AZ46*(INPUTs!AV$49+INPUTs!AV$50+INPUTs!AV$51)</f>
        <v>55.932025890789959</v>
      </c>
      <c r="BB46" s="146">
        <f>conversões!BA46*(INPUTs!AW$49+INPUTs!AW$50+INPUTs!AW$51)</f>
        <v>726.9802188181153</v>
      </c>
      <c r="BC46" s="146">
        <f>conversões!BB46*(INPUTs!AX$49+INPUTs!AX$50+INPUTs!AX$51)</f>
        <v>26229.33261600442</v>
      </c>
      <c r="BD46" s="146">
        <f>conversões!BC46*(INPUTs!AY$49+INPUTs!AY$50+INPUTs!AY$51)</f>
        <v>17205.327205186371</v>
      </c>
      <c r="BE46" s="146">
        <f>conversões!BD46*(INPUTs!AZ$49+INPUTs!AZ$50+INPUTs!AZ$51)</f>
        <v>0</v>
      </c>
      <c r="BF46" s="146">
        <f>conversões!BE46*(INPUTs!BA$49+INPUTs!BA$50+INPUTs!BA$51)</f>
        <v>235803.46084751576</v>
      </c>
      <c r="BG46" s="146">
        <f>conversões!BF46*(INPUTs!BB$49+INPUTs!BB$50+INPUTs!BB$51)</f>
        <v>31923.070134276215</v>
      </c>
      <c r="BH46" s="146">
        <f>conversões!BG46*(INPUTs!BC$49+INPUTs!BC$50+INPUTs!BC$51)</f>
        <v>102323.59413240477</v>
      </c>
      <c r="BI46" s="146">
        <f>conversões!BH46*(INPUTs!BD$49+INPUTs!BD$50+INPUTs!BD$51)</f>
        <v>1373.1964071536343</v>
      </c>
      <c r="BJ46" s="146">
        <f>conversões!BI46*(INPUTs!BE$49+INPUTs!BE$50+INPUTs!BE$51)</f>
        <v>14171.767160603895</v>
      </c>
      <c r="BK46" s="146">
        <f>conversões!BJ46*(INPUTs!BF$49+INPUTs!BF$50+INPUTs!BF$51)</f>
        <v>1215.3897233084315</v>
      </c>
      <c r="BL46" s="146">
        <f>conversões!BK46*(INPUTs!BG$49+INPUTs!BG$50+INPUTs!BG$51)</f>
        <v>0</v>
      </c>
      <c r="BM46" s="146">
        <f>conversões!BL46*(INPUTs!BH$49+INPUTs!BH$50+INPUTs!BH$51)</f>
        <v>2904.8330644629186</v>
      </c>
      <c r="BN46" s="146">
        <f>conversões!BM46*(INPUTs!BI$49+INPUTs!BI$50+INPUTs!BI$51)</f>
        <v>29539.16387023708</v>
      </c>
      <c r="BO46" s="144">
        <f t="shared" si="1"/>
        <v>492134.82490175299</v>
      </c>
      <c r="BP46" s="146">
        <f>conversões!BO46*(INPUTs!BK$49+INPUTs!BK$50+INPUTs!BK$51)</f>
        <v>682.28360287199519</v>
      </c>
      <c r="BQ46" s="146">
        <f>conversões!BP46*(INPUTs!BL$49+INPUTs!BL$50+INPUTs!BL$51)</f>
        <v>0</v>
      </c>
      <c r="BR46" s="146">
        <f>conversões!BQ46*(INPUTs!BM$49+INPUTs!BM$50+INPUTs!BM$51)</f>
        <v>0</v>
      </c>
      <c r="BS46" s="146">
        <f>conversões!BR46*(INPUTs!BN$49+INPUTs!BN$50+INPUTs!BN$51)</f>
        <v>0</v>
      </c>
      <c r="BT46" s="146">
        <f>conversões!BS46*(INPUTs!BO$49+INPUTs!BO$50+INPUTs!BO$51)</f>
        <v>187.65958537823155</v>
      </c>
      <c r="BU46" s="146">
        <f>conversões!BT46*(INPUTs!BP$49+INPUTs!BP$50+INPUTs!BP$51)</f>
        <v>0</v>
      </c>
      <c r="BV46" s="146">
        <f>conversões!BU46*(INPUTs!BQ$49+INPUTs!BQ$50+INPUTs!BQ$51)</f>
        <v>0</v>
      </c>
      <c r="BW46" s="146">
        <f>conversões!BV46*(INPUTs!BR$49+INPUTs!BR$50+INPUTs!BR$51)</f>
        <v>164.52323200001806</v>
      </c>
      <c r="BX46" s="146">
        <f>conversões!BW46*(INPUTs!BS$49+INPUTs!BS$50+INPUTs!BS$51)</f>
        <v>218.05086255140361</v>
      </c>
      <c r="BY46" s="146">
        <f>conversões!BX46*(INPUTs!BT$49+INPUTs!BT$50+INPUTs!BT$51)</f>
        <v>327.07629382710542</v>
      </c>
      <c r="BZ46" s="146">
        <f>conversões!BY46*(INPUTs!BU$49+INPUTs!BU$50+INPUTs!BU$51)</f>
        <v>8021.3401497081741</v>
      </c>
      <c r="CA46" s="146">
        <f>conversões!BZ46*(INPUTs!BV$49+INPUTs!BV$50+INPUTs!BV$51)</f>
        <v>65.814025415199808</v>
      </c>
      <c r="CB46" s="146">
        <f>conversões!CA46*(INPUTs!BW$49+INPUTs!BW$50+INPUTs!BW$51)</f>
        <v>1486.1384493081957</v>
      </c>
      <c r="CC46" s="146">
        <f>conversões!CB46*(INPUTs!BX$49+INPUTs!BX$50+INPUTs!BX$51)</f>
        <v>54.512715637850903</v>
      </c>
      <c r="CD46" s="146">
        <f>conversões!CC46*(INPUTs!BY$49+INPUTs!BY$50+INPUTs!BY$51)</f>
        <v>723.65191804137442</v>
      </c>
      <c r="CE46" s="146">
        <f>conversões!CD46*(INPUTs!BZ$49+INPUTs!BZ$50+INPUTs!BZ$51)</f>
        <v>26212.609338043316</v>
      </c>
      <c r="CF46" s="146">
        <f>conversões!CE46*(INPUTs!CA$49+INPUTs!CA$50+INPUTs!CA$51)</f>
        <v>17282.833186844291</v>
      </c>
      <c r="CG46" s="146">
        <f>conversões!CF46*(INPUTs!CB$49+INPUTs!CB$50+INPUTs!CB$51)</f>
        <v>0</v>
      </c>
      <c r="CH46" s="146">
        <f>conversões!CG46*(INPUTs!CC$49+INPUTs!CC$50+INPUTs!CC$51)</f>
        <v>243211.12056586272</v>
      </c>
      <c r="CI46" s="146">
        <f>conversões!CH46*(INPUTs!CD$49+INPUTs!CD$50+INPUTs!CD$51)</f>
        <v>48922.309569704339</v>
      </c>
      <c r="CJ46" s="146">
        <f>conversões!CI46*(INPUTs!CE$49+INPUTs!CE$50+INPUTs!CE$51)</f>
        <v>63930.806529377718</v>
      </c>
      <c r="CK46" s="146">
        <f>conversões!CJ46*(INPUTs!CF$49+INPUTs!CF$50+INPUTs!CF$51)</f>
        <v>1339.1881186146281</v>
      </c>
      <c r="CL46" s="146">
        <f>conversões!CK46*(INPUTs!CG$49+INPUTs!CG$50+INPUTs!CG$51)</f>
        <v>10820.114117217952</v>
      </c>
      <c r="CM46" s="146">
        <f>conversões!CL46*(INPUTs!CH$49+INPUTs!CH$50+INPUTs!CH$51)</f>
        <v>934.9325116489307</v>
      </c>
      <c r="CN46" s="146">
        <f>conversões!CM46*(INPUTs!CI$49+INPUTs!CI$50+INPUTs!CI$51)</f>
        <v>97.836302006440377</v>
      </c>
      <c r="CO46" s="146">
        <f>conversões!CN46*(INPUTs!CJ$49+INPUTs!CJ$50+INPUTs!CJ$51)</f>
        <v>54.512715637850903</v>
      </c>
      <c r="CP46" s="146">
        <f>conversões!CO46*(INPUTs!CK$49+INPUTs!CK$50+INPUTs!CK$51)</f>
        <v>6490.7449156175344</v>
      </c>
      <c r="CQ46" s="144">
        <f t="shared" si="2"/>
        <v>431228.05870531523</v>
      </c>
      <c r="CR46" s="146">
        <f>conversões!CQ46*(INPUTs!CM$49+INPUTs!CM$50+INPUTs!CM$51)</f>
        <v>620.61570881890339</v>
      </c>
      <c r="CS46" s="146">
        <f>conversões!CR46*(INPUTs!CN$49+INPUTs!CN$50+INPUTs!CN$51)</f>
        <v>0</v>
      </c>
      <c r="CT46" s="146">
        <f>conversões!CS46*(INPUTs!CO$49+INPUTs!CO$50+INPUTs!CO$51)</f>
        <v>2803.254502928728</v>
      </c>
      <c r="CU46" s="146">
        <f>conversões!CT46*(INPUTs!CP$49+INPUTs!CP$50+INPUTs!CP$51)</f>
        <v>0</v>
      </c>
      <c r="CV46" s="146">
        <f>conversões!CU46*(INPUTs!CQ$49+INPUTs!CQ$50+INPUTs!CQ$51)</f>
        <v>1065.806305287434</v>
      </c>
      <c r="CW46" s="146">
        <f>conversões!CV46*(INPUTs!CR$49+INPUTs!CR$50+INPUTs!CR$51)</f>
        <v>0</v>
      </c>
      <c r="CX46" s="146">
        <f>conversões!CW46*(INPUTs!CS$49+INPUTs!CS$50+INPUTs!CS$51)</f>
        <v>0</v>
      </c>
      <c r="CY46" s="146">
        <f>conversões!CX46*(INPUTs!CT$49+INPUTs!CT$50+INPUTs!CT$51)</f>
        <v>1980.9181395399335</v>
      </c>
      <c r="CZ46" s="146">
        <f>conversões!CY46*(INPUTs!CU$49+INPUTs!CU$50+INPUTs!CU$51)</f>
        <v>202.7025531761536</v>
      </c>
      <c r="DA46" s="146">
        <f>conversões!CZ46*(INPUTs!CV$49+INPUTs!CV$50+INPUTs!CV$51)</f>
        <v>50.6756382940384</v>
      </c>
      <c r="DB46" s="146">
        <f>conversões!DA46*(INPUTs!CW$49+INPUTs!CW$50+INPUTs!CW$51)</f>
        <v>7855.6686410540424</v>
      </c>
      <c r="DC46" s="146">
        <f>conversões!DB46*(INPUTs!CX$49+INPUTs!CX$50+INPUTs!CX$51)</f>
        <v>61.728506411502657</v>
      </c>
      <c r="DD46" s="146">
        <f>conversões!DC46*(INPUTs!CY$49+INPUTs!CY$50+INPUTs!CY$51)</f>
        <v>6739.9342793649666</v>
      </c>
      <c r="DE46" s="146">
        <f>conversões!DD46*(INPUTs!CZ$49+INPUTs!CZ$50+INPUTs!CZ$51)</f>
        <v>50.6756382940384</v>
      </c>
      <c r="DF46" s="146">
        <f>conversões!DE46*(INPUTs!DA$49+INPUTs!DA$50+INPUTs!DA$51)</f>
        <v>777.75295962888276</v>
      </c>
      <c r="DG46" s="146">
        <f>conversões!DF46*(INPUTs!DB$49+INPUTs!DB$50+INPUTs!DB$51)</f>
        <v>25735.841417259577</v>
      </c>
      <c r="DH46" s="146">
        <f>conversões!DG46*(INPUTs!DC$49+INPUTs!DC$50+INPUTs!DC$51)</f>
        <v>15317.2863082167</v>
      </c>
      <c r="DI46" s="146">
        <f>conversões!DH46*(INPUTs!DD$49+INPUTs!DD$50+INPUTs!DD$51)</f>
        <v>0</v>
      </c>
      <c r="DJ46" s="146">
        <f>conversões!DI46*(INPUTs!DE$49+INPUTs!DE$50+INPUTs!DE$51)</f>
        <v>255607.73730879836</v>
      </c>
      <c r="DK46" s="146">
        <f>conversões!DJ46*(INPUTs!DF$49+INPUTs!DF$50+INPUTs!DF$51)</f>
        <v>147724.65082291036</v>
      </c>
      <c r="DL46" s="146">
        <f>conversões!DK46*(INPUTs!DG$49+INPUTs!DG$50+INPUTs!DG$51)</f>
        <v>105427.7430206339</v>
      </c>
      <c r="DM46" s="146">
        <f>conversões!DL46*(INPUTs!DH$49+INPUTs!DH$50+INPUTs!DH$51)</f>
        <v>1412.1394244686996</v>
      </c>
      <c r="DN46" s="146">
        <f>conversões!DM46*(INPUTs!DI$49+INPUTs!DI$50+INPUTs!DI$51)</f>
        <v>14109.431074736702</v>
      </c>
      <c r="DO46" s="146">
        <f>conversões!DN46*(INPUTs!DJ$49+INPUTs!DJ$50+INPUTs!DJ$51)</f>
        <v>733.24208247041338</v>
      </c>
      <c r="DP46" s="146">
        <f>conversões!DO46*(INPUTs!DK$49+INPUTs!DK$50+INPUTs!DK$51)</f>
        <v>0</v>
      </c>
      <c r="DQ46" s="146">
        <f>conversões!DP46*(INPUTs!DL$49+INPUTs!DL$50+INPUTs!DL$51)</f>
        <v>102.74601892644482</v>
      </c>
      <c r="DR46" s="146">
        <f>conversões!DQ46*(INPUTs!DM$49+INPUTs!DM$50+INPUTs!DM$51)</f>
        <v>11612.593095093007</v>
      </c>
      <c r="DS46" s="144">
        <f t="shared" si="3"/>
        <v>599993.14344631298</v>
      </c>
      <c r="DT46" s="146">
        <f>conversões!DS46*(INPUTs!DO$49+INPUTs!DO$50+INPUTs!DO$51)</f>
        <v>107.66116870804964</v>
      </c>
      <c r="DU46" s="146">
        <f>conversões!DT46*(INPUTs!DP$49+INPUTs!DP$50+INPUTs!DP$51)</f>
        <v>0</v>
      </c>
      <c r="DV46" s="146">
        <f>conversões!DU46*(INPUTs!DQ$49+INPUTs!DQ$50+INPUTs!DQ$51)</f>
        <v>61.805485739806265</v>
      </c>
      <c r="DW46" s="146">
        <f>conversões!DV46*(INPUTs!DR$49+INPUTs!DR$50+INPUTs!DR$51)</f>
        <v>0</v>
      </c>
      <c r="DX46" s="146">
        <f>conversões!DW46*(INPUTs!DS$49+INPUTs!DS$50+INPUTs!DS$51)</f>
        <v>1122.1972202643958</v>
      </c>
      <c r="DY46" s="146">
        <f>conversões!DX46*(INPUTs!DT$49+INPUTs!DT$50+INPUTs!DT$51)</f>
        <v>0</v>
      </c>
      <c r="DZ46" s="146">
        <f>conversões!DY46*(INPUTs!DU$49+INPUTs!DU$50+INPUTs!DU$51)</f>
        <v>0</v>
      </c>
      <c r="EA46" s="146">
        <f>conversões!DZ46*(INPUTs!DV$49+INPUTs!DV$50+INPUTs!DV$51)</f>
        <v>0</v>
      </c>
      <c r="EB46" s="146">
        <f>conversões!EA46*(INPUTs!DW$49+INPUTs!DW$50+INPUTs!DW$51)</f>
        <v>203.35998533742708</v>
      </c>
      <c r="EC46" s="146">
        <f>conversões!EB46*(INPUTs!DX$49+INPUTs!DX$50+INPUTs!DX$51)</f>
        <v>50.839996334356769</v>
      </c>
      <c r="ED46" s="146">
        <f>conversões!EC46*(INPUTs!DY$49+INPUTs!DY$50+INPUTs!DY$51)</f>
        <v>8014.0172802154211</v>
      </c>
      <c r="EE46" s="146">
        <f>conversões!ED46*(INPUTs!DZ$49+INPUTs!DZ$50+INPUTs!DZ$51)</f>
        <v>61.849347697468936</v>
      </c>
      <c r="EF46" s="146">
        <f>conversões!EE46*(INPUTs!EA$49+INPUTs!EA$50+INPUTs!EA$51)</f>
        <v>1685.3209569172359</v>
      </c>
      <c r="EG46" s="146">
        <f>conversões!EF46*(INPUTs!EB$49+INPUTs!EB$50+INPUTs!EB$51)</f>
        <v>50.839996334356769</v>
      </c>
      <c r="EH46" s="146">
        <f>conversões!EG46*(INPUTs!EC$49+INPUTs!EC$50+INPUTs!EC$51)</f>
        <v>228.7799835046055</v>
      </c>
      <c r="EI46" s="146">
        <f>conversões!EH46*(INPUTs!ED$49+INPUTs!ED$50+INPUTs!ED$51)</f>
        <v>5161.1388608156731</v>
      </c>
      <c r="EJ46" s="146">
        <f>conversões!EI46*(INPUTs!EE$49+INPUTs!EE$50+INPUTs!EE$51)</f>
        <v>14923.528662028768</v>
      </c>
      <c r="EK46" s="146">
        <f>conversões!EJ46*(INPUTs!EF$49+INPUTs!EF$50+INPUTs!EF$51)</f>
        <v>55.92399596779245</v>
      </c>
      <c r="EL46" s="146">
        <f>conversões!EK46*(INPUTs!EG$49+INPUTs!EG$50+INPUTs!EG$51)</f>
        <v>247286.60146593067</v>
      </c>
      <c r="EM46" s="146">
        <f>conversões!EL46*(INPUTs!EH$49+INPUTs!EH$50+INPUTs!EH$51)</f>
        <v>138244.34930452713</v>
      </c>
      <c r="EN46" s="146">
        <f>conversões!EM46*(INPUTs!EI$49+INPUTs!EI$50+INPUTs!EI$51)</f>
        <v>113951.48482155785</v>
      </c>
      <c r="EO46" s="146">
        <f>conversões!EN46*(INPUTs!EJ$49+INPUTs!EJ$50+INPUTs!EJ$51)</f>
        <v>54.39879607778029</v>
      </c>
      <c r="EP46" s="146">
        <f>conversões!EO46*(INPUTs!EK$49+INPUTs!EK$50+INPUTs!EK$51)</f>
        <v>10688.02364584797</v>
      </c>
      <c r="EQ46" s="146">
        <f>conversões!EP46*(INPUTs!EL$49+INPUTs!EL$50+INPUTs!EL$51)</f>
        <v>739.86350116438803</v>
      </c>
      <c r="ER46" s="146">
        <f>conversões!EQ46*(INPUTs!EM$49+INPUTs!EM$50+INPUTs!EM$51)</f>
        <v>2407.7174303209285</v>
      </c>
      <c r="ES46" s="146">
        <f>conversões!ER46*(INPUTs!EN$49+INPUTs!EN$50+INPUTs!EN$51)</f>
        <v>1219.8229724411128</v>
      </c>
      <c r="ET46" s="146">
        <f>conversões!ES46*(INPUTs!EO$49+INPUTs!EO$50+INPUTs!EO$51)</f>
        <v>14858.079643220824</v>
      </c>
      <c r="EU46" s="144">
        <f t="shared" si="4"/>
        <v>561177.60452095408</v>
      </c>
      <c r="EV46" s="146">
        <f>conversões!EU46*(INPUTs!EQ$49+INPUTs!EQ$50+INPUTs!EQ$51)</f>
        <v>97.378948395774216</v>
      </c>
      <c r="EW46" s="146">
        <f>conversões!EV46*(INPUTs!ER$49+INPUTs!ER$50+INPUTs!ER$51)</f>
        <v>0</v>
      </c>
      <c r="EX46" s="146">
        <f>conversões!EW46*(INPUTs!ES$49+INPUTs!ES$50+INPUTs!ES$51)</f>
        <v>68.060555330379827</v>
      </c>
      <c r="EY46" s="146">
        <f>conversões!EX46*(INPUTs!ET$49+INPUTs!ET$50+INPUTs!ET$51)</f>
        <v>0</v>
      </c>
      <c r="EZ46" s="146">
        <f>conversões!EY46*(INPUTs!EU$49+INPUTs!EU$50+INPUTs!EU$51)</f>
        <v>1130.5235191143447</v>
      </c>
      <c r="FA46" s="146">
        <f>conversões!EZ46*(INPUTs!EV$49+INPUTs!EV$50+INPUTs!EV$51)</f>
        <v>0</v>
      </c>
      <c r="FB46" s="146">
        <f>conversões!FA46*(INPUTs!EW$49+INPUTs!EW$50+INPUTs!EW$51)</f>
        <v>0</v>
      </c>
      <c r="FC46" s="146">
        <f>conversões!FB46*(INPUTs!EX$49+INPUTs!EX$50+INPUTs!EX$51)</f>
        <v>1863.42156770615</v>
      </c>
      <c r="FD46" s="146">
        <f>conversões!FC46*(INPUTs!EY$49+INPUTs!EY$50+INPUTs!EY$51)</f>
        <v>194.75789679154843</v>
      </c>
      <c r="FE46" s="146">
        <f>conversões!FD46*(INPUTs!EZ$49+INPUTs!EZ$50+INPUTs!EZ$51)</f>
        <v>97.378948395774216</v>
      </c>
      <c r="FF46" s="146">
        <f>conversões!FE46*(INPUTs!FA$49+INPUTs!FA$50+INPUTs!FA$51)</f>
        <v>7146.9048883037731</v>
      </c>
      <c r="FG46" s="146">
        <f>conversões!FF46*(INPUTs!FB$49+INPUTs!FB$50+INPUTs!FB$51)</f>
        <v>64.965370691090399</v>
      </c>
      <c r="FH46" s="146">
        <f>conversões!FG46*(INPUTs!FC$49+INPUTs!FC$50+INPUTs!FC$51)</f>
        <v>1677.2424421430899</v>
      </c>
      <c r="FI46" s="146">
        <f>conversões!FH46*(INPUTs!FD$49+INPUTs!FD$50+INPUTs!FD$51)</f>
        <v>48.689474197887108</v>
      </c>
      <c r="FJ46" s="146">
        <f>conversões!FI46*(INPUTs!FE$49+INPUTs!FE$50+INPUTs!FE$51)</f>
        <v>218.63144543051243</v>
      </c>
      <c r="FK46" s="146">
        <f>conversões!FJ46*(INPUTs!FF$49+INPUTs!FF$50+INPUTs!FF$51)</f>
        <v>6856.9606400842349</v>
      </c>
      <c r="FL46" s="146">
        <f>conversões!FK46*(INPUTs!FG$49+INPUTs!FG$50+INPUTs!FG$51)</f>
        <v>12519.648056587041</v>
      </c>
      <c r="FM46" s="146">
        <f>conversões!FL46*(INPUTs!FH$49+INPUTs!FH$50+INPUTs!FH$51)</f>
        <v>144.70721148705374</v>
      </c>
      <c r="FN46" s="146">
        <f>conversões!FM46*(INPUTs!FI$49+INPUTs!FI$50+INPUTs!FI$51)</f>
        <v>224045.99139187645</v>
      </c>
      <c r="FO46" s="146">
        <f>conversões!FN46*(INPUTs!FJ$49+INPUTs!FJ$50+INPUTs!FJ$51)</f>
        <v>168985.63247505116</v>
      </c>
      <c r="FP46" s="146">
        <f>conversões!FO46*(INPUTs!FK$49+INPUTs!FK$50+INPUTs!FK$51)</f>
        <v>110939.46746674617</v>
      </c>
      <c r="FQ46" s="146">
        <f>conversões!FP46*(INPUTs!FL$49+INPUTs!FL$50+INPUTs!FL$51)</f>
        <v>1550.8320020999643</v>
      </c>
      <c r="FR46" s="146">
        <f>conversões!FQ46*(INPUTs!FM$49+INPUTs!FM$50+INPUTs!FM$51)</f>
        <v>1256.9716542346666</v>
      </c>
      <c r="FS46" s="146">
        <f>conversões!FR46*(INPUTs!FN$49+INPUTs!FN$50+INPUTs!FN$51)</f>
        <v>763.46666170512253</v>
      </c>
      <c r="FT46" s="146">
        <f>conversões!FS46*(INPUTs!FO$49+INPUTs!FO$50+INPUTs!FO$51)</f>
        <v>522.34696170773998</v>
      </c>
      <c r="FU46" s="146">
        <f>conversões!FT46*(INPUTs!FP$49+INPUTs!FP$50+INPUTs!FP$51)</f>
        <v>1686.8243212481618</v>
      </c>
      <c r="FV46" s="146">
        <f>conversões!FU46*(INPUTs!FQ$49+INPUTs!FQ$50+INPUTs!FQ$51)</f>
        <v>9465.4096944276134</v>
      </c>
      <c r="FW46" s="144">
        <f t="shared" si="5"/>
        <v>551346.21359375573</v>
      </c>
      <c r="FX46" s="146">
        <f>conversões!FW46*(INPUTs!FS$49+INPUTs!FS$50+INPUTs!FS$51)</f>
        <v>0</v>
      </c>
      <c r="FY46" s="146">
        <f>conversões!FX46*(INPUTs!FT$49+INPUTs!FT$50+INPUTs!FT$51)</f>
        <v>0</v>
      </c>
      <c r="FZ46" s="146">
        <f>conversões!FY46*(INPUTs!FU$49+INPUTs!FU$50+INPUTs!FU$51)</f>
        <v>0</v>
      </c>
      <c r="GA46" s="146">
        <f>conversões!FZ46*(INPUTs!FV$49+INPUTs!FV$50+INPUTs!FV$51)</f>
        <v>0</v>
      </c>
      <c r="GB46" s="146">
        <f>conversões!GA46*(INPUTs!FW$49+INPUTs!FW$50+INPUTs!FW$51)</f>
        <v>941.9008902960245</v>
      </c>
      <c r="GC46" s="146">
        <f>conversões!GB46*(INPUTs!FX$49+INPUTs!FX$50+INPUTs!FX$51)</f>
        <v>0</v>
      </c>
      <c r="GD46" s="146">
        <f>conversões!GC46*(INPUTs!FY$49+INPUTs!FY$50+INPUTs!FY$51)</f>
        <v>0</v>
      </c>
      <c r="GE46" s="146">
        <f>conversões!GD46*(INPUTs!FZ$49+INPUTs!FZ$50+INPUTs!FZ$51)</f>
        <v>0</v>
      </c>
      <c r="GF46" s="146">
        <f>conversões!GE46*(INPUTs!GA$49+INPUTs!GA$50+INPUTs!GA$51)</f>
        <v>170.90706347969711</v>
      </c>
      <c r="GG46" s="146">
        <f>conversões!GF46*(INPUTs!GB$49+INPUTs!GB$50+INPUTs!GB$51)</f>
        <v>48.830589565627754</v>
      </c>
      <c r="GH46" s="146">
        <f>conversões!GG46*(INPUTs!GC$49+INPUTs!GC$50+INPUTs!GC$51)</f>
        <v>6465.433626009004</v>
      </c>
      <c r="GI46" s="146">
        <f>conversões!GH46*(INPUTs!GD$49+INPUTs!GD$50+INPUTs!GD$51)</f>
        <v>65.152949528353375</v>
      </c>
      <c r="GJ46" s="146">
        <f>conversões!GI46*(INPUTs!GE$49+INPUTs!GE$50+INPUTs!GE$51)</f>
        <v>73.422380455305344</v>
      </c>
      <c r="GK46" s="146">
        <f>conversões!GJ46*(INPUTs!GF$49+INPUTs!GF$50+INPUTs!GF$51)</f>
        <v>146.49059205619673</v>
      </c>
      <c r="GL46" s="146">
        <f>conversões!GK46*(INPUTs!GG$49+INPUTs!GG$50+INPUTs!GG$51)</f>
        <v>48.830589565627754</v>
      </c>
      <c r="GM46" s="146">
        <f>conversões!GL46*(INPUTs!GH$49+INPUTs!GH$50+INPUTs!GH$51)</f>
        <v>7595.3981780127542</v>
      </c>
      <c r="GN46" s="146">
        <f>conversões!GM46*(INPUTs!GI$49+INPUTs!GI$50+INPUTs!GI$51)</f>
        <v>28803.719869968249</v>
      </c>
      <c r="GO46" s="146">
        <f>conversões!GN46*(INPUTs!GJ$49+INPUTs!GJ$50+INPUTs!GJ$51)</f>
        <v>56.478754196388721</v>
      </c>
      <c r="GP46" s="146">
        <f>conversões!GO46*(INPUTs!GK$49+INPUTs!GK$50+INPUTs!GK$51)</f>
        <v>27203.356717311592</v>
      </c>
      <c r="GQ46" s="146">
        <f>conversões!GP46*(INPUTs!GL$49+INPUTs!GL$50+INPUTs!GL$51)</f>
        <v>164562.63323128334</v>
      </c>
      <c r="GR46" s="146">
        <f>conversões!GQ46*(INPUTs!GM$49+INPUTs!GM$50+INPUTs!GM$51)</f>
        <v>104782.47111372669</v>
      </c>
      <c r="GS46" s="146">
        <f>conversões!GR46*(INPUTs!GN$49+INPUTs!GN$50+INPUTs!GN$51)</f>
        <v>988.05697552247773</v>
      </c>
      <c r="GT46" s="146">
        <f>conversões!GS46*(INPUTs!GO$49+INPUTs!GO$50+INPUTs!GO$51)</f>
        <v>937.73440553331079</v>
      </c>
      <c r="GU46" s="146">
        <f>conversões!GT46*(INPUTs!GP$49+INPUTs!GP$50+INPUTs!GP$51)</f>
        <v>779.70214472906662</v>
      </c>
      <c r="GV46" s="146">
        <f>conversões!GU46*(INPUTs!GQ$49+INPUTs!GQ$50+INPUTs!GQ$51)</f>
        <v>634.25287970321165</v>
      </c>
      <c r="GW46" s="146">
        <f>conversões!GV46*(INPUTs!GR$49+INPUTs!GR$50+INPUTs!GR$51)</f>
        <v>646.83822876341162</v>
      </c>
      <c r="GX46" s="146">
        <f>conversões!GW46*(INPUTs!GS$49+INPUTs!GS$50+INPUTs!GS$51)</f>
        <v>11137.143201166695</v>
      </c>
      <c r="GY46" s="144">
        <f t="shared" si="6"/>
        <v>356088.75438087306</v>
      </c>
      <c r="GZ46" s="146">
        <f>conversões!GY46*(INPUTs!GU$49+INPUTs!GU$50+INPUTs!GU$51)</f>
        <v>0</v>
      </c>
      <c r="HA46" s="146">
        <f>conversões!GZ46*(INPUTs!GV$49+INPUTs!GV$50+INPUTs!GV$51)</f>
        <v>0</v>
      </c>
      <c r="HB46" s="146">
        <f>conversões!HA46*(INPUTs!GW$49+INPUTs!GW$50+INPUTs!GW$51)</f>
        <v>0</v>
      </c>
      <c r="HC46" s="146">
        <f>conversões!HB46*(INPUTs!GX$49+INPUTs!GX$50+INPUTs!GX$51)</f>
        <v>0</v>
      </c>
      <c r="HD46" s="146">
        <f>conversões!HC46*(INPUTs!GY$49+INPUTs!GY$50+INPUTs!GY$51)</f>
        <v>663.48856656943758</v>
      </c>
      <c r="HE46" s="146">
        <f>conversões!HD46*(INPUTs!GZ$49+INPUTs!GZ$50+INPUTs!GZ$51)</f>
        <v>0</v>
      </c>
      <c r="HF46" s="146">
        <f>conversões!HE46*(INPUTs!HA$49+INPUTs!HA$50+INPUTs!HA$51)</f>
        <v>0</v>
      </c>
      <c r="HG46" s="146">
        <f>conversões!HF46*(INPUTs!HB$49+INPUTs!HB$50+INPUTs!HB$51)</f>
        <v>2040.8883457917229</v>
      </c>
      <c r="HH46" s="146">
        <f>conversões!HG46*(INPUTs!HC$49+INPUTs!HC$50+INPUTs!HC$51)</f>
        <v>212.46543985650527</v>
      </c>
      <c r="HI46" s="146">
        <f>conversões!HH46*(INPUTs!HD$49+INPUTs!HD$50+INPUTs!HD$51)</f>
        <v>0</v>
      </c>
      <c r="HJ46" s="146">
        <f>conversões!HI46*(INPUTs!HE$49+INPUTs!HE$50+INPUTs!HE$51)</f>
        <v>9470.3773617179195</v>
      </c>
      <c r="HK46" s="146">
        <f>conversões!HJ46*(INPUTs!HF$49+INPUTs!HF$50+INPUTs!HF$51)</f>
        <v>110.21116635176688</v>
      </c>
      <c r="HL46" s="146">
        <f>conversões!HK46*(INPUTs!HG$49+INPUTs!HG$50+INPUTs!HG$51)</f>
        <v>76.910004252150159</v>
      </c>
      <c r="HM46" s="146">
        <f>conversões!HL46*(INPUTs!HH$49+INPUTs!HH$50+INPUTs!HH$51)</f>
        <v>47.214542190334512</v>
      </c>
      <c r="HN46" s="146">
        <f>conversões!HM46*(INPUTs!HI$49+INPUTs!HI$50+INPUTs!HI$51)</f>
        <v>47.214542190334512</v>
      </c>
      <c r="HO46" s="146">
        <f>conversões!HN46*(INPUTs!HJ$49+INPUTs!HJ$50+INPUTs!HJ$51)</f>
        <v>5009.3299801838357</v>
      </c>
      <c r="HP46" s="146">
        <f>conversões!HO46*(INPUTs!HK$49+INPUTs!HK$50+INPUTs!HK$51)</f>
        <v>10518.158754541584</v>
      </c>
      <c r="HQ46" s="146">
        <f>conversões!HP46*(INPUTs!HL$49+INPUTs!HL$50+INPUTs!HL$51)</f>
        <v>120.32377579618125</v>
      </c>
      <c r="HR46" s="146">
        <f>conversões!HQ46*(INPUTs!HM$49+INPUTs!HM$50+INPUTs!HM$51)</f>
        <v>36572.333438626447</v>
      </c>
      <c r="HS46" s="146">
        <f>conversões!HR46*(INPUTs!HN$49+INPUTs!HN$50+INPUTs!HN$51)</f>
        <v>136882.51959145669</v>
      </c>
      <c r="HT46" s="146">
        <f>conversões!HS46*(INPUTs!HO$49+INPUTs!HO$50+INPUTs!HO$51)</f>
        <v>91061.696017118651</v>
      </c>
      <c r="HU46" s="146">
        <f>conversões!HT46*(INPUTs!HP$49+INPUTs!HP$50+INPUTs!HP$51)</f>
        <v>1682.6827965850023</v>
      </c>
      <c r="HV46" s="146">
        <f>conversões!HU46*(INPUTs!HQ$49+INPUTs!HQ$50+INPUTs!HQ$51)</f>
        <v>10345.799583298618</v>
      </c>
      <c r="HW46" s="146">
        <f>conversões!HV46*(INPUTs!HR$49+INPUTs!HR$50+INPUTs!HR$51)</f>
        <v>0</v>
      </c>
      <c r="HX46" s="146">
        <f>conversões!HW46*(INPUTs!HS$49+INPUTs!HS$50+INPUTs!HS$51)</f>
        <v>235.45146697548395</v>
      </c>
      <c r="HY46" s="146">
        <f>conversões!HX46*(INPUTs!HT$49+INPUTs!HT$50+INPUTs!HT$51)</f>
        <v>47.214542190334512</v>
      </c>
      <c r="HZ46" s="146">
        <f>conversões!HY46*(INPUTs!HU$49+INPUTs!HU$50+INPUTs!HU$51)</f>
        <v>12770.945965682395</v>
      </c>
      <c r="IA46" s="144">
        <f t="shared" si="7"/>
        <v>317915.22588137537</v>
      </c>
    </row>
    <row r="47" spans="1:235" s="27" customFormat="1" ht="24" x14ac:dyDescent="0.25">
      <c r="A47" s="87" t="s">
        <v>841</v>
      </c>
      <c r="B47" s="88">
        <v>9102</v>
      </c>
      <c r="C47" s="88"/>
      <c r="D47" s="88"/>
      <c r="E47" s="88"/>
      <c r="F47" s="88" t="s">
        <v>81</v>
      </c>
      <c r="G47" s="88" t="s">
        <v>832</v>
      </c>
      <c r="H47" s="88" t="s">
        <v>35</v>
      </c>
      <c r="I47" s="87" t="s">
        <v>841</v>
      </c>
      <c r="J47" s="87" t="s">
        <v>841</v>
      </c>
      <c r="K47" s="87" t="s">
        <v>845</v>
      </c>
      <c r="L47" s="146">
        <f>conversões!K47*(INPUTs!G$49+INPUTs!G$50+INPUTs!G$51)</f>
        <v>0</v>
      </c>
      <c r="M47" s="146">
        <f>conversões!L47*(INPUTs!H$49+INPUTs!H$50+INPUTs!H$51)</f>
        <v>0</v>
      </c>
      <c r="N47" s="146">
        <f>conversões!M47*(INPUTs!I$49+INPUTs!I$50+INPUTs!I$51)</f>
        <v>432.21567563014486</v>
      </c>
      <c r="O47" s="146">
        <f>conversões!N47*(INPUTs!J$49+INPUTs!J$50+INPUTs!J$51)</f>
        <v>0</v>
      </c>
      <c r="P47" s="146">
        <f>conversões!O47*(INPUTs!K$49+INPUTs!K$50+INPUTs!K$51)</f>
        <v>253838.24190890096</v>
      </c>
      <c r="Q47" s="146">
        <f>conversões!P47*(INPUTs!L$49+INPUTs!L$50+INPUTs!L$51)</f>
        <v>0</v>
      </c>
      <c r="R47" s="146">
        <f>conversões!Q47*(INPUTs!M$49+INPUTs!M$50+INPUTs!M$51)</f>
        <v>0</v>
      </c>
      <c r="S47" s="146">
        <f>conversões!R47*(INPUTs!N$49+INPUTs!N$50+INPUTs!N$51)</f>
        <v>7163.2329015081841</v>
      </c>
      <c r="T47" s="146">
        <f>conversões!S47*(INPUTs!O$49+INPUTs!O$50+INPUTs!O$51)</f>
        <v>20910.162337278391</v>
      </c>
      <c r="U47" s="146">
        <f>conversões!T47*(INPUTs!P$49+INPUTs!P$50+INPUTs!P$51)</f>
        <v>808.79752119975831</v>
      </c>
      <c r="V47" s="146">
        <f>conversões!U47*(INPUTs!Q$49+INPUTs!Q$50+INPUTs!Q$51)</f>
        <v>436.18031260206328</v>
      </c>
      <c r="W47" s="146">
        <f>conversões!V47*(INPUTs!R$49+INPUTs!R$50+INPUTs!R$51)</f>
        <v>0</v>
      </c>
      <c r="X47" s="146">
        <f>conversões!W47*(INPUTs!S$49+INPUTs!S$50+INPUTs!S$51)</f>
        <v>5482.8435982562169</v>
      </c>
      <c r="Y47" s="146">
        <f>conversões!X47*(INPUTs!T$49+INPUTs!T$50+INPUTs!T$51)</f>
        <v>337.02501983361782</v>
      </c>
      <c r="Z47" s="146">
        <f>conversões!Y47*(INPUTs!U$49+INPUTs!U$50+INPUTs!U$51)</f>
        <v>0</v>
      </c>
      <c r="AA47" s="146">
        <f>conversões!Z47*(INPUTs!V$49+INPUTs!V$50+INPUTs!V$51)</f>
        <v>6120.9648872980406</v>
      </c>
      <c r="AB47" s="146">
        <f>conversões!AA47*(INPUTs!W$49+INPUTs!W$50+INPUTs!W$51)</f>
        <v>80034.988795473808</v>
      </c>
      <c r="AC47" s="146">
        <f>conversões!AB47*(INPUTs!X$49+INPUTs!X$50+INPUTs!X$51)</f>
        <v>2605.0243153510678</v>
      </c>
      <c r="AD47" s="146">
        <f>conversões!AC47*(INPUTs!Y$49+INPUTs!Y$50+INPUTs!Y$51)</f>
        <v>60588.093220502851</v>
      </c>
      <c r="AE47" s="146">
        <f>conversões!AD47*(INPUTs!Z$49+INPUTs!Z$50+INPUTs!Z$51)</f>
        <v>152298.29796708273</v>
      </c>
      <c r="AF47" s="146">
        <f>conversões!AE47*(INPUTs!AA$49+INPUTs!AA$50+INPUTs!AA$51)</f>
        <v>18427.439661969012</v>
      </c>
      <c r="AG47" s="146">
        <f>conversões!AF47*(INPUTs!AB$49+INPUTs!AB$50+INPUTs!AB$51)</f>
        <v>468.84919914431214</v>
      </c>
      <c r="AH47" s="146">
        <f>conversões!AG47*(INPUTs!AC$49+INPUTs!AC$50+INPUTs!AC$51)</f>
        <v>7354.0935821749135</v>
      </c>
      <c r="AI47" s="146">
        <f>conversões!AH47*(INPUTs!AD$49+INPUTs!AD$50+INPUTs!AD$51)</f>
        <v>10604.198143402347</v>
      </c>
      <c r="AJ47" s="146">
        <f>conversões!AI47*(INPUTs!AE$49+INPUTs!AE$50+INPUTs!AE$51)</f>
        <v>1707.1560063279626</v>
      </c>
      <c r="AK47" s="146">
        <f>conversões!AJ47*(INPUTs!AF$49+INPUTs!AF$50+INPUTs!AF$51)</f>
        <v>3431.5847379051706</v>
      </c>
      <c r="AL47" s="146">
        <f>conversões!AK47*(INPUTs!AG$49+INPUTs!AG$50+INPUTs!AG$51)</f>
        <v>141.03949009113109</v>
      </c>
      <c r="AM47" s="144">
        <f t="shared" si="0"/>
        <v>633190.42928193265</v>
      </c>
      <c r="AN47" s="146">
        <f>conversões!AM47*(INPUTs!AI$49+INPUTs!AI$50+INPUTs!AI$51)</f>
        <v>0</v>
      </c>
      <c r="AO47" s="146">
        <f>conversões!AN47*(INPUTs!AJ$49+INPUTs!AJ$50+INPUTs!AJ$51)</f>
        <v>0</v>
      </c>
      <c r="AP47" s="146">
        <f>conversões!AO47*(INPUTs!AK$49+INPUTs!AK$50+INPUTs!AK$51)</f>
        <v>1657.4771159143736</v>
      </c>
      <c r="AQ47" s="146">
        <f>conversões!AP47*(INPUTs!AL$49+INPUTs!AL$50+INPUTs!AL$51)</f>
        <v>0</v>
      </c>
      <c r="AR47" s="146">
        <f>conversões!AQ47*(INPUTs!AM$49+INPUTs!AM$50+INPUTs!AM$51)</f>
        <v>267583.94473860215</v>
      </c>
      <c r="AS47" s="146">
        <f>conversões!AR47*(INPUTs!AN$49+INPUTs!AN$50+INPUTs!AN$51)</f>
        <v>0</v>
      </c>
      <c r="AT47" s="146">
        <f>conversões!AS47*(INPUTs!AO$49+INPUTs!AO$50+INPUTs!AO$51)</f>
        <v>0</v>
      </c>
      <c r="AU47" s="146">
        <f>conversões!AT47*(INPUTs!AP$49+INPUTs!AP$50+INPUTs!AP$51)</f>
        <v>7686.4603079539211</v>
      </c>
      <c r="AV47" s="146">
        <f>conversões!AU47*(INPUTs!AQ$49+INPUTs!AQ$50+INPUTs!AQ$51)</f>
        <v>20364.025670701634</v>
      </c>
      <c r="AW47" s="146">
        <f>conversões!AV47*(INPUTs!AR$49+INPUTs!AR$50+INPUTs!AR$51)</f>
        <v>264.18807715932587</v>
      </c>
      <c r="AX47" s="146">
        <f>conversões!AW47*(INPUTs!AS$49+INPUTs!AS$50+INPUTs!AS$51)</f>
        <v>0</v>
      </c>
      <c r="AY47" s="146">
        <f>conversões!AX47*(INPUTs!AT$49+INPUTs!AT$50+INPUTs!AT$51)</f>
        <v>0</v>
      </c>
      <c r="AZ47" s="146">
        <f>conversões!AY47*(INPUTs!AU$49+INPUTs!AU$50+INPUTs!AU$51)</f>
        <v>6758.8854054851909</v>
      </c>
      <c r="BA47" s="146">
        <f>conversões!AZ47*(INPUTs!AV$49+INPUTs!AV$50+INPUTs!AV$51)</f>
        <v>360.30289138497199</v>
      </c>
      <c r="BB47" s="146">
        <f>conversões!BA47*(INPUTs!AW$49+INPUTs!AW$50+INPUTs!AW$51)</f>
        <v>0</v>
      </c>
      <c r="BC47" s="146">
        <f>conversões!BB47*(INPUTs!AX$49+INPUTs!AX$50+INPUTs!AX$51)</f>
        <v>5013.4209431775816</v>
      </c>
      <c r="BD47" s="146">
        <f>conversões!BC47*(INPUTs!AY$49+INPUTs!AY$50+INPUTs!AY$51)</f>
        <v>86534.963271322878</v>
      </c>
      <c r="BE47" s="146">
        <f>conversões!BD47*(INPUTs!AZ$49+INPUTs!AZ$50+INPUTs!AZ$51)</f>
        <v>2594.0357906838976</v>
      </c>
      <c r="BF47" s="146">
        <f>conversões!BE47*(INPUTs!BA$49+INPUTs!BA$50+INPUTs!BA$51)</f>
        <v>137205.78274458763</v>
      </c>
      <c r="BG47" s="146">
        <f>conversões!BF47*(INPUTs!BB$49+INPUTs!BB$50+INPUTs!BB$51)</f>
        <v>122780.16750701101</v>
      </c>
      <c r="BH47" s="146">
        <f>conversões!BG47*(INPUTs!BC$49+INPUTs!BC$50+INPUTs!BC$51)</f>
        <v>16872.52917626785</v>
      </c>
      <c r="BI47" s="146">
        <f>conversões!BH47*(INPUTs!BD$49+INPUTs!BD$50+INPUTs!BD$51)</f>
        <v>686.74463329055163</v>
      </c>
      <c r="BJ47" s="146">
        <f>conversões!BI47*(INPUTs!BE$49+INPUTs!BE$50+INPUTs!BE$51)</f>
        <v>8595.4382242925767</v>
      </c>
      <c r="BK47" s="146">
        <f>conversões!BJ47*(INPUTs!BF$49+INPUTs!BF$50+INPUTs!BF$51)</f>
        <v>9274.7318537794254</v>
      </c>
      <c r="BL47" s="146">
        <f>conversões!BK47*(INPUTs!BG$49+INPUTs!BG$50+INPUTs!BG$51)</f>
        <v>1413.9376907913397</v>
      </c>
      <c r="BM47" s="146">
        <f>conversões!BL47*(INPUTs!BH$49+INPUTs!BH$50+INPUTs!BH$51)</f>
        <v>3662.4859773020958</v>
      </c>
      <c r="BN47" s="146">
        <f>conversões!BM47*(INPUTs!BI$49+INPUTs!BI$50+INPUTs!BI$51)</f>
        <v>106.41934129663578</v>
      </c>
      <c r="BO47" s="144">
        <f t="shared" si="1"/>
        <v>699415.94136100495</v>
      </c>
      <c r="BP47" s="146">
        <f>conversões!BO47*(INPUTs!BK$49+INPUTs!BK$50+INPUTs!BK$51)</f>
        <v>0</v>
      </c>
      <c r="BQ47" s="146">
        <f>conversões!BP47*(INPUTs!BL$49+INPUTs!BL$50+INPUTs!BL$51)</f>
        <v>0</v>
      </c>
      <c r="BR47" s="146">
        <f>conversões!BQ47*(INPUTs!BM$49+INPUTs!BM$50+INPUTs!BM$51)</f>
        <v>653.46811127292483</v>
      </c>
      <c r="BS47" s="146">
        <f>conversões!BR47*(INPUTs!BN$49+INPUTs!BN$50+INPUTs!BN$51)</f>
        <v>0</v>
      </c>
      <c r="BT47" s="146">
        <f>conversões!BS47*(INPUTs!BO$49+INPUTs!BO$50+INPUTs!BO$51)</f>
        <v>222782.1263108381</v>
      </c>
      <c r="BU47" s="146">
        <f>conversões!BT47*(INPUTs!BP$49+INPUTs!BP$50+INPUTs!BP$51)</f>
        <v>0</v>
      </c>
      <c r="BV47" s="146">
        <f>conversões!BU47*(INPUTs!BQ$49+INPUTs!BQ$50+INPUTs!BQ$51)</f>
        <v>0</v>
      </c>
      <c r="BW47" s="146">
        <f>conversões!BV47*(INPUTs!BR$49+INPUTs!BR$50+INPUTs!BR$51)</f>
        <v>8481.7561235242338</v>
      </c>
      <c r="BX47" s="146">
        <f>conversões!BW47*(INPUTs!BS$49+INPUTs!BS$50+INPUTs!BS$51)</f>
        <v>18311.604693490488</v>
      </c>
      <c r="BY47" s="146">
        <f>conversões!BX47*(INPUTs!BT$49+INPUTs!BT$50+INPUTs!BT$51)</f>
        <v>60.849161523070322</v>
      </c>
      <c r="BZ47" s="146">
        <f>conversões!BY47*(INPUTs!BU$49+INPUTs!BU$50+INPUTs!BU$51)</f>
        <v>0</v>
      </c>
      <c r="CA47" s="146">
        <f>conversões!BZ47*(INPUTs!BV$49+INPUTs!BV$50+INPUTs!BV$51)</f>
        <v>0</v>
      </c>
      <c r="CB47" s="146">
        <f>conversões!CA47*(INPUTs!BW$49+INPUTs!BW$50+INPUTs!BW$51)</f>
        <v>977.52429548471412</v>
      </c>
      <c r="CC47" s="146">
        <f>conversões!CB47*(INPUTs!BX$49+INPUTs!BX$50+INPUTs!BX$51)</f>
        <v>278.08496257058027</v>
      </c>
      <c r="CD47" s="146">
        <f>conversões!CC47*(INPUTs!BY$49+INPUTs!BY$50+INPUTs!BY$51)</f>
        <v>0</v>
      </c>
      <c r="CE47" s="146">
        <f>conversões!CD47*(INPUTs!BZ$49+INPUTs!BZ$50+INPUTs!BZ$51)</f>
        <v>4282.0307800180981</v>
      </c>
      <c r="CF47" s="146">
        <f>conversões!CE47*(INPUTs!CA$49+INPUTs!CA$50+INPUTs!CA$51)</f>
        <v>87761.429296595015</v>
      </c>
      <c r="CG47" s="146">
        <f>conversões!CF47*(INPUTs!CB$49+INPUTs!CB$50+INPUTs!CB$51)</f>
        <v>2366.1375684142513</v>
      </c>
      <c r="CH47" s="146">
        <f>conversões!CG47*(INPUTs!CC$49+INPUTs!CC$50+INPUTs!CC$51)</f>
        <v>122802.29054963363</v>
      </c>
      <c r="CI47" s="146">
        <f>conversões!CH47*(INPUTs!CD$49+INPUTs!CD$50+INPUTs!CD$51)</f>
        <v>123146.9835652763</v>
      </c>
      <c r="CJ47" s="146">
        <f>conversões!CI47*(INPUTs!CE$49+INPUTs!CE$50+INPUTs!CE$51)</f>
        <v>14260.146925236771</v>
      </c>
      <c r="CK47" s="146">
        <f>conversões!CJ47*(INPUTs!CF$49+INPUTs!CF$50+INPUTs!CF$51)</f>
        <v>590.79776931429524</v>
      </c>
      <c r="CL47" s="146">
        <f>conversões!CK47*(INPUTs!CG$49+INPUTs!CG$50+INPUTs!CG$51)</f>
        <v>6164.3119068922488</v>
      </c>
      <c r="CM47" s="146">
        <f>conversões!CL47*(INPUTs!CH$49+INPUTs!CH$50+INPUTs!CH$51)</f>
        <v>676.06284313566221</v>
      </c>
      <c r="CN47" s="146">
        <f>conversões!CM47*(INPUTs!CI$49+INPUTs!CI$50+INPUTs!CI$51)</f>
        <v>1606.7228549657887</v>
      </c>
      <c r="CO47" s="146">
        <f>conversões!CN47*(INPUTs!CJ$49+INPUTs!CJ$50+INPUTs!CJ$51)</f>
        <v>2403.8161965605059</v>
      </c>
      <c r="CP47" s="146">
        <f>conversões!CO47*(INPUTs!CK$49+INPUTs!CK$50+INPUTs!CK$51)</f>
        <v>92.899483241353636</v>
      </c>
      <c r="CQ47" s="144">
        <f t="shared" si="2"/>
        <v>617699.04339798808</v>
      </c>
      <c r="CR47" s="146">
        <f>conversões!CQ47*(INPUTs!CM$49+INPUTs!CM$50+INPUTs!CM$51)</f>
        <v>0</v>
      </c>
      <c r="CS47" s="146">
        <f>conversões!CR47*(INPUTs!CN$49+INPUTs!CN$50+INPUTs!CN$51)</f>
        <v>0</v>
      </c>
      <c r="CT47" s="146">
        <f>conversões!CS47*(INPUTs!CO$49+INPUTs!CO$50+INPUTs!CO$51)</f>
        <v>4006.0207865304333</v>
      </c>
      <c r="CU47" s="146">
        <f>conversões!CT47*(INPUTs!CP$49+INPUTs!CP$50+INPUTs!CP$51)</f>
        <v>0</v>
      </c>
      <c r="CV47" s="146">
        <f>conversões!CU47*(INPUTs!CQ$49+INPUTs!CQ$50+INPUTs!CQ$51)</f>
        <v>241678.16290773448</v>
      </c>
      <c r="CW47" s="146">
        <f>conversões!CV47*(INPUTs!CR$49+INPUTs!CR$50+INPUTs!CR$51)</f>
        <v>0</v>
      </c>
      <c r="CX47" s="146">
        <f>conversões!CW47*(INPUTs!CS$49+INPUTs!CS$50+INPUTs!CS$51)</f>
        <v>0</v>
      </c>
      <c r="CY47" s="146">
        <f>conversões!CX47*(INPUTs!CT$49+INPUTs!CT$50+INPUTs!CT$51)</f>
        <v>10196.391251105917</v>
      </c>
      <c r="CZ47" s="146">
        <f>conversões!CY47*(INPUTs!CU$49+INPUTs!CU$50+INPUTs!CU$51)</f>
        <v>16536.681639806684</v>
      </c>
      <c r="DA47" s="146">
        <f>conversões!CZ47*(INPUTs!CV$49+INPUTs!CV$50+INPUTs!CV$51)</f>
        <v>107.07808862940199</v>
      </c>
      <c r="DB47" s="146">
        <f>conversões!DA47*(INPUTs!CW$49+INPUTs!CW$50+INPUTs!CW$51)</f>
        <v>0</v>
      </c>
      <c r="DC47" s="146">
        <f>conversões!DB47*(INPUTs!CX$49+INPUTs!CX$50+INPUTs!CX$51)</f>
        <v>0</v>
      </c>
      <c r="DD47" s="146">
        <f>conversões!DC47*(INPUTs!CY$49+INPUTs!CY$50+INPUTs!CY$51)</f>
        <v>2733.1677705978345</v>
      </c>
      <c r="DE47" s="146">
        <f>conversões!DD47*(INPUTs!CZ$49+INPUTs!CZ$50+INPUTs!CZ$51)</f>
        <v>282.85746553394239</v>
      </c>
      <c r="DF47" s="146">
        <f>conversões!DE47*(INPUTs!DA$49+INPUTs!DA$50+INPUTs!DA$51)</f>
        <v>0</v>
      </c>
      <c r="DG47" s="146">
        <f>conversões!DF47*(INPUTs!DB$49+INPUTs!DB$50+INPUTs!DB$51)</f>
        <v>4326.3754349178034</v>
      </c>
      <c r="DH47" s="146">
        <f>conversões!DG47*(INPUTs!DC$49+INPUTs!DC$50+INPUTs!DC$51)</f>
        <v>78931.384869562011</v>
      </c>
      <c r="DI47" s="146">
        <f>conversões!DH47*(INPUTs!DD$49+INPUTs!DD$50+INPUTs!DD$51)</f>
        <v>1795.848848833356</v>
      </c>
      <c r="DJ47" s="146">
        <f>conversões!DI47*(INPUTs!DE$49+INPUTs!DE$50+INPUTs!DE$51)</f>
        <v>23621.180505063148</v>
      </c>
      <c r="DK47" s="146">
        <f>conversões!DJ47*(INPUTs!DF$49+INPUTs!DF$50+INPUTs!DF$51)</f>
        <v>109816.23377050583</v>
      </c>
      <c r="DL47" s="146">
        <f>conversões!DK47*(INPUTs!DG$49+INPUTs!DG$50+INPUTs!DG$51)</f>
        <v>12317.399170768378</v>
      </c>
      <c r="DM47" s="146">
        <f>conversões!DL47*(INPUTs!DH$49+INPUTs!DH$50+INPUTs!DH$51)</f>
        <v>656.99244866005506</v>
      </c>
      <c r="DN47" s="146">
        <f>conversões!DM47*(INPUTs!DI$49+INPUTs!DI$50+INPUTs!DI$51)</f>
        <v>5789.2100240738837</v>
      </c>
      <c r="DO47" s="146">
        <f>conversões!DN47*(INPUTs!DJ$49+INPUTs!DJ$50+INPUTs!DJ$51)</f>
        <v>60.531817485172468</v>
      </c>
      <c r="DP47" s="146">
        <f>conversões!DO47*(INPUTs!DK$49+INPUTs!DK$50+INPUTs!DK$51)</f>
        <v>12610.158377076596</v>
      </c>
      <c r="DQ47" s="146">
        <f>conversões!DP47*(INPUTs!DL$49+INPUTs!DL$50+INPUTs!DL$51)</f>
        <v>5490.0759154505586</v>
      </c>
      <c r="DR47" s="146">
        <f>conversões!DQ47*(INPUTs!DM$49+INPUTs!DM$50+INPUTs!DM$51)</f>
        <v>80.802072802787833</v>
      </c>
      <c r="DS47" s="144">
        <f t="shared" si="3"/>
        <v>531036.55316513835</v>
      </c>
      <c r="DT47" s="146">
        <f>conversões!DS47*(INPUTs!DO$49+INPUTs!DO$50+INPUTs!DO$51)</f>
        <v>0</v>
      </c>
      <c r="DU47" s="146">
        <f>conversões!DT47*(INPUTs!DP$49+INPUTs!DP$50+INPUTs!DP$51)</f>
        <v>0</v>
      </c>
      <c r="DV47" s="146">
        <f>conversões!DU47*(INPUTs!DQ$49+INPUTs!DQ$50+INPUTs!DQ$51)</f>
        <v>0</v>
      </c>
      <c r="DW47" s="146">
        <f>conversões!DV47*(INPUTs!DR$49+INPUTs!DR$50+INPUTs!DR$51)</f>
        <v>0</v>
      </c>
      <c r="DX47" s="146">
        <f>conversões!DW47*(INPUTs!DS$49+INPUTs!DS$50+INPUTs!DS$51)</f>
        <v>257475.59266697674</v>
      </c>
      <c r="DY47" s="146">
        <f>conversões!DX47*(INPUTs!DT$49+INPUTs!DT$50+INPUTs!DT$51)</f>
        <v>0</v>
      </c>
      <c r="DZ47" s="146">
        <f>conversões!DY47*(INPUTs!DU$49+INPUTs!DU$50+INPUTs!DU$51)</f>
        <v>0</v>
      </c>
      <c r="EA47" s="146">
        <f>conversões!DZ47*(INPUTs!DV$49+INPUTs!DV$50+INPUTs!DV$51)</f>
        <v>10183.305096356513</v>
      </c>
      <c r="EB47" s="146">
        <f>conversões!EA47*(INPUTs!DW$49+INPUTs!DW$50+INPUTs!DW$51)</f>
        <v>5723.9854696446382</v>
      </c>
      <c r="EC47" s="146">
        <f>conversões!EB47*(INPUTs!DX$49+INPUTs!DX$50+INPUTs!DX$51)</f>
        <v>0</v>
      </c>
      <c r="ED47" s="146">
        <f>conversões!EC47*(INPUTs!DY$49+INPUTs!DY$50+INPUTs!DY$51)</f>
        <v>0</v>
      </c>
      <c r="EE47" s="146">
        <f>conversões!ED47*(INPUTs!DZ$49+INPUTs!DZ$50+INPUTs!DZ$51)</f>
        <v>756.67259956037344</v>
      </c>
      <c r="EF47" s="146">
        <f>conversões!EE47*(INPUTs!EA$49+INPUTs!EA$50+INPUTs!EA$51)</f>
        <v>1026.9788914433523</v>
      </c>
      <c r="EG47" s="146">
        <f>conversões!EF47*(INPUTs!EB$49+INPUTs!EB$50+INPUTs!EB$51)</f>
        <v>315.00860473836747</v>
      </c>
      <c r="EH47" s="146">
        <f>conversões!EG47*(INPUTs!EC$49+INPUTs!EC$50+INPUTs!EC$51)</f>
        <v>0</v>
      </c>
      <c r="EI47" s="146">
        <f>conversões!EH47*(INPUTs!ED$49+INPUTs!ED$50+INPUTs!ED$51)</f>
        <v>6521.9261901511309</v>
      </c>
      <c r="EJ47" s="146">
        <f>conversões!EI47*(INPUTs!EE$49+INPUTs!EE$50+INPUTs!EE$51)</f>
        <v>78306.01027950611</v>
      </c>
      <c r="EK47" s="146">
        <f>conversões!EJ47*(INPUTs!EF$49+INPUTs!EF$50+INPUTs!EF$51)</f>
        <v>1564.8281718792546</v>
      </c>
      <c r="EL47" s="146">
        <f>conversões!EK47*(INPUTs!EG$49+INPUTs!EG$50+INPUTs!EG$51)</f>
        <v>87634.285326919387</v>
      </c>
      <c r="EM47" s="146">
        <f>conversões!EL47*(INPUTs!EH$49+INPUTs!EH$50+INPUTs!EH$51)</f>
        <v>192610.84204735808</v>
      </c>
      <c r="EN47" s="146">
        <f>conversões!EM47*(INPUTs!EI$49+INPUTs!EI$50+INPUTs!EI$51)</f>
        <v>15931.951951673209</v>
      </c>
      <c r="EO47" s="146">
        <f>conversões!EN47*(INPUTs!EJ$49+INPUTs!EJ$50+INPUTs!EJ$51)</f>
        <v>1569.8742907311675</v>
      </c>
      <c r="EP47" s="146">
        <f>conversões!EO47*(INPUTs!EK$49+INPUTs!EK$50+INPUTs!EK$51)</f>
        <v>4351.6195803589217</v>
      </c>
      <c r="EQ47" s="146">
        <f>conversões!EP47*(INPUTs!EL$49+INPUTs!EL$50+INPUTs!EL$51)</f>
        <v>55.92399596779245</v>
      </c>
      <c r="ER47" s="146">
        <f>conversões!EQ47*(INPUTs!EM$49+INPUTs!EM$50+INPUTs!EM$51)</f>
        <v>0</v>
      </c>
      <c r="ES47" s="146">
        <f>conversões!ER47*(INPUTs!EN$49+INPUTs!EN$50+INPUTs!EN$51)</f>
        <v>2402.2237201293265</v>
      </c>
      <c r="ET47" s="146">
        <f>conversões!ES47*(INPUTs!EO$49+INPUTs!EO$50+INPUTs!EO$51)</f>
        <v>86.627366303051048</v>
      </c>
      <c r="EU47" s="144">
        <f t="shared" si="4"/>
        <v>666517.65624969744</v>
      </c>
      <c r="EV47" s="146">
        <f>conversões!EU47*(INPUTs!EQ$49+INPUTs!EQ$50+INPUTs!EQ$51)</f>
        <v>0</v>
      </c>
      <c r="EW47" s="146">
        <f>conversões!EV47*(INPUTs!ER$49+INPUTs!ER$50+INPUTs!ER$51)</f>
        <v>0</v>
      </c>
      <c r="EX47" s="146">
        <f>conversões!EW47*(INPUTs!ES$49+INPUTs!ES$50+INPUTs!ES$51)</f>
        <v>0</v>
      </c>
      <c r="EY47" s="146">
        <f>conversões!EX47*(INPUTs!ET$49+INPUTs!ET$50+INPUTs!ET$51)</f>
        <v>0</v>
      </c>
      <c r="EZ47" s="146">
        <f>conversões!EY47*(INPUTs!EU$49+INPUTs!EU$50+INPUTs!EU$51)</f>
        <v>239332.35965943552</v>
      </c>
      <c r="FA47" s="146">
        <f>conversões!EZ47*(INPUTs!EV$49+INPUTs!EV$50+INPUTs!EV$51)</f>
        <v>0</v>
      </c>
      <c r="FB47" s="146">
        <f>conversões!FA47*(INPUTs!EW$49+INPUTs!EW$50+INPUTs!EW$51)</f>
        <v>0</v>
      </c>
      <c r="FC47" s="146">
        <f>conversões!FB47*(INPUTs!EX$49+INPUTs!EX$50+INPUTs!EX$51)</f>
        <v>0</v>
      </c>
      <c r="FD47" s="146">
        <f>conversões!FC47*(INPUTs!EY$49+INPUTs!EY$50+INPUTs!EY$51)</f>
        <v>11887.752919191194</v>
      </c>
      <c r="FE47" s="146">
        <f>conversões!FD47*(INPUTs!EZ$49+INPUTs!EZ$50+INPUTs!EZ$51)</f>
        <v>0</v>
      </c>
      <c r="FF47" s="146">
        <f>conversões!FE47*(INPUTs!FA$49+INPUTs!FA$50+INPUTs!FA$51)</f>
        <v>0</v>
      </c>
      <c r="FG47" s="146">
        <f>conversões!FF47*(INPUTs!FB$49+INPUTs!FB$50+INPUTs!FB$51)</f>
        <v>797.56499992538943</v>
      </c>
      <c r="FH47" s="146">
        <f>conversões!FG47*(INPUTs!FC$49+INPUTs!FC$50+INPUTs!FC$51)</f>
        <v>3524.4802568777709</v>
      </c>
      <c r="FI47" s="146">
        <f>conversões!FH47*(INPUTs!FD$49+INPUTs!FD$50+INPUTs!FD$51)</f>
        <v>356.3148076075118</v>
      </c>
      <c r="FJ47" s="146">
        <f>conversões!FI47*(INPUTs!FE$49+INPUTs!FE$50+INPUTs!FE$51)</f>
        <v>0</v>
      </c>
      <c r="FK47" s="146">
        <f>conversões!FJ47*(INPUTs!FF$49+INPUTs!FF$50+INPUTs!FF$51)</f>
        <v>8733.0456594236912</v>
      </c>
      <c r="FL47" s="146">
        <f>conversões!FK47*(INPUTs!FG$49+INPUTs!FG$50+INPUTs!FG$51)</f>
        <v>68512.286848219883</v>
      </c>
      <c r="FM47" s="146">
        <f>conversões!FL47*(INPUTs!FH$49+INPUTs!FH$50+INPUTs!FH$51)</f>
        <v>1586.9480740148308</v>
      </c>
      <c r="FN47" s="146">
        <f>conversões!FM47*(INPUTs!FI$49+INPUTs!FI$50+INPUTs!FI$51)</f>
        <v>20864.943308525326</v>
      </c>
      <c r="FO47" s="146">
        <f>conversões!FN47*(INPUTs!FJ$49+INPUTs!FJ$50+INPUTs!FJ$51)</f>
        <v>177029.91787955974</v>
      </c>
      <c r="FP47" s="146">
        <f>conversões!FO47*(INPUTs!FK$49+INPUTs!FK$50+INPUTs!FK$51)</f>
        <v>8220.855426743934</v>
      </c>
      <c r="FQ47" s="146">
        <f>conversões!FP47*(INPUTs!FL$49+INPUTs!FL$50+INPUTs!FL$51)</f>
        <v>399.88403387367975</v>
      </c>
      <c r="FR47" s="146">
        <f>conversões!FQ47*(INPUTs!FM$49+INPUTs!FM$50+INPUTs!FM$51)</f>
        <v>3529.814110244487</v>
      </c>
      <c r="FS47" s="146">
        <f>conversões!FR47*(INPUTs!FN$49+INPUTs!FN$50+INPUTs!FN$51)</f>
        <v>0</v>
      </c>
      <c r="FT47" s="146">
        <f>conversões!FS47*(INPUTs!FO$49+INPUTs!FO$50+INPUTs!FO$51)</f>
        <v>0</v>
      </c>
      <c r="FU47" s="146">
        <f>conversões!FT47*(INPUTs!FP$49+INPUTs!FP$50+INPUTs!FP$51)</f>
        <v>1231.6342801132193</v>
      </c>
      <c r="FV47" s="146">
        <f>conversões!FU47*(INPUTs!FQ$49+INPUTs!FQ$50+INPUTs!FQ$51)</f>
        <v>146.27783968698557</v>
      </c>
      <c r="FW47" s="144">
        <f t="shared" si="5"/>
        <v>546154.08010344324</v>
      </c>
      <c r="FX47" s="146">
        <f>conversões!FW47*(INPUTs!FS$49+INPUTs!FS$50+INPUTs!FS$51)</f>
        <v>0</v>
      </c>
      <c r="FY47" s="146">
        <f>conversões!FX47*(INPUTs!FT$49+INPUTs!FT$50+INPUTs!FT$51)</f>
        <v>0</v>
      </c>
      <c r="FZ47" s="146">
        <f>conversões!FY47*(INPUTs!FU$49+INPUTs!FU$50+INPUTs!FU$51)</f>
        <v>0</v>
      </c>
      <c r="GA47" s="146">
        <f>conversões!FZ47*(INPUTs!FV$49+INPUTs!FV$50+INPUTs!FV$51)</f>
        <v>0</v>
      </c>
      <c r="GB47" s="146">
        <f>conversões!GA47*(INPUTs!FW$49+INPUTs!FW$50+INPUTs!FW$51)</f>
        <v>803.22907577402088</v>
      </c>
      <c r="GC47" s="146">
        <f>conversões!GB47*(INPUTs!FX$49+INPUTs!FX$50+INPUTs!FX$51)</f>
        <v>0</v>
      </c>
      <c r="GD47" s="146">
        <f>conversões!GC47*(INPUTs!FY$49+INPUTs!FY$50+INPUTs!FY$51)</f>
        <v>0</v>
      </c>
      <c r="GE47" s="146">
        <f>conversões!GD47*(INPUTs!FZ$49+INPUTs!FZ$50+INPUTs!FZ$51)</f>
        <v>0</v>
      </c>
      <c r="GF47" s="146">
        <f>conversões!GE47*(INPUTs!GA$49+INPUTs!GA$50+INPUTs!GA$51)</f>
        <v>4081.2959751165399</v>
      </c>
      <c r="GG47" s="146">
        <f>conversões!GF47*(INPUTs!GB$49+INPUTs!GB$50+INPUTs!GB$51)</f>
        <v>0</v>
      </c>
      <c r="GH47" s="146">
        <f>conversões!GG47*(INPUTs!GC$49+INPUTs!GC$50+INPUTs!GC$51)</f>
        <v>0</v>
      </c>
      <c r="GI47" s="146">
        <f>conversões!GH47*(INPUTs!GD$49+INPUTs!GD$50+INPUTs!GD$51)</f>
        <v>1622.6299014993278</v>
      </c>
      <c r="GJ47" s="146">
        <f>conversões!GI47*(INPUTs!GE$49+INPUTs!GE$50+INPUTs!GE$51)</f>
        <v>1578.9153457513817</v>
      </c>
      <c r="GK47" s="146">
        <f>conversões!GJ47*(INPUTs!GF$49+INPUTs!GF$50+INPUTs!GF$51)</f>
        <v>401.01915768646296</v>
      </c>
      <c r="GL47" s="146">
        <f>conversões!GK47*(INPUTs!GG$49+INPUTs!GG$50+INPUTs!GG$51)</f>
        <v>0</v>
      </c>
      <c r="GM47" s="146">
        <f>conversões!GL47*(INPUTs!GH$49+INPUTs!GH$50+INPUTs!GH$51)</f>
        <v>2670.0860534661947</v>
      </c>
      <c r="GN47" s="146">
        <f>conversões!GM47*(INPUTs!GI$49+INPUTs!GI$50+INPUTs!GI$51)</f>
        <v>58668.710830512828</v>
      </c>
      <c r="GO47" s="146">
        <f>conversões!GN47*(INPUTs!GJ$49+INPUTs!GJ$50+INPUTs!GJ$51)</f>
        <v>1908.4476969542745</v>
      </c>
      <c r="GP47" s="146">
        <f>conversões!GO47*(INPUTs!GK$49+INPUTs!GK$50+INPUTs!GK$51)</f>
        <v>19923.899513633904</v>
      </c>
      <c r="GQ47" s="146">
        <f>conversões!GP47*(INPUTs!GL$49+INPUTs!GL$50+INPUTs!GL$51)</f>
        <v>168326.19738487934</v>
      </c>
      <c r="GR47" s="146">
        <f>conversões!GQ47*(INPUTs!GM$49+INPUTs!GM$50+INPUTs!GM$51)</f>
        <v>952.33298685240004</v>
      </c>
      <c r="GS47" s="146">
        <f>conversões!GR47*(INPUTs!GN$49+INPUTs!GN$50+INPUTs!GN$51)</f>
        <v>276.99534339335173</v>
      </c>
      <c r="GT47" s="146">
        <f>conversões!GS47*(INPUTs!GO$49+INPUTs!GO$50+INPUTs!GO$51)</f>
        <v>3858.214309166457</v>
      </c>
      <c r="GU47" s="146">
        <f>conversões!GT47*(INPUTs!GP$49+INPUTs!GP$50+INPUTs!GP$51)</f>
        <v>0</v>
      </c>
      <c r="GV47" s="146">
        <f>conversões!GU47*(INPUTs!GQ$49+INPUTs!GQ$50+INPUTs!GQ$51)</f>
        <v>0</v>
      </c>
      <c r="GW47" s="146">
        <f>conversões!GV47*(INPUTs!GR$49+INPUTs!GR$50+INPUTs!GR$51)</f>
        <v>1304.6003899009584</v>
      </c>
      <c r="GX47" s="146">
        <f>conversões!GW47*(INPUTs!GS$49+INPUTs!GS$50+INPUTs!GS$51)</f>
        <v>598335.28657054447</v>
      </c>
      <c r="GY47" s="144">
        <f t="shared" si="6"/>
        <v>864711.860535132</v>
      </c>
      <c r="GZ47" s="146">
        <f>conversões!GY47*(INPUTs!GU$49+INPUTs!GU$50+INPUTs!GU$51)</f>
        <v>0</v>
      </c>
      <c r="HA47" s="146">
        <f>conversões!GZ47*(INPUTs!GV$49+INPUTs!GV$50+INPUTs!GV$51)</f>
        <v>0</v>
      </c>
      <c r="HB47" s="146">
        <f>conversões!HA47*(INPUTs!GW$49+INPUTs!GW$50+INPUTs!GW$51)</f>
        <v>310.67293010037207</v>
      </c>
      <c r="HC47" s="146">
        <f>conversões!HB47*(INPUTs!GX$49+INPUTs!GX$50+INPUTs!GX$51)</f>
        <v>0</v>
      </c>
      <c r="HD47" s="146">
        <f>conversões!HC47*(INPUTs!GY$49+INPUTs!GY$50+INPUTs!GY$51)</f>
        <v>0</v>
      </c>
      <c r="HE47" s="146">
        <f>conversões!HD47*(INPUTs!GZ$49+INPUTs!GZ$50+INPUTs!GZ$51)</f>
        <v>0</v>
      </c>
      <c r="HF47" s="146">
        <f>conversões!HE47*(INPUTs!HA$49+INPUTs!HA$50+INPUTs!HA$51)</f>
        <v>0</v>
      </c>
      <c r="HG47" s="146">
        <f>conversões!HF47*(INPUTs!HB$49+INPUTs!HB$50+INPUTs!HB$51)</f>
        <v>0</v>
      </c>
      <c r="HH47" s="146">
        <f>conversões!HG47*(INPUTs!HC$49+INPUTs!HC$50+INPUTs!HC$51)</f>
        <v>4150.3396617714507</v>
      </c>
      <c r="HI47" s="146">
        <f>conversões!HH47*(INPUTs!HD$49+INPUTs!HD$50+INPUTs!HD$51)</f>
        <v>0</v>
      </c>
      <c r="HJ47" s="146">
        <f>conversões!HI47*(INPUTs!HE$49+INPUTs!HE$50+INPUTs!HE$51)</f>
        <v>0</v>
      </c>
      <c r="HK47" s="146">
        <f>conversões!HJ47*(INPUTs!HF$49+INPUTs!HF$50+INPUTs!HF$51)</f>
        <v>655.95411962614753</v>
      </c>
      <c r="HL47" s="146">
        <f>conversões!HK47*(INPUTs!HG$49+INPUTs!HG$50+INPUTs!HG$51)</f>
        <v>1609.8034232506745</v>
      </c>
      <c r="HM47" s="146">
        <f>conversões!HL47*(INPUTs!HH$49+INPUTs!HH$50+INPUTs!HH$51)</f>
        <v>406.54205801782763</v>
      </c>
      <c r="HN47" s="146">
        <f>conversões!HM47*(INPUTs!HI$49+INPUTs!HI$50+INPUTs!HI$51)</f>
        <v>0</v>
      </c>
      <c r="HO47" s="146">
        <f>conversões!HN47*(INPUTs!HJ$49+INPUTs!HJ$50+INPUTs!HJ$51)</f>
        <v>13264.993965211988</v>
      </c>
      <c r="HP47" s="146">
        <f>conversões!HO47*(INPUTs!HK$49+INPUTs!HK$50+INPUTs!HK$51)</f>
        <v>43412.942804549588</v>
      </c>
      <c r="HQ47" s="146">
        <f>conversões!HP47*(INPUTs!HL$49+INPUTs!HL$50+INPUTs!HL$51)</f>
        <v>1277.3596192487175</v>
      </c>
      <c r="HR47" s="146">
        <f>conversões!HQ47*(INPUTs!HM$49+INPUTs!HM$50+INPUTs!HM$51)</f>
        <v>9109.4333690643853</v>
      </c>
      <c r="HS47" s="146">
        <f>conversões!HR47*(INPUTs!HN$49+INPUTs!HN$50+INPUTs!HN$51)</f>
        <v>147649.13244939464</v>
      </c>
      <c r="HT47" s="146">
        <f>conversões!HS47*(INPUTs!HO$49+INPUTs!HO$50+INPUTs!HO$51)</f>
        <v>892.89657214454246</v>
      </c>
      <c r="HU47" s="146">
        <f>conversões!HT47*(INPUTs!HP$49+INPUTs!HP$50+INPUTs!HP$51)</f>
        <v>72.588631153749745</v>
      </c>
      <c r="HV47" s="146">
        <f>conversões!HU47*(INPUTs!HQ$49+INPUTs!HQ$50+INPUTs!HQ$51)</f>
        <v>3536.1828368632605</v>
      </c>
      <c r="HW47" s="146">
        <f>conversões!HV47*(INPUTs!HR$49+INPUTs!HR$50+INPUTs!HR$51)</f>
        <v>58.645431352204966</v>
      </c>
      <c r="HX47" s="146">
        <f>conversões!HW47*(INPUTs!HS$49+INPUTs!HS$50+INPUTs!HS$51)</f>
        <v>0</v>
      </c>
      <c r="HY47" s="146">
        <f>conversões!HX47*(INPUTs!HT$49+INPUTs!HT$50+INPUTs!HT$51)</f>
        <v>764.95013276057284</v>
      </c>
      <c r="HZ47" s="146">
        <f>conversões!HY47*(INPUTs!HU$49+INPUTs!HU$50+INPUTs!HU$51)</f>
        <v>535675.73315744754</v>
      </c>
      <c r="IA47" s="144">
        <f t="shared" si="7"/>
        <v>762848.17116195767</v>
      </c>
    </row>
    <row r="48" spans="1:235" s="27" customFormat="1" ht="36" x14ac:dyDescent="0.25">
      <c r="A48" s="87" t="s">
        <v>841</v>
      </c>
      <c r="B48" s="88">
        <v>9103</v>
      </c>
      <c r="C48" s="88"/>
      <c r="D48" s="88"/>
      <c r="E48" s="88"/>
      <c r="F48" s="88" t="s">
        <v>82</v>
      </c>
      <c r="G48" s="88" t="s">
        <v>833</v>
      </c>
      <c r="H48" s="88" t="s">
        <v>35</v>
      </c>
      <c r="I48" s="87" t="s">
        <v>841</v>
      </c>
      <c r="J48" s="87" t="s">
        <v>841</v>
      </c>
      <c r="K48" s="87" t="s">
        <v>845</v>
      </c>
      <c r="L48" s="146">
        <f>conversões!K48*(INPUTs!G$49+INPUTs!G$50+INPUTs!G$51)</f>
        <v>3027.7112762655893</v>
      </c>
      <c r="M48" s="146">
        <f>conversões!L48*(INPUTs!H$49+INPUTs!H$50+INPUTs!H$51)</f>
        <v>34061.087804450537</v>
      </c>
      <c r="N48" s="146">
        <f>conversões!M48*(INPUTs!I$49+INPUTs!I$50+INPUTs!I$51)</f>
        <v>0</v>
      </c>
      <c r="O48" s="146">
        <f>conversões!N48*(INPUTs!J$49+INPUTs!J$50+INPUTs!J$51)</f>
        <v>1221.0711346166363</v>
      </c>
      <c r="P48" s="146">
        <f>conversões!O48*(INPUTs!K$49+INPUTs!K$50+INPUTs!K$51)</f>
        <v>277.09385059448044</v>
      </c>
      <c r="Q48" s="146">
        <f>conversões!P48*(INPUTs!L$49+INPUTs!L$50+INPUTs!L$51)</f>
        <v>515.97866675965884</v>
      </c>
      <c r="R48" s="146">
        <f>conversões!Q48*(INPUTs!M$49+INPUTs!M$50+INPUTs!M$51)</f>
        <v>472.73046758155641</v>
      </c>
      <c r="S48" s="146">
        <f>conversões!R48*(INPUTs!N$49+INPUTs!N$50+INPUTs!N$51)</f>
        <v>0</v>
      </c>
      <c r="T48" s="146">
        <f>conversões!S48*(INPUTs!O$49+INPUTs!O$50+INPUTs!O$51)</f>
        <v>0</v>
      </c>
      <c r="U48" s="146">
        <f>conversões!T48*(INPUTs!P$49+INPUTs!P$50+INPUTs!P$51)</f>
        <v>55.887795318263692</v>
      </c>
      <c r="V48" s="146">
        <f>conversões!U48*(INPUTs!Q$49+INPUTs!Q$50+INPUTs!Q$51)</f>
        <v>144.25766990721027</v>
      </c>
      <c r="W48" s="146">
        <f>conversões!V48*(INPUTs!R$49+INPUTs!R$50+INPUTs!R$51)</f>
        <v>0</v>
      </c>
      <c r="X48" s="146">
        <f>conversões!W48*(INPUTs!S$49+INPUTs!S$50+INPUTs!S$51)</f>
        <v>11630.36059184535</v>
      </c>
      <c r="Y48" s="146">
        <f>conversões!X48*(INPUTs!T$49+INPUTs!T$50+INPUTs!T$51)</f>
        <v>0</v>
      </c>
      <c r="Z48" s="146">
        <f>conversões!Y48*(INPUTs!U$49+INPUTs!U$50+INPUTs!U$51)</f>
        <v>167.36387677539784</v>
      </c>
      <c r="AA48" s="146">
        <f>conversões!Z48*(INPUTs!V$49+INPUTs!V$50+INPUTs!V$51)</f>
        <v>704.32053698226991</v>
      </c>
      <c r="AB48" s="146">
        <f>conversões!AA48*(INPUTs!W$49+INPUTs!W$50+INPUTs!W$51)</f>
        <v>72103.435340110649</v>
      </c>
      <c r="AC48" s="146">
        <f>conversões!AB48*(INPUTs!X$49+INPUTs!X$50+INPUTs!X$51)</f>
        <v>102.05543706405244</v>
      </c>
      <c r="AD48" s="146">
        <f>conversões!AC48*(INPUTs!Y$49+INPUTs!Y$50+INPUTs!Y$51)</f>
        <v>178428.42824680079</v>
      </c>
      <c r="AE48" s="146">
        <f>conversões!AD48*(INPUTs!Z$49+INPUTs!Z$50+INPUTs!Z$51)</f>
        <v>231607.78830204456</v>
      </c>
      <c r="AF48" s="146">
        <f>conversões!AE48*(INPUTs!AA$49+INPUTs!AA$50+INPUTs!AA$51)</f>
        <v>84920.762388602656</v>
      </c>
      <c r="AG48" s="146">
        <f>conversões!AF48*(INPUTs!AB$49+INPUTs!AB$50+INPUTs!AB$51)</f>
        <v>1707.0541114526443</v>
      </c>
      <c r="AH48" s="146">
        <f>conversões!AG48*(INPUTs!AC$49+INPUTs!AC$50+INPUTs!AC$51)</f>
        <v>88824.70243568685</v>
      </c>
      <c r="AI48" s="146">
        <f>conversões!AH48*(INPUTs!AD$49+INPUTs!AD$50+INPUTs!AD$51)</f>
        <v>1557.2269602852971</v>
      </c>
      <c r="AJ48" s="146">
        <f>conversões!AI48*(INPUTs!AE$49+INPUTs!AE$50+INPUTs!AE$51)</f>
        <v>247.3258802786961</v>
      </c>
      <c r="AK48" s="146">
        <f>conversões!AJ48*(INPUTs!AF$49+INPUTs!AF$50+INPUTs!AF$51)</f>
        <v>1338.6971893513971</v>
      </c>
      <c r="AL48" s="146">
        <f>conversões!AK48*(INPUTs!AG$49+INPUTs!AG$50+INPUTs!AG$51)</f>
        <v>34877.874038273847</v>
      </c>
      <c r="AM48" s="144">
        <f t="shared" si="0"/>
        <v>747993.21400104847</v>
      </c>
      <c r="AN48" s="146">
        <f>conversões!AM48*(INPUTs!AI$49+INPUTs!AI$50+INPUTs!AI$51)</f>
        <v>3066.3619503844584</v>
      </c>
      <c r="AO48" s="146">
        <f>conversões!AN48*(INPUTs!AJ$49+INPUTs!AJ$50+INPUTs!AJ$51)</f>
        <v>37930.114442881786</v>
      </c>
      <c r="AP48" s="146">
        <f>conversões!AO48*(INPUTs!AK$49+INPUTs!AK$50+INPUTs!AK$51)</f>
        <v>0</v>
      </c>
      <c r="AQ48" s="146">
        <f>conversões!AP48*(INPUTs!AL$49+INPUTs!AL$50+INPUTs!AL$51)</f>
        <v>1210.8186413697038</v>
      </c>
      <c r="AR48" s="146">
        <f>conversões!AQ48*(INPUTs!AM$49+INPUTs!AM$50+INPUTs!AM$51)</f>
        <v>276.90642587846838</v>
      </c>
      <c r="AS48" s="146">
        <f>conversões!AR48*(INPUTs!AN$49+INPUTs!AN$50+INPUTs!AN$51)</f>
        <v>588.32571658236145</v>
      </c>
      <c r="AT48" s="146">
        <f>conversões!AS48*(INPUTs!AO$49+INPUTs!AO$50+INPUTs!AO$51)</f>
        <v>280.42073900962913</v>
      </c>
      <c r="AU48" s="146">
        <f>conversões!AT48*(INPUTs!AP$49+INPUTs!AP$50+INPUTs!AP$51)</f>
        <v>0</v>
      </c>
      <c r="AV48" s="146">
        <f>conversões!AU48*(INPUTs!AQ$49+INPUTs!AQ$50+INPUTs!AQ$51)</f>
        <v>0</v>
      </c>
      <c r="AW48" s="146">
        <f>conversões!AV48*(INPUTs!AR$49+INPUTs!AR$50+INPUTs!AR$51)</f>
        <v>55.932025890789959</v>
      </c>
      <c r="AX48" s="146">
        <f>conversões!AW48*(INPUTs!AS$49+INPUTs!AS$50+INPUTs!AS$51)</f>
        <v>763.3022124457882</v>
      </c>
      <c r="AY48" s="146">
        <f>conversões!AX48*(INPUTs!AT$49+INPUTs!AT$50+INPUTs!AT$51)</f>
        <v>0</v>
      </c>
      <c r="AZ48" s="146">
        <f>conversões!AY48*(INPUTs!AU$49+INPUTs!AU$50+INPUTs!AU$51)</f>
        <v>11123.32325745344</v>
      </c>
      <c r="BA48" s="146">
        <f>conversões!AZ48*(INPUTs!AV$49+INPUTs!AV$50+INPUTs!AV$51)</f>
        <v>0</v>
      </c>
      <c r="BB48" s="146">
        <f>conversões!BA48*(INPUTs!AW$49+INPUTs!AW$50+INPUTs!AW$51)</f>
        <v>55.932025890789959</v>
      </c>
      <c r="BC48" s="146">
        <f>conversões!BB48*(INPUTs!AX$49+INPUTs!AX$50+INPUTs!AX$51)</f>
        <v>291.44792765382584</v>
      </c>
      <c r="BD48" s="146">
        <f>conversões!BC48*(INPUTs!AY$49+INPUTs!AY$50+INPUTs!AY$51)</f>
        <v>64017.018382343216</v>
      </c>
      <c r="BE48" s="146">
        <f>conversões!BD48*(INPUTs!AZ$49+INPUTs!AZ$50+INPUTs!AZ$51)</f>
        <v>633.88061926244814</v>
      </c>
      <c r="BF48" s="146">
        <f>conversões!BE48*(INPUTs!BA$49+INPUTs!BA$50+INPUTs!BA$51)</f>
        <v>192100.54674037191</v>
      </c>
      <c r="BG48" s="146">
        <f>conversões!BF48*(INPUTs!BB$49+INPUTs!BB$50+INPUTs!BB$51)</f>
        <v>239713.5879318224</v>
      </c>
      <c r="BH48" s="146">
        <f>conversões!BG48*(INPUTs!BC$49+INPUTs!BC$50+INPUTs!BC$51)</f>
        <v>65513.921911533645</v>
      </c>
      <c r="BI48" s="146">
        <f>conversões!BH48*(INPUTs!BD$49+INPUTs!BD$50+INPUTs!BD$51)</f>
        <v>1173.6700416957958</v>
      </c>
      <c r="BJ48" s="146">
        <f>conversões!BI48*(INPUTs!BE$49+INPUTs!BE$50+INPUTs!BE$51)</f>
        <v>86223.567904347728</v>
      </c>
      <c r="BK48" s="146">
        <f>conversões!BJ48*(INPUTs!BF$49+INPUTs!BF$50+INPUTs!BF$51)</f>
        <v>1662.4771750432292</v>
      </c>
      <c r="BL48" s="146">
        <f>conversões!BK48*(INPUTs!BG$49+INPUTs!BG$50+INPUTs!BG$51)</f>
        <v>262.4812429177988</v>
      </c>
      <c r="BM48" s="146">
        <f>conversões!BL48*(INPUTs!BH$49+INPUTs!BH$50+INPUTs!BH$51)</f>
        <v>1142.9973476745092</v>
      </c>
      <c r="BN48" s="146">
        <f>conversões!BM48*(INPUTs!BI$49+INPUTs!BI$50+INPUTs!BI$51)</f>
        <v>34709.107040562158</v>
      </c>
      <c r="BO48" s="144">
        <f t="shared" si="1"/>
        <v>742796.14170301601</v>
      </c>
      <c r="BP48" s="146">
        <f>conversões!BO48*(INPUTs!BK$49+INPUTs!BK$50+INPUTs!BK$51)</f>
        <v>224.97450328354222</v>
      </c>
      <c r="BQ48" s="146">
        <f>conversões!BP48*(INPUTs!BL$49+INPUTs!BL$50+INPUTs!BL$51)</f>
        <v>31854.444910670944</v>
      </c>
      <c r="BR48" s="146">
        <f>conversões!BQ48*(INPUTs!BM$49+INPUTs!BM$50+INPUTs!BM$51)</f>
        <v>0</v>
      </c>
      <c r="BS48" s="146">
        <f>conversões!BR48*(INPUTs!BN$49+INPUTs!BN$50+INPUTs!BN$51)</f>
        <v>1306.9712789548951</v>
      </c>
      <c r="BT48" s="146">
        <f>conversões!BS48*(INPUTs!BO$49+INPUTs!BO$50+INPUTs!BO$51)</f>
        <v>428.97388078973842</v>
      </c>
      <c r="BU48" s="146">
        <f>conversões!BT48*(INPUTs!BP$49+INPUTs!BP$50+INPUTs!BP$51)</f>
        <v>570.0093189134775</v>
      </c>
      <c r="BV48" s="146">
        <f>conversões!BU48*(INPUTs!BQ$49+INPUTs!BQ$50+INPUTs!BQ$51)</f>
        <v>0</v>
      </c>
      <c r="BW48" s="146">
        <f>conversões!BV48*(INPUTs!BR$49+INPUTs!BR$50+INPUTs!BR$51)</f>
        <v>0</v>
      </c>
      <c r="BX48" s="146">
        <f>conversões!BW48*(INPUTs!BS$49+INPUTs!BS$50+INPUTs!BS$51)</f>
        <v>123.04799478383066</v>
      </c>
      <c r="BY48" s="146">
        <f>conversões!BX48*(INPUTs!BT$49+INPUTs!BT$50+INPUTs!BT$51)</f>
        <v>6775.3792917579785</v>
      </c>
      <c r="BZ48" s="146">
        <f>conversões!BY48*(INPUTs!BU$49+INPUTs!BU$50+INPUTs!BU$51)</f>
        <v>258.11420290441885</v>
      </c>
      <c r="CA48" s="146">
        <f>conversões!BZ48*(INPUTs!BV$49+INPUTs!BV$50+INPUTs!BV$51)</f>
        <v>0</v>
      </c>
      <c r="CB48" s="146">
        <f>conversões!CA48*(INPUTs!BW$49+INPUTs!BW$50+INPUTs!BW$51)</f>
        <v>9953.0604534602608</v>
      </c>
      <c r="CC48" s="146">
        <f>conversões!CB48*(INPUTs!BX$49+INPUTs!BX$50+INPUTs!BX$51)</f>
        <v>0</v>
      </c>
      <c r="CD48" s="146">
        <f>conversões!CC48*(INPUTs!BY$49+INPUTs!BY$50+INPUTs!BY$51)</f>
        <v>0</v>
      </c>
      <c r="CE48" s="146">
        <f>conversões!CD48*(INPUTs!BZ$49+INPUTs!BZ$50+INPUTs!BZ$51)</f>
        <v>1366.9939856409057</v>
      </c>
      <c r="CF48" s="146">
        <f>conversões!CE48*(INPUTs!CA$49+INPUTs!CA$50+INPUTs!CA$51)</f>
        <v>86977.768694437473</v>
      </c>
      <c r="CG48" s="146">
        <f>conversões!CF48*(INPUTs!CB$49+INPUTs!CB$50+INPUTs!CB$51)</f>
        <v>815.0387172442264</v>
      </c>
      <c r="CH48" s="146">
        <f>conversões!CG48*(INPUTs!CC$49+INPUTs!CC$50+INPUTs!CC$51)</f>
        <v>197226.39957827952</v>
      </c>
      <c r="CI48" s="146">
        <f>conversões!CH48*(INPUTs!CD$49+INPUTs!CD$50+INPUTs!CD$51)</f>
        <v>229287.15934225</v>
      </c>
      <c r="CJ48" s="146">
        <f>conversões!CI48*(INPUTs!CE$49+INPUTs!CE$50+INPUTs!CE$51)</f>
        <v>55917.544252655302</v>
      </c>
      <c r="CK48" s="146">
        <f>conversões!CJ48*(INPUTs!CF$49+INPUTs!CF$50+INPUTs!CF$51)</f>
        <v>1401.9610005689074</v>
      </c>
      <c r="CL48" s="146">
        <f>conversões!CK48*(INPUTs!CG$49+INPUTs!CG$50+INPUTs!CG$51)</f>
        <v>62239.350581590727</v>
      </c>
      <c r="CM48" s="146">
        <f>conversões!CL48*(INPUTs!CH$49+INPUTs!CH$50+INPUTs!CH$51)</f>
        <v>1600.1322501165475</v>
      </c>
      <c r="CN48" s="146">
        <f>conversões!CM48*(INPUTs!CI$49+INPUTs!CI$50+INPUTs!CI$51)</f>
        <v>152.68643557867318</v>
      </c>
      <c r="CO48" s="146">
        <f>conversões!CN48*(INPUTs!CJ$49+INPUTs!CJ$50+INPUTs!CJ$51)</f>
        <v>1362.5909006994934</v>
      </c>
      <c r="CP48" s="146">
        <f>conversões!CO48*(INPUTs!CK$49+INPUTs!CK$50+INPUTs!CK$51)</f>
        <v>38901.009187343574</v>
      </c>
      <c r="CQ48" s="144">
        <f t="shared" si="2"/>
        <v>728743.61076192441</v>
      </c>
      <c r="CR48" s="146">
        <f>conversões!CQ48*(INPUTs!CM$49+INPUTs!CM$50+INPUTs!CM$51)</f>
        <v>854.62557835039559</v>
      </c>
      <c r="CS48" s="146">
        <f>conversões!CR48*(INPUTs!CN$49+INPUTs!CN$50+INPUTs!CN$51)</f>
        <v>31663.532618626356</v>
      </c>
      <c r="CT48" s="146">
        <f>conversões!CS48*(INPUTs!CO$49+INPUTs!CO$50+INPUTs!CO$51)</f>
        <v>0</v>
      </c>
      <c r="CU48" s="146">
        <f>conversões!CT48*(INPUTs!CP$49+INPUTs!CP$50+INPUTs!CP$51)</f>
        <v>1164.8516078760942</v>
      </c>
      <c r="CV48" s="146">
        <f>conversões!CU48*(INPUTs!CQ$49+INPUTs!CQ$50+INPUTs!CQ$51)</f>
        <v>115.76361408454643</v>
      </c>
      <c r="CW48" s="146">
        <f>conversões!CV48*(INPUTs!CR$49+INPUTs!CR$50+INPUTs!CR$51)</f>
        <v>485.63812428094411</v>
      </c>
      <c r="CX48" s="146">
        <f>conversões!CW48*(INPUTs!CS$49+INPUTs!CS$50+INPUTs!CS$51)</f>
        <v>0</v>
      </c>
      <c r="CY48" s="146">
        <f>conversões!CX48*(INPUTs!CT$49+INPUTs!CT$50+INPUTs!CT$51)</f>
        <v>139.00931972401361</v>
      </c>
      <c r="CZ48" s="146">
        <f>conversões!CY48*(INPUTs!CU$49+INPUTs!CU$50+INPUTs!CU$51)</f>
        <v>185.59371382550574</v>
      </c>
      <c r="DA48" s="146">
        <f>conversões!CZ48*(INPUTs!CV$49+INPUTs!CV$50+INPUTs!CV$51)</f>
        <v>5912.3137021703669</v>
      </c>
      <c r="DB48" s="146">
        <f>conversões!DA48*(INPUTs!CW$49+INPUTs!CW$50+INPUTs!CW$51)</f>
        <v>3840.9753466624834</v>
      </c>
      <c r="DC48" s="146">
        <f>conversões!DB48*(INPUTs!CX$49+INPUTs!CX$50+INPUTs!CX$51)</f>
        <v>0</v>
      </c>
      <c r="DD48" s="146">
        <f>conversões!DC48*(INPUTs!CY$49+INPUTs!CY$50+INPUTs!CY$51)</f>
        <v>3687.0097399299066</v>
      </c>
      <c r="DE48" s="146">
        <f>conversões!DD48*(INPUTs!CZ$49+INPUTs!CZ$50+INPUTs!CZ$51)</f>
        <v>0</v>
      </c>
      <c r="DF48" s="146">
        <f>conversões!DE48*(INPUTs!DA$49+INPUTs!DA$50+INPUTs!DA$51)</f>
        <v>0</v>
      </c>
      <c r="DG48" s="146">
        <f>conversões!DF48*(INPUTs!DB$49+INPUTs!DB$50+INPUTs!DB$51)</f>
        <v>746.13136133339538</v>
      </c>
      <c r="DH48" s="146">
        <f>conversões!DG48*(INPUTs!DC$49+INPUTs!DC$50+INPUTs!DC$51)</f>
        <v>76213.252421369849</v>
      </c>
      <c r="DI48" s="146">
        <f>conversões!DH48*(INPUTs!DD$49+INPUTs!DD$50+INPUTs!DD$51)</f>
        <v>639.58978359011041</v>
      </c>
      <c r="DJ48" s="146">
        <f>conversões!DI48*(INPUTs!DE$49+INPUTs!DE$50+INPUTs!DE$51)</f>
        <v>204521.33158902146</v>
      </c>
      <c r="DK48" s="146">
        <f>conversões!DJ48*(INPUTs!DF$49+INPUTs!DF$50+INPUTs!DF$51)</f>
        <v>78735.868028917117</v>
      </c>
      <c r="DL48" s="146">
        <f>conversões!DK48*(INPUTs!DG$49+INPUTs!DG$50+INPUTs!DG$51)</f>
        <v>8718.9351131039984</v>
      </c>
      <c r="DM48" s="146">
        <f>conversões!DL48*(INPUTs!DH$49+INPUTs!DH$50+INPUTs!DH$51)</f>
        <v>1321.9191215688113</v>
      </c>
      <c r="DN48" s="146">
        <f>conversões!DM48*(INPUTs!DI$49+INPUTs!DI$50+INPUTs!DI$51)</f>
        <v>60450.075356036228</v>
      </c>
      <c r="DO48" s="146">
        <f>conversões!DN48*(INPUTs!DJ$49+INPUTs!DJ$50+INPUTs!DJ$51)</f>
        <v>1245.3756620391553</v>
      </c>
      <c r="DP48" s="146">
        <f>conversões!DO48*(INPUTs!DK$49+INPUTs!DK$50+INPUTs!DK$51)</f>
        <v>231.51514040217057</v>
      </c>
      <c r="DQ48" s="146">
        <f>conversões!DP48*(INPUTs!DL$49+INPUTs!DL$50+INPUTs!DL$51)</f>
        <v>835.10755406725946</v>
      </c>
      <c r="DR48" s="146">
        <f>conversões!DQ48*(INPUTs!DM$49+INPUTs!DM$50+INPUTs!DM$51)</f>
        <v>43262.635765825828</v>
      </c>
      <c r="DS48" s="144">
        <f t="shared" si="3"/>
        <v>524971.05026280601</v>
      </c>
      <c r="DT48" s="146">
        <f>conversões!DS48*(INPUTs!DO$49+INPUTs!DO$50+INPUTs!DO$51)</f>
        <v>1047.2171974351691</v>
      </c>
      <c r="DU48" s="146">
        <f>conversões!DT48*(INPUTs!DP$49+INPUTs!DP$50+INPUTs!DP$51)</f>
        <v>62923.045554916229</v>
      </c>
      <c r="DV48" s="146">
        <f>conversões!DU48*(INPUTs!DQ$49+INPUTs!DQ$50+INPUTs!DQ$51)</f>
        <v>31256.944127502324</v>
      </c>
      <c r="DW48" s="146">
        <f>conversões!DV48*(INPUTs!DR$49+INPUTs!DR$50+INPUTs!DR$51)</f>
        <v>1124.1789832585634</v>
      </c>
      <c r="DX48" s="146">
        <f>conversões!DW48*(INPUTs!DS$49+INPUTs!DS$50+INPUTs!DS$51)</f>
        <v>209.75984369944192</v>
      </c>
      <c r="DY48" s="146">
        <f>conversões!DX48*(INPUTs!DT$49+INPUTs!DT$50+INPUTs!DT$51)</f>
        <v>0</v>
      </c>
      <c r="DZ48" s="146">
        <f>conversões!DY48*(INPUTs!DU$49+INPUTs!DU$50+INPUTs!DU$51)</f>
        <v>0</v>
      </c>
      <c r="EA48" s="146">
        <f>conversões!DZ48*(INPUTs!DV$49+INPUTs!DV$50+INPUTs!DV$51)</f>
        <v>149.52940098340227</v>
      </c>
      <c r="EB48" s="146">
        <f>conversões!EA48*(INPUTs!DW$49+INPUTs!DW$50+INPUTs!DW$51)</f>
        <v>173.45410514074661</v>
      </c>
      <c r="EC48" s="146">
        <f>conversões!EB48*(INPUTs!DX$49+INPUTs!DX$50+INPUTs!DX$51)</f>
        <v>4783.6130103877404</v>
      </c>
      <c r="ED48" s="146">
        <f>conversões!EC48*(INPUTs!DY$49+INPUTs!DY$50+INPUTs!DY$51)</f>
        <v>293.69867137283836</v>
      </c>
      <c r="EE48" s="146">
        <f>conversões!ED48*(INPUTs!DZ$49+INPUTs!DZ$50+INPUTs!DZ$51)</f>
        <v>0</v>
      </c>
      <c r="EF48" s="146">
        <f>conversões!EE48*(INPUTs!EA$49+INPUTs!EA$50+INPUTs!EA$51)</f>
        <v>1488.8203836343541</v>
      </c>
      <c r="EG48" s="146">
        <f>conversões!EF48*(INPUTs!EB$49+INPUTs!EB$50+INPUTs!EB$51)</f>
        <v>0</v>
      </c>
      <c r="EH48" s="146">
        <f>conversões!EG48*(INPUTs!EC$49+INPUTs!EC$50+INPUTs!EC$51)</f>
        <v>0</v>
      </c>
      <c r="EI48" s="146">
        <f>conversões!EH48*(INPUTs!ED$49+INPUTs!ED$50+INPUTs!ED$51)</f>
        <v>1207.2924086385942</v>
      </c>
      <c r="EJ48" s="146">
        <f>conversões!EI48*(INPUTs!EE$49+INPUTs!EE$50+INPUTs!EE$51)</f>
        <v>67577.628648330734</v>
      </c>
      <c r="EK48" s="146">
        <f>conversões!EJ48*(INPUTs!EF$49+INPUTs!EF$50+INPUTs!EF$51)</f>
        <v>580.3874044277303</v>
      </c>
      <c r="EL48" s="146">
        <f>conversões!EK48*(INPUTs!EG$49+INPUTs!EG$50+INPUTs!EG$51)</f>
        <v>218502.33632171238</v>
      </c>
      <c r="EM48" s="146">
        <f>conversões!EL48*(INPUTs!EH$49+INPUTs!EH$50+INPUTs!EH$51)</f>
        <v>66918.084366474039</v>
      </c>
      <c r="EN48" s="146">
        <f>conversões!EM48*(INPUTs!EI$49+INPUTs!EI$50+INPUTs!EI$51)</f>
        <v>8314.1168068127208</v>
      </c>
      <c r="EO48" s="146">
        <f>conversões!EN48*(INPUTs!EJ$49+INPUTs!EJ$50+INPUTs!EJ$51)</f>
        <v>1505.1489942218111</v>
      </c>
      <c r="EP48" s="146">
        <f>conversões!EO48*(INPUTs!EK$49+INPUTs!EK$50+INPUTs!EK$51)</f>
        <v>63293.75286465665</v>
      </c>
      <c r="EQ48" s="146">
        <f>conversões!EP48*(INPUTs!EL$49+INPUTs!EL$50+INPUTs!EL$51)</f>
        <v>1438.9423597794178</v>
      </c>
      <c r="ER48" s="146">
        <f>conversões!EQ48*(INPUTs!EM$49+INPUTs!EM$50+INPUTs!EM$51)</f>
        <v>402.54909725010538</v>
      </c>
      <c r="ES48" s="146">
        <f>conversões!ER48*(INPUTs!EN$49+INPUTs!EN$50+INPUTs!EN$51)</f>
        <v>1746.8702489497646</v>
      </c>
      <c r="ET48" s="146">
        <f>conversões!ES48*(INPUTs!EO$49+INPUTs!EO$50+INPUTs!EO$51)</f>
        <v>169624.6272756765</v>
      </c>
      <c r="EU48" s="144">
        <f t="shared" si="4"/>
        <v>704561.99807526113</v>
      </c>
      <c r="EV48" s="146">
        <f>conversões!EU48*(INPUTs!EQ$49+INPUTs!EQ$50+INPUTs!EQ$51)</f>
        <v>1157.8587323063036</v>
      </c>
      <c r="EW48" s="146">
        <f>conversões!EV48*(INPUTs!ER$49+INPUTs!ER$50+INPUTs!ER$51)</f>
        <v>60273.048789025146</v>
      </c>
      <c r="EX48" s="146">
        <f>conversões!EW48*(INPUTs!ES$49+INPUTs!ES$50+INPUTs!ES$51)</f>
        <v>33609.369202231625</v>
      </c>
      <c r="EY48" s="146">
        <f>conversões!EX48*(INPUTs!ET$49+INPUTs!ET$50+INPUTs!ET$51)</f>
        <v>5459.9685289103991</v>
      </c>
      <c r="EZ48" s="146">
        <f>conversões!EY48*(INPUTs!EU$49+INPUTs!EU$50+INPUTs!EU$51)</f>
        <v>24854.109624634384</v>
      </c>
      <c r="FA48" s="146">
        <f>conversões!EZ48*(INPUTs!EV$49+INPUTs!EV$50+INPUTs!EV$51)</f>
        <v>0</v>
      </c>
      <c r="FB48" s="146">
        <f>conversões!FA48*(INPUTs!EW$49+INPUTs!EW$50+INPUTs!EW$51)</f>
        <v>0</v>
      </c>
      <c r="FC48" s="146">
        <f>conversões!FB48*(INPUTs!EX$49+INPUTs!EX$50+INPUTs!EX$51)</f>
        <v>83.766837329698248</v>
      </c>
      <c r="FD48" s="146">
        <f>conversões!FC48*(INPUTs!EY$49+INPUTs!EY$50+INPUTs!EY$51)</f>
        <v>163.34533279291159</v>
      </c>
      <c r="FE48" s="146">
        <f>conversões!FD48*(INPUTs!EZ$49+INPUTs!EZ$50+INPUTs!EZ$51)</f>
        <v>1262.0468774911599</v>
      </c>
      <c r="FF48" s="146">
        <f>conversões!FE48*(INPUTs!FA$49+INPUTs!FA$50+INPUTs!FA$51)</f>
        <v>1070.2459500573707</v>
      </c>
      <c r="FG48" s="146">
        <f>conversões!FF48*(INPUTs!FB$49+INPUTs!FB$50+INPUTs!FB$51)</f>
        <v>0</v>
      </c>
      <c r="FH48" s="146">
        <f>conversões!FG48*(INPUTs!FC$49+INPUTs!FC$50+INPUTs!FC$51)</f>
        <v>5726.8538609842863</v>
      </c>
      <c r="FI48" s="146">
        <f>conversões!FH48*(INPUTs!FD$49+INPUTs!FD$50+INPUTs!FD$51)</f>
        <v>0</v>
      </c>
      <c r="FJ48" s="146">
        <f>conversões!FI48*(INPUTs!FE$49+INPUTs!FE$50+INPUTs!FE$51)</f>
        <v>6721.1672671733868</v>
      </c>
      <c r="FK48" s="146">
        <f>conversões!FJ48*(INPUTs!FF$49+INPUTs!FF$50+INPUTs!FF$51)</f>
        <v>18737.992317664401</v>
      </c>
      <c r="FL48" s="146">
        <f>conversões!FK48*(INPUTs!FG$49+INPUTs!FG$50+INPUTs!FG$51)</f>
        <v>73149.297507551717</v>
      </c>
      <c r="FM48" s="146">
        <f>conversões!FL48*(INPUTs!FH$49+INPUTs!FH$50+INPUTs!FH$51)</f>
        <v>25055.018101457492</v>
      </c>
      <c r="FN48" s="146">
        <f>conversões!FM48*(INPUTs!FI$49+INPUTs!FI$50+INPUTs!FI$51)</f>
        <v>203389.12595437575</v>
      </c>
      <c r="FO48" s="146">
        <f>conversões!FN48*(INPUTs!FJ$49+INPUTs!FJ$50+INPUTs!FJ$51)</f>
        <v>67616.280108147257</v>
      </c>
      <c r="FP48" s="146">
        <f>conversões!FO48*(INPUTs!FK$49+INPUTs!FK$50+INPUTs!FK$51)</f>
        <v>8020.4914343621476</v>
      </c>
      <c r="FQ48" s="146">
        <f>conversões!FP48*(INPUTs!FL$49+INPUTs!FL$50+INPUTs!FL$51)</f>
        <v>4394.163268316508</v>
      </c>
      <c r="FR48" s="146">
        <f>conversões!FQ48*(INPUTs!FM$49+INPUTs!FM$50+INPUTs!FM$51)</f>
        <v>38138.588695286999</v>
      </c>
      <c r="FS48" s="146">
        <f>conversões!FR48*(INPUTs!FN$49+INPUTs!FN$50+INPUTs!FN$51)</f>
        <v>1419.7023478587553</v>
      </c>
      <c r="FT48" s="146">
        <f>conversões!FS48*(INPUTs!FO$49+INPUTs!FO$50+INPUTs!FO$51)</f>
        <v>488.20045755581788</v>
      </c>
      <c r="FU48" s="146">
        <f>conversões!FT48*(INPUTs!FP$49+INPUTs!FP$50+INPUTs!FP$51)</f>
        <v>747.9457138332516</v>
      </c>
      <c r="FV48" s="146">
        <f>conversões!FU48*(INPUTs!FQ$49+INPUTs!FQ$50+INPUTs!FQ$51)</f>
        <v>32422.25699615799</v>
      </c>
      <c r="FW48" s="144">
        <f t="shared" si="5"/>
        <v>613960.84390550491</v>
      </c>
      <c r="FX48" s="146">
        <f>conversões!FW48*(INPUTs!FS$49+INPUTs!FS$50+INPUTs!FS$51)</f>
        <v>529.94956375062543</v>
      </c>
      <c r="FY48" s="146">
        <f>conversões!FX48*(INPUTs!FT$49+INPUTs!FT$50+INPUTs!FT$51)</f>
        <v>62095.965182419684</v>
      </c>
      <c r="FZ48" s="146">
        <f>conversões!FY48*(INPUTs!FU$49+INPUTs!FU$50+INPUTs!FU$51)</f>
        <v>27996.343135683503</v>
      </c>
      <c r="GA48" s="146">
        <f>conversões!FZ48*(INPUTs!FV$49+INPUTs!FV$50+INPUTs!FV$51)</f>
        <v>747.25627708384422</v>
      </c>
      <c r="GB48" s="146">
        <f>conversões!GA48*(INPUTs!FW$49+INPUTs!FW$50+INPUTs!FW$51)</f>
        <v>35722.912043676304</v>
      </c>
      <c r="GC48" s="146">
        <f>conversões!GB48*(INPUTs!FX$49+INPUTs!FX$50+INPUTs!FX$51)</f>
        <v>0</v>
      </c>
      <c r="GD48" s="146">
        <f>conversões!GC48*(INPUTs!FY$49+INPUTs!FY$50+INPUTs!FY$51)</f>
        <v>0</v>
      </c>
      <c r="GE48" s="146">
        <f>conversões!GD48*(INPUTs!FZ$49+INPUTs!FZ$50+INPUTs!FZ$51)</f>
        <v>0</v>
      </c>
      <c r="GF48" s="146">
        <f>conversões!GE48*(INPUTs!GA$49+INPUTs!GA$50+INPUTs!GA$51)</f>
        <v>161.14094556657159</v>
      </c>
      <c r="GG48" s="146">
        <f>conversões!GF48*(INPUTs!GB$49+INPUTs!GB$50+INPUTs!GB$51)</f>
        <v>1295.9767901193736</v>
      </c>
      <c r="GH48" s="146">
        <f>conversões!GG48*(INPUTs!GC$49+INPUTs!GC$50+INPUTs!GC$51)</f>
        <v>1920.7153530224271</v>
      </c>
      <c r="GI48" s="146">
        <f>conversões!GH48*(INPUTs!GD$49+INPUTs!GD$50+INPUTs!GD$51)</f>
        <v>0</v>
      </c>
      <c r="GJ48" s="146">
        <f>conversões!GI48*(INPUTs!GE$49+INPUTs!GE$50+INPUTs!GE$51)</f>
        <v>42687.634329747641</v>
      </c>
      <c r="GK48" s="146">
        <f>conversões!GJ48*(INPUTs!GF$49+INPUTs!GF$50+INPUTs!GF$51)</f>
        <v>0</v>
      </c>
      <c r="GL48" s="146">
        <f>conversões!GK48*(INPUTs!GG$49+INPUTs!GG$50+INPUTs!GG$51)</f>
        <v>5674.0427324427219</v>
      </c>
      <c r="GM48" s="146">
        <f>conversões!GL48*(INPUTs!GH$49+INPUTs!GH$50+INPUTs!GH$51)</f>
        <v>17669.920681709111</v>
      </c>
      <c r="GN48" s="146">
        <f>conversões!GM48*(INPUTs!GI$49+INPUTs!GI$50+INPUTs!GI$51)</f>
        <v>22027.313046712577</v>
      </c>
      <c r="GO48" s="146">
        <f>conversões!GN48*(INPUTs!GJ$49+INPUTs!GJ$50+INPUTs!GJ$51)</f>
        <v>22167.206214296297</v>
      </c>
      <c r="GP48" s="146">
        <f>conversões!GO48*(INPUTs!GK$49+INPUTs!GK$50+INPUTs!GK$51)</f>
        <v>189773.57599374803</v>
      </c>
      <c r="GQ48" s="146">
        <f>conversões!GP48*(INPUTs!GL$49+INPUTs!GL$50+INPUTs!GL$51)</f>
        <v>200823.92076284601</v>
      </c>
      <c r="GR48" s="146">
        <f>conversões!GQ48*(INPUTs!GM$49+INPUTs!GM$50+INPUTs!GM$51)</f>
        <v>7685.6853497993043</v>
      </c>
      <c r="GS48" s="146">
        <f>conversões!GR48*(INPUTs!GN$49+INPUTs!GN$50+INPUTs!GN$51)</f>
        <v>4235.984223016515</v>
      </c>
      <c r="GT48" s="146">
        <f>conversões!GS48*(INPUTs!GO$49+INPUTs!GO$50+INPUTs!GO$51)</f>
        <v>11676.834173373793</v>
      </c>
      <c r="GU48" s="146">
        <f>conversões!GT48*(INPUTs!GP$49+INPUTs!GP$50+INPUTs!GP$51)</f>
        <v>1736.3439898703823</v>
      </c>
      <c r="GV48" s="146">
        <f>conversões!GU48*(INPUTs!GQ$49+INPUTs!GQ$50+INPUTs!GQ$51)</f>
        <v>253.41781679779723</v>
      </c>
      <c r="GW48" s="146">
        <f>conversões!GV48*(INPUTs!GR$49+INPUTs!GR$50+INPUTs!GR$51)</f>
        <v>548.32045519348026</v>
      </c>
      <c r="GX48" s="146">
        <f>conversões!GW48*(INPUTs!GS$49+INPUTs!GS$50+INPUTs!GS$51)</f>
        <v>36005.590561709942</v>
      </c>
      <c r="GY48" s="144">
        <f t="shared" si="6"/>
        <v>693436.04962258611</v>
      </c>
      <c r="GZ48" s="146">
        <f>conversões!GY48*(INPUTs!GU$49+INPUTs!GU$50+INPUTs!GU$51)</f>
        <v>47.214542190334512</v>
      </c>
      <c r="HA48" s="146">
        <f>conversões!GZ48*(INPUTs!GV$49+INPUTs!GV$50+INPUTs!GV$51)</f>
        <v>55676.6095164984</v>
      </c>
      <c r="HB48" s="146">
        <f>conversões!HA48*(INPUTs!GW$49+INPUTs!GW$50+INPUTs!GW$51)</f>
        <v>27337.287022553483</v>
      </c>
      <c r="HC48" s="146">
        <f>conversões!HB48*(INPUTs!GX$49+INPUTs!GX$50+INPUTs!GX$51)</f>
        <v>655.75283657790715</v>
      </c>
      <c r="HD48" s="146">
        <f>conversões!HC48*(INPUTs!GY$49+INPUTs!GY$50+INPUTs!GY$51)</f>
        <v>12347.708597051642</v>
      </c>
      <c r="HE48" s="146">
        <f>conversões!HD48*(INPUTs!GZ$49+INPUTs!GZ$50+INPUTs!GZ$51)</f>
        <v>0</v>
      </c>
      <c r="HF48" s="146">
        <f>conversões!HE48*(INPUTs!HA$49+INPUTs!HA$50+INPUTs!HA$51)</f>
        <v>0</v>
      </c>
      <c r="HG48" s="146">
        <f>conversões!HF48*(INPUTs!HB$49+INPUTs!HB$50+INPUTs!HB$51)</f>
        <v>0</v>
      </c>
      <c r="HH48" s="146">
        <f>conversões!HG48*(INPUTs!HC$49+INPUTs!HC$50+INPUTs!HC$51)</f>
        <v>543.19212550817622</v>
      </c>
      <c r="HI48" s="146">
        <f>conversões!HH48*(INPUTs!HD$49+INPUTs!HD$50+INPUTs!HD$51)</f>
        <v>858.24109817655744</v>
      </c>
      <c r="HJ48" s="146">
        <f>conversões!HI48*(INPUTs!HE$49+INPUTs!HE$50+INPUTs!HE$51)</f>
        <v>1426.0705172927685</v>
      </c>
      <c r="HK48" s="146">
        <f>conversões!HJ48*(INPUTs!HF$49+INPUTs!HF$50+INPUTs!HF$51)</f>
        <v>0</v>
      </c>
      <c r="HL48" s="146">
        <f>conversões!HK48*(INPUTs!HG$49+INPUTs!HG$50+INPUTs!HG$51)</f>
        <v>4005.1462471206914</v>
      </c>
      <c r="HM48" s="146">
        <f>conversões!HL48*(INPUTs!HH$49+INPUTs!HH$50+INPUTs!HH$51)</f>
        <v>0</v>
      </c>
      <c r="HN48" s="146">
        <f>conversões!HM48*(INPUTs!HI$49+INPUTs!HI$50+INPUTs!HI$51)</f>
        <v>3005.8628865415494</v>
      </c>
      <c r="HO48" s="146">
        <f>conversões!HN48*(INPUTs!HJ$49+INPUTs!HJ$50+INPUTs!HJ$51)</f>
        <v>17538.820777105728</v>
      </c>
      <c r="HP48" s="146">
        <f>conversões!HO48*(INPUTs!HK$49+INPUTs!HK$50+INPUTs!HK$51)</f>
        <v>19406.338566461462</v>
      </c>
      <c r="HQ48" s="146">
        <f>conversões!HP48*(INPUTs!HL$49+INPUTs!HL$50+INPUTs!HL$51)</f>
        <v>19281.61265585115</v>
      </c>
      <c r="HR48" s="146">
        <f>conversões!HQ48*(INPUTs!HM$49+INPUTs!HM$50+INPUTs!HM$51)</f>
        <v>141737.99104601066</v>
      </c>
      <c r="HS48" s="146">
        <f>conversões!HR48*(INPUTs!HN$49+INPUTs!HN$50+INPUTs!HN$51)</f>
        <v>233167.0398086397</v>
      </c>
      <c r="HT48" s="146">
        <f>conversões!HS48*(INPUTs!HO$49+INPUTs!HO$50+INPUTs!HO$51)</f>
        <v>6109.4698153208974</v>
      </c>
      <c r="HU48" s="146">
        <f>conversões!HT48*(INPUTs!HP$49+INPUTs!HP$50+INPUTs!HP$51)</f>
        <v>3718.853415622244</v>
      </c>
      <c r="HV48" s="146">
        <f>conversões!HU48*(INPUTs!HQ$49+INPUTs!HQ$50+INPUTs!HQ$51)</f>
        <v>57184.679268696993</v>
      </c>
      <c r="HW48" s="146">
        <f>conversões!HV48*(INPUTs!HR$49+INPUTs!HR$50+INPUTs!HR$51)</f>
        <v>2014.8830729484921</v>
      </c>
      <c r="HX48" s="146">
        <f>conversões!HW48*(INPUTs!HS$49+INPUTs!HS$50+INPUTs!HS$51)</f>
        <v>460.47349007877807</v>
      </c>
      <c r="HY48" s="146">
        <f>conversões!HX48*(INPUTs!HT$49+INPUTs!HT$50+INPUTs!HT$51)</f>
        <v>1395.3587000858959</v>
      </c>
      <c r="HZ48" s="146">
        <f>conversões!HY48*(INPUTs!HU$49+INPUTs!HU$50+INPUTs!HU$51)</f>
        <v>39345.423662218258</v>
      </c>
      <c r="IA48" s="144">
        <f t="shared" si="7"/>
        <v>647264.02966855199</v>
      </c>
    </row>
    <row r="49" spans="11:235" x14ac:dyDescent="0.25">
      <c r="IA49" s="106"/>
    </row>
    <row r="50" spans="11:235" x14ac:dyDescent="0.25">
      <c r="K50" s="25" t="s">
        <v>842</v>
      </c>
      <c r="L50" s="23" t="s">
        <v>556</v>
      </c>
      <c r="M50" s="23" t="s">
        <v>557</v>
      </c>
      <c r="N50" s="23" t="s">
        <v>558</v>
      </c>
      <c r="O50" s="23" t="s">
        <v>559</v>
      </c>
      <c r="P50" s="23" t="s">
        <v>560</v>
      </c>
      <c r="Q50" s="23" t="s">
        <v>561</v>
      </c>
      <c r="R50" s="23" t="s">
        <v>562</v>
      </c>
      <c r="S50" s="23" t="s">
        <v>563</v>
      </c>
      <c r="T50" s="23" t="s">
        <v>564</v>
      </c>
      <c r="U50" s="23" t="s">
        <v>565</v>
      </c>
      <c r="V50" s="23" t="s">
        <v>566</v>
      </c>
      <c r="W50" s="23" t="s">
        <v>567</v>
      </c>
      <c r="X50" s="23" t="s">
        <v>568</v>
      </c>
      <c r="Y50" s="23" t="s">
        <v>569</v>
      </c>
      <c r="Z50" s="23" t="s">
        <v>570</v>
      </c>
      <c r="AA50" s="23" t="s">
        <v>571</v>
      </c>
      <c r="AB50" s="23" t="s">
        <v>572</v>
      </c>
      <c r="AC50" s="23" t="s">
        <v>573</v>
      </c>
      <c r="AD50" s="23" t="s">
        <v>574</v>
      </c>
      <c r="AE50" s="23" t="s">
        <v>575</v>
      </c>
      <c r="AF50" s="23" t="s">
        <v>576</v>
      </c>
      <c r="AG50" s="23" t="s">
        <v>577</v>
      </c>
      <c r="AH50" s="23" t="s">
        <v>578</v>
      </c>
      <c r="AI50" s="23" t="s">
        <v>579</v>
      </c>
      <c r="AJ50" s="23" t="s">
        <v>580</v>
      </c>
      <c r="AK50" s="23" t="s">
        <v>581</v>
      </c>
      <c r="AL50" s="23" t="s">
        <v>582</v>
      </c>
      <c r="AM50" s="23" t="s">
        <v>583</v>
      </c>
      <c r="AN50" s="23" t="s">
        <v>584</v>
      </c>
      <c r="AO50" s="23" t="s">
        <v>585</v>
      </c>
      <c r="AP50" s="23" t="s">
        <v>586</v>
      </c>
      <c r="AQ50" s="23" t="s">
        <v>587</v>
      </c>
      <c r="AR50" s="23" t="s">
        <v>588</v>
      </c>
      <c r="AS50" s="23" t="s">
        <v>589</v>
      </c>
      <c r="AT50" s="23" t="s">
        <v>590</v>
      </c>
      <c r="AU50" s="23" t="s">
        <v>591</v>
      </c>
      <c r="AV50" s="23" t="s">
        <v>592</v>
      </c>
      <c r="AW50" s="23" t="s">
        <v>593</v>
      </c>
      <c r="AX50" s="23" t="s">
        <v>594</v>
      </c>
      <c r="AY50" s="23" t="s">
        <v>595</v>
      </c>
      <c r="AZ50" s="23" t="s">
        <v>596</v>
      </c>
      <c r="BA50" s="23" t="s">
        <v>597</v>
      </c>
      <c r="BB50" s="23" t="s">
        <v>598</v>
      </c>
      <c r="BC50" s="23" t="s">
        <v>599</v>
      </c>
      <c r="BD50" s="23" t="s">
        <v>600</v>
      </c>
      <c r="BE50" s="23" t="s">
        <v>601</v>
      </c>
      <c r="BF50" s="23" t="s">
        <v>602</v>
      </c>
      <c r="BG50" s="23" t="s">
        <v>603</v>
      </c>
      <c r="BH50" s="23" t="s">
        <v>604</v>
      </c>
      <c r="BI50" s="23" t="s">
        <v>605</v>
      </c>
      <c r="BJ50" s="23" t="s">
        <v>606</v>
      </c>
      <c r="BK50" s="23" t="s">
        <v>607</v>
      </c>
      <c r="BL50" s="23" t="s">
        <v>608</v>
      </c>
      <c r="BM50" s="23" t="s">
        <v>609</v>
      </c>
      <c r="BN50" s="23" t="s">
        <v>610</v>
      </c>
      <c r="BO50" s="23" t="s">
        <v>611</v>
      </c>
      <c r="BP50" s="23" t="s">
        <v>612</v>
      </c>
      <c r="BQ50" s="23" t="s">
        <v>613</v>
      </c>
      <c r="BR50" s="23" t="s">
        <v>614</v>
      </c>
      <c r="BS50" s="23" t="s">
        <v>615</v>
      </c>
      <c r="BT50" s="23" t="s">
        <v>616</v>
      </c>
      <c r="BU50" s="23" t="s">
        <v>617</v>
      </c>
      <c r="BV50" s="23" t="s">
        <v>618</v>
      </c>
      <c r="BW50" s="23" t="s">
        <v>619</v>
      </c>
      <c r="BX50" s="23" t="s">
        <v>620</v>
      </c>
      <c r="BY50" s="23" t="s">
        <v>621</v>
      </c>
      <c r="BZ50" s="23" t="s">
        <v>622</v>
      </c>
      <c r="CA50" s="23" t="s">
        <v>623</v>
      </c>
      <c r="CB50" s="23" t="s">
        <v>624</v>
      </c>
      <c r="CC50" s="23" t="s">
        <v>625</v>
      </c>
      <c r="CD50" s="23" t="s">
        <v>626</v>
      </c>
      <c r="CE50" s="23" t="s">
        <v>627</v>
      </c>
      <c r="CF50" s="23" t="s">
        <v>628</v>
      </c>
      <c r="CG50" s="23" t="s">
        <v>629</v>
      </c>
      <c r="CH50" s="23" t="s">
        <v>630</v>
      </c>
      <c r="CI50" s="23" t="s">
        <v>631</v>
      </c>
      <c r="CJ50" s="23" t="s">
        <v>632</v>
      </c>
      <c r="CK50" s="23" t="s">
        <v>633</v>
      </c>
      <c r="CL50" s="23" t="s">
        <v>634</v>
      </c>
      <c r="CM50" s="23" t="s">
        <v>635</v>
      </c>
      <c r="CN50" s="23" t="s">
        <v>636</v>
      </c>
      <c r="CO50" s="23" t="s">
        <v>637</v>
      </c>
      <c r="CP50" s="23" t="s">
        <v>638</v>
      </c>
      <c r="CQ50" s="23" t="s">
        <v>639</v>
      </c>
      <c r="CR50" s="23" t="s">
        <v>640</v>
      </c>
      <c r="CS50" s="23" t="s">
        <v>641</v>
      </c>
      <c r="CT50" s="23" t="s">
        <v>642</v>
      </c>
      <c r="CU50" s="23" t="s">
        <v>643</v>
      </c>
      <c r="CV50" s="23" t="s">
        <v>644</v>
      </c>
      <c r="CW50" s="23" t="s">
        <v>645</v>
      </c>
      <c r="CX50" s="23" t="s">
        <v>646</v>
      </c>
      <c r="CY50" s="23" t="s">
        <v>647</v>
      </c>
      <c r="CZ50" s="23" t="s">
        <v>648</v>
      </c>
      <c r="DA50" s="23" t="s">
        <v>649</v>
      </c>
      <c r="DB50" s="23" t="s">
        <v>650</v>
      </c>
      <c r="DC50" s="23" t="s">
        <v>651</v>
      </c>
      <c r="DD50" s="23" t="s">
        <v>652</v>
      </c>
      <c r="DE50" s="23" t="s">
        <v>653</v>
      </c>
      <c r="DF50" s="23" t="s">
        <v>654</v>
      </c>
      <c r="DG50" s="23" t="s">
        <v>655</v>
      </c>
      <c r="DH50" s="23" t="s">
        <v>656</v>
      </c>
      <c r="DI50" s="23" t="s">
        <v>657</v>
      </c>
      <c r="DJ50" s="23" t="s">
        <v>658</v>
      </c>
      <c r="DK50" s="23" t="s">
        <v>659</v>
      </c>
      <c r="DL50" s="23" t="s">
        <v>660</v>
      </c>
      <c r="DM50" s="23" t="s">
        <v>661</v>
      </c>
      <c r="DN50" s="23" t="s">
        <v>662</v>
      </c>
      <c r="DO50" s="23" t="s">
        <v>663</v>
      </c>
      <c r="DP50" s="23" t="s">
        <v>664</v>
      </c>
      <c r="DQ50" s="23" t="s">
        <v>665</v>
      </c>
      <c r="DR50" s="23" t="s">
        <v>666</v>
      </c>
      <c r="DS50" s="23" t="s">
        <v>667</v>
      </c>
      <c r="DT50" s="23" t="s">
        <v>668</v>
      </c>
      <c r="DU50" s="23" t="s">
        <v>669</v>
      </c>
      <c r="DV50" s="23" t="s">
        <v>670</v>
      </c>
      <c r="DW50" s="23" t="s">
        <v>671</v>
      </c>
      <c r="DX50" s="23" t="s">
        <v>672</v>
      </c>
      <c r="DY50" s="23" t="s">
        <v>673</v>
      </c>
      <c r="DZ50" s="23" t="s">
        <v>674</v>
      </c>
      <c r="EA50" s="23" t="s">
        <v>675</v>
      </c>
      <c r="EB50" s="23" t="s">
        <v>676</v>
      </c>
      <c r="EC50" s="23" t="s">
        <v>677</v>
      </c>
      <c r="ED50" s="23" t="s">
        <v>678</v>
      </c>
      <c r="EE50" s="23" t="s">
        <v>679</v>
      </c>
      <c r="EF50" s="23" t="s">
        <v>680</v>
      </c>
      <c r="EG50" s="23" t="s">
        <v>681</v>
      </c>
      <c r="EH50" s="23" t="s">
        <v>682</v>
      </c>
      <c r="EI50" s="23" t="s">
        <v>683</v>
      </c>
      <c r="EJ50" s="23" t="s">
        <v>684</v>
      </c>
      <c r="EK50" s="23" t="s">
        <v>685</v>
      </c>
      <c r="EL50" s="23" t="s">
        <v>686</v>
      </c>
      <c r="EM50" s="23" t="s">
        <v>687</v>
      </c>
      <c r="EN50" s="23" t="s">
        <v>688</v>
      </c>
      <c r="EO50" s="23" t="s">
        <v>689</v>
      </c>
      <c r="EP50" s="23" t="s">
        <v>690</v>
      </c>
      <c r="EQ50" s="23" t="s">
        <v>691</v>
      </c>
      <c r="ER50" s="23" t="s">
        <v>692</v>
      </c>
      <c r="ES50" s="23" t="s">
        <v>693</v>
      </c>
      <c r="ET50" s="23" t="s">
        <v>694</v>
      </c>
      <c r="EU50" s="23" t="s">
        <v>695</v>
      </c>
      <c r="EV50" s="23" t="s">
        <v>696</v>
      </c>
      <c r="EW50" s="23" t="s">
        <v>697</v>
      </c>
      <c r="EX50" s="23" t="s">
        <v>698</v>
      </c>
      <c r="EY50" s="23" t="s">
        <v>699</v>
      </c>
      <c r="EZ50" s="23" t="s">
        <v>700</v>
      </c>
      <c r="FA50" s="23" t="s">
        <v>701</v>
      </c>
      <c r="FB50" s="23" t="s">
        <v>702</v>
      </c>
      <c r="FC50" s="23" t="s">
        <v>703</v>
      </c>
      <c r="FD50" s="23" t="s">
        <v>704</v>
      </c>
      <c r="FE50" s="23" t="s">
        <v>705</v>
      </c>
      <c r="FF50" s="23" t="s">
        <v>706</v>
      </c>
      <c r="FG50" s="23" t="s">
        <v>707</v>
      </c>
      <c r="FH50" s="23" t="s">
        <v>708</v>
      </c>
      <c r="FI50" s="23" t="s">
        <v>709</v>
      </c>
      <c r="FJ50" s="23" t="s">
        <v>710</v>
      </c>
      <c r="FK50" s="23" t="s">
        <v>711</v>
      </c>
      <c r="FL50" s="23" t="s">
        <v>712</v>
      </c>
      <c r="FM50" s="23" t="s">
        <v>713</v>
      </c>
      <c r="FN50" s="23" t="s">
        <v>714</v>
      </c>
      <c r="FO50" s="23" t="s">
        <v>715</v>
      </c>
      <c r="FP50" s="23" t="s">
        <v>716</v>
      </c>
      <c r="FQ50" s="23" t="s">
        <v>717</v>
      </c>
      <c r="FR50" s="23" t="s">
        <v>718</v>
      </c>
      <c r="FS50" s="23" t="s">
        <v>719</v>
      </c>
      <c r="FT50" s="23" t="s">
        <v>720</v>
      </c>
      <c r="FU50" s="23" t="s">
        <v>721</v>
      </c>
      <c r="FV50" s="23" t="s">
        <v>722</v>
      </c>
      <c r="FW50" s="23" t="s">
        <v>723</v>
      </c>
      <c r="FX50" s="23" t="s">
        <v>724</v>
      </c>
      <c r="FY50" s="23" t="s">
        <v>725</v>
      </c>
      <c r="FZ50" s="23" t="s">
        <v>726</v>
      </c>
      <c r="GA50" s="23" t="s">
        <v>727</v>
      </c>
      <c r="GB50" s="23" t="s">
        <v>728</v>
      </c>
      <c r="GC50" s="23" t="s">
        <v>729</v>
      </c>
      <c r="GD50" s="23" t="s">
        <v>730</v>
      </c>
      <c r="GE50" s="23" t="s">
        <v>731</v>
      </c>
      <c r="GF50" s="23" t="s">
        <v>732</v>
      </c>
      <c r="GG50" s="23" t="s">
        <v>733</v>
      </c>
      <c r="GH50" s="23" t="s">
        <v>734</v>
      </c>
      <c r="GI50" s="23" t="s">
        <v>735</v>
      </c>
      <c r="GJ50" s="23" t="s">
        <v>736</v>
      </c>
      <c r="GK50" s="23" t="s">
        <v>737</v>
      </c>
      <c r="GL50" s="23" t="s">
        <v>738</v>
      </c>
      <c r="GM50" s="23" t="s">
        <v>739</v>
      </c>
      <c r="GN50" s="23" t="s">
        <v>740</v>
      </c>
      <c r="GO50" s="23" t="s">
        <v>741</v>
      </c>
      <c r="GP50" s="23" t="s">
        <v>742</v>
      </c>
      <c r="GQ50" s="23" t="s">
        <v>743</v>
      </c>
      <c r="GR50" s="23" t="s">
        <v>744</v>
      </c>
      <c r="GS50" s="23" t="s">
        <v>745</v>
      </c>
      <c r="GT50" s="23" t="s">
        <v>746</v>
      </c>
      <c r="GU50" s="23" t="s">
        <v>747</v>
      </c>
      <c r="GV50" s="23" t="s">
        <v>748</v>
      </c>
      <c r="GW50" s="23" t="s">
        <v>749</v>
      </c>
      <c r="GX50" s="23" t="s">
        <v>750</v>
      </c>
      <c r="GY50" s="23" t="s">
        <v>751</v>
      </c>
      <c r="GZ50" s="23" t="s">
        <v>752</v>
      </c>
      <c r="HA50" s="23" t="s">
        <v>753</v>
      </c>
      <c r="HB50" s="23" t="s">
        <v>754</v>
      </c>
      <c r="HC50" s="23" t="s">
        <v>755</v>
      </c>
      <c r="HD50" s="23" t="s">
        <v>756</v>
      </c>
      <c r="HE50" s="23" t="s">
        <v>757</v>
      </c>
      <c r="HF50" s="23" t="s">
        <v>758</v>
      </c>
      <c r="HG50" s="23" t="s">
        <v>759</v>
      </c>
      <c r="HH50" s="23" t="s">
        <v>760</v>
      </c>
      <c r="HI50" s="23" t="s">
        <v>761</v>
      </c>
      <c r="HJ50" s="23" t="s">
        <v>762</v>
      </c>
      <c r="HK50" s="23" t="s">
        <v>763</v>
      </c>
      <c r="HL50" s="23" t="s">
        <v>764</v>
      </c>
      <c r="HM50" s="23" t="s">
        <v>765</v>
      </c>
      <c r="HN50" s="23" t="s">
        <v>766</v>
      </c>
      <c r="HO50" s="23" t="s">
        <v>767</v>
      </c>
      <c r="HP50" s="23" t="s">
        <v>768</v>
      </c>
      <c r="HQ50" s="23" t="s">
        <v>769</v>
      </c>
      <c r="HR50" s="23" t="s">
        <v>770</v>
      </c>
      <c r="HS50" s="23" t="s">
        <v>771</v>
      </c>
      <c r="HT50" s="23" t="s">
        <v>772</v>
      </c>
      <c r="HU50" s="23" t="s">
        <v>773</v>
      </c>
      <c r="HV50" s="23" t="s">
        <v>774</v>
      </c>
      <c r="HW50" s="23" t="s">
        <v>775</v>
      </c>
      <c r="HX50" s="23" t="s">
        <v>776</v>
      </c>
      <c r="HY50" s="23" t="s">
        <v>777</v>
      </c>
      <c r="HZ50" s="23" t="s">
        <v>778</v>
      </c>
      <c r="IA50" s="23" t="s">
        <v>779</v>
      </c>
    </row>
    <row r="51" spans="11:235" x14ac:dyDescent="0.25">
      <c r="K51" s="26" t="s">
        <v>780</v>
      </c>
      <c r="L51" s="136">
        <f>L3+L5+L36+L41+L42</f>
        <v>57170.319818504824</v>
      </c>
      <c r="M51" s="136">
        <f t="shared" ref="M51:BX51" si="8">M3+M5+M36+M41+M42</f>
        <v>16173.92022394983</v>
      </c>
      <c r="N51" s="136">
        <f t="shared" si="8"/>
        <v>161368.03720231861</v>
      </c>
      <c r="O51" s="136">
        <f t="shared" si="8"/>
        <v>4739.6759430013599</v>
      </c>
      <c r="P51" s="136">
        <f t="shared" si="8"/>
        <v>103964.77269310002</v>
      </c>
      <c r="Q51" s="136">
        <f t="shared" si="8"/>
        <v>8179.3681977292617</v>
      </c>
      <c r="R51" s="136">
        <f t="shared" si="8"/>
        <v>18170.185077744609</v>
      </c>
      <c r="S51" s="136">
        <f t="shared" si="8"/>
        <v>93492.205279644462</v>
      </c>
      <c r="T51" s="136">
        <f t="shared" si="8"/>
        <v>56109.23448509063</v>
      </c>
      <c r="U51" s="136">
        <f t="shared" si="8"/>
        <v>195305.77204315757</v>
      </c>
      <c r="V51" s="136">
        <f t="shared" si="8"/>
        <v>50307.088629116297</v>
      </c>
      <c r="W51" s="136">
        <f t="shared" si="8"/>
        <v>55943.118598637608</v>
      </c>
      <c r="X51" s="136">
        <f t="shared" si="8"/>
        <v>200526.10819513269</v>
      </c>
      <c r="Y51" s="136">
        <f t="shared" si="8"/>
        <v>32839.062315206225</v>
      </c>
      <c r="Z51" s="136">
        <f t="shared" si="8"/>
        <v>88576.681383443298</v>
      </c>
      <c r="AA51" s="136">
        <f t="shared" si="8"/>
        <v>237063.77493882878</v>
      </c>
      <c r="AB51" s="136">
        <f t="shared" si="8"/>
        <v>789314.83604109578</v>
      </c>
      <c r="AC51" s="136">
        <f t="shared" si="8"/>
        <v>149422.85800989618</v>
      </c>
      <c r="AD51" s="136">
        <f t="shared" si="8"/>
        <v>1236833.5780299546</v>
      </c>
      <c r="AE51" s="136">
        <f t="shared" si="8"/>
        <v>5341865.0535851503</v>
      </c>
      <c r="AF51" s="136">
        <f t="shared" si="8"/>
        <v>854962.45979182562</v>
      </c>
      <c r="AG51" s="136">
        <f t="shared" si="8"/>
        <v>495734.27970499877</v>
      </c>
      <c r="AH51" s="136">
        <f t="shared" si="8"/>
        <v>1075282.4707191363</v>
      </c>
      <c r="AI51" s="136">
        <f t="shared" si="8"/>
        <v>82621.468516544293</v>
      </c>
      <c r="AJ51" s="136">
        <f t="shared" si="8"/>
        <v>75959.404396695638</v>
      </c>
      <c r="AK51" s="136">
        <f t="shared" si="8"/>
        <v>295726.0283987443</v>
      </c>
      <c r="AL51" s="136">
        <f t="shared" si="8"/>
        <v>209945.57004536298</v>
      </c>
      <c r="AM51" s="136">
        <f t="shared" si="8"/>
        <v>11987597.33226401</v>
      </c>
      <c r="AN51" s="136">
        <f t="shared" si="8"/>
        <v>61645.678755861598</v>
      </c>
      <c r="AO51" s="136">
        <f t="shared" si="8"/>
        <v>13091.224991329163</v>
      </c>
      <c r="AP51" s="136">
        <f t="shared" si="8"/>
        <v>142719.27747330398</v>
      </c>
      <c r="AQ51" s="136">
        <f t="shared" si="8"/>
        <v>2980.5435835443973</v>
      </c>
      <c r="AR51" s="136">
        <f t="shared" si="8"/>
        <v>85806.705605134019</v>
      </c>
      <c r="AS51" s="136">
        <f t="shared" si="8"/>
        <v>6202.0676623785876</v>
      </c>
      <c r="AT51" s="136">
        <f t="shared" si="8"/>
        <v>16728.184326374474</v>
      </c>
      <c r="AU51" s="136">
        <f t="shared" si="8"/>
        <v>79456.591671297763</v>
      </c>
      <c r="AV51" s="136">
        <f t="shared" si="8"/>
        <v>47433.396251617407</v>
      </c>
      <c r="AW51" s="136">
        <f t="shared" si="8"/>
        <v>179363.29518278822</v>
      </c>
      <c r="AX51" s="136">
        <f t="shared" si="8"/>
        <v>48526.444161353829</v>
      </c>
      <c r="AY51" s="136">
        <f t="shared" si="8"/>
        <v>47275.332187167165</v>
      </c>
      <c r="AZ51" s="136">
        <f t="shared" si="8"/>
        <v>166968.63441690311</v>
      </c>
      <c r="BA51" s="136">
        <f t="shared" si="8"/>
        <v>23721.551518538516</v>
      </c>
      <c r="BB51" s="136">
        <f t="shared" si="8"/>
        <v>92357.955634013284</v>
      </c>
      <c r="BC51" s="136">
        <f t="shared" si="8"/>
        <v>239119.08790769349</v>
      </c>
      <c r="BD51" s="136">
        <f t="shared" si="8"/>
        <v>779196.31107661035</v>
      </c>
      <c r="BE51" s="136">
        <f t="shared" si="8"/>
        <v>148912.02029311479</v>
      </c>
      <c r="BF51" s="136">
        <f t="shared" si="8"/>
        <v>1216523.3437408777</v>
      </c>
      <c r="BG51" s="136">
        <f t="shared" si="8"/>
        <v>4957443.9592096014</v>
      </c>
      <c r="BH51" s="136">
        <f t="shared" si="8"/>
        <v>857026.82722060126</v>
      </c>
      <c r="BI51" s="136">
        <f t="shared" si="8"/>
        <v>461623.98478667997</v>
      </c>
      <c r="BJ51" s="136">
        <f t="shared" si="8"/>
        <v>1014678.4593041523</v>
      </c>
      <c r="BK51" s="136">
        <f t="shared" si="8"/>
        <v>72332.894159551142</v>
      </c>
      <c r="BL51" s="136">
        <f t="shared" si="8"/>
        <v>66144.950141079331</v>
      </c>
      <c r="BM51" s="136">
        <f t="shared" si="8"/>
        <v>257471.48752757744</v>
      </c>
      <c r="BN51" s="136">
        <f t="shared" si="8"/>
        <v>203866.00454884616</v>
      </c>
      <c r="BO51" s="136">
        <f t="shared" si="8"/>
        <v>11288616.213337993</v>
      </c>
      <c r="BP51" s="136">
        <f t="shared" si="8"/>
        <v>51239.224699733626</v>
      </c>
      <c r="BQ51" s="136">
        <f t="shared" si="8"/>
        <v>15884.533446414585</v>
      </c>
      <c r="BR51" s="136">
        <f t="shared" si="8"/>
        <v>129124.95976349858</v>
      </c>
      <c r="BS51" s="136">
        <f t="shared" si="8"/>
        <v>3421.7807854673424</v>
      </c>
      <c r="BT51" s="136">
        <f t="shared" si="8"/>
        <v>56449.85465055958</v>
      </c>
      <c r="BU51" s="136">
        <f t="shared" si="8"/>
        <v>5706.8175430629517</v>
      </c>
      <c r="BV51" s="136">
        <f t="shared" si="8"/>
        <v>17276.235970155198</v>
      </c>
      <c r="BW51" s="136">
        <f t="shared" si="8"/>
        <v>60564.498162728909</v>
      </c>
      <c r="BX51" s="136">
        <f t="shared" si="8"/>
        <v>39670.757487356008</v>
      </c>
      <c r="BY51" s="136">
        <f t="shared" ref="BY51:EJ51" si="9">BY3+BY5+BY36+BY41+BY42</f>
        <v>140517.48692289137</v>
      </c>
      <c r="BZ51" s="136">
        <f t="shared" si="9"/>
        <v>42397.748556924787</v>
      </c>
      <c r="CA51" s="136">
        <f t="shared" si="9"/>
        <v>40319.086921485592</v>
      </c>
      <c r="CB51" s="136">
        <f t="shared" si="9"/>
        <v>514128.45773879677</v>
      </c>
      <c r="CC51" s="136">
        <f t="shared" si="9"/>
        <v>19865.6972474416</v>
      </c>
      <c r="CD51" s="136">
        <f t="shared" si="9"/>
        <v>64004.89262506253</v>
      </c>
      <c r="CE51" s="136">
        <f t="shared" si="9"/>
        <v>203288.52720261665</v>
      </c>
      <c r="CF51" s="136">
        <f t="shared" si="9"/>
        <v>773437.82068535476</v>
      </c>
      <c r="CG51" s="136">
        <f t="shared" si="9"/>
        <v>124679.10212708556</v>
      </c>
      <c r="CH51" s="136">
        <f t="shared" si="9"/>
        <v>1163949.6240209544</v>
      </c>
      <c r="CI51" s="136">
        <f t="shared" si="9"/>
        <v>4708973.4801392304</v>
      </c>
      <c r="CJ51" s="136">
        <f t="shared" si="9"/>
        <v>743069.19771209953</v>
      </c>
      <c r="CK51" s="136">
        <f t="shared" si="9"/>
        <v>416872.57790782885</v>
      </c>
      <c r="CL51" s="136">
        <f t="shared" si="9"/>
        <v>922949.43811695813</v>
      </c>
      <c r="CM51" s="136">
        <f t="shared" si="9"/>
        <v>59073.08870605837</v>
      </c>
      <c r="CN51" s="136">
        <f t="shared" si="9"/>
        <v>60847.230430643394</v>
      </c>
      <c r="CO51" s="136">
        <f t="shared" si="9"/>
        <v>232019.91041391314</v>
      </c>
      <c r="CP51" s="136">
        <f t="shared" si="9"/>
        <v>162302.1801362425</v>
      </c>
      <c r="CQ51" s="136">
        <f t="shared" si="9"/>
        <v>10772034.210120566</v>
      </c>
      <c r="CR51" s="136">
        <f t="shared" si="9"/>
        <v>47020.547240551736</v>
      </c>
      <c r="CS51" s="136">
        <f t="shared" si="9"/>
        <v>10851.811427171815</v>
      </c>
      <c r="CT51" s="136">
        <f t="shared" si="9"/>
        <v>97159.907244423433</v>
      </c>
      <c r="CU51" s="136">
        <f t="shared" si="9"/>
        <v>1671.4309753784685</v>
      </c>
      <c r="CV51" s="136">
        <f t="shared" si="9"/>
        <v>49820.559689903617</v>
      </c>
      <c r="CW51" s="136">
        <f t="shared" si="9"/>
        <v>2830.598975528746</v>
      </c>
      <c r="CX51" s="136">
        <f t="shared" si="9"/>
        <v>12649.259870947095</v>
      </c>
      <c r="CY51" s="136">
        <f t="shared" si="9"/>
        <v>40446.686915606515</v>
      </c>
      <c r="CZ51" s="136">
        <f t="shared" si="9"/>
        <v>32669.417196744515</v>
      </c>
      <c r="DA51" s="136">
        <f t="shared" si="9"/>
        <v>114464.72740131451</v>
      </c>
      <c r="DB51" s="136">
        <f t="shared" si="9"/>
        <v>36590.738323179328</v>
      </c>
      <c r="DC51" s="136">
        <f t="shared" si="9"/>
        <v>28389.090393687206</v>
      </c>
      <c r="DD51" s="136">
        <f t="shared" si="9"/>
        <v>452592.98964381014</v>
      </c>
      <c r="DE51" s="136">
        <f t="shared" si="9"/>
        <v>18662.11901237657</v>
      </c>
      <c r="DF51" s="136">
        <f t="shared" si="9"/>
        <v>54080.280428734324</v>
      </c>
      <c r="DG51" s="136">
        <f t="shared" si="9"/>
        <v>188414.13081269624</v>
      </c>
      <c r="DH51" s="136">
        <f t="shared" si="9"/>
        <v>725423.07757386926</v>
      </c>
      <c r="DI51" s="136">
        <f t="shared" si="9"/>
        <v>108139.53075681831</v>
      </c>
      <c r="DJ51" s="136">
        <f t="shared" si="9"/>
        <v>975144.44191289076</v>
      </c>
      <c r="DK51" s="136">
        <f t="shared" si="9"/>
        <v>3907638.5771242213</v>
      </c>
      <c r="DL51" s="136">
        <f t="shared" si="9"/>
        <v>671092.11485717469</v>
      </c>
      <c r="DM51" s="136">
        <f t="shared" si="9"/>
        <v>350891.19866072189</v>
      </c>
      <c r="DN51" s="136">
        <f t="shared" si="9"/>
        <v>863485.17385048035</v>
      </c>
      <c r="DO51" s="136">
        <f t="shared" si="9"/>
        <v>52685.318534821999</v>
      </c>
      <c r="DP51" s="136">
        <f t="shared" si="9"/>
        <v>63652.612920970168</v>
      </c>
      <c r="DQ51" s="136">
        <f t="shared" si="9"/>
        <v>187750.17492872386</v>
      </c>
      <c r="DR51" s="136">
        <f t="shared" si="9"/>
        <v>132801.9606511404</v>
      </c>
      <c r="DS51" s="136">
        <f t="shared" si="9"/>
        <v>9227018.4773238879</v>
      </c>
      <c r="DT51" s="136">
        <f t="shared" si="9"/>
        <v>34083.602077098636</v>
      </c>
      <c r="DU51" s="136">
        <f t="shared" si="9"/>
        <v>7682.4428129004482</v>
      </c>
      <c r="DV51" s="136">
        <f t="shared" si="9"/>
        <v>102474.97541748064</v>
      </c>
      <c r="DW51" s="136">
        <f t="shared" si="9"/>
        <v>1347.4634367734195</v>
      </c>
      <c r="DX51" s="136">
        <f t="shared" si="9"/>
        <v>46558.518990306009</v>
      </c>
      <c r="DY51" s="136">
        <f t="shared" si="9"/>
        <v>2874.4580642875931</v>
      </c>
      <c r="DZ51" s="136">
        <f t="shared" si="9"/>
        <v>9622.5955022802009</v>
      </c>
      <c r="EA51" s="136">
        <f t="shared" si="9"/>
        <v>37700.43742208575</v>
      </c>
      <c r="EB51" s="136">
        <f t="shared" si="9"/>
        <v>24572.399374318207</v>
      </c>
      <c r="EC51" s="136">
        <f t="shared" si="9"/>
        <v>118987.62498918835</v>
      </c>
      <c r="ED51" s="136">
        <f t="shared" si="9"/>
        <v>36205.085557077866</v>
      </c>
      <c r="EE51" s="136">
        <f t="shared" si="9"/>
        <v>21776.518743559314</v>
      </c>
      <c r="EF51" s="136">
        <f t="shared" si="9"/>
        <v>461979.64522197982</v>
      </c>
      <c r="EG51" s="136">
        <f t="shared" si="9"/>
        <v>13401.446661124066</v>
      </c>
      <c r="EH51" s="136">
        <f t="shared" si="9"/>
        <v>40652.202460412242</v>
      </c>
      <c r="EI51" s="136">
        <f t="shared" si="9"/>
        <v>193182.60365463639</v>
      </c>
      <c r="EJ51" s="136">
        <f t="shared" si="9"/>
        <v>942449.78589778987</v>
      </c>
      <c r="EK51" s="136">
        <f t="shared" ref="EK51:GV51" si="10">EK3+EK5+EK36+EK41+EK42</f>
        <v>88909.242563634587</v>
      </c>
      <c r="EL51" s="136">
        <f t="shared" si="10"/>
        <v>904433.92492053693</v>
      </c>
      <c r="EM51" s="136">
        <f t="shared" si="10"/>
        <v>3597041.6677969135</v>
      </c>
      <c r="EN51" s="136">
        <f t="shared" si="10"/>
        <v>547332.67836256919</v>
      </c>
      <c r="EO51" s="136">
        <f t="shared" si="10"/>
        <v>304430.05637835281</v>
      </c>
      <c r="EP51" s="136">
        <f t="shared" si="10"/>
        <v>658901.20517169754</v>
      </c>
      <c r="EQ51" s="136">
        <f t="shared" si="10"/>
        <v>36727.919661712891</v>
      </c>
      <c r="ER51" s="136">
        <f t="shared" si="10"/>
        <v>45779.314312396469</v>
      </c>
      <c r="ES51" s="136">
        <f t="shared" si="10"/>
        <v>141620.55105921093</v>
      </c>
      <c r="ET51" s="136">
        <f t="shared" si="10"/>
        <v>136598.30652907782</v>
      </c>
      <c r="EU51" s="136">
        <f t="shared" si="10"/>
        <v>8557326.673039401</v>
      </c>
      <c r="EV51" s="136">
        <f t="shared" si="10"/>
        <v>28219.22056239361</v>
      </c>
      <c r="EW51" s="136">
        <f t="shared" si="10"/>
        <v>10057.234077952533</v>
      </c>
      <c r="EX51" s="136">
        <f t="shared" si="10"/>
        <v>70851.717867709842</v>
      </c>
      <c r="EY51" s="136">
        <f t="shared" si="10"/>
        <v>1054.8556820726208</v>
      </c>
      <c r="EZ51" s="136">
        <f t="shared" si="10"/>
        <v>42475.065915178144</v>
      </c>
      <c r="FA51" s="136">
        <f t="shared" si="10"/>
        <v>1395.076900179075</v>
      </c>
      <c r="FB51" s="136">
        <f t="shared" si="10"/>
        <v>13486.217266529826</v>
      </c>
      <c r="FC51" s="136">
        <f t="shared" si="10"/>
        <v>35872.025252983396</v>
      </c>
      <c r="FD51" s="136">
        <f t="shared" si="10"/>
        <v>23056.813139546073</v>
      </c>
      <c r="FE51" s="136">
        <f t="shared" si="10"/>
        <v>69244.406795869116</v>
      </c>
      <c r="FF51" s="136">
        <f t="shared" si="10"/>
        <v>22458.032010475887</v>
      </c>
      <c r="FG51" s="136">
        <f t="shared" si="10"/>
        <v>20485.325763274224</v>
      </c>
      <c r="FH51" s="136">
        <f t="shared" si="10"/>
        <v>467531.90926852654</v>
      </c>
      <c r="FI51" s="136">
        <f t="shared" si="10"/>
        <v>11549.309586172138</v>
      </c>
      <c r="FJ51" s="136">
        <f t="shared" si="10"/>
        <v>32711.567259686592</v>
      </c>
      <c r="FK51" s="136">
        <f t="shared" si="10"/>
        <v>142993.0149860988</v>
      </c>
      <c r="FL51" s="136">
        <f t="shared" si="10"/>
        <v>538040.03051053046</v>
      </c>
      <c r="FM51" s="136">
        <f t="shared" si="10"/>
        <v>100015.64107070937</v>
      </c>
      <c r="FN51" s="136">
        <f t="shared" si="10"/>
        <v>937783.00614671805</v>
      </c>
      <c r="FO51" s="136">
        <f t="shared" si="10"/>
        <v>2911768.3514871947</v>
      </c>
      <c r="FP51" s="136">
        <f t="shared" si="10"/>
        <v>474779.35229057784</v>
      </c>
      <c r="FQ51" s="136">
        <f t="shared" si="10"/>
        <v>295746.28702923126</v>
      </c>
      <c r="FR51" s="136">
        <f t="shared" si="10"/>
        <v>657864.79284778691</v>
      </c>
      <c r="FS51" s="136">
        <f t="shared" si="10"/>
        <v>50484.860885885326</v>
      </c>
      <c r="FT51" s="136">
        <f t="shared" si="10"/>
        <v>44481.518029303283</v>
      </c>
      <c r="FU51" s="136">
        <f t="shared" si="10"/>
        <v>129262.41216749835</v>
      </c>
      <c r="FV51" s="136">
        <f t="shared" si="10"/>
        <v>92926.007153386687</v>
      </c>
      <c r="FW51" s="136">
        <f t="shared" si="10"/>
        <v>7226594.0519534703</v>
      </c>
      <c r="FX51" s="136">
        <f t="shared" si="10"/>
        <v>28059.88624182039</v>
      </c>
      <c r="FY51" s="136">
        <f t="shared" si="10"/>
        <v>9938.1620227867934</v>
      </c>
      <c r="FZ51" s="136">
        <f t="shared" si="10"/>
        <v>75699.29213618768</v>
      </c>
      <c r="GA51" s="136">
        <f t="shared" si="10"/>
        <v>1940.1445500501472</v>
      </c>
      <c r="GB51" s="136">
        <f t="shared" si="10"/>
        <v>42978.807120473051</v>
      </c>
      <c r="GC51" s="136">
        <f t="shared" si="10"/>
        <v>1317.2838349909014</v>
      </c>
      <c r="GD51" s="136">
        <f t="shared" si="10"/>
        <v>13353.109699758937</v>
      </c>
      <c r="GE51" s="136">
        <f t="shared" si="10"/>
        <v>34019.938241488235</v>
      </c>
      <c r="GF51" s="136">
        <f t="shared" si="10"/>
        <v>20922.616493089776</v>
      </c>
      <c r="GG51" s="136">
        <f t="shared" si="10"/>
        <v>87494.79306292352</v>
      </c>
      <c r="GH51" s="136">
        <f t="shared" si="10"/>
        <v>26461.732906736434</v>
      </c>
      <c r="GI51" s="136">
        <f t="shared" si="10"/>
        <v>23336.313033092327</v>
      </c>
      <c r="GJ51" s="136">
        <f t="shared" si="10"/>
        <v>498205.34224433207</v>
      </c>
      <c r="GK51" s="136">
        <f t="shared" si="10"/>
        <v>12302.243063890521</v>
      </c>
      <c r="GL51" s="136">
        <f t="shared" si="10"/>
        <v>35047.111278632103</v>
      </c>
      <c r="GM51" s="136">
        <f t="shared" si="10"/>
        <v>154449.59335312597</v>
      </c>
      <c r="GN51" s="136">
        <f t="shared" si="10"/>
        <v>861456.65659920289</v>
      </c>
      <c r="GO51" s="136">
        <f t="shared" si="10"/>
        <v>88446.002321805412</v>
      </c>
      <c r="GP51" s="136">
        <f t="shared" si="10"/>
        <v>1525794.185641825</v>
      </c>
      <c r="GQ51" s="136">
        <f t="shared" si="10"/>
        <v>3284025.8751499909</v>
      </c>
      <c r="GR51" s="136">
        <f t="shared" si="10"/>
        <v>475478.84832632379</v>
      </c>
      <c r="GS51" s="136">
        <f t="shared" si="10"/>
        <v>288698.2609671019</v>
      </c>
      <c r="GT51" s="136">
        <f t="shared" si="10"/>
        <v>674729.76084805373</v>
      </c>
      <c r="GU51" s="136">
        <f t="shared" si="10"/>
        <v>33012.704615110611</v>
      </c>
      <c r="GV51" s="136">
        <f t="shared" si="10"/>
        <v>46482.604010968222</v>
      </c>
      <c r="GW51" s="136">
        <f t="shared" ref="GW51:IA51" si="11">GW3+GW5+GW36+GW41+GW42</f>
        <v>117926.66441809782</v>
      </c>
      <c r="GX51" s="136">
        <f t="shared" si="11"/>
        <v>100973.61112557248</v>
      </c>
      <c r="GY51" s="136">
        <f t="shared" si="11"/>
        <v>8562551.5433074329</v>
      </c>
      <c r="GZ51" s="136">
        <f t="shared" si="11"/>
        <v>21797.050594844775</v>
      </c>
      <c r="HA51" s="136">
        <f t="shared" si="11"/>
        <v>3773.6876560473647</v>
      </c>
      <c r="HB51" s="136">
        <f t="shared" si="11"/>
        <v>47368.399064526726</v>
      </c>
      <c r="HC51" s="136">
        <f t="shared" si="11"/>
        <v>1556.8972125213641</v>
      </c>
      <c r="HD51" s="136">
        <f t="shared" si="11"/>
        <v>37041.259455919069</v>
      </c>
      <c r="HE51" s="136">
        <f t="shared" si="11"/>
        <v>1465.4575916988633</v>
      </c>
      <c r="HF51" s="136">
        <f t="shared" si="11"/>
        <v>21438.403500346732</v>
      </c>
      <c r="HG51" s="136">
        <f t="shared" si="11"/>
        <v>26478.375789250236</v>
      </c>
      <c r="HH51" s="136">
        <f t="shared" si="11"/>
        <v>16724.648377409419</v>
      </c>
      <c r="HI51" s="136">
        <f t="shared" si="11"/>
        <v>73058.741365160997</v>
      </c>
      <c r="HJ51" s="136">
        <f t="shared" si="11"/>
        <v>19914.384971932144</v>
      </c>
      <c r="HK51" s="136">
        <f t="shared" si="11"/>
        <v>18359.136923089995</v>
      </c>
      <c r="HL51" s="136">
        <f t="shared" si="11"/>
        <v>462924.04977914371</v>
      </c>
      <c r="HM51" s="136">
        <f t="shared" si="11"/>
        <v>8592.5017001901906</v>
      </c>
      <c r="HN51" s="136">
        <f t="shared" si="11"/>
        <v>23767.601023342242</v>
      </c>
      <c r="HO51" s="136">
        <f t="shared" si="11"/>
        <v>128577.55550911943</v>
      </c>
      <c r="HP51" s="136">
        <f t="shared" si="11"/>
        <v>631953.57444335881</v>
      </c>
      <c r="HQ51" s="136">
        <f t="shared" si="11"/>
        <v>64593.458683582139</v>
      </c>
      <c r="HR51" s="136">
        <f t="shared" si="11"/>
        <v>1070156.3047655593</v>
      </c>
      <c r="HS51" s="136">
        <f t="shared" si="11"/>
        <v>2523396.4892019294</v>
      </c>
      <c r="HT51" s="136">
        <f t="shared" si="11"/>
        <v>382080.17574809561</v>
      </c>
      <c r="HU51" s="136">
        <f t="shared" si="11"/>
        <v>213252.95666959047</v>
      </c>
      <c r="HV51" s="136">
        <f t="shared" si="11"/>
        <v>588387.50815550075</v>
      </c>
      <c r="HW51" s="136">
        <f t="shared" si="11"/>
        <v>26487.201432257967</v>
      </c>
      <c r="HX51" s="136">
        <f t="shared" si="11"/>
        <v>40628.61956523492</v>
      </c>
      <c r="HY51" s="136">
        <f t="shared" si="11"/>
        <v>94437.57428627256</v>
      </c>
      <c r="HZ51" s="136">
        <f t="shared" si="11"/>
        <v>83157.068795876112</v>
      </c>
      <c r="IA51" s="136">
        <f t="shared" si="11"/>
        <v>6631369.0822618008</v>
      </c>
    </row>
    <row r="52" spans="11:235" ht="30" x14ac:dyDescent="0.25">
      <c r="K52" s="26" t="s">
        <v>782</v>
      </c>
      <c r="L52" s="136">
        <f>L9+L10+L45</f>
        <v>3903.5828995237425</v>
      </c>
      <c r="M52" s="136">
        <f t="shared" ref="M52:BX52" si="12">M9+M10+M45</f>
        <v>11238.360666260105</v>
      </c>
      <c r="N52" s="136">
        <f t="shared" si="12"/>
        <v>80017.081828183582</v>
      </c>
      <c r="O52" s="136">
        <f t="shared" si="12"/>
        <v>287.73167603933734</v>
      </c>
      <c r="P52" s="136">
        <f t="shared" si="12"/>
        <v>64540.898805668468</v>
      </c>
      <c r="Q52" s="136">
        <f t="shared" si="12"/>
        <v>6763.4615379759653</v>
      </c>
      <c r="R52" s="136">
        <f t="shared" si="12"/>
        <v>1943.2130740976063</v>
      </c>
      <c r="S52" s="136">
        <f t="shared" si="12"/>
        <v>9597.2856643275536</v>
      </c>
      <c r="T52" s="136">
        <f t="shared" si="12"/>
        <v>59730.830244355355</v>
      </c>
      <c r="U52" s="136">
        <f t="shared" si="12"/>
        <v>240058.0570430753</v>
      </c>
      <c r="V52" s="136">
        <f t="shared" si="12"/>
        <v>27732.332108512772</v>
      </c>
      <c r="W52" s="136">
        <f t="shared" si="12"/>
        <v>25033.115609535223</v>
      </c>
      <c r="X52" s="136">
        <f t="shared" si="12"/>
        <v>66286.748919114238</v>
      </c>
      <c r="Y52" s="136">
        <f t="shared" si="12"/>
        <v>8310.1081775219282</v>
      </c>
      <c r="Z52" s="136">
        <f t="shared" si="12"/>
        <v>9001.9624797531578</v>
      </c>
      <c r="AA52" s="136">
        <f t="shared" si="12"/>
        <v>170292.06276707049</v>
      </c>
      <c r="AB52" s="136">
        <f t="shared" si="12"/>
        <v>348063.85442507989</v>
      </c>
      <c r="AC52" s="136">
        <f t="shared" si="12"/>
        <v>17038.363769524614</v>
      </c>
      <c r="AD52" s="136">
        <f t="shared" si="12"/>
        <v>512176.0568471154</v>
      </c>
      <c r="AE52" s="136">
        <f t="shared" si="12"/>
        <v>1911772.438367846</v>
      </c>
      <c r="AF52" s="136">
        <f t="shared" si="12"/>
        <v>211636.14663638407</v>
      </c>
      <c r="AG52" s="136">
        <f t="shared" si="12"/>
        <v>99831.700303509584</v>
      </c>
      <c r="AH52" s="136">
        <f t="shared" si="12"/>
        <v>135899.59760523099</v>
      </c>
      <c r="AI52" s="136">
        <f t="shared" si="12"/>
        <v>28227.233034542034</v>
      </c>
      <c r="AJ52" s="136">
        <f t="shared" si="12"/>
        <v>21002.607991114412</v>
      </c>
      <c r="AK52" s="136">
        <f t="shared" si="12"/>
        <v>63926.605557737275</v>
      </c>
      <c r="AL52" s="136">
        <f t="shared" si="12"/>
        <v>115980.40574463642</v>
      </c>
      <c r="AM52" s="136">
        <f t="shared" si="12"/>
        <v>4250291.8437837353</v>
      </c>
      <c r="AN52" s="136">
        <f t="shared" si="12"/>
        <v>2130.5020687873775</v>
      </c>
      <c r="AO52" s="136">
        <f t="shared" si="12"/>
        <v>7519.3848970580111</v>
      </c>
      <c r="AP52" s="136">
        <f t="shared" si="12"/>
        <v>70871.792822885633</v>
      </c>
      <c r="AQ52" s="136">
        <f t="shared" si="12"/>
        <v>749.91776748690859</v>
      </c>
      <c r="AR52" s="136">
        <f t="shared" si="12"/>
        <v>56073.758673651551</v>
      </c>
      <c r="AS52" s="136">
        <f t="shared" si="12"/>
        <v>6896.5954285211328</v>
      </c>
      <c r="AT52" s="136">
        <f t="shared" si="12"/>
        <v>1490.6417609041484</v>
      </c>
      <c r="AU52" s="136">
        <f t="shared" si="12"/>
        <v>7947.637753668696</v>
      </c>
      <c r="AV52" s="136">
        <f t="shared" si="12"/>
        <v>63827.493373528057</v>
      </c>
      <c r="AW52" s="136">
        <f t="shared" si="12"/>
        <v>273115.95088549849</v>
      </c>
      <c r="AX52" s="136">
        <f t="shared" si="12"/>
        <v>25366.557141599347</v>
      </c>
      <c r="AY52" s="136">
        <f t="shared" si="12"/>
        <v>19421.795921829733</v>
      </c>
      <c r="AZ52" s="136">
        <f t="shared" si="12"/>
        <v>61440.815616545093</v>
      </c>
      <c r="BA52" s="136">
        <f t="shared" si="12"/>
        <v>8206.7542377577156</v>
      </c>
      <c r="BB52" s="136">
        <f t="shared" si="12"/>
        <v>14712.460050681675</v>
      </c>
      <c r="BC52" s="136">
        <f t="shared" si="12"/>
        <v>188943.53984275213</v>
      </c>
      <c r="BD52" s="136">
        <f t="shared" si="12"/>
        <v>281577.23227057199</v>
      </c>
      <c r="BE52" s="136">
        <f t="shared" si="12"/>
        <v>87601.447692365895</v>
      </c>
      <c r="BF52" s="136">
        <f t="shared" si="12"/>
        <v>452447.14725671906</v>
      </c>
      <c r="BG52" s="136">
        <f t="shared" si="12"/>
        <v>1724802.0326979321</v>
      </c>
      <c r="BH52" s="136">
        <f t="shared" si="12"/>
        <v>238221.13970635779</v>
      </c>
      <c r="BI52" s="136">
        <f t="shared" si="12"/>
        <v>93918.666191215409</v>
      </c>
      <c r="BJ52" s="136">
        <f t="shared" si="12"/>
        <v>110570.34086002785</v>
      </c>
      <c r="BK52" s="136">
        <f t="shared" si="12"/>
        <v>30789.034952876344</v>
      </c>
      <c r="BL52" s="136">
        <f t="shared" si="12"/>
        <v>15877.098873512439</v>
      </c>
      <c r="BM52" s="136">
        <f t="shared" si="12"/>
        <v>43431.745767701839</v>
      </c>
      <c r="BN52" s="136">
        <f t="shared" si="12"/>
        <v>99031.774947813348</v>
      </c>
      <c r="BO52" s="136">
        <f t="shared" si="12"/>
        <v>3986983.2594602499</v>
      </c>
      <c r="BP52" s="136">
        <f t="shared" si="12"/>
        <v>2709.80801925063</v>
      </c>
      <c r="BQ52" s="136">
        <f t="shared" si="12"/>
        <v>3567.7043014716996</v>
      </c>
      <c r="BR52" s="136">
        <f t="shared" si="12"/>
        <v>70487.280292998097</v>
      </c>
      <c r="BS52" s="136">
        <f t="shared" si="12"/>
        <v>988.43354967751145</v>
      </c>
      <c r="BT52" s="136">
        <f t="shared" si="12"/>
        <v>45374.525872251645</v>
      </c>
      <c r="BU52" s="136">
        <f t="shared" si="12"/>
        <v>1339.4471292083888</v>
      </c>
      <c r="BV52" s="136">
        <f t="shared" si="12"/>
        <v>1831.6251076567862</v>
      </c>
      <c r="BW52" s="136">
        <f t="shared" si="12"/>
        <v>6191.1310522130862</v>
      </c>
      <c r="BX52" s="136">
        <f t="shared" si="12"/>
        <v>66158.814406705889</v>
      </c>
      <c r="BY52" s="136">
        <f t="shared" ref="BY52:EJ52" si="13">BY9+BY10+BY45</f>
        <v>232243.48601490998</v>
      </c>
      <c r="BZ52" s="136">
        <f t="shared" si="13"/>
        <v>21438.678047193614</v>
      </c>
      <c r="CA52" s="136">
        <f t="shared" si="13"/>
        <v>69476.864678130878</v>
      </c>
      <c r="CB52" s="136">
        <f t="shared" si="13"/>
        <v>60562.072963535378</v>
      </c>
      <c r="CC52" s="136">
        <f t="shared" si="13"/>
        <v>5484.6860964280313</v>
      </c>
      <c r="CD52" s="136">
        <f t="shared" si="13"/>
        <v>8428.9897602512501</v>
      </c>
      <c r="CE52" s="136">
        <f t="shared" si="13"/>
        <v>142858.33243500328</v>
      </c>
      <c r="CF52" s="136">
        <f t="shared" si="13"/>
        <v>293301.15290926403</v>
      </c>
      <c r="CG52" s="136">
        <f t="shared" si="13"/>
        <v>52965.496293598706</v>
      </c>
      <c r="CH52" s="136">
        <f t="shared" si="13"/>
        <v>425013.92819680803</v>
      </c>
      <c r="CI52" s="136">
        <f t="shared" si="13"/>
        <v>1702429.1608296561</v>
      </c>
      <c r="CJ52" s="136">
        <f t="shared" si="13"/>
        <v>279939.57703908742</v>
      </c>
      <c r="CK52" s="136">
        <f t="shared" si="13"/>
        <v>87686.619965566715</v>
      </c>
      <c r="CL52" s="136">
        <f t="shared" si="13"/>
        <v>109611.57772710225</v>
      </c>
      <c r="CM52" s="136">
        <f t="shared" si="13"/>
        <v>30974.189032228613</v>
      </c>
      <c r="CN52" s="136">
        <f t="shared" si="13"/>
        <v>13735.364023375247</v>
      </c>
      <c r="CO52" s="136">
        <f t="shared" si="13"/>
        <v>55300.17030903502</v>
      </c>
      <c r="CP52" s="136">
        <f t="shared" si="13"/>
        <v>75651.86763008291</v>
      </c>
      <c r="CQ52" s="136">
        <f t="shared" si="13"/>
        <v>3865750.9836826911</v>
      </c>
      <c r="CR52" s="136">
        <f t="shared" si="13"/>
        <v>21242.148243782271</v>
      </c>
      <c r="CS52" s="136">
        <f t="shared" si="13"/>
        <v>330.61866673277376</v>
      </c>
      <c r="CT52" s="136">
        <f t="shared" si="13"/>
        <v>124897.06956371294</v>
      </c>
      <c r="CU52" s="136">
        <f t="shared" si="13"/>
        <v>2387.750579060601</v>
      </c>
      <c r="CV52" s="136">
        <f t="shared" si="13"/>
        <v>85572.674497969536</v>
      </c>
      <c r="CW52" s="136">
        <f t="shared" si="13"/>
        <v>3095.1700694275787</v>
      </c>
      <c r="CX52" s="136">
        <f t="shared" si="13"/>
        <v>1897.8605331016297</v>
      </c>
      <c r="CY52" s="136">
        <f t="shared" si="13"/>
        <v>4970.7642534502111</v>
      </c>
      <c r="CZ52" s="136">
        <f t="shared" si="13"/>
        <v>97567.54962344293</v>
      </c>
      <c r="DA52" s="136">
        <f t="shared" si="13"/>
        <v>214130.24608496318</v>
      </c>
      <c r="DB52" s="136">
        <f t="shared" si="13"/>
        <v>16443.205084053039</v>
      </c>
      <c r="DC52" s="136">
        <f t="shared" si="13"/>
        <v>27654.882326911407</v>
      </c>
      <c r="DD52" s="136">
        <f t="shared" si="13"/>
        <v>51278.539572003458</v>
      </c>
      <c r="DE52" s="136">
        <f t="shared" si="13"/>
        <v>3124.6124375889781</v>
      </c>
      <c r="DF52" s="136">
        <f t="shared" si="13"/>
        <v>7285.2710231305737</v>
      </c>
      <c r="DG52" s="136">
        <f t="shared" si="13"/>
        <v>131466.31805066695</v>
      </c>
      <c r="DH52" s="136">
        <f t="shared" si="13"/>
        <v>231469.22201587667</v>
      </c>
      <c r="DI52" s="136">
        <f t="shared" si="13"/>
        <v>52934.428581864893</v>
      </c>
      <c r="DJ52" s="136">
        <f t="shared" si="13"/>
        <v>419410.31592740747</v>
      </c>
      <c r="DK52" s="136">
        <f t="shared" si="13"/>
        <v>1461910.7741683982</v>
      </c>
      <c r="DL52" s="136">
        <f t="shared" si="13"/>
        <v>237841.03233393747</v>
      </c>
      <c r="DM52" s="136">
        <f t="shared" si="13"/>
        <v>89742.056524879445</v>
      </c>
      <c r="DN52" s="136">
        <f t="shared" si="13"/>
        <v>123926.03004423913</v>
      </c>
      <c r="DO52" s="136">
        <f t="shared" si="13"/>
        <v>24623.08263591287</v>
      </c>
      <c r="DP52" s="136">
        <f t="shared" si="13"/>
        <v>46573.894089814159</v>
      </c>
      <c r="DQ52" s="136">
        <f t="shared" si="13"/>
        <v>31119.668334916416</v>
      </c>
      <c r="DR52" s="136">
        <f t="shared" si="13"/>
        <v>58103.019325560163</v>
      </c>
      <c r="DS52" s="136">
        <f t="shared" si="13"/>
        <v>3570998.2045928049</v>
      </c>
      <c r="DT52" s="136">
        <f t="shared" si="13"/>
        <v>2593.2410106626662</v>
      </c>
      <c r="DU52" s="136">
        <f t="shared" si="13"/>
        <v>264.11545370573646</v>
      </c>
      <c r="DV52" s="136">
        <f t="shared" si="13"/>
        <v>89229.694263290672</v>
      </c>
      <c r="DW52" s="136">
        <f t="shared" si="13"/>
        <v>1902.5188722446819</v>
      </c>
      <c r="DX52" s="136">
        <f t="shared" si="13"/>
        <v>82163.879211856562</v>
      </c>
      <c r="DY52" s="136">
        <f t="shared" si="13"/>
        <v>463.94679817729212</v>
      </c>
      <c r="DZ52" s="136">
        <f t="shared" si="13"/>
        <v>1788.3567397329955</v>
      </c>
      <c r="EA52" s="136">
        <f t="shared" si="13"/>
        <v>2104.2451374394354</v>
      </c>
      <c r="EB52" s="136">
        <f t="shared" si="13"/>
        <v>48800.675568876963</v>
      </c>
      <c r="EC52" s="136">
        <f t="shared" si="13"/>
        <v>177469.77067959073</v>
      </c>
      <c r="ED52" s="136">
        <f t="shared" si="13"/>
        <v>17941.278832076696</v>
      </c>
      <c r="EE52" s="136">
        <f t="shared" si="13"/>
        <v>16519.894619953786</v>
      </c>
      <c r="EF52" s="136">
        <f t="shared" si="13"/>
        <v>170901.19608274673</v>
      </c>
      <c r="EG52" s="136">
        <f t="shared" si="13"/>
        <v>6295.1901847582485</v>
      </c>
      <c r="EH52" s="136">
        <f t="shared" si="13"/>
        <v>8486.1205772043995</v>
      </c>
      <c r="EI52" s="136">
        <f t="shared" si="13"/>
        <v>108657.36008658035</v>
      </c>
      <c r="EJ52" s="136">
        <f t="shared" si="13"/>
        <v>248906.21755568928</v>
      </c>
      <c r="EK52" s="136">
        <f t="shared" ref="EK52:GV52" si="14">EK9+EK10+EK45</f>
        <v>29854.52440024172</v>
      </c>
      <c r="EL52" s="136">
        <f t="shared" si="14"/>
        <v>439642.63254700613</v>
      </c>
      <c r="EM52" s="136">
        <f t="shared" si="14"/>
        <v>1235429.4108800786</v>
      </c>
      <c r="EN52" s="136">
        <f t="shared" si="14"/>
        <v>251539.13084956014</v>
      </c>
      <c r="EO52" s="136">
        <f t="shared" si="14"/>
        <v>92656.715133590333</v>
      </c>
      <c r="EP52" s="136">
        <f t="shared" si="14"/>
        <v>108949.80664951046</v>
      </c>
      <c r="EQ52" s="136">
        <f t="shared" si="14"/>
        <v>26753.948418347045</v>
      </c>
      <c r="ER52" s="136">
        <f t="shared" si="14"/>
        <v>35677.205571205799</v>
      </c>
      <c r="ES52" s="136">
        <f t="shared" si="14"/>
        <v>32513.656867647238</v>
      </c>
      <c r="ET52" s="136">
        <f t="shared" si="14"/>
        <v>62919.905994568457</v>
      </c>
      <c r="EU52" s="136">
        <f t="shared" si="14"/>
        <v>3300424.6389863426</v>
      </c>
      <c r="EV52" s="136">
        <f t="shared" si="14"/>
        <v>1140.6726600707971</v>
      </c>
      <c r="EW52" s="136">
        <f t="shared" si="14"/>
        <v>214.01233542321708</v>
      </c>
      <c r="EX52" s="136">
        <f t="shared" si="14"/>
        <v>81819.264557363043</v>
      </c>
      <c r="EY52" s="136">
        <f t="shared" si="14"/>
        <v>2113.1061742696825</v>
      </c>
      <c r="EZ52" s="136">
        <f t="shared" si="14"/>
        <v>91343.805394224881</v>
      </c>
      <c r="FA52" s="136">
        <f t="shared" si="14"/>
        <v>382.24252966269643</v>
      </c>
      <c r="FB52" s="136">
        <f t="shared" si="14"/>
        <v>4575.0751913558797</v>
      </c>
      <c r="FC52" s="136">
        <f t="shared" si="14"/>
        <v>3343.6310570750011</v>
      </c>
      <c r="FD52" s="136">
        <f t="shared" si="14"/>
        <v>47602.344837992088</v>
      </c>
      <c r="FE52" s="136">
        <f t="shared" si="14"/>
        <v>80193.934197282419</v>
      </c>
      <c r="FF52" s="136">
        <f t="shared" si="14"/>
        <v>16628.569751744966</v>
      </c>
      <c r="FG52" s="136">
        <f t="shared" si="14"/>
        <v>15411.178013208093</v>
      </c>
      <c r="FH52" s="136">
        <f t="shared" si="14"/>
        <v>236027.97281794102</v>
      </c>
      <c r="FI52" s="136">
        <f t="shared" si="14"/>
        <v>68186.396352466661</v>
      </c>
      <c r="FJ52" s="136">
        <f t="shared" si="14"/>
        <v>5340.0426760719211</v>
      </c>
      <c r="FK52" s="136">
        <f t="shared" si="14"/>
        <v>103241.57507746131</v>
      </c>
      <c r="FL52" s="136">
        <f t="shared" si="14"/>
        <v>266229.68299827806</v>
      </c>
      <c r="FM52" s="136">
        <f t="shared" si="14"/>
        <v>26868.250136774146</v>
      </c>
      <c r="FN52" s="136">
        <f t="shared" si="14"/>
        <v>320052.61850751645</v>
      </c>
      <c r="FO52" s="136">
        <f t="shared" si="14"/>
        <v>997185.79567613767</v>
      </c>
      <c r="FP52" s="136">
        <f t="shared" si="14"/>
        <v>195978.56392499321</v>
      </c>
      <c r="FQ52" s="136">
        <f t="shared" si="14"/>
        <v>140979.51331779201</v>
      </c>
      <c r="FR52" s="136">
        <f t="shared" si="14"/>
        <v>111930.03199693061</v>
      </c>
      <c r="FS52" s="136">
        <f t="shared" si="14"/>
        <v>25498.443395704671</v>
      </c>
      <c r="FT52" s="136">
        <f t="shared" si="14"/>
        <v>37173.162867813859</v>
      </c>
      <c r="FU52" s="136">
        <f t="shared" si="14"/>
        <v>24212.676134031521</v>
      </c>
      <c r="FV52" s="136">
        <f t="shared" si="14"/>
        <v>52353.972963256063</v>
      </c>
      <c r="FW52" s="136">
        <f t="shared" si="14"/>
        <v>2956026.5355428415</v>
      </c>
      <c r="FX52" s="136">
        <f t="shared" si="14"/>
        <v>949.18591055815932</v>
      </c>
      <c r="FY52" s="136">
        <f t="shared" si="14"/>
        <v>1021.0283780660999</v>
      </c>
      <c r="FZ52" s="136">
        <f t="shared" si="14"/>
        <v>92908.102292061609</v>
      </c>
      <c r="GA52" s="136">
        <f t="shared" si="14"/>
        <v>619.88016104133794</v>
      </c>
      <c r="GB52" s="136">
        <f t="shared" si="14"/>
        <v>115647.20766500982</v>
      </c>
      <c r="GC52" s="136">
        <f t="shared" si="14"/>
        <v>8635.9757456378375</v>
      </c>
      <c r="GD52" s="136">
        <f t="shared" si="14"/>
        <v>4186.257551511042</v>
      </c>
      <c r="GE52" s="136">
        <f t="shared" si="14"/>
        <v>5035.3735636947076</v>
      </c>
      <c r="GF52" s="136">
        <f t="shared" si="14"/>
        <v>55742.548148345508</v>
      </c>
      <c r="GG52" s="136">
        <f t="shared" si="14"/>
        <v>56625.506531148392</v>
      </c>
      <c r="GH52" s="136">
        <f t="shared" si="14"/>
        <v>14375.611415632158</v>
      </c>
      <c r="GI52" s="136">
        <f t="shared" si="14"/>
        <v>10809.758262395068</v>
      </c>
      <c r="GJ52" s="136">
        <f t="shared" si="14"/>
        <v>173565.55491489239</v>
      </c>
      <c r="GK52" s="136">
        <f t="shared" si="14"/>
        <v>2115.6212414280344</v>
      </c>
      <c r="GL52" s="136">
        <f t="shared" si="14"/>
        <v>6180.6627944526899</v>
      </c>
      <c r="GM52" s="136">
        <f t="shared" si="14"/>
        <v>79712.750996435527</v>
      </c>
      <c r="GN52" s="136">
        <f t="shared" si="14"/>
        <v>237113.14475154641</v>
      </c>
      <c r="GO52" s="136">
        <f t="shared" si="14"/>
        <v>20430.059508776631</v>
      </c>
      <c r="GP52" s="136">
        <f t="shared" si="14"/>
        <v>305227.20385521388</v>
      </c>
      <c r="GQ52" s="136">
        <f t="shared" si="14"/>
        <v>780253.91722110554</v>
      </c>
      <c r="GR52" s="136">
        <f t="shared" si="14"/>
        <v>196648.59568225479</v>
      </c>
      <c r="GS52" s="136">
        <f t="shared" si="14"/>
        <v>115522.9027134269</v>
      </c>
      <c r="GT52" s="136">
        <f t="shared" si="14"/>
        <v>146140.95009609655</v>
      </c>
      <c r="GU52" s="136">
        <f t="shared" si="14"/>
        <v>27895.05301196453</v>
      </c>
      <c r="GV52" s="136">
        <f t="shared" si="14"/>
        <v>43606.02005602204</v>
      </c>
      <c r="GW52" s="136">
        <f t="shared" ref="GW52:IA52" si="15">GW9+GW10+GW45</f>
        <v>29484.664120331348</v>
      </c>
      <c r="GX52" s="136">
        <f t="shared" si="15"/>
        <v>61092.282563225286</v>
      </c>
      <c r="GY52" s="136">
        <f t="shared" si="15"/>
        <v>2591545.8191522742</v>
      </c>
      <c r="GZ52" s="136">
        <f t="shared" si="15"/>
        <v>4966.5911617239344</v>
      </c>
      <c r="HA52" s="136">
        <f t="shared" si="15"/>
        <v>1521.3855240731612</v>
      </c>
      <c r="HB52" s="136">
        <f t="shared" si="15"/>
        <v>9273.9096665908291</v>
      </c>
      <c r="HC52" s="136">
        <f t="shared" si="15"/>
        <v>502.37330789191429</v>
      </c>
      <c r="HD52" s="136">
        <f t="shared" si="15"/>
        <v>73351.102686683211</v>
      </c>
      <c r="HE52" s="136">
        <f t="shared" si="15"/>
        <v>258.11077519960111</v>
      </c>
      <c r="HF52" s="136">
        <f t="shared" si="15"/>
        <v>2487.917856643855</v>
      </c>
      <c r="HG52" s="136">
        <f t="shared" si="15"/>
        <v>11739.519504586435</v>
      </c>
      <c r="HH52" s="136">
        <f t="shared" si="15"/>
        <v>51145.68639513466</v>
      </c>
      <c r="HI52" s="136">
        <f t="shared" si="15"/>
        <v>51706.012011227511</v>
      </c>
      <c r="HJ52" s="136">
        <f t="shared" si="15"/>
        <v>15355.360325096</v>
      </c>
      <c r="HK52" s="136">
        <f t="shared" si="15"/>
        <v>5558.515987806978</v>
      </c>
      <c r="HL52" s="136">
        <f t="shared" si="15"/>
        <v>37295.310684698285</v>
      </c>
      <c r="HM52" s="136">
        <f t="shared" si="15"/>
        <v>1552.9417774160956</v>
      </c>
      <c r="HN52" s="136">
        <f t="shared" si="15"/>
        <v>6832.9395553433087</v>
      </c>
      <c r="HO52" s="136">
        <f t="shared" si="15"/>
        <v>51043.827007305765</v>
      </c>
      <c r="HP52" s="136">
        <f t="shared" si="15"/>
        <v>181457.16737611976</v>
      </c>
      <c r="HQ52" s="136">
        <f t="shared" si="15"/>
        <v>20045.413832200815</v>
      </c>
      <c r="HR52" s="136">
        <f t="shared" si="15"/>
        <v>311556.8041894972</v>
      </c>
      <c r="HS52" s="136">
        <f t="shared" si="15"/>
        <v>494334.1137011979</v>
      </c>
      <c r="HT52" s="136">
        <f t="shared" si="15"/>
        <v>186402.06331803891</v>
      </c>
      <c r="HU52" s="136">
        <f t="shared" si="15"/>
        <v>119704.60473304929</v>
      </c>
      <c r="HV52" s="136">
        <f t="shared" si="15"/>
        <v>132228.23704411194</v>
      </c>
      <c r="HW52" s="136">
        <f t="shared" si="15"/>
        <v>40238.697617835278</v>
      </c>
      <c r="HX52" s="136">
        <f t="shared" si="15"/>
        <v>42628.534319146973</v>
      </c>
      <c r="HY52" s="136">
        <f t="shared" si="15"/>
        <v>46352.991716578632</v>
      </c>
      <c r="HZ52" s="136">
        <f t="shared" si="15"/>
        <v>68356.488856558572</v>
      </c>
      <c r="IA52" s="136">
        <f t="shared" si="15"/>
        <v>1967896.6209317569</v>
      </c>
    </row>
    <row r="53" spans="11:235" x14ac:dyDescent="0.25">
      <c r="K53" s="26" t="s">
        <v>23</v>
      </c>
      <c r="L53" s="136">
        <f>L14+L15+L16+L17+L18+L19+L20+L22+L23+L24+L25</f>
        <v>299732.70011656859</v>
      </c>
      <c r="M53" s="136">
        <f t="shared" ref="M53:BX53" si="16">M14+M15+M16+M17+M18+M19+M20+M22+M23+M24+M25</f>
        <v>97522.005888354688</v>
      </c>
      <c r="N53" s="136">
        <f t="shared" si="16"/>
        <v>765874.80305031873</v>
      </c>
      <c r="O53" s="136">
        <f t="shared" si="16"/>
        <v>89144.800224233593</v>
      </c>
      <c r="P53" s="136">
        <f t="shared" si="16"/>
        <v>594621.03878246562</v>
      </c>
      <c r="Q53" s="136">
        <f t="shared" si="16"/>
        <v>80187.609060499992</v>
      </c>
      <c r="R53" s="136">
        <f t="shared" si="16"/>
        <v>146230.27157549007</v>
      </c>
      <c r="S53" s="136">
        <f t="shared" si="16"/>
        <v>455767.60491899459</v>
      </c>
      <c r="T53" s="136">
        <f t="shared" si="16"/>
        <v>222900.63791382697</v>
      </c>
      <c r="U53" s="136">
        <f t="shared" si="16"/>
        <v>1010847.3866702369</v>
      </c>
      <c r="V53" s="136">
        <f t="shared" si="16"/>
        <v>626411.73435395013</v>
      </c>
      <c r="W53" s="136">
        <f t="shared" si="16"/>
        <v>545989.09951486345</v>
      </c>
      <c r="X53" s="136">
        <f t="shared" si="16"/>
        <v>1146159.0336552099</v>
      </c>
      <c r="Y53" s="136">
        <f t="shared" si="16"/>
        <v>338818.19032773742</v>
      </c>
      <c r="Z53" s="136">
        <f t="shared" si="16"/>
        <v>299568.09203204192</v>
      </c>
      <c r="AA53" s="136">
        <f t="shared" si="16"/>
        <v>1405888.1339339863</v>
      </c>
      <c r="AB53" s="136">
        <f t="shared" si="16"/>
        <v>3306618.4402327109</v>
      </c>
      <c r="AC53" s="136">
        <f t="shared" si="16"/>
        <v>866463.53791347577</v>
      </c>
      <c r="AD53" s="136">
        <f t="shared" si="16"/>
        <v>17438126.304534368</v>
      </c>
      <c r="AE53" s="136">
        <f t="shared" si="16"/>
        <v>27441256.52724902</v>
      </c>
      <c r="AF53" s="136">
        <f t="shared" si="16"/>
        <v>2762063.1757906498</v>
      </c>
      <c r="AG53" s="136">
        <f t="shared" si="16"/>
        <v>1983166.3539665965</v>
      </c>
      <c r="AH53" s="136">
        <f t="shared" si="16"/>
        <v>3574885.2741401368</v>
      </c>
      <c r="AI53" s="136">
        <f t="shared" si="16"/>
        <v>472575.54849469673</v>
      </c>
      <c r="AJ53" s="136">
        <f t="shared" si="16"/>
        <v>536823.0661995979</v>
      </c>
      <c r="AK53" s="136">
        <f t="shared" si="16"/>
        <v>1036810.7941515715</v>
      </c>
      <c r="AL53" s="136">
        <f t="shared" si="16"/>
        <v>3181502.658151547</v>
      </c>
      <c r="AM53" s="136">
        <f t="shared" si="16"/>
        <v>70725954.822843149</v>
      </c>
      <c r="AN53" s="136">
        <f t="shared" si="16"/>
        <v>279480.92017441045</v>
      </c>
      <c r="AO53" s="136">
        <f t="shared" si="16"/>
        <v>96846.981064435546</v>
      </c>
      <c r="AP53" s="136">
        <f t="shared" si="16"/>
        <v>708495.21430320677</v>
      </c>
      <c r="AQ53" s="136">
        <f t="shared" si="16"/>
        <v>87711.479653859948</v>
      </c>
      <c r="AR53" s="136">
        <f t="shared" si="16"/>
        <v>587978.74127644766</v>
      </c>
      <c r="AS53" s="136">
        <f t="shared" si="16"/>
        <v>72370.254899134525</v>
      </c>
      <c r="AT53" s="136">
        <f t="shared" si="16"/>
        <v>133706.65342551848</v>
      </c>
      <c r="AU53" s="136">
        <f t="shared" si="16"/>
        <v>458492.95272274048</v>
      </c>
      <c r="AV53" s="136">
        <f t="shared" si="16"/>
        <v>223835.13042313664</v>
      </c>
      <c r="AW53" s="136">
        <f t="shared" si="16"/>
        <v>817357.06417812244</v>
      </c>
      <c r="AX53" s="136">
        <f t="shared" si="16"/>
        <v>603684.36849763058</v>
      </c>
      <c r="AY53" s="136">
        <f t="shared" si="16"/>
        <v>473505.23179204226</v>
      </c>
      <c r="AZ53" s="136">
        <f t="shared" si="16"/>
        <v>1225153.9671279103</v>
      </c>
      <c r="BA53" s="136">
        <f t="shared" si="16"/>
        <v>315220.60597923247</v>
      </c>
      <c r="BB53" s="136">
        <f t="shared" si="16"/>
        <v>250141.64793876262</v>
      </c>
      <c r="BC53" s="136">
        <f t="shared" si="16"/>
        <v>1307893.8974263796</v>
      </c>
      <c r="BD53" s="136">
        <f t="shared" si="16"/>
        <v>3347443.6552551985</v>
      </c>
      <c r="BE53" s="136">
        <f t="shared" si="16"/>
        <v>872225.98050189042</v>
      </c>
      <c r="BF53" s="136">
        <f t="shared" si="16"/>
        <v>17202690.264381971</v>
      </c>
      <c r="BG53" s="136">
        <f t="shared" si="16"/>
        <v>27262551.804493275</v>
      </c>
      <c r="BH53" s="136">
        <f t="shared" si="16"/>
        <v>2829563.4590127459</v>
      </c>
      <c r="BI53" s="136">
        <f t="shared" si="16"/>
        <v>1968877.8857004025</v>
      </c>
      <c r="BJ53" s="136">
        <f t="shared" si="16"/>
        <v>3317007.4530082159</v>
      </c>
      <c r="BK53" s="136">
        <f t="shared" si="16"/>
        <v>529625.24401059467</v>
      </c>
      <c r="BL53" s="136">
        <f t="shared" si="16"/>
        <v>514898.86719856062</v>
      </c>
      <c r="BM53" s="136">
        <f t="shared" si="16"/>
        <v>1086244.8094348498</v>
      </c>
      <c r="BN53" s="136">
        <f t="shared" si="16"/>
        <v>3105032.6258097184</v>
      </c>
      <c r="BO53" s="136">
        <f t="shared" si="16"/>
        <v>69678037.15969038</v>
      </c>
      <c r="BP53" s="136">
        <f t="shared" si="16"/>
        <v>252055.98517702468</v>
      </c>
      <c r="BQ53" s="136">
        <f t="shared" si="16"/>
        <v>70103.01373043163</v>
      </c>
      <c r="BR53" s="136">
        <f t="shared" si="16"/>
        <v>695427.36447382125</v>
      </c>
      <c r="BS53" s="136">
        <f t="shared" si="16"/>
        <v>72562.37889009848</v>
      </c>
      <c r="BT53" s="136">
        <f t="shared" si="16"/>
        <v>577759.38706940354</v>
      </c>
      <c r="BU53" s="136">
        <f t="shared" si="16"/>
        <v>66759.309721657657</v>
      </c>
      <c r="BV53" s="136">
        <f t="shared" si="16"/>
        <v>124754.52399949623</v>
      </c>
      <c r="BW53" s="136">
        <f t="shared" si="16"/>
        <v>418933.98645598377</v>
      </c>
      <c r="BX53" s="136">
        <f t="shared" si="16"/>
        <v>191954.79033833463</v>
      </c>
      <c r="BY53" s="136">
        <f t="shared" ref="BY53:EJ53" si="17">BY14+BY15+BY16+BY17+BY18+BY19+BY20+BY22+BY23+BY24+BY25</f>
        <v>731064.53861480579</v>
      </c>
      <c r="BZ53" s="136">
        <f t="shared" si="17"/>
        <v>667328.77611586358</v>
      </c>
      <c r="CA53" s="136">
        <f t="shared" si="17"/>
        <v>446965.63827076874</v>
      </c>
      <c r="CB53" s="136">
        <f t="shared" si="17"/>
        <v>1101956.1677844105</v>
      </c>
      <c r="CC53" s="136">
        <f t="shared" si="17"/>
        <v>295227.92133001948</v>
      </c>
      <c r="CD53" s="136">
        <f t="shared" si="17"/>
        <v>232897.52357033463</v>
      </c>
      <c r="CE53" s="136">
        <f t="shared" si="17"/>
        <v>1244293.7032679142</v>
      </c>
      <c r="CF53" s="136">
        <f t="shared" si="17"/>
        <v>3106578.0517649273</v>
      </c>
      <c r="CG53" s="136">
        <f t="shared" si="17"/>
        <v>802517.37746864604</v>
      </c>
      <c r="CH53" s="136">
        <f t="shared" si="17"/>
        <v>17911940.503557008</v>
      </c>
      <c r="CI53" s="136">
        <f t="shared" si="17"/>
        <v>27558195.770604055</v>
      </c>
      <c r="CJ53" s="136">
        <f t="shared" si="17"/>
        <v>2581586.5691769035</v>
      </c>
      <c r="CK53" s="136">
        <f t="shared" si="17"/>
        <v>1759976.3263471655</v>
      </c>
      <c r="CL53" s="136">
        <f t="shared" si="17"/>
        <v>3006741.2564984742</v>
      </c>
      <c r="CM53" s="136">
        <f t="shared" si="17"/>
        <v>489605.10856887721</v>
      </c>
      <c r="CN53" s="136">
        <f t="shared" si="17"/>
        <v>448711.69337310398</v>
      </c>
      <c r="CO53" s="136">
        <f t="shared" si="17"/>
        <v>900290.35788586165</v>
      </c>
      <c r="CP53" s="136">
        <f t="shared" si="17"/>
        <v>2827746.031035074</v>
      </c>
      <c r="CQ53" s="136">
        <f t="shared" si="17"/>
        <v>68583934.055090457</v>
      </c>
      <c r="CR53" s="136">
        <f t="shared" si="17"/>
        <v>242840.91517033003</v>
      </c>
      <c r="CS53" s="136">
        <f t="shared" si="17"/>
        <v>57152.040515945533</v>
      </c>
      <c r="CT53" s="136">
        <f t="shared" si="17"/>
        <v>641958.57551941532</v>
      </c>
      <c r="CU53" s="136">
        <f t="shared" si="17"/>
        <v>68017.238442888338</v>
      </c>
      <c r="CV53" s="136">
        <f t="shared" si="17"/>
        <v>526339.66194083018</v>
      </c>
      <c r="CW53" s="136">
        <f t="shared" si="17"/>
        <v>66125.362160104618</v>
      </c>
      <c r="CX53" s="136">
        <f t="shared" si="17"/>
        <v>92431.214404176586</v>
      </c>
      <c r="CY53" s="136">
        <f t="shared" si="17"/>
        <v>351569.14085115382</v>
      </c>
      <c r="CZ53" s="136">
        <f t="shared" si="17"/>
        <v>149282.52354298747</v>
      </c>
      <c r="DA53" s="136">
        <f t="shared" si="17"/>
        <v>668486.51352206222</v>
      </c>
      <c r="DB53" s="136">
        <f t="shared" si="17"/>
        <v>653437.0791317909</v>
      </c>
      <c r="DC53" s="136">
        <f t="shared" si="17"/>
        <v>402624.47871883586</v>
      </c>
      <c r="DD53" s="136">
        <f t="shared" si="17"/>
        <v>1038305.5224642721</v>
      </c>
      <c r="DE53" s="136">
        <f t="shared" si="17"/>
        <v>299929.12081128807</v>
      </c>
      <c r="DF53" s="136">
        <f t="shared" si="17"/>
        <v>235947.54837165435</v>
      </c>
      <c r="DG53" s="136">
        <f t="shared" si="17"/>
        <v>1335835.8530618127</v>
      </c>
      <c r="DH53" s="136">
        <f t="shared" si="17"/>
        <v>3180567.8294860907</v>
      </c>
      <c r="DI53" s="136">
        <f t="shared" si="17"/>
        <v>819356.14653009851</v>
      </c>
      <c r="DJ53" s="136">
        <f t="shared" si="17"/>
        <v>16845632.967492491</v>
      </c>
      <c r="DK53" s="136">
        <f t="shared" si="17"/>
        <v>26787478.29139594</v>
      </c>
      <c r="DL53" s="136">
        <f t="shared" si="17"/>
        <v>2605058.0205374216</v>
      </c>
      <c r="DM53" s="136">
        <f t="shared" si="17"/>
        <v>1692974.1446366294</v>
      </c>
      <c r="DN53" s="136">
        <f t="shared" si="17"/>
        <v>3238112.8817615113</v>
      </c>
      <c r="DO53" s="136">
        <f t="shared" si="17"/>
        <v>506687.58584828762</v>
      </c>
      <c r="DP53" s="136">
        <f t="shared" si="17"/>
        <v>395941.3105233247</v>
      </c>
      <c r="DQ53" s="136">
        <f t="shared" si="17"/>
        <v>1003992.2067864793</v>
      </c>
      <c r="DR53" s="136">
        <f t="shared" si="17"/>
        <v>2669462.834662287</v>
      </c>
      <c r="DS53" s="136">
        <f t="shared" si="17"/>
        <v>66575547.008290105</v>
      </c>
      <c r="DT53" s="136">
        <f t="shared" si="17"/>
        <v>221885.68323200615</v>
      </c>
      <c r="DU53" s="136">
        <f t="shared" si="17"/>
        <v>59928.754487663631</v>
      </c>
      <c r="DV53" s="136">
        <f t="shared" si="17"/>
        <v>528124.67564672395</v>
      </c>
      <c r="DW53" s="136">
        <f t="shared" si="17"/>
        <v>58257.954654724352</v>
      </c>
      <c r="DX53" s="136">
        <f t="shared" si="17"/>
        <v>521617.39390509145</v>
      </c>
      <c r="DY53" s="136">
        <f t="shared" si="17"/>
        <v>61962.024825572087</v>
      </c>
      <c r="DZ53" s="136">
        <f t="shared" si="17"/>
        <v>59557.74223417975</v>
      </c>
      <c r="EA53" s="136">
        <f t="shared" si="17"/>
        <v>313035.5517916102</v>
      </c>
      <c r="EB53" s="136">
        <f t="shared" si="17"/>
        <v>144567.80309889046</v>
      </c>
      <c r="EC53" s="136">
        <f t="shared" si="17"/>
        <v>716387.13427646074</v>
      </c>
      <c r="ED53" s="136">
        <f t="shared" si="17"/>
        <v>367953.158768175</v>
      </c>
      <c r="EE53" s="136">
        <f t="shared" si="17"/>
        <v>409595.99481495452</v>
      </c>
      <c r="EF53" s="136">
        <f t="shared" si="17"/>
        <v>775291.59495020087</v>
      </c>
      <c r="EG53" s="136">
        <f t="shared" si="17"/>
        <v>297193.53805490275</v>
      </c>
      <c r="EH53" s="136">
        <f t="shared" si="17"/>
        <v>208431.58179272711</v>
      </c>
      <c r="EI53" s="136">
        <f t="shared" si="17"/>
        <v>1082506.96276617</v>
      </c>
      <c r="EJ53" s="136">
        <f t="shared" si="17"/>
        <v>3114701.3429807997</v>
      </c>
      <c r="EK53" s="136">
        <f t="shared" ref="EK53:GV53" si="18">EK14+EK15+EK16+EK17+EK18+EK19+EK20+EK22+EK23+EK24+EK25</f>
        <v>759122.98613709467</v>
      </c>
      <c r="EL53" s="136">
        <f t="shared" si="18"/>
        <v>15659246.095439978</v>
      </c>
      <c r="EM53" s="136">
        <f t="shared" si="18"/>
        <v>25902165.40865564</v>
      </c>
      <c r="EN53" s="136">
        <f t="shared" si="18"/>
        <v>2314209.6078358479</v>
      </c>
      <c r="EO53" s="136">
        <f t="shared" si="18"/>
        <v>1696427.3484334284</v>
      </c>
      <c r="EP53" s="136">
        <f t="shared" si="18"/>
        <v>3318778.8205722701</v>
      </c>
      <c r="EQ53" s="136">
        <f t="shared" si="18"/>
        <v>491350.67054554832</v>
      </c>
      <c r="ER53" s="136">
        <f t="shared" si="18"/>
        <v>357419.60319468047</v>
      </c>
      <c r="ES53" s="136">
        <f t="shared" si="18"/>
        <v>940976.91818567296</v>
      </c>
      <c r="ET53" s="136">
        <f t="shared" si="18"/>
        <v>2477836.2550531966</v>
      </c>
      <c r="EU53" s="136">
        <f t="shared" si="18"/>
        <v>62858532.606334217</v>
      </c>
      <c r="EV53" s="136">
        <f t="shared" si="18"/>
        <v>175900.97226512985</v>
      </c>
      <c r="EW53" s="136">
        <f t="shared" si="18"/>
        <v>40601.021330230898</v>
      </c>
      <c r="EX53" s="136">
        <f t="shared" si="18"/>
        <v>457500.65331200493</v>
      </c>
      <c r="EY53" s="136">
        <f t="shared" si="18"/>
        <v>45898.085948738953</v>
      </c>
      <c r="EZ53" s="136">
        <f t="shared" si="18"/>
        <v>404389.89258151385</v>
      </c>
      <c r="FA53" s="136">
        <f t="shared" si="18"/>
        <v>62813.046059253546</v>
      </c>
      <c r="FB53" s="136">
        <f t="shared" si="18"/>
        <v>41436.583004178603</v>
      </c>
      <c r="FC53" s="136">
        <f t="shared" si="18"/>
        <v>257167.03242703772</v>
      </c>
      <c r="FD53" s="136">
        <f t="shared" si="18"/>
        <v>129604.28201726351</v>
      </c>
      <c r="FE53" s="136">
        <f t="shared" si="18"/>
        <v>620960.34445875068</v>
      </c>
      <c r="FF53" s="136">
        <f t="shared" si="18"/>
        <v>295684.39153020503</v>
      </c>
      <c r="FG53" s="136">
        <f t="shared" si="18"/>
        <v>329881.94548980461</v>
      </c>
      <c r="FH53" s="136">
        <f t="shared" si="18"/>
        <v>717952.73486346251</v>
      </c>
      <c r="FI53" s="136">
        <f t="shared" si="18"/>
        <v>270551.15185083216</v>
      </c>
      <c r="FJ53" s="136">
        <f t="shared" si="18"/>
        <v>207396.7648884693</v>
      </c>
      <c r="FK53" s="136">
        <f t="shared" si="18"/>
        <v>946301.24200408277</v>
      </c>
      <c r="FL53" s="136">
        <f t="shared" si="18"/>
        <v>2772942.2698450191</v>
      </c>
      <c r="FM53" s="136">
        <f t="shared" si="18"/>
        <v>764445.42248373362</v>
      </c>
      <c r="FN53" s="136">
        <f t="shared" si="18"/>
        <v>13752805.688087</v>
      </c>
      <c r="FO53" s="136">
        <f t="shared" si="18"/>
        <v>25052052.843479209</v>
      </c>
      <c r="FP53" s="136">
        <f t="shared" si="18"/>
        <v>1985542.4154527048</v>
      </c>
      <c r="FQ53" s="136">
        <f t="shared" si="18"/>
        <v>1427607.7029284085</v>
      </c>
      <c r="FR53" s="136">
        <f t="shared" si="18"/>
        <v>2788889.8400958483</v>
      </c>
      <c r="FS53" s="136">
        <f t="shared" si="18"/>
        <v>451296.61291488475</v>
      </c>
      <c r="FT53" s="136">
        <f t="shared" si="18"/>
        <v>320292.77122296527</v>
      </c>
      <c r="FU53" s="136">
        <f t="shared" si="18"/>
        <v>779552.96180442139</v>
      </c>
      <c r="FV53" s="136">
        <f t="shared" si="18"/>
        <v>2433794.2858998645</v>
      </c>
      <c r="FW53" s="136">
        <f t="shared" si="18"/>
        <v>57533262.958245017</v>
      </c>
      <c r="FX53" s="136">
        <f t="shared" si="18"/>
        <v>139436.23890811516</v>
      </c>
      <c r="FY53" s="136">
        <f t="shared" si="18"/>
        <v>43554.176487196222</v>
      </c>
      <c r="FZ53" s="136">
        <f t="shared" si="18"/>
        <v>429505.78253233095</v>
      </c>
      <c r="GA53" s="136">
        <f t="shared" si="18"/>
        <v>35746.519408751308</v>
      </c>
      <c r="GB53" s="136">
        <f t="shared" si="18"/>
        <v>398728.50025075406</v>
      </c>
      <c r="GC53" s="136">
        <f t="shared" si="18"/>
        <v>58933.297689695384</v>
      </c>
      <c r="GD53" s="136">
        <f t="shared" si="18"/>
        <v>118761.06097244148</v>
      </c>
      <c r="GE53" s="136">
        <f t="shared" si="18"/>
        <v>316132.35466467479</v>
      </c>
      <c r="GF53" s="136">
        <f t="shared" si="18"/>
        <v>129039.44821355192</v>
      </c>
      <c r="GG53" s="136">
        <f t="shared" si="18"/>
        <v>551557.58588130795</v>
      </c>
      <c r="GH53" s="136">
        <f t="shared" si="18"/>
        <v>219571.00151271888</v>
      </c>
      <c r="GI53" s="136">
        <f t="shared" si="18"/>
        <v>227204.17823613872</v>
      </c>
      <c r="GJ53" s="136">
        <f t="shared" si="18"/>
        <v>689280.2151888184</v>
      </c>
      <c r="GK53" s="136">
        <f t="shared" si="18"/>
        <v>197335.47481734341</v>
      </c>
      <c r="GL53" s="136">
        <f t="shared" si="18"/>
        <v>218179.54091066442</v>
      </c>
      <c r="GM53" s="136">
        <f t="shared" si="18"/>
        <v>873890.68956470094</v>
      </c>
      <c r="GN53" s="136">
        <f t="shared" si="18"/>
        <v>2470377.997835665</v>
      </c>
      <c r="GO53" s="136">
        <f t="shared" si="18"/>
        <v>804639.38512555172</v>
      </c>
      <c r="GP53" s="136">
        <f t="shared" si="18"/>
        <v>13148616.706676392</v>
      </c>
      <c r="GQ53" s="136">
        <f t="shared" si="18"/>
        <v>19248378.857478797</v>
      </c>
      <c r="GR53" s="136">
        <f t="shared" si="18"/>
        <v>1905216.4293765184</v>
      </c>
      <c r="GS53" s="136">
        <f t="shared" si="18"/>
        <v>1331935.5409111411</v>
      </c>
      <c r="GT53" s="136">
        <f t="shared" si="18"/>
        <v>2854890.4922858854</v>
      </c>
      <c r="GU53" s="136">
        <f t="shared" si="18"/>
        <v>376093.05142877501</v>
      </c>
      <c r="GV53" s="136">
        <f t="shared" si="18"/>
        <v>283034.74834016862</v>
      </c>
      <c r="GW53" s="136">
        <f t="shared" ref="GW53:IA53" si="19">GW14+GW15+GW16+GW17+GW18+GW19+GW20+GW22+GW23+GW24+GW25</f>
        <v>757915.02289795561</v>
      </c>
      <c r="GX53" s="136">
        <f t="shared" si="19"/>
        <v>1137961.3921991924</v>
      </c>
      <c r="GY53" s="136">
        <f t="shared" si="19"/>
        <v>48965915.689795256</v>
      </c>
      <c r="GZ53" s="136">
        <f t="shared" si="19"/>
        <v>117188.90375810374</v>
      </c>
      <c r="HA53" s="136">
        <f t="shared" si="19"/>
        <v>49309.367251947144</v>
      </c>
      <c r="HB53" s="136">
        <f t="shared" si="19"/>
        <v>364410.0594898932</v>
      </c>
      <c r="HC53" s="136">
        <f t="shared" si="19"/>
        <v>30632.229785777567</v>
      </c>
      <c r="HD53" s="136">
        <f t="shared" si="19"/>
        <v>344237.0678483888</v>
      </c>
      <c r="HE53" s="136">
        <f t="shared" si="19"/>
        <v>50159.998098484131</v>
      </c>
      <c r="HF53" s="136">
        <f t="shared" si="19"/>
        <v>50693.524722603215</v>
      </c>
      <c r="HG53" s="136">
        <f t="shared" si="19"/>
        <v>210537.66568717809</v>
      </c>
      <c r="HH53" s="136">
        <f t="shared" si="19"/>
        <v>109116.04809472563</v>
      </c>
      <c r="HI53" s="136">
        <f t="shared" si="19"/>
        <v>504404.6251002365</v>
      </c>
      <c r="HJ53" s="136">
        <f t="shared" si="19"/>
        <v>207684.97284965409</v>
      </c>
      <c r="HK53" s="136">
        <f t="shared" si="19"/>
        <v>240471.14356359627</v>
      </c>
      <c r="HL53" s="136">
        <f t="shared" si="19"/>
        <v>564684.22044028097</v>
      </c>
      <c r="HM53" s="136">
        <f t="shared" si="19"/>
        <v>168138.85748919751</v>
      </c>
      <c r="HN53" s="136">
        <f t="shared" si="19"/>
        <v>237417.57595057739</v>
      </c>
      <c r="HO53" s="136">
        <f t="shared" si="19"/>
        <v>803523.34535432607</v>
      </c>
      <c r="HP53" s="136">
        <f t="shared" si="19"/>
        <v>2306387.85116632</v>
      </c>
      <c r="HQ53" s="136">
        <f t="shared" si="19"/>
        <v>495793.70048636611</v>
      </c>
      <c r="HR53" s="136">
        <f t="shared" si="19"/>
        <v>12850011.342941687</v>
      </c>
      <c r="HS53" s="136">
        <f t="shared" si="19"/>
        <v>19335325.696389448</v>
      </c>
      <c r="HT53" s="136">
        <f t="shared" si="19"/>
        <v>1489410.069882392</v>
      </c>
      <c r="HU53" s="136">
        <f t="shared" si="19"/>
        <v>1107516.3796421904</v>
      </c>
      <c r="HV53" s="136">
        <f t="shared" si="19"/>
        <v>2321024.4530015439</v>
      </c>
      <c r="HW53" s="136">
        <f t="shared" si="19"/>
        <v>361803.59999088867</v>
      </c>
      <c r="HX53" s="136">
        <f t="shared" si="19"/>
        <v>232485.19062831692</v>
      </c>
      <c r="HY53" s="136">
        <f t="shared" si="19"/>
        <v>628705.40911277325</v>
      </c>
      <c r="HZ53" s="136">
        <f t="shared" si="19"/>
        <v>1573234.684164264</v>
      </c>
      <c r="IA53" s="136">
        <f t="shared" si="19"/>
        <v>46754307.982891157</v>
      </c>
    </row>
    <row r="54" spans="11:235" x14ac:dyDescent="0.25">
      <c r="K54" s="26" t="s">
        <v>787</v>
      </c>
      <c r="L54" s="136">
        <f>L26</f>
        <v>1313.8416250906691</v>
      </c>
      <c r="M54" s="136">
        <f t="shared" ref="M54:BX54" si="20">M26</f>
        <v>53.459781571371259</v>
      </c>
      <c r="N54" s="136">
        <f t="shared" si="20"/>
        <v>2722.7040024410467</v>
      </c>
      <c r="O54" s="136">
        <f t="shared" si="20"/>
        <v>0</v>
      </c>
      <c r="P54" s="136">
        <f t="shared" si="20"/>
        <v>5312.6974383665902</v>
      </c>
      <c r="Q54" s="136">
        <f t="shared" si="20"/>
        <v>489.02335192411857</v>
      </c>
      <c r="R54" s="136">
        <f t="shared" si="20"/>
        <v>1519.7199216529141</v>
      </c>
      <c r="S54" s="136">
        <f t="shared" si="20"/>
        <v>1891.8040108732489</v>
      </c>
      <c r="T54" s="136">
        <f t="shared" si="20"/>
        <v>8694.2284286898594</v>
      </c>
      <c r="U54" s="136">
        <f t="shared" si="20"/>
        <v>13582.977102497833</v>
      </c>
      <c r="V54" s="136">
        <f t="shared" si="20"/>
        <v>11425.346332502584</v>
      </c>
      <c r="W54" s="136">
        <f t="shared" si="20"/>
        <v>17786.553808066576</v>
      </c>
      <c r="X54" s="136">
        <f t="shared" si="20"/>
        <v>14179.745302943173</v>
      </c>
      <c r="Y54" s="136">
        <f t="shared" si="20"/>
        <v>6167.5440708422075</v>
      </c>
      <c r="Z54" s="136">
        <f t="shared" si="20"/>
        <v>12877.837905841428</v>
      </c>
      <c r="AA54" s="136">
        <f t="shared" si="20"/>
        <v>22098.207481046607</v>
      </c>
      <c r="AB54" s="136">
        <f t="shared" si="20"/>
        <v>65591.523405396307</v>
      </c>
      <c r="AC54" s="136">
        <f t="shared" si="20"/>
        <v>8310.5328749124619</v>
      </c>
      <c r="AD54" s="136">
        <f t="shared" si="20"/>
        <v>252268.41895966913</v>
      </c>
      <c r="AE54" s="136">
        <f t="shared" si="20"/>
        <v>3463705.695872128</v>
      </c>
      <c r="AF54" s="136">
        <f t="shared" si="20"/>
        <v>97086.499029912549</v>
      </c>
      <c r="AG54" s="136">
        <f t="shared" si="20"/>
        <v>56539.119786158219</v>
      </c>
      <c r="AH54" s="136">
        <f t="shared" si="20"/>
        <v>146375.67588425087</v>
      </c>
      <c r="AI54" s="136">
        <f t="shared" si="20"/>
        <v>5227.6816842288526</v>
      </c>
      <c r="AJ54" s="136">
        <f t="shared" si="20"/>
        <v>8803.065861496676</v>
      </c>
      <c r="AK54" s="136">
        <f t="shared" si="20"/>
        <v>23619.273252701194</v>
      </c>
      <c r="AL54" s="136">
        <f t="shared" si="20"/>
        <v>19942.137736674642</v>
      </c>
      <c r="AM54" s="136">
        <f t="shared" si="20"/>
        <v>4267585.3149118796</v>
      </c>
      <c r="AN54" s="136">
        <f t="shared" si="20"/>
        <v>1122.3938290358265</v>
      </c>
      <c r="AO54" s="136">
        <f t="shared" si="20"/>
        <v>0</v>
      </c>
      <c r="AP54" s="136">
        <f t="shared" si="20"/>
        <v>3341.1390149507697</v>
      </c>
      <c r="AQ54" s="136">
        <f t="shared" si="20"/>
        <v>121.91343423566472</v>
      </c>
      <c r="AR54" s="136">
        <f t="shared" si="20"/>
        <v>5476.695908038836</v>
      </c>
      <c r="AS54" s="136">
        <f t="shared" si="20"/>
        <v>0</v>
      </c>
      <c r="AT54" s="136">
        <f t="shared" si="20"/>
        <v>483.10034361578465</v>
      </c>
      <c r="AU54" s="136">
        <f t="shared" si="20"/>
        <v>1240.1100628096442</v>
      </c>
      <c r="AV54" s="136">
        <f t="shared" si="20"/>
        <v>8239.8675670825232</v>
      </c>
      <c r="AW54" s="136">
        <f t="shared" si="20"/>
        <v>7911.6501630612074</v>
      </c>
      <c r="AX54" s="136">
        <f t="shared" si="20"/>
        <v>9294.555375019876</v>
      </c>
      <c r="AY54" s="136">
        <f t="shared" si="20"/>
        <v>8648.6058567410346</v>
      </c>
      <c r="AZ54" s="136">
        <f t="shared" si="20"/>
        <v>35020.235472761211</v>
      </c>
      <c r="BA54" s="136">
        <f t="shared" si="20"/>
        <v>9185.8254833033898</v>
      </c>
      <c r="BB54" s="136">
        <f t="shared" si="20"/>
        <v>12896.80358937221</v>
      </c>
      <c r="BC54" s="136">
        <f t="shared" si="20"/>
        <v>18633.686267455087</v>
      </c>
      <c r="BD54" s="136">
        <f t="shared" si="20"/>
        <v>55726.741686280053</v>
      </c>
      <c r="BE54" s="136">
        <f t="shared" si="20"/>
        <v>11134.998033572427</v>
      </c>
      <c r="BF54" s="136">
        <f t="shared" si="20"/>
        <v>261335.84528891763</v>
      </c>
      <c r="BG54" s="136">
        <f t="shared" si="20"/>
        <v>2603912.3789447099</v>
      </c>
      <c r="BH54" s="136">
        <f t="shared" si="20"/>
        <v>140163.35904469393</v>
      </c>
      <c r="BI54" s="136">
        <f t="shared" si="20"/>
        <v>51833.495651848483</v>
      </c>
      <c r="BJ54" s="136">
        <f t="shared" si="20"/>
        <v>41555.333141976975</v>
      </c>
      <c r="BK54" s="136">
        <f t="shared" si="20"/>
        <v>6291.6078987298652</v>
      </c>
      <c r="BL54" s="136">
        <f t="shared" si="20"/>
        <v>9173.9367202092562</v>
      </c>
      <c r="BM54" s="136">
        <f t="shared" si="20"/>
        <v>17725.686025541738</v>
      </c>
      <c r="BN54" s="136">
        <f t="shared" si="20"/>
        <v>8950.4495659613949</v>
      </c>
      <c r="BO54" s="136">
        <f t="shared" si="20"/>
        <v>3329420.4143699249</v>
      </c>
      <c r="BP54" s="136">
        <f t="shared" si="20"/>
        <v>1132.4686073635376</v>
      </c>
      <c r="BQ54" s="136">
        <f t="shared" si="20"/>
        <v>481.98777414386137</v>
      </c>
      <c r="BR54" s="136">
        <f t="shared" si="20"/>
        <v>3314.713985790383</v>
      </c>
      <c r="BS54" s="136">
        <f t="shared" si="20"/>
        <v>241.74795046698324</v>
      </c>
      <c r="BT54" s="136">
        <f t="shared" si="20"/>
        <v>5481.6793084534638</v>
      </c>
      <c r="BU54" s="136">
        <f t="shared" si="20"/>
        <v>0</v>
      </c>
      <c r="BV54" s="136">
        <f t="shared" si="20"/>
        <v>0</v>
      </c>
      <c r="BW54" s="136">
        <f t="shared" si="20"/>
        <v>483.69155827607409</v>
      </c>
      <c r="BX54" s="136">
        <f t="shared" si="20"/>
        <v>5895.1846650859488</v>
      </c>
      <c r="BY54" s="136">
        <f t="shared" ref="BY54:EJ54" si="21">BY26</f>
        <v>4198.9943856243517</v>
      </c>
      <c r="BZ54" s="136">
        <f t="shared" si="21"/>
        <v>6848.7089808054961</v>
      </c>
      <c r="CA54" s="136">
        <f t="shared" si="21"/>
        <v>8740.4313813476292</v>
      </c>
      <c r="CB54" s="136">
        <f t="shared" si="21"/>
        <v>12305.405194602266</v>
      </c>
      <c r="CC54" s="136">
        <f t="shared" si="21"/>
        <v>3943.6318146870976</v>
      </c>
      <c r="CD54" s="136">
        <f t="shared" si="21"/>
        <v>16326.690277722291</v>
      </c>
      <c r="CE54" s="136">
        <f t="shared" si="21"/>
        <v>15491.911185359191</v>
      </c>
      <c r="CF54" s="136">
        <f t="shared" si="21"/>
        <v>47768.944061264781</v>
      </c>
      <c r="CG54" s="136">
        <f t="shared" si="21"/>
        <v>5222.0553206118484</v>
      </c>
      <c r="CH54" s="136">
        <f t="shared" si="21"/>
        <v>251589.4771924004</v>
      </c>
      <c r="CI54" s="136">
        <f t="shared" si="21"/>
        <v>1835265.4463971888</v>
      </c>
      <c r="CJ54" s="136">
        <f t="shared" si="21"/>
        <v>106030.04516322784</v>
      </c>
      <c r="CK54" s="136">
        <f t="shared" si="21"/>
        <v>38234.578231594227</v>
      </c>
      <c r="CL54" s="136">
        <f t="shared" si="21"/>
        <v>25424.394313046698</v>
      </c>
      <c r="CM54" s="136">
        <f t="shared" si="21"/>
        <v>8130.6496231064975</v>
      </c>
      <c r="CN54" s="136">
        <f t="shared" si="21"/>
        <v>33118.429882197735</v>
      </c>
      <c r="CO54" s="136">
        <f t="shared" si="21"/>
        <v>13562.558399587255</v>
      </c>
      <c r="CP54" s="136">
        <f t="shared" si="21"/>
        <v>6051.7387131667565</v>
      </c>
      <c r="CQ54" s="136">
        <f t="shared" si="21"/>
        <v>2455285.5643671211</v>
      </c>
      <c r="CR54" s="136">
        <f t="shared" si="21"/>
        <v>601.80243452813068</v>
      </c>
      <c r="CS54" s="136">
        <f t="shared" si="21"/>
        <v>351.14257686018578</v>
      </c>
      <c r="CT54" s="136">
        <f t="shared" si="21"/>
        <v>584.59170121649515</v>
      </c>
      <c r="CU54" s="136">
        <f t="shared" si="21"/>
        <v>440.12101643837423</v>
      </c>
      <c r="CV54" s="136">
        <f t="shared" si="21"/>
        <v>5837.5297320325581</v>
      </c>
      <c r="CW54" s="136">
        <f t="shared" si="21"/>
        <v>0</v>
      </c>
      <c r="CX54" s="136">
        <f t="shared" si="21"/>
        <v>0</v>
      </c>
      <c r="CY54" s="136">
        <f t="shared" si="21"/>
        <v>498.57768675389372</v>
      </c>
      <c r="CZ54" s="136">
        <f t="shared" si="21"/>
        <v>4994.326204060113</v>
      </c>
      <c r="DA54" s="136">
        <f t="shared" si="21"/>
        <v>3624.1765012409978</v>
      </c>
      <c r="DB54" s="136">
        <f t="shared" si="21"/>
        <v>3130.4182680556664</v>
      </c>
      <c r="DC54" s="136">
        <f t="shared" si="21"/>
        <v>7684.4381252324329</v>
      </c>
      <c r="DD54" s="136">
        <f t="shared" si="21"/>
        <v>8293.9537542757444</v>
      </c>
      <c r="DE54" s="136">
        <f t="shared" si="21"/>
        <v>4180.3126521555396</v>
      </c>
      <c r="DF54" s="136">
        <f t="shared" si="21"/>
        <v>10875.750805455666</v>
      </c>
      <c r="DG54" s="136">
        <f t="shared" si="21"/>
        <v>11994.451918714538</v>
      </c>
      <c r="DH54" s="136">
        <f t="shared" si="21"/>
        <v>54826.36066968552</v>
      </c>
      <c r="DI54" s="136">
        <f t="shared" si="21"/>
        <v>3241.3131102404154</v>
      </c>
      <c r="DJ54" s="136">
        <f t="shared" si="21"/>
        <v>171572.86252451441</v>
      </c>
      <c r="DK54" s="136">
        <f t="shared" si="21"/>
        <v>1715388.2809682295</v>
      </c>
      <c r="DL54" s="136">
        <f t="shared" si="21"/>
        <v>72371.715426429932</v>
      </c>
      <c r="DM54" s="136">
        <f t="shared" si="21"/>
        <v>29689.280420249012</v>
      </c>
      <c r="DN54" s="136">
        <f t="shared" si="21"/>
        <v>29157.227745142802</v>
      </c>
      <c r="DO54" s="136">
        <f t="shared" si="21"/>
        <v>3539.7451225773657</v>
      </c>
      <c r="DP54" s="136">
        <f t="shared" si="21"/>
        <v>13124.672827624276</v>
      </c>
      <c r="DQ54" s="136">
        <f t="shared" si="21"/>
        <v>6741.6819783018773</v>
      </c>
      <c r="DR54" s="136">
        <f t="shared" si="21"/>
        <v>3135.6471726069663</v>
      </c>
      <c r="DS54" s="136">
        <f t="shared" si="21"/>
        <v>2165880.3813426229</v>
      </c>
      <c r="DT54" s="136">
        <f t="shared" si="21"/>
        <v>384.69032443435503</v>
      </c>
      <c r="DU54" s="136">
        <f t="shared" si="21"/>
        <v>0</v>
      </c>
      <c r="DV54" s="136">
        <f t="shared" si="21"/>
        <v>0</v>
      </c>
      <c r="DW54" s="136">
        <f t="shared" si="21"/>
        <v>410.25832076064654</v>
      </c>
      <c r="DX54" s="136">
        <f t="shared" si="21"/>
        <v>5493.2224218691163</v>
      </c>
      <c r="DY54" s="136">
        <f t="shared" si="21"/>
        <v>0</v>
      </c>
      <c r="DZ54" s="136">
        <f t="shared" si="21"/>
        <v>709.42268059652258</v>
      </c>
      <c r="EA54" s="136">
        <f t="shared" si="21"/>
        <v>100.29768932571527</v>
      </c>
      <c r="EB54" s="136">
        <f t="shared" si="21"/>
        <v>2260.9439933097374</v>
      </c>
      <c r="EC54" s="136">
        <f t="shared" si="21"/>
        <v>2717.1157278545061</v>
      </c>
      <c r="ED54" s="136">
        <f t="shared" si="21"/>
        <v>1817.793210818435</v>
      </c>
      <c r="EE54" s="136">
        <f t="shared" si="21"/>
        <v>6596.2715624902639</v>
      </c>
      <c r="EF54" s="136">
        <f t="shared" si="21"/>
        <v>6610.4485041729586</v>
      </c>
      <c r="EG54" s="136">
        <f t="shared" si="21"/>
        <v>3224.4762180637395</v>
      </c>
      <c r="EH54" s="136">
        <f t="shared" si="21"/>
        <v>9571.6200240644012</v>
      </c>
      <c r="EI54" s="136">
        <f t="shared" si="21"/>
        <v>8665.6014011330153</v>
      </c>
      <c r="EJ54" s="136">
        <f t="shared" si="21"/>
        <v>36877.267342417974</v>
      </c>
      <c r="EK54" s="136">
        <f t="shared" ref="EK54:GV54" si="22">EK26</f>
        <v>854.53151641766488</v>
      </c>
      <c r="EL54" s="136">
        <f t="shared" si="22"/>
        <v>95037.007887993561</v>
      </c>
      <c r="EM54" s="136">
        <f t="shared" si="22"/>
        <v>1326663.2207862078</v>
      </c>
      <c r="EN54" s="136">
        <f t="shared" si="22"/>
        <v>71114.038525140422</v>
      </c>
      <c r="EO54" s="136">
        <f t="shared" si="22"/>
        <v>17740.885526530587</v>
      </c>
      <c r="EP54" s="136">
        <f t="shared" si="22"/>
        <v>21385.874316921483</v>
      </c>
      <c r="EQ54" s="136">
        <f t="shared" si="22"/>
        <v>2465.1675485372834</v>
      </c>
      <c r="ER54" s="136">
        <f t="shared" si="22"/>
        <v>8949.2438421426905</v>
      </c>
      <c r="ES54" s="136">
        <f t="shared" si="22"/>
        <v>3044.7606022829546</v>
      </c>
      <c r="ET54" s="136">
        <f t="shared" si="22"/>
        <v>2153.1971260059336</v>
      </c>
      <c r="EU54" s="136">
        <f t="shared" si="22"/>
        <v>1634847.3570994919</v>
      </c>
      <c r="EV54" s="136">
        <f t="shared" si="22"/>
        <v>149.07358948715034</v>
      </c>
      <c r="EW54" s="136">
        <f t="shared" si="22"/>
        <v>0</v>
      </c>
      <c r="EX54" s="136">
        <f t="shared" si="22"/>
        <v>208.14392633200407</v>
      </c>
      <c r="EY54" s="136">
        <f t="shared" si="22"/>
        <v>220.16736906303882</v>
      </c>
      <c r="EZ54" s="136">
        <f t="shared" si="22"/>
        <v>4089.4261461233204</v>
      </c>
      <c r="FA54" s="136">
        <f t="shared" si="22"/>
        <v>0</v>
      </c>
      <c r="FB54" s="136">
        <f t="shared" si="22"/>
        <v>158.49130995783398</v>
      </c>
      <c r="FC54" s="136">
        <f t="shared" si="22"/>
        <v>373.3408784894898</v>
      </c>
      <c r="FD54" s="136">
        <f t="shared" si="22"/>
        <v>745.89347125308245</v>
      </c>
      <c r="FE54" s="136">
        <f t="shared" si="22"/>
        <v>1074.069539934681</v>
      </c>
      <c r="FF54" s="136">
        <f t="shared" si="22"/>
        <v>1446.6982502352428</v>
      </c>
      <c r="FG54" s="136">
        <f t="shared" si="22"/>
        <v>2702.5583653971703</v>
      </c>
      <c r="FH54" s="136">
        <f t="shared" si="22"/>
        <v>3493.1495141767514</v>
      </c>
      <c r="FI54" s="136">
        <f t="shared" si="22"/>
        <v>1392.0948658367156</v>
      </c>
      <c r="FJ54" s="136">
        <f t="shared" si="22"/>
        <v>8802.2257246665886</v>
      </c>
      <c r="FK54" s="136">
        <f t="shared" si="22"/>
        <v>3885.543759158686</v>
      </c>
      <c r="FL54" s="136">
        <f t="shared" si="22"/>
        <v>23663.227007929858</v>
      </c>
      <c r="FM54" s="136">
        <f t="shared" si="22"/>
        <v>1088.5527260880542</v>
      </c>
      <c r="FN54" s="136">
        <f t="shared" si="22"/>
        <v>45092.622229895867</v>
      </c>
      <c r="FO54" s="136">
        <f t="shared" si="22"/>
        <v>941177.8475036053</v>
      </c>
      <c r="FP54" s="136">
        <f t="shared" si="22"/>
        <v>49691.564570942654</v>
      </c>
      <c r="FQ54" s="136">
        <f t="shared" si="22"/>
        <v>8919.9910242024398</v>
      </c>
      <c r="FR54" s="136">
        <f t="shared" si="22"/>
        <v>13008.041841129867</v>
      </c>
      <c r="FS54" s="136">
        <f t="shared" si="22"/>
        <v>410.66558198455556</v>
      </c>
      <c r="FT54" s="136">
        <f t="shared" si="22"/>
        <v>9776.5614796920818</v>
      </c>
      <c r="FU54" s="136">
        <f t="shared" si="22"/>
        <v>2799.2599612975214</v>
      </c>
      <c r="FV54" s="136">
        <f t="shared" si="22"/>
        <v>1079.3602301104372</v>
      </c>
      <c r="FW54" s="136">
        <f t="shared" si="22"/>
        <v>1125448.5708669901</v>
      </c>
      <c r="FX54" s="136">
        <f t="shared" si="22"/>
        <v>251.7901075273974</v>
      </c>
      <c r="FY54" s="136">
        <f t="shared" si="22"/>
        <v>0</v>
      </c>
      <c r="FZ54" s="136">
        <f t="shared" si="22"/>
        <v>822.7332738555375</v>
      </c>
      <c r="GA54" s="136">
        <f t="shared" si="22"/>
        <v>248.73270055568642</v>
      </c>
      <c r="GB54" s="136">
        <f t="shared" si="22"/>
        <v>3475.1706004916477</v>
      </c>
      <c r="GC54" s="136">
        <f t="shared" si="22"/>
        <v>0</v>
      </c>
      <c r="GD54" s="136">
        <f t="shared" si="22"/>
        <v>560.85487272276839</v>
      </c>
      <c r="GE54" s="136">
        <f t="shared" si="22"/>
        <v>0</v>
      </c>
      <c r="GF54" s="136">
        <f t="shared" si="22"/>
        <v>449.76065714485247</v>
      </c>
      <c r="GG54" s="136">
        <f t="shared" si="22"/>
        <v>8012.9039143404043</v>
      </c>
      <c r="GH54" s="136">
        <f t="shared" si="22"/>
        <v>558.83882316337144</v>
      </c>
      <c r="GI54" s="136">
        <f t="shared" si="22"/>
        <v>776.63769145293361</v>
      </c>
      <c r="GJ54" s="136">
        <f t="shared" si="22"/>
        <v>2481.6351712249048</v>
      </c>
      <c r="GK54" s="136">
        <f t="shared" si="22"/>
        <v>1503.5867726109416</v>
      </c>
      <c r="GL54" s="136">
        <f t="shared" si="22"/>
        <v>9059.104902797515</v>
      </c>
      <c r="GM54" s="136">
        <f t="shared" si="22"/>
        <v>2903.7584785080385</v>
      </c>
      <c r="GN54" s="136">
        <f t="shared" si="22"/>
        <v>16649.884360454427</v>
      </c>
      <c r="GO54" s="136">
        <f t="shared" si="22"/>
        <v>1131.7129833683193</v>
      </c>
      <c r="GP54" s="136">
        <f t="shared" si="22"/>
        <v>28889.414337663253</v>
      </c>
      <c r="GQ54" s="136">
        <f t="shared" si="22"/>
        <v>217342.40317573649</v>
      </c>
      <c r="GR54" s="136">
        <f t="shared" si="22"/>
        <v>32438.76153925273</v>
      </c>
      <c r="GS54" s="136">
        <f t="shared" si="22"/>
        <v>10525.428091189451</v>
      </c>
      <c r="GT54" s="136">
        <f t="shared" si="22"/>
        <v>9593.2925201999988</v>
      </c>
      <c r="GU54" s="136">
        <f t="shared" si="22"/>
        <v>361.94641179380022</v>
      </c>
      <c r="GV54" s="136">
        <f t="shared" si="22"/>
        <v>8413.5690521680281</v>
      </c>
      <c r="GW54" s="136">
        <f t="shared" ref="GW54:IA54" si="23">GW26</f>
        <v>5977.1961475354719</v>
      </c>
      <c r="GX54" s="136">
        <f t="shared" si="23"/>
        <v>1222.136369255406</v>
      </c>
      <c r="GY54" s="136">
        <f t="shared" si="23"/>
        <v>363651.25295501348</v>
      </c>
      <c r="GZ54" s="136">
        <f t="shared" si="23"/>
        <v>0</v>
      </c>
      <c r="HA54" s="136">
        <f t="shared" si="23"/>
        <v>0</v>
      </c>
      <c r="HB54" s="136">
        <f t="shared" si="23"/>
        <v>280.04202237125031</v>
      </c>
      <c r="HC54" s="136">
        <f t="shared" si="23"/>
        <v>464.69048166072184</v>
      </c>
      <c r="HD54" s="136">
        <f t="shared" si="23"/>
        <v>4355.3947084001993</v>
      </c>
      <c r="HE54" s="136">
        <f t="shared" si="23"/>
        <v>0</v>
      </c>
      <c r="HF54" s="136">
        <f t="shared" si="23"/>
        <v>0</v>
      </c>
      <c r="HG54" s="136">
        <f t="shared" si="23"/>
        <v>182.44381978838572</v>
      </c>
      <c r="HH54" s="136">
        <f t="shared" si="23"/>
        <v>62.706812155921277</v>
      </c>
      <c r="HI54" s="136">
        <f t="shared" si="23"/>
        <v>902.55960958297555</v>
      </c>
      <c r="HJ54" s="136">
        <f t="shared" si="23"/>
        <v>908.25866870050186</v>
      </c>
      <c r="HK54" s="136">
        <f t="shared" si="23"/>
        <v>441.49292159330673</v>
      </c>
      <c r="HL54" s="136">
        <f t="shared" si="23"/>
        <v>2868.1488614148698</v>
      </c>
      <c r="HM54" s="136">
        <f t="shared" si="23"/>
        <v>250.82724862368511</v>
      </c>
      <c r="HN54" s="136">
        <f t="shared" si="23"/>
        <v>8966.2332069422519</v>
      </c>
      <c r="HO54" s="136">
        <f t="shared" si="23"/>
        <v>1438.9114361754921</v>
      </c>
      <c r="HP54" s="136">
        <f t="shared" si="23"/>
        <v>16091.815534734391</v>
      </c>
      <c r="HQ54" s="136">
        <f t="shared" si="23"/>
        <v>0</v>
      </c>
      <c r="HR54" s="136">
        <f t="shared" si="23"/>
        <v>20048.674788227305</v>
      </c>
      <c r="HS54" s="136">
        <f t="shared" si="23"/>
        <v>11597.970785812007</v>
      </c>
      <c r="HT54" s="136">
        <f t="shared" si="23"/>
        <v>12156.09573772795</v>
      </c>
      <c r="HU54" s="136">
        <f t="shared" si="23"/>
        <v>4057.448901050795</v>
      </c>
      <c r="HV54" s="136">
        <f t="shared" si="23"/>
        <v>2486.101997745543</v>
      </c>
      <c r="HW54" s="136">
        <f t="shared" si="23"/>
        <v>4594.9122883976652</v>
      </c>
      <c r="HX54" s="136">
        <f t="shared" si="23"/>
        <v>5101.7958737074223</v>
      </c>
      <c r="HY54" s="136">
        <f t="shared" si="23"/>
        <v>2873.7132659043118</v>
      </c>
      <c r="HZ54" s="136">
        <f t="shared" si="23"/>
        <v>2900.4144865916669</v>
      </c>
      <c r="IA54" s="136">
        <f t="shared" si="23"/>
        <v>103030.65345730862</v>
      </c>
    </row>
    <row r="55" spans="11:235" x14ac:dyDescent="0.25">
      <c r="K55" s="26" t="s">
        <v>788</v>
      </c>
      <c r="L55" s="136">
        <f>L27+L28+L29+L30+L31+L32+L33+L37+L39</f>
        <v>212497.60549940856</v>
      </c>
      <c r="M55" s="136">
        <f t="shared" ref="M55:BX55" si="24">M27+M28+M29+M30+M31+M32+M33+M37+M39</f>
        <v>56123.178533138031</v>
      </c>
      <c r="N55" s="136">
        <f t="shared" si="24"/>
        <v>435570.18666570314</v>
      </c>
      <c r="O55" s="136">
        <f t="shared" si="24"/>
        <v>47208.657759106965</v>
      </c>
      <c r="P55" s="136">
        <f t="shared" si="24"/>
        <v>603811.48303597933</v>
      </c>
      <c r="Q55" s="136">
        <f t="shared" si="24"/>
        <v>47911.200985510448</v>
      </c>
      <c r="R55" s="136">
        <f t="shared" si="24"/>
        <v>101593.41402725033</v>
      </c>
      <c r="S55" s="136">
        <f t="shared" si="24"/>
        <v>318480.79951123567</v>
      </c>
      <c r="T55" s="136">
        <f t="shared" si="24"/>
        <v>230873.90395420772</v>
      </c>
      <c r="U55" s="136">
        <f t="shared" si="24"/>
        <v>1301981.5441812396</v>
      </c>
      <c r="V55" s="136">
        <f t="shared" si="24"/>
        <v>304072.68900921795</v>
      </c>
      <c r="W55" s="136">
        <f t="shared" si="24"/>
        <v>327998.33407744882</v>
      </c>
      <c r="X55" s="136">
        <f t="shared" si="24"/>
        <v>2211475.1923853955</v>
      </c>
      <c r="Y55" s="136">
        <f t="shared" si="24"/>
        <v>196468.34043310417</v>
      </c>
      <c r="Z55" s="136">
        <f t="shared" si="24"/>
        <v>243091.9169882228</v>
      </c>
      <c r="AA55" s="136">
        <f t="shared" si="24"/>
        <v>1491603.7870598831</v>
      </c>
      <c r="AB55" s="136">
        <f t="shared" si="24"/>
        <v>3866330.0157468799</v>
      </c>
      <c r="AC55" s="136">
        <f t="shared" si="24"/>
        <v>982730.49230804888</v>
      </c>
      <c r="AD55" s="136">
        <f t="shared" si="24"/>
        <v>6837416.4803032437</v>
      </c>
      <c r="AE55" s="136">
        <f t="shared" si="24"/>
        <v>29665211.03666842</v>
      </c>
      <c r="AF55" s="136">
        <f t="shared" si="24"/>
        <v>4208580.7377757318</v>
      </c>
      <c r="AG55" s="136">
        <f t="shared" si="24"/>
        <v>1528193.2272163793</v>
      </c>
      <c r="AH55" s="136">
        <f t="shared" si="24"/>
        <v>3302996.5500809639</v>
      </c>
      <c r="AI55" s="136">
        <f t="shared" si="24"/>
        <v>339068.02536417771</v>
      </c>
      <c r="AJ55" s="136">
        <f t="shared" si="24"/>
        <v>331488.85274010996</v>
      </c>
      <c r="AK55" s="136">
        <f t="shared" si="24"/>
        <v>1000375.1527867105</v>
      </c>
      <c r="AL55" s="136">
        <f t="shared" si="24"/>
        <v>1659930.4323719873</v>
      </c>
      <c r="AM55" s="136">
        <f t="shared" si="24"/>
        <v>61853083.237468705</v>
      </c>
      <c r="AN55" s="136">
        <f t="shared" si="24"/>
        <v>175557.4700335589</v>
      </c>
      <c r="AO55" s="136">
        <f t="shared" si="24"/>
        <v>45088.606009583447</v>
      </c>
      <c r="AP55" s="136">
        <f t="shared" si="24"/>
        <v>391426.86466415098</v>
      </c>
      <c r="AQ55" s="136">
        <f t="shared" si="24"/>
        <v>47433.322588823554</v>
      </c>
      <c r="AR55" s="136">
        <f t="shared" si="24"/>
        <v>559556.61353513331</v>
      </c>
      <c r="AS55" s="136">
        <f t="shared" si="24"/>
        <v>48171.782797870015</v>
      </c>
      <c r="AT55" s="136">
        <f t="shared" si="24"/>
        <v>111488.35634122539</v>
      </c>
      <c r="AU55" s="136">
        <f t="shared" si="24"/>
        <v>310584.68758300995</v>
      </c>
      <c r="AV55" s="136">
        <f t="shared" si="24"/>
        <v>231094.2534544362</v>
      </c>
      <c r="AW55" s="136">
        <f t="shared" si="24"/>
        <v>1239465.5338705392</v>
      </c>
      <c r="AX55" s="136">
        <f t="shared" si="24"/>
        <v>298324.74080322648</v>
      </c>
      <c r="AY55" s="136">
        <f t="shared" si="24"/>
        <v>285869.1156800373</v>
      </c>
      <c r="AZ55" s="136">
        <f t="shared" si="24"/>
        <v>2311008.0145929446</v>
      </c>
      <c r="BA55" s="136">
        <f t="shared" si="24"/>
        <v>165355.20942163491</v>
      </c>
      <c r="BB55" s="136">
        <f t="shared" si="24"/>
        <v>252634.7698732132</v>
      </c>
      <c r="BC55" s="136">
        <f t="shared" si="24"/>
        <v>1382369.5191372419</v>
      </c>
      <c r="BD55" s="136">
        <f t="shared" si="24"/>
        <v>3950346.5744033679</v>
      </c>
      <c r="BE55" s="136">
        <f t="shared" si="24"/>
        <v>931801.13644454826</v>
      </c>
      <c r="BF55" s="136">
        <f t="shared" si="24"/>
        <v>6689728.2740701735</v>
      </c>
      <c r="BG55" s="136">
        <f t="shared" si="24"/>
        <v>29909400.298649386</v>
      </c>
      <c r="BH55" s="136">
        <f t="shared" si="24"/>
        <v>4059894.826412499</v>
      </c>
      <c r="BI55" s="136">
        <f t="shared" si="24"/>
        <v>1544493.7123104043</v>
      </c>
      <c r="BJ55" s="136">
        <f t="shared" si="24"/>
        <v>3228762.2655723593</v>
      </c>
      <c r="BK55" s="136">
        <f t="shared" si="24"/>
        <v>287333.5584795691</v>
      </c>
      <c r="BL55" s="136">
        <f t="shared" si="24"/>
        <v>329402.68695080408</v>
      </c>
      <c r="BM55" s="136">
        <f t="shared" si="24"/>
        <v>927277.20131460379</v>
      </c>
      <c r="BN55" s="136">
        <f t="shared" si="24"/>
        <v>1662816.7166510138</v>
      </c>
      <c r="BO55" s="136">
        <f t="shared" si="24"/>
        <v>61376686.111645371</v>
      </c>
      <c r="BP55" s="136">
        <f t="shared" si="24"/>
        <v>184524.65319799384</v>
      </c>
      <c r="BQ55" s="136">
        <f t="shared" si="24"/>
        <v>47326.034372675967</v>
      </c>
      <c r="BR55" s="136">
        <f t="shared" si="24"/>
        <v>448236.77267110336</v>
      </c>
      <c r="BS55" s="136">
        <f t="shared" si="24"/>
        <v>55422.597544933771</v>
      </c>
      <c r="BT55" s="136">
        <f t="shared" si="24"/>
        <v>568638.38846135081</v>
      </c>
      <c r="BU55" s="136">
        <f t="shared" si="24"/>
        <v>40207.912726977207</v>
      </c>
      <c r="BV55" s="136">
        <f t="shared" si="24"/>
        <v>86998.987874517697</v>
      </c>
      <c r="BW55" s="136">
        <f t="shared" si="24"/>
        <v>312625.89627721184</v>
      </c>
      <c r="BX55" s="136">
        <f t="shared" si="24"/>
        <v>217441.42844668002</v>
      </c>
      <c r="BY55" s="136">
        <f t="shared" ref="BY55:EJ55" si="25">BY27+BY28+BY29+BY30+BY31+BY32+BY33+BY37+BY39</f>
        <v>1232807.2545531432</v>
      </c>
      <c r="BZ55" s="136">
        <f t="shared" si="25"/>
        <v>280349.43175380497</v>
      </c>
      <c r="CA55" s="136">
        <f t="shared" si="25"/>
        <v>263706.82908608468</v>
      </c>
      <c r="CB55" s="136">
        <f t="shared" si="25"/>
        <v>2031157.3017788657</v>
      </c>
      <c r="CC55" s="136">
        <f t="shared" si="25"/>
        <v>192798.91435620998</v>
      </c>
      <c r="CD55" s="136">
        <f t="shared" si="25"/>
        <v>233090.89921824116</v>
      </c>
      <c r="CE55" s="136">
        <f t="shared" si="25"/>
        <v>1438184.686881782</v>
      </c>
      <c r="CF55" s="136">
        <f t="shared" si="25"/>
        <v>3922557.9996179291</v>
      </c>
      <c r="CG55" s="136">
        <f t="shared" si="25"/>
        <v>897729.96103961812</v>
      </c>
      <c r="CH55" s="136">
        <f t="shared" si="25"/>
        <v>6986305.8271992709</v>
      </c>
      <c r="CI55" s="136">
        <f t="shared" si="25"/>
        <v>30892948.54545255</v>
      </c>
      <c r="CJ55" s="136">
        <f t="shared" si="25"/>
        <v>4107720.9271284989</v>
      </c>
      <c r="CK55" s="136">
        <f t="shared" si="25"/>
        <v>1531553.0785553004</v>
      </c>
      <c r="CL55" s="136">
        <f t="shared" si="25"/>
        <v>3296897.1939744395</v>
      </c>
      <c r="CM55" s="136">
        <f t="shared" si="25"/>
        <v>280742.51315039612</v>
      </c>
      <c r="CN55" s="136">
        <f t="shared" si="25"/>
        <v>361428.73261165945</v>
      </c>
      <c r="CO55" s="136">
        <f t="shared" si="25"/>
        <v>922788.63326159492</v>
      </c>
      <c r="CP55" s="136">
        <f t="shared" si="25"/>
        <v>1575732.5466474839</v>
      </c>
      <c r="CQ55" s="136">
        <f t="shared" si="25"/>
        <v>62409923.947840326</v>
      </c>
      <c r="CR55" s="136">
        <f t="shared" si="25"/>
        <v>154862.78177310625</v>
      </c>
      <c r="CS55" s="136">
        <f t="shared" si="25"/>
        <v>39619.594001527614</v>
      </c>
      <c r="CT55" s="136">
        <f t="shared" si="25"/>
        <v>401768.30233074701</v>
      </c>
      <c r="CU55" s="136">
        <f t="shared" si="25"/>
        <v>33081.64485827661</v>
      </c>
      <c r="CV55" s="136">
        <f t="shared" si="25"/>
        <v>504003.65972478536</v>
      </c>
      <c r="CW55" s="136">
        <f t="shared" si="25"/>
        <v>32610.230599230486</v>
      </c>
      <c r="CX55" s="136">
        <f t="shared" si="25"/>
        <v>90560.023185806014</v>
      </c>
      <c r="CY55" s="136">
        <f t="shared" si="25"/>
        <v>253588.28167419368</v>
      </c>
      <c r="CZ55" s="136">
        <f t="shared" si="25"/>
        <v>193199.85292451517</v>
      </c>
      <c r="DA55" s="136">
        <f t="shared" si="25"/>
        <v>1152222.5131224487</v>
      </c>
      <c r="DB55" s="136">
        <f t="shared" si="25"/>
        <v>273656.89814199053</v>
      </c>
      <c r="DC55" s="136">
        <f t="shared" si="25"/>
        <v>261778.87453988675</v>
      </c>
      <c r="DD55" s="136">
        <f t="shared" si="25"/>
        <v>1749180.8474855591</v>
      </c>
      <c r="DE55" s="136">
        <f t="shared" si="25"/>
        <v>178770.17726612918</v>
      </c>
      <c r="DF55" s="136">
        <f t="shared" si="25"/>
        <v>210068.19702784283</v>
      </c>
      <c r="DG55" s="136">
        <f t="shared" si="25"/>
        <v>1391546.1183931509</v>
      </c>
      <c r="DH55" s="136">
        <f t="shared" si="25"/>
        <v>3579915.1081813602</v>
      </c>
      <c r="DI55" s="136">
        <f t="shared" si="25"/>
        <v>848520.75932923786</v>
      </c>
      <c r="DJ55" s="136">
        <f t="shared" si="25"/>
        <v>6724902.6003314788</v>
      </c>
      <c r="DK55" s="136">
        <f t="shared" si="25"/>
        <v>30393627.835141122</v>
      </c>
      <c r="DL55" s="136">
        <f t="shared" si="25"/>
        <v>3577901.9019249137</v>
      </c>
      <c r="DM55" s="136">
        <f t="shared" si="25"/>
        <v>1406426.8958675098</v>
      </c>
      <c r="DN55" s="136">
        <f t="shared" si="25"/>
        <v>3290060.1131765591</v>
      </c>
      <c r="DO55" s="136">
        <f t="shared" si="25"/>
        <v>256603.57387885998</v>
      </c>
      <c r="DP55" s="136">
        <f t="shared" si="25"/>
        <v>312256.78938725108</v>
      </c>
      <c r="DQ55" s="136">
        <f t="shared" si="25"/>
        <v>876635.70473501983</v>
      </c>
      <c r="DR55" s="136">
        <f t="shared" si="25"/>
        <v>1594300.5148295925</v>
      </c>
      <c r="DS55" s="136">
        <f t="shared" si="25"/>
        <v>59781669.793832108</v>
      </c>
      <c r="DT55" s="136">
        <f t="shared" si="25"/>
        <v>183309.85760986825</v>
      </c>
      <c r="DU55" s="136">
        <f t="shared" si="25"/>
        <v>43630.279630775964</v>
      </c>
      <c r="DV55" s="136">
        <f t="shared" si="25"/>
        <v>389160.69155232649</v>
      </c>
      <c r="DW55" s="136">
        <f t="shared" si="25"/>
        <v>37485.473337924748</v>
      </c>
      <c r="DX55" s="136">
        <f t="shared" si="25"/>
        <v>525445.69883018127</v>
      </c>
      <c r="DY55" s="136">
        <f t="shared" si="25"/>
        <v>35376.807021011686</v>
      </c>
      <c r="DZ55" s="136">
        <f t="shared" si="25"/>
        <v>113373.72902153964</v>
      </c>
      <c r="EA55" s="136">
        <f t="shared" si="25"/>
        <v>269800.25918650633</v>
      </c>
      <c r="EB55" s="136">
        <f t="shared" si="25"/>
        <v>194669.52034238161</v>
      </c>
      <c r="EC55" s="136">
        <f t="shared" si="25"/>
        <v>1112745.5087176487</v>
      </c>
      <c r="ED55" s="136">
        <f t="shared" si="25"/>
        <v>274576.09136002423</v>
      </c>
      <c r="EE55" s="136">
        <f t="shared" si="25"/>
        <v>241065.53487064698</v>
      </c>
      <c r="EF55" s="136">
        <f t="shared" si="25"/>
        <v>1784596.9421559875</v>
      </c>
      <c r="EG55" s="136">
        <f t="shared" si="25"/>
        <v>182502.52526978467</v>
      </c>
      <c r="EH55" s="136">
        <f t="shared" si="25"/>
        <v>203933.37901521247</v>
      </c>
      <c r="EI55" s="136">
        <f t="shared" si="25"/>
        <v>1451361.8503817241</v>
      </c>
      <c r="EJ55" s="136">
        <f t="shared" si="25"/>
        <v>3688173.3348099655</v>
      </c>
      <c r="EK55" s="136">
        <f t="shared" ref="EK55:GV55" si="26">EK27+EK28+EK29+EK30+EK31+EK32+EK33+EK37+EK39</f>
        <v>863431.98134357587</v>
      </c>
      <c r="EL55" s="136">
        <f t="shared" si="26"/>
        <v>6761168.753753284</v>
      </c>
      <c r="EM55" s="136">
        <f t="shared" si="26"/>
        <v>30271081.785661664</v>
      </c>
      <c r="EN55" s="136">
        <f t="shared" si="26"/>
        <v>4048595.2223182097</v>
      </c>
      <c r="EO55" s="136">
        <f t="shared" si="26"/>
        <v>1385743.6874536802</v>
      </c>
      <c r="EP55" s="136">
        <f t="shared" si="26"/>
        <v>3552556.2328456743</v>
      </c>
      <c r="EQ55" s="136">
        <f t="shared" si="26"/>
        <v>250298.24442493223</v>
      </c>
      <c r="ER55" s="136">
        <f t="shared" si="26"/>
        <v>309172.46713747474</v>
      </c>
      <c r="ES55" s="136">
        <f t="shared" si="26"/>
        <v>972775.61506665556</v>
      </c>
      <c r="ET55" s="136">
        <f t="shared" si="26"/>
        <v>1776729.8425190677</v>
      </c>
      <c r="EU55" s="136">
        <f t="shared" si="26"/>
        <v>60922761.315637723</v>
      </c>
      <c r="EV55" s="136">
        <f t="shared" si="26"/>
        <v>161975.30270321772</v>
      </c>
      <c r="EW55" s="136">
        <f t="shared" si="26"/>
        <v>47551.35143563633</v>
      </c>
      <c r="EX55" s="136">
        <f t="shared" si="26"/>
        <v>357550.51888869359</v>
      </c>
      <c r="EY55" s="136">
        <f t="shared" si="26"/>
        <v>38392.896178929703</v>
      </c>
      <c r="EZ55" s="136">
        <f t="shared" si="26"/>
        <v>469091.89852199849</v>
      </c>
      <c r="FA55" s="136">
        <f t="shared" si="26"/>
        <v>31103.370620904836</v>
      </c>
      <c r="FB55" s="136">
        <f t="shared" si="26"/>
        <v>128599.53530531426</v>
      </c>
      <c r="FC55" s="136">
        <f t="shared" si="26"/>
        <v>230119.19028647331</v>
      </c>
      <c r="FD55" s="136">
        <f t="shared" si="26"/>
        <v>157129.6550504232</v>
      </c>
      <c r="FE55" s="136">
        <f t="shared" si="26"/>
        <v>946935.47041793889</v>
      </c>
      <c r="FF55" s="136">
        <f t="shared" si="26"/>
        <v>258043.79443187785</v>
      </c>
      <c r="FG55" s="136">
        <f t="shared" si="26"/>
        <v>203584.81567805965</v>
      </c>
      <c r="FH55" s="136">
        <f t="shared" si="26"/>
        <v>1425958.4135777326</v>
      </c>
      <c r="FI55" s="136">
        <f t="shared" si="26"/>
        <v>161159.63955462674</v>
      </c>
      <c r="FJ55" s="136">
        <f t="shared" si="26"/>
        <v>172554.72222338902</v>
      </c>
      <c r="FK55" s="136">
        <f t="shared" si="26"/>
        <v>1403913.1316122506</v>
      </c>
      <c r="FL55" s="136">
        <f t="shared" si="26"/>
        <v>3467354.5266495571</v>
      </c>
      <c r="FM55" s="136">
        <f t="shared" si="26"/>
        <v>830728.46052006504</v>
      </c>
      <c r="FN55" s="136">
        <f t="shared" si="26"/>
        <v>6487680.4321451429</v>
      </c>
      <c r="FO55" s="136">
        <f t="shared" si="26"/>
        <v>27435278.65821502</v>
      </c>
      <c r="FP55" s="136">
        <f t="shared" si="26"/>
        <v>3791378.6129889959</v>
      </c>
      <c r="FQ55" s="136">
        <f t="shared" si="26"/>
        <v>1250046.733836283</v>
      </c>
      <c r="FR55" s="136">
        <f t="shared" si="26"/>
        <v>3228901.2052962137</v>
      </c>
      <c r="FS55" s="136">
        <f t="shared" si="26"/>
        <v>241662.92315281907</v>
      </c>
      <c r="FT55" s="136">
        <f t="shared" si="26"/>
        <v>309044.24903585395</v>
      </c>
      <c r="FU55" s="136">
        <f t="shared" si="26"/>
        <v>902874.93711025664</v>
      </c>
      <c r="FV55" s="136">
        <f t="shared" si="26"/>
        <v>1617064.1910830929</v>
      </c>
      <c r="FW55" s="136">
        <f t="shared" si="26"/>
        <v>55755678.636520773</v>
      </c>
      <c r="FX55" s="136">
        <f t="shared" si="26"/>
        <v>156286.97505126277</v>
      </c>
      <c r="FY55" s="136">
        <f t="shared" si="26"/>
        <v>47406.92658148316</v>
      </c>
      <c r="FZ55" s="136">
        <f t="shared" si="26"/>
        <v>316095.34153484117</v>
      </c>
      <c r="GA55" s="136">
        <f t="shared" si="26"/>
        <v>36701.042207788654</v>
      </c>
      <c r="GB55" s="136">
        <f t="shared" si="26"/>
        <v>448990.85150316625</v>
      </c>
      <c r="GC55" s="136">
        <f t="shared" si="26"/>
        <v>42699.822483680764</v>
      </c>
      <c r="GD55" s="136">
        <f t="shared" si="26"/>
        <v>176403.93690833816</v>
      </c>
      <c r="GE55" s="136">
        <f t="shared" si="26"/>
        <v>201970.76614869584</v>
      </c>
      <c r="GF55" s="136">
        <f t="shared" si="26"/>
        <v>162928.3891645741</v>
      </c>
      <c r="GG55" s="136">
        <f t="shared" si="26"/>
        <v>851260.55039927107</v>
      </c>
      <c r="GH55" s="136">
        <f t="shared" si="26"/>
        <v>248630.81916389894</v>
      </c>
      <c r="GI55" s="136">
        <f t="shared" si="26"/>
        <v>188930.89691571766</v>
      </c>
      <c r="GJ55" s="136">
        <f t="shared" si="26"/>
        <v>1467651.6349453442</v>
      </c>
      <c r="GK55" s="136">
        <f t="shared" si="26"/>
        <v>160264.5020716759</v>
      </c>
      <c r="GL55" s="136">
        <f t="shared" si="26"/>
        <v>180598.59957161351</v>
      </c>
      <c r="GM55" s="136">
        <f t="shared" si="26"/>
        <v>1440185.5537636627</v>
      </c>
      <c r="GN55" s="136">
        <f t="shared" si="26"/>
        <v>3365649.4893902545</v>
      </c>
      <c r="GO55" s="136">
        <f t="shared" si="26"/>
        <v>827517.98486907897</v>
      </c>
      <c r="GP55" s="136">
        <f t="shared" si="26"/>
        <v>6388441.8800046109</v>
      </c>
      <c r="GQ55" s="136">
        <f t="shared" si="26"/>
        <v>27629233.776814643</v>
      </c>
      <c r="GR55" s="136">
        <f t="shared" si="26"/>
        <v>3498817.1914106496</v>
      </c>
      <c r="GS55" s="136">
        <f t="shared" si="26"/>
        <v>1216260.8517015283</v>
      </c>
      <c r="GT55" s="136">
        <f t="shared" si="26"/>
        <v>3163121.5552657237</v>
      </c>
      <c r="GU55" s="136">
        <f t="shared" si="26"/>
        <v>229605.25806148746</v>
      </c>
      <c r="GV55" s="136">
        <f t="shared" si="26"/>
        <v>283164.20430752658</v>
      </c>
      <c r="GW55" s="136">
        <f t="shared" ref="GW55:IA55" si="27">GW27+GW28+GW29+GW30+GW31+GW32+GW33+GW37+GW39</f>
        <v>896292.58596348949</v>
      </c>
      <c r="GX55" s="136">
        <f t="shared" si="27"/>
        <v>1584596.552999103</v>
      </c>
      <c r="GY55" s="136">
        <f t="shared" si="27"/>
        <v>55209707.939203113</v>
      </c>
      <c r="GZ55" s="136">
        <f t="shared" si="27"/>
        <v>122879.28172298473</v>
      </c>
      <c r="HA55" s="136">
        <f t="shared" si="27"/>
        <v>46870.483090578877</v>
      </c>
      <c r="HB55" s="136">
        <f t="shared" si="27"/>
        <v>295023.88920524024</v>
      </c>
      <c r="HC55" s="136">
        <f t="shared" si="27"/>
        <v>34532.787123693204</v>
      </c>
      <c r="HD55" s="136">
        <f t="shared" si="27"/>
        <v>384104.33028933208</v>
      </c>
      <c r="HE55" s="136">
        <f t="shared" si="27"/>
        <v>47815.581619999415</v>
      </c>
      <c r="HF55" s="136">
        <f t="shared" si="27"/>
        <v>131424.80931248484</v>
      </c>
      <c r="HG55" s="136">
        <f t="shared" si="27"/>
        <v>183544.31886032809</v>
      </c>
      <c r="HH55" s="136">
        <f t="shared" si="27"/>
        <v>137205.61025892658</v>
      </c>
      <c r="HI55" s="136">
        <f t="shared" si="27"/>
        <v>713962.40931052971</v>
      </c>
      <c r="HJ55" s="136">
        <f t="shared" si="27"/>
        <v>225598.43394464321</v>
      </c>
      <c r="HK55" s="136">
        <f t="shared" si="27"/>
        <v>174898.7441370585</v>
      </c>
      <c r="HL55" s="136">
        <f t="shared" si="27"/>
        <v>1320304.0557628348</v>
      </c>
      <c r="HM55" s="136">
        <f t="shared" si="27"/>
        <v>164747.01645248337</v>
      </c>
      <c r="HN55" s="136">
        <f t="shared" si="27"/>
        <v>174408.44304841376</v>
      </c>
      <c r="HO55" s="136">
        <f t="shared" si="27"/>
        <v>1130685.8365650538</v>
      </c>
      <c r="HP55" s="136">
        <f t="shared" si="27"/>
        <v>3057801.5584638682</v>
      </c>
      <c r="HQ55" s="136">
        <f t="shared" si="27"/>
        <v>754475.78721886268</v>
      </c>
      <c r="HR55" s="136">
        <f t="shared" si="27"/>
        <v>5984062.4098545164</v>
      </c>
      <c r="HS55" s="136">
        <f t="shared" si="27"/>
        <v>24814332.516945451</v>
      </c>
      <c r="HT55" s="136">
        <f t="shared" si="27"/>
        <v>2556030.2587380931</v>
      </c>
      <c r="HU55" s="136">
        <f t="shared" si="27"/>
        <v>1050176.4699032204</v>
      </c>
      <c r="HV55" s="136">
        <f t="shared" si="27"/>
        <v>2970966.2026619581</v>
      </c>
      <c r="HW55" s="136">
        <f t="shared" si="27"/>
        <v>208203.66815357335</v>
      </c>
      <c r="HX55" s="136">
        <f t="shared" si="27"/>
        <v>236094.85123528703</v>
      </c>
      <c r="HY55" s="136">
        <f t="shared" si="27"/>
        <v>751974.2145423016</v>
      </c>
      <c r="HZ55" s="136">
        <f t="shared" si="27"/>
        <v>1415849.7453791196</v>
      </c>
      <c r="IA55" s="136">
        <f t="shared" si="27"/>
        <v>49087973.713800848</v>
      </c>
    </row>
    <row r="56" spans="11:235" ht="30" x14ac:dyDescent="0.25">
      <c r="K56" s="26" t="s">
        <v>791</v>
      </c>
      <c r="L56" s="136">
        <f>L4+L11+L34+L35</f>
        <v>11889.440696798581</v>
      </c>
      <c r="M56" s="136">
        <f t="shared" ref="M56:BX56" si="28">M4+M11+M34+M35</f>
        <v>2472.8385494848408</v>
      </c>
      <c r="N56" s="136">
        <f t="shared" si="28"/>
        <v>18355.323692057995</v>
      </c>
      <c r="O56" s="136">
        <f t="shared" si="28"/>
        <v>4829.1663004823913</v>
      </c>
      <c r="P56" s="136">
        <f t="shared" si="28"/>
        <v>48482.629474181173</v>
      </c>
      <c r="Q56" s="136">
        <f t="shared" si="28"/>
        <v>3589.8000902713884</v>
      </c>
      <c r="R56" s="136">
        <f t="shared" si="28"/>
        <v>9274.3736973614323</v>
      </c>
      <c r="S56" s="136">
        <f t="shared" si="28"/>
        <v>20159.164859912977</v>
      </c>
      <c r="T56" s="136">
        <f t="shared" si="28"/>
        <v>9749.9827240244194</v>
      </c>
      <c r="U56" s="136">
        <f t="shared" si="28"/>
        <v>46508.632889698856</v>
      </c>
      <c r="V56" s="136">
        <f t="shared" si="28"/>
        <v>18383.43085161304</v>
      </c>
      <c r="W56" s="136">
        <f t="shared" si="28"/>
        <v>19201.326025979055</v>
      </c>
      <c r="X56" s="136">
        <f t="shared" si="28"/>
        <v>59175.982321875606</v>
      </c>
      <c r="Y56" s="136">
        <f t="shared" si="28"/>
        <v>17111.848983342403</v>
      </c>
      <c r="Z56" s="136">
        <f t="shared" si="28"/>
        <v>18061.143601375654</v>
      </c>
      <c r="AA56" s="136">
        <f t="shared" si="28"/>
        <v>84779.632864279367</v>
      </c>
      <c r="AB56" s="136">
        <f t="shared" si="28"/>
        <v>282955.22398996266</v>
      </c>
      <c r="AC56" s="136">
        <f t="shared" si="28"/>
        <v>57575.39125432272</v>
      </c>
      <c r="AD56" s="136">
        <f t="shared" si="28"/>
        <v>489152.91789504758</v>
      </c>
      <c r="AE56" s="136">
        <f t="shared" si="28"/>
        <v>1602894.7384271489</v>
      </c>
      <c r="AF56" s="136">
        <f t="shared" si="28"/>
        <v>229733.86047196598</v>
      </c>
      <c r="AG56" s="136">
        <f t="shared" si="28"/>
        <v>190122.34057234789</v>
      </c>
      <c r="AH56" s="136">
        <f t="shared" si="28"/>
        <v>231994.16220111999</v>
      </c>
      <c r="AI56" s="136">
        <f t="shared" si="28"/>
        <v>25757.476068195996</v>
      </c>
      <c r="AJ56" s="136">
        <f t="shared" si="28"/>
        <v>31567.826902105076</v>
      </c>
      <c r="AK56" s="136">
        <f t="shared" si="28"/>
        <v>58295.76884412572</v>
      </c>
      <c r="AL56" s="136">
        <f t="shared" si="28"/>
        <v>130893.93464176918</v>
      </c>
      <c r="AM56" s="136">
        <f t="shared" si="28"/>
        <v>3722968.358890851</v>
      </c>
      <c r="AN56" s="136">
        <f t="shared" si="28"/>
        <v>10842.993127864907</v>
      </c>
      <c r="AO56" s="136">
        <f t="shared" si="28"/>
        <v>2489.9396652642067</v>
      </c>
      <c r="AP56" s="136">
        <f t="shared" si="28"/>
        <v>18052.289117207434</v>
      </c>
      <c r="AQ56" s="136">
        <f t="shared" si="28"/>
        <v>3285.9443184798238</v>
      </c>
      <c r="AR56" s="136">
        <f t="shared" si="28"/>
        <v>44015.184013927937</v>
      </c>
      <c r="AS56" s="136">
        <f t="shared" si="28"/>
        <v>2529.1989595085106</v>
      </c>
      <c r="AT56" s="136">
        <f t="shared" si="28"/>
        <v>8451.8090075261716</v>
      </c>
      <c r="AU56" s="136">
        <f t="shared" si="28"/>
        <v>16097.062072946897</v>
      </c>
      <c r="AV56" s="136">
        <f t="shared" si="28"/>
        <v>10688.654498471358</v>
      </c>
      <c r="AW56" s="136">
        <f t="shared" si="28"/>
        <v>45458.385033625556</v>
      </c>
      <c r="AX56" s="136">
        <f t="shared" si="28"/>
        <v>19158.356863947396</v>
      </c>
      <c r="AY56" s="136">
        <f t="shared" si="28"/>
        <v>16493.140914690277</v>
      </c>
      <c r="AZ56" s="136">
        <f t="shared" si="28"/>
        <v>69732.598710859776</v>
      </c>
      <c r="BA56" s="136">
        <f t="shared" si="28"/>
        <v>16138.703185639402</v>
      </c>
      <c r="BB56" s="136">
        <f t="shared" si="28"/>
        <v>15688.895322336295</v>
      </c>
      <c r="BC56" s="136">
        <f t="shared" si="28"/>
        <v>75668.62824494543</v>
      </c>
      <c r="BD56" s="136">
        <f t="shared" si="28"/>
        <v>283447.03540342842</v>
      </c>
      <c r="BE56" s="136">
        <f t="shared" si="28"/>
        <v>54893.715687539996</v>
      </c>
      <c r="BF56" s="136">
        <f t="shared" si="28"/>
        <v>458192.53250032529</v>
      </c>
      <c r="BG56" s="136">
        <f t="shared" si="28"/>
        <v>1563835.7770994718</v>
      </c>
      <c r="BH56" s="136">
        <f t="shared" si="28"/>
        <v>202347.91999896531</v>
      </c>
      <c r="BI56" s="136">
        <f t="shared" si="28"/>
        <v>170723.06408888436</v>
      </c>
      <c r="BJ56" s="136">
        <f t="shared" si="28"/>
        <v>212536.78678171325</v>
      </c>
      <c r="BK56" s="136">
        <f t="shared" si="28"/>
        <v>21596.605185127792</v>
      </c>
      <c r="BL56" s="136">
        <f t="shared" si="28"/>
        <v>25710.83011556623</v>
      </c>
      <c r="BM56" s="136">
        <f t="shared" si="28"/>
        <v>57374.856355617929</v>
      </c>
      <c r="BN56" s="136">
        <f t="shared" si="28"/>
        <v>125009.82300121797</v>
      </c>
      <c r="BO56" s="136">
        <f t="shared" si="28"/>
        <v>3550460.7292750995</v>
      </c>
      <c r="BP56" s="136">
        <f t="shared" si="28"/>
        <v>9812.5915084013068</v>
      </c>
      <c r="BQ56" s="136">
        <f t="shared" si="28"/>
        <v>2305.5599091448175</v>
      </c>
      <c r="BR56" s="136">
        <f t="shared" si="28"/>
        <v>19304.594996797747</v>
      </c>
      <c r="BS56" s="136">
        <f t="shared" si="28"/>
        <v>3470.680682767259</v>
      </c>
      <c r="BT56" s="136">
        <f t="shared" si="28"/>
        <v>41071.829810075942</v>
      </c>
      <c r="BU56" s="136">
        <f t="shared" si="28"/>
        <v>2401.1038469974069</v>
      </c>
      <c r="BV56" s="136">
        <f t="shared" si="28"/>
        <v>6688.028830181076</v>
      </c>
      <c r="BW56" s="136">
        <f t="shared" si="28"/>
        <v>14628.208645302537</v>
      </c>
      <c r="BX56" s="136">
        <f t="shared" si="28"/>
        <v>9115.5622969081851</v>
      </c>
      <c r="BY56" s="136">
        <f t="shared" ref="BY56:EJ56" si="29">BY4+BY11+BY34+BY35</f>
        <v>43807.09459178531</v>
      </c>
      <c r="BZ56" s="136">
        <f t="shared" si="29"/>
        <v>17352.636141898271</v>
      </c>
      <c r="CA56" s="136">
        <f t="shared" si="29"/>
        <v>12472.000438535237</v>
      </c>
      <c r="CB56" s="136">
        <f t="shared" si="29"/>
        <v>44512.911727833329</v>
      </c>
      <c r="CC56" s="136">
        <f t="shared" si="29"/>
        <v>15042.364247023475</v>
      </c>
      <c r="CD56" s="136">
        <f t="shared" si="29"/>
        <v>15696.695059692236</v>
      </c>
      <c r="CE56" s="136">
        <f t="shared" si="29"/>
        <v>67993.335686644612</v>
      </c>
      <c r="CF56" s="136">
        <f t="shared" si="29"/>
        <v>264608.32311911299</v>
      </c>
      <c r="CG56" s="136">
        <f t="shared" si="29"/>
        <v>46491.73691863905</v>
      </c>
      <c r="CH56" s="136">
        <f t="shared" si="29"/>
        <v>424511.1068369312</v>
      </c>
      <c r="CI56" s="136">
        <f t="shared" si="29"/>
        <v>1563679.7110311915</v>
      </c>
      <c r="CJ56" s="136">
        <f t="shared" si="29"/>
        <v>209051.8578325453</v>
      </c>
      <c r="CK56" s="136">
        <f t="shared" si="29"/>
        <v>161412.5836891013</v>
      </c>
      <c r="CL56" s="136">
        <f t="shared" si="29"/>
        <v>199014.08087653902</v>
      </c>
      <c r="CM56" s="136">
        <f t="shared" si="29"/>
        <v>19988.948013136389</v>
      </c>
      <c r="CN56" s="136">
        <f t="shared" si="29"/>
        <v>28004.366108514936</v>
      </c>
      <c r="CO56" s="136">
        <f t="shared" si="29"/>
        <v>54562.752142833386</v>
      </c>
      <c r="CP56" s="136">
        <f t="shared" si="29"/>
        <v>118101.99711161181</v>
      </c>
      <c r="CQ56" s="136">
        <f t="shared" si="29"/>
        <v>3415102.6621001456</v>
      </c>
      <c r="CR56" s="136">
        <f t="shared" si="29"/>
        <v>11926.052072944603</v>
      </c>
      <c r="CS56" s="136">
        <f t="shared" si="29"/>
        <v>2325.6083891652256</v>
      </c>
      <c r="CT56" s="136">
        <f t="shared" si="29"/>
        <v>16072.93236380607</v>
      </c>
      <c r="CU56" s="136">
        <f t="shared" si="29"/>
        <v>3152.1814325778569</v>
      </c>
      <c r="CV56" s="136">
        <f t="shared" si="29"/>
        <v>30950.672737314475</v>
      </c>
      <c r="CW56" s="136">
        <f t="shared" si="29"/>
        <v>1522.1683684527275</v>
      </c>
      <c r="CX56" s="136">
        <f t="shared" si="29"/>
        <v>4333.4718418344264</v>
      </c>
      <c r="CY56" s="136">
        <f t="shared" si="29"/>
        <v>9542.7080132557294</v>
      </c>
      <c r="CZ56" s="136">
        <f t="shared" si="29"/>
        <v>9895.0187794117155</v>
      </c>
      <c r="DA56" s="136">
        <f t="shared" si="29"/>
        <v>30342.396361361112</v>
      </c>
      <c r="DB56" s="136">
        <f t="shared" si="29"/>
        <v>14747.789217264693</v>
      </c>
      <c r="DC56" s="136">
        <f t="shared" si="29"/>
        <v>11349.371281174095</v>
      </c>
      <c r="DD56" s="136">
        <f t="shared" si="29"/>
        <v>32800.252017592225</v>
      </c>
      <c r="DE56" s="136">
        <f t="shared" si="29"/>
        <v>9480.846000495736</v>
      </c>
      <c r="DF56" s="136">
        <f t="shared" si="29"/>
        <v>13288.265695853352</v>
      </c>
      <c r="DG56" s="136">
        <f t="shared" si="29"/>
        <v>61516.84779145346</v>
      </c>
      <c r="DH56" s="136">
        <f t="shared" si="29"/>
        <v>227509.20705659868</v>
      </c>
      <c r="DI56" s="136">
        <f t="shared" si="29"/>
        <v>40254.500781560942</v>
      </c>
      <c r="DJ56" s="136">
        <f t="shared" si="29"/>
        <v>379624.48111004557</v>
      </c>
      <c r="DK56" s="136">
        <f t="shared" si="29"/>
        <v>1449690.6924337652</v>
      </c>
      <c r="DL56" s="136">
        <f t="shared" si="29"/>
        <v>185306.52011425531</v>
      </c>
      <c r="DM56" s="136">
        <f t="shared" si="29"/>
        <v>143924.15312346886</v>
      </c>
      <c r="DN56" s="136">
        <f t="shared" si="29"/>
        <v>185251.07437267047</v>
      </c>
      <c r="DO56" s="136">
        <f t="shared" si="29"/>
        <v>16405.316983230914</v>
      </c>
      <c r="DP56" s="136">
        <f t="shared" si="29"/>
        <v>22960.267457751695</v>
      </c>
      <c r="DQ56" s="136">
        <f t="shared" si="29"/>
        <v>45214.609992765894</v>
      </c>
      <c r="DR56" s="136">
        <f t="shared" si="29"/>
        <v>124777.30687578057</v>
      </c>
      <c r="DS56" s="136">
        <f t="shared" si="29"/>
        <v>3084164.7126658522</v>
      </c>
      <c r="DT56" s="136">
        <f t="shared" si="29"/>
        <v>9515.3036132238758</v>
      </c>
      <c r="DU56" s="136">
        <f t="shared" si="29"/>
        <v>2002.6274134367545</v>
      </c>
      <c r="DV56" s="136">
        <f t="shared" si="29"/>
        <v>15002.818105649236</v>
      </c>
      <c r="DW56" s="136">
        <f t="shared" si="29"/>
        <v>3216.1693065492909</v>
      </c>
      <c r="DX56" s="136">
        <f t="shared" si="29"/>
        <v>23482.224142611703</v>
      </c>
      <c r="DY56" s="136">
        <f t="shared" si="29"/>
        <v>861.89078537078888</v>
      </c>
      <c r="DZ56" s="136">
        <f t="shared" si="29"/>
        <v>4169.313634231723</v>
      </c>
      <c r="EA56" s="136">
        <f t="shared" si="29"/>
        <v>7649.8069138034261</v>
      </c>
      <c r="EB56" s="136">
        <f t="shared" si="29"/>
        <v>5127.9133329683982</v>
      </c>
      <c r="EC56" s="136">
        <f t="shared" si="29"/>
        <v>26632.654784374259</v>
      </c>
      <c r="ED56" s="136">
        <f t="shared" si="29"/>
        <v>15154.279576406805</v>
      </c>
      <c r="EE56" s="136">
        <f t="shared" si="29"/>
        <v>9031.4568276804821</v>
      </c>
      <c r="EF56" s="136">
        <f t="shared" si="29"/>
        <v>34059.083354316426</v>
      </c>
      <c r="EG56" s="136">
        <f t="shared" si="29"/>
        <v>8812.4999211529212</v>
      </c>
      <c r="EH56" s="136">
        <f t="shared" si="29"/>
        <v>10805.832907789989</v>
      </c>
      <c r="EI56" s="136">
        <f t="shared" si="29"/>
        <v>68153.352480734087</v>
      </c>
      <c r="EJ56" s="136">
        <f t="shared" si="29"/>
        <v>192003.07645586814</v>
      </c>
      <c r="EK56" s="136">
        <f t="shared" ref="EK56:GV56" si="30">EK4+EK11+EK34+EK35</f>
        <v>33975.517615690012</v>
      </c>
      <c r="EL56" s="136">
        <f t="shared" si="30"/>
        <v>344650.41754507867</v>
      </c>
      <c r="EM56" s="136">
        <f t="shared" si="30"/>
        <v>1403580.7560254466</v>
      </c>
      <c r="EN56" s="136">
        <f t="shared" si="30"/>
        <v>177783.09437892301</v>
      </c>
      <c r="EO56" s="136">
        <f t="shared" si="30"/>
        <v>133199.19284941338</v>
      </c>
      <c r="EP56" s="136">
        <f t="shared" si="30"/>
        <v>158860.36830310593</v>
      </c>
      <c r="EQ56" s="136">
        <f t="shared" si="30"/>
        <v>12327.13517266788</v>
      </c>
      <c r="ER56" s="136">
        <f t="shared" si="30"/>
        <v>19320.793309436056</v>
      </c>
      <c r="ES56" s="136">
        <f t="shared" si="30"/>
        <v>34312.339120115183</v>
      </c>
      <c r="ET56" s="136">
        <f t="shared" si="30"/>
        <v>105995.61375688491</v>
      </c>
      <c r="EU56" s="136">
        <f t="shared" si="30"/>
        <v>2859685.53163293</v>
      </c>
      <c r="EV56" s="136">
        <f t="shared" si="30"/>
        <v>8122.0338499227801</v>
      </c>
      <c r="EW56" s="136">
        <f t="shared" si="30"/>
        <v>2235.4807917161834</v>
      </c>
      <c r="EX56" s="136">
        <f t="shared" si="30"/>
        <v>12736.130468669307</v>
      </c>
      <c r="EY56" s="136">
        <f t="shared" si="30"/>
        <v>3043.5650655584113</v>
      </c>
      <c r="EZ56" s="136">
        <f t="shared" si="30"/>
        <v>21230.837960872705</v>
      </c>
      <c r="FA56" s="136">
        <f t="shared" si="30"/>
        <v>878.11708773253201</v>
      </c>
      <c r="FB56" s="136">
        <f t="shared" si="30"/>
        <v>3710.9538287947962</v>
      </c>
      <c r="FC56" s="136">
        <f t="shared" si="30"/>
        <v>7117.3909494871696</v>
      </c>
      <c r="FD56" s="136">
        <f t="shared" si="30"/>
        <v>5814.9067327307948</v>
      </c>
      <c r="FE56" s="136">
        <f t="shared" si="30"/>
        <v>29660.00199451168</v>
      </c>
      <c r="FF56" s="136">
        <f t="shared" si="30"/>
        <v>12540.630538533977</v>
      </c>
      <c r="FG56" s="136">
        <f t="shared" si="30"/>
        <v>9691.9049332895374</v>
      </c>
      <c r="FH56" s="136">
        <f t="shared" si="30"/>
        <v>27293.984176976905</v>
      </c>
      <c r="FI56" s="136">
        <f t="shared" si="30"/>
        <v>6164.9337902604138</v>
      </c>
      <c r="FJ56" s="136">
        <f t="shared" si="30"/>
        <v>9660.076188484556</v>
      </c>
      <c r="FK56" s="136">
        <f t="shared" si="30"/>
        <v>62794.547390901884</v>
      </c>
      <c r="FL56" s="136">
        <f t="shared" si="30"/>
        <v>185204.95664780337</v>
      </c>
      <c r="FM56" s="136">
        <f t="shared" si="30"/>
        <v>33818.242176594242</v>
      </c>
      <c r="FN56" s="136">
        <f t="shared" si="30"/>
        <v>303677.24120216328</v>
      </c>
      <c r="FO56" s="136">
        <f t="shared" si="30"/>
        <v>1145207.5464018555</v>
      </c>
      <c r="FP56" s="136">
        <f t="shared" si="30"/>
        <v>158868.15042086435</v>
      </c>
      <c r="FQ56" s="136">
        <f t="shared" si="30"/>
        <v>130011.17609144065</v>
      </c>
      <c r="FR56" s="136">
        <f t="shared" si="30"/>
        <v>146791.2400827712</v>
      </c>
      <c r="FS56" s="136">
        <f t="shared" si="30"/>
        <v>8831.0679577017345</v>
      </c>
      <c r="FT56" s="136">
        <f t="shared" si="30"/>
        <v>18627.280416429199</v>
      </c>
      <c r="FU56" s="136">
        <f t="shared" si="30"/>
        <v>30624.030067352731</v>
      </c>
      <c r="FV56" s="136">
        <f t="shared" si="30"/>
        <v>74538.09945293497</v>
      </c>
      <c r="FW56" s="136">
        <f t="shared" si="30"/>
        <v>2458894.5266663549</v>
      </c>
      <c r="FX56" s="136">
        <f t="shared" si="30"/>
        <v>7873.3756604847558</v>
      </c>
      <c r="FY56" s="136">
        <f t="shared" si="30"/>
        <v>1754.9982661382251</v>
      </c>
      <c r="FZ56" s="136">
        <f t="shared" si="30"/>
        <v>12106.682713396525</v>
      </c>
      <c r="GA56" s="136">
        <f t="shared" si="30"/>
        <v>2670.857909159904</v>
      </c>
      <c r="GB56" s="136">
        <f t="shared" si="30"/>
        <v>22255.644073614909</v>
      </c>
      <c r="GC56" s="136">
        <f t="shared" si="30"/>
        <v>1328.0555197444471</v>
      </c>
      <c r="GD56" s="136">
        <f t="shared" si="30"/>
        <v>3885.0309968960328</v>
      </c>
      <c r="GE56" s="136">
        <f t="shared" si="30"/>
        <v>5697.6342810674723</v>
      </c>
      <c r="GF56" s="136">
        <f t="shared" si="30"/>
        <v>4463.968226468789</v>
      </c>
      <c r="GG56" s="136">
        <f t="shared" si="30"/>
        <v>40893.28022040498</v>
      </c>
      <c r="GH56" s="136">
        <f t="shared" si="30"/>
        <v>13628.850921825036</v>
      </c>
      <c r="GI56" s="136">
        <f t="shared" si="30"/>
        <v>7715.0635099860465</v>
      </c>
      <c r="GJ56" s="136">
        <f t="shared" si="30"/>
        <v>23586.888346014755</v>
      </c>
      <c r="GK56" s="136">
        <f t="shared" si="30"/>
        <v>6056.1640959984707</v>
      </c>
      <c r="GL56" s="136">
        <f t="shared" si="30"/>
        <v>8102.4493823623707</v>
      </c>
      <c r="GM56" s="136">
        <f t="shared" si="30"/>
        <v>68568.591651115436</v>
      </c>
      <c r="GN56" s="136">
        <f t="shared" si="30"/>
        <v>187182.37492421572</v>
      </c>
      <c r="GO56" s="136">
        <f t="shared" si="30"/>
        <v>30247.531012698324</v>
      </c>
      <c r="GP56" s="136">
        <f t="shared" si="30"/>
        <v>302360.95080231648</v>
      </c>
      <c r="GQ56" s="136">
        <f t="shared" si="30"/>
        <v>1113293.094698621</v>
      </c>
      <c r="GR56" s="136">
        <f t="shared" si="30"/>
        <v>140520.94125040487</v>
      </c>
      <c r="GS56" s="136">
        <f t="shared" si="30"/>
        <v>115013.49874337786</v>
      </c>
      <c r="GT56" s="136">
        <f t="shared" si="30"/>
        <v>148215.29991959181</v>
      </c>
      <c r="GU56" s="136">
        <f t="shared" si="30"/>
        <v>15797.587887130134</v>
      </c>
      <c r="GV56" s="136">
        <f t="shared" si="30"/>
        <v>16126.435068599505</v>
      </c>
      <c r="GW56" s="136">
        <f t="shared" ref="GW56:IA56" si="31">GW4+GW11+GW34+GW35</f>
        <v>30200.284296486778</v>
      </c>
      <c r="GX56" s="136">
        <f t="shared" si="31"/>
        <v>75593.283719584026</v>
      </c>
      <c r="GY56" s="136">
        <f t="shared" si="31"/>
        <v>2405138.8180977046</v>
      </c>
      <c r="GZ56" s="136">
        <f t="shared" si="31"/>
        <v>7761.6918313651167</v>
      </c>
      <c r="HA56" s="136">
        <f t="shared" si="31"/>
        <v>1517.780104534216</v>
      </c>
      <c r="HB56" s="136">
        <f t="shared" si="31"/>
        <v>30814.46679396298</v>
      </c>
      <c r="HC56" s="136">
        <f t="shared" si="31"/>
        <v>4045.1877224559489</v>
      </c>
      <c r="HD56" s="136">
        <f t="shared" si="31"/>
        <v>15540.438098769795</v>
      </c>
      <c r="HE56" s="136">
        <f t="shared" si="31"/>
        <v>721.45327000814382</v>
      </c>
      <c r="HF56" s="136">
        <f t="shared" si="31"/>
        <v>3362.3541773064321</v>
      </c>
      <c r="HG56" s="136">
        <f t="shared" si="31"/>
        <v>4652.9457611200341</v>
      </c>
      <c r="HH56" s="136">
        <f t="shared" si="31"/>
        <v>4474.9851050939988</v>
      </c>
      <c r="HI56" s="136">
        <f t="shared" si="31"/>
        <v>19489.622453982262</v>
      </c>
      <c r="HJ56" s="136">
        <f t="shared" si="31"/>
        <v>10688.711646891656</v>
      </c>
      <c r="HK56" s="136">
        <f t="shared" si="31"/>
        <v>5875.8880885299859</v>
      </c>
      <c r="HL56" s="136">
        <f t="shared" si="31"/>
        <v>17663.542605205635</v>
      </c>
      <c r="HM56" s="136">
        <f t="shared" si="31"/>
        <v>4430.1767593175182</v>
      </c>
      <c r="HN56" s="136">
        <f t="shared" si="31"/>
        <v>4942.4869222784109</v>
      </c>
      <c r="HO56" s="136">
        <f t="shared" si="31"/>
        <v>62672.884034481758</v>
      </c>
      <c r="HP56" s="136">
        <f t="shared" si="31"/>
        <v>159256.24064327226</v>
      </c>
      <c r="HQ56" s="136">
        <f t="shared" si="31"/>
        <v>22249.87488432859</v>
      </c>
      <c r="HR56" s="136">
        <f t="shared" si="31"/>
        <v>246969.96087450953</v>
      </c>
      <c r="HS56" s="136">
        <f t="shared" si="31"/>
        <v>835065.95647849492</v>
      </c>
      <c r="HT56" s="136">
        <f t="shared" si="31"/>
        <v>122909.51824762359</v>
      </c>
      <c r="HU56" s="136">
        <f t="shared" si="31"/>
        <v>97936.729850352509</v>
      </c>
      <c r="HV56" s="136">
        <f t="shared" si="31"/>
        <v>124168.59728698207</v>
      </c>
      <c r="HW56" s="136">
        <f t="shared" si="31"/>
        <v>10603.046511437633</v>
      </c>
      <c r="HX56" s="136">
        <f t="shared" si="31"/>
        <v>13956.102484192106</v>
      </c>
      <c r="HY56" s="136">
        <f t="shared" si="31"/>
        <v>26600.834468966674</v>
      </c>
      <c r="HZ56" s="136">
        <f t="shared" si="31"/>
        <v>46677.119643524318</v>
      </c>
      <c r="IA56" s="136">
        <f t="shared" si="31"/>
        <v>1905048.5967489879</v>
      </c>
    </row>
    <row r="57" spans="11:235" x14ac:dyDescent="0.25">
      <c r="K57" s="26" t="s">
        <v>25</v>
      </c>
      <c r="L57" s="136">
        <f>L12+L13+L43</f>
        <v>4034.8870601149806</v>
      </c>
      <c r="M57" s="136">
        <f t="shared" ref="M57:BX57" si="32">M12+M13+M43</f>
        <v>3940.361533460532</v>
      </c>
      <c r="N57" s="136">
        <f t="shared" si="32"/>
        <v>15950.125625758441</v>
      </c>
      <c r="O57" s="136">
        <f t="shared" si="32"/>
        <v>7100.3625108887572</v>
      </c>
      <c r="P57" s="136">
        <f t="shared" si="32"/>
        <v>60702.945539686742</v>
      </c>
      <c r="Q57" s="136">
        <f t="shared" si="32"/>
        <v>2503.3019339531434</v>
      </c>
      <c r="R57" s="136">
        <f t="shared" si="32"/>
        <v>4206.0496687671366</v>
      </c>
      <c r="S57" s="136">
        <f t="shared" si="32"/>
        <v>7240.4195635824844</v>
      </c>
      <c r="T57" s="136">
        <f t="shared" si="32"/>
        <v>4802.6383523370514</v>
      </c>
      <c r="U57" s="136">
        <f t="shared" si="32"/>
        <v>119464.77669441623</v>
      </c>
      <c r="V57" s="136">
        <f t="shared" si="32"/>
        <v>18489.218953633328</v>
      </c>
      <c r="W57" s="136">
        <f t="shared" si="32"/>
        <v>10876.047567875186</v>
      </c>
      <c r="X57" s="136">
        <f t="shared" si="32"/>
        <v>56644.790339359235</v>
      </c>
      <c r="Y57" s="136">
        <f t="shared" si="32"/>
        <v>18051.131601168119</v>
      </c>
      <c r="Z57" s="136">
        <f t="shared" si="32"/>
        <v>11044.923064282155</v>
      </c>
      <c r="AA57" s="136">
        <f t="shared" si="32"/>
        <v>49974.343800729024</v>
      </c>
      <c r="AB57" s="136">
        <f t="shared" si="32"/>
        <v>157877.40385384986</v>
      </c>
      <c r="AC57" s="136">
        <f t="shared" si="32"/>
        <v>55789.771749598127</v>
      </c>
      <c r="AD57" s="136">
        <f t="shared" si="32"/>
        <v>244909.9216165485</v>
      </c>
      <c r="AE57" s="136">
        <f t="shared" si="32"/>
        <v>785570.11007679394</v>
      </c>
      <c r="AF57" s="136">
        <f t="shared" si="32"/>
        <v>132324.34350172593</v>
      </c>
      <c r="AG57" s="136">
        <f t="shared" si="32"/>
        <v>146161.28315340306</v>
      </c>
      <c r="AH57" s="136">
        <f t="shared" si="32"/>
        <v>123144.88546769755</v>
      </c>
      <c r="AI57" s="136">
        <f t="shared" si="32"/>
        <v>28900.0692988595</v>
      </c>
      <c r="AJ57" s="136">
        <f t="shared" si="32"/>
        <v>16131.952276989909</v>
      </c>
      <c r="AK57" s="136">
        <f t="shared" si="32"/>
        <v>57585.343373599026</v>
      </c>
      <c r="AL57" s="136">
        <f t="shared" si="32"/>
        <v>41861.420466984913</v>
      </c>
      <c r="AM57" s="136">
        <f t="shared" si="32"/>
        <v>2185282.8286460629</v>
      </c>
      <c r="AN57" s="136">
        <f t="shared" si="32"/>
        <v>3935.6151090320168</v>
      </c>
      <c r="AO57" s="136">
        <f t="shared" si="32"/>
        <v>3511.1564273540107</v>
      </c>
      <c r="AP57" s="136">
        <f t="shared" si="32"/>
        <v>15647.841839446046</v>
      </c>
      <c r="AQ57" s="136">
        <f t="shared" si="32"/>
        <v>4923.0920633899113</v>
      </c>
      <c r="AR57" s="136">
        <f t="shared" si="32"/>
        <v>15327.032988765486</v>
      </c>
      <c r="AS57" s="136">
        <f t="shared" si="32"/>
        <v>2496.1484629859792</v>
      </c>
      <c r="AT57" s="136">
        <f t="shared" si="32"/>
        <v>3490.2568352210419</v>
      </c>
      <c r="AU57" s="136">
        <f t="shared" si="32"/>
        <v>8176.1744385987186</v>
      </c>
      <c r="AV57" s="136">
        <f t="shared" si="32"/>
        <v>3840.9836381585105</v>
      </c>
      <c r="AW57" s="136">
        <f t="shared" si="32"/>
        <v>95570.307899161344</v>
      </c>
      <c r="AX57" s="136">
        <f t="shared" si="32"/>
        <v>17372.044495329115</v>
      </c>
      <c r="AY57" s="136">
        <f t="shared" si="32"/>
        <v>8229.5288981348058</v>
      </c>
      <c r="AZ57" s="136">
        <f t="shared" si="32"/>
        <v>45767.817649095778</v>
      </c>
      <c r="BA57" s="136">
        <f t="shared" si="32"/>
        <v>10873.318092536565</v>
      </c>
      <c r="BB57" s="136">
        <f t="shared" si="32"/>
        <v>8720.8699872206362</v>
      </c>
      <c r="BC57" s="136">
        <f t="shared" si="32"/>
        <v>43165.796336541323</v>
      </c>
      <c r="BD57" s="136">
        <f t="shared" si="32"/>
        <v>148608.75646649636</v>
      </c>
      <c r="BE57" s="136">
        <f t="shared" si="32"/>
        <v>43120.674520599503</v>
      </c>
      <c r="BF57" s="136">
        <f t="shared" si="32"/>
        <v>229865.30359941514</v>
      </c>
      <c r="BG57" s="136">
        <f t="shared" si="32"/>
        <v>744740.43509428052</v>
      </c>
      <c r="BH57" s="136">
        <f t="shared" si="32"/>
        <v>122121.32065824731</v>
      </c>
      <c r="BI57" s="136">
        <f t="shared" si="32"/>
        <v>150166.2721481612</v>
      </c>
      <c r="BJ57" s="136">
        <f t="shared" si="32"/>
        <v>109761.97390282837</v>
      </c>
      <c r="BK57" s="136">
        <f t="shared" si="32"/>
        <v>26344.046020892085</v>
      </c>
      <c r="BL57" s="136">
        <f t="shared" si="32"/>
        <v>13328.020333237004</v>
      </c>
      <c r="BM57" s="136">
        <f t="shared" si="32"/>
        <v>47776.080492158748</v>
      </c>
      <c r="BN57" s="136">
        <f t="shared" si="32"/>
        <v>46058.483127048552</v>
      </c>
      <c r="BO57" s="136">
        <f t="shared" si="32"/>
        <v>1972939.3515243365</v>
      </c>
      <c r="BP57" s="136">
        <f t="shared" si="32"/>
        <v>4096.4123105266644</v>
      </c>
      <c r="BQ57" s="136">
        <f t="shared" si="32"/>
        <v>3455.0042319226864</v>
      </c>
      <c r="BR57" s="136">
        <f t="shared" si="32"/>
        <v>12814.258497987139</v>
      </c>
      <c r="BS57" s="136">
        <f t="shared" si="32"/>
        <v>4195.2045509750824</v>
      </c>
      <c r="BT57" s="136">
        <f t="shared" si="32"/>
        <v>13830.898837842517</v>
      </c>
      <c r="BU57" s="136">
        <f t="shared" si="32"/>
        <v>1056.0322930913776</v>
      </c>
      <c r="BV57" s="136">
        <f t="shared" si="32"/>
        <v>2923.1646545573476</v>
      </c>
      <c r="BW57" s="136">
        <f t="shared" si="32"/>
        <v>6242.8710062788869</v>
      </c>
      <c r="BX57" s="136">
        <f t="shared" si="32"/>
        <v>3381.0902191440218</v>
      </c>
      <c r="BY57" s="136">
        <f t="shared" ref="BY57:EJ57" si="33">BY12+BY13+BY43</f>
        <v>84428.838542397018</v>
      </c>
      <c r="BZ57" s="136">
        <f t="shared" si="33"/>
        <v>16266.884747060445</v>
      </c>
      <c r="CA57" s="136">
        <f t="shared" si="33"/>
        <v>7053.0694962784337</v>
      </c>
      <c r="CB57" s="136">
        <f t="shared" si="33"/>
        <v>41002.02432070308</v>
      </c>
      <c r="CC57" s="136">
        <f t="shared" si="33"/>
        <v>9259.2447830423916</v>
      </c>
      <c r="CD57" s="136">
        <f t="shared" si="33"/>
        <v>8992.2022465727314</v>
      </c>
      <c r="CE57" s="136">
        <f t="shared" si="33"/>
        <v>41022.253853651193</v>
      </c>
      <c r="CF57" s="136">
        <f t="shared" si="33"/>
        <v>139449.83925711154</v>
      </c>
      <c r="CG57" s="136">
        <f t="shared" si="33"/>
        <v>39634.990671587562</v>
      </c>
      <c r="CH57" s="136">
        <f t="shared" si="33"/>
        <v>186382.57928983722</v>
      </c>
      <c r="CI57" s="136">
        <f t="shared" si="33"/>
        <v>698145.55556492205</v>
      </c>
      <c r="CJ57" s="136">
        <f t="shared" si="33"/>
        <v>114069.27642718903</v>
      </c>
      <c r="CK57" s="136">
        <f t="shared" si="33"/>
        <v>137526.24819596208</v>
      </c>
      <c r="CL57" s="136">
        <f t="shared" si="33"/>
        <v>90923.698920273993</v>
      </c>
      <c r="CM57" s="136">
        <f t="shared" si="33"/>
        <v>21059.895440676006</v>
      </c>
      <c r="CN57" s="136">
        <f t="shared" si="33"/>
        <v>11857.502368919313</v>
      </c>
      <c r="CO57" s="136">
        <f t="shared" si="33"/>
        <v>44233.06613363231</v>
      </c>
      <c r="CP57" s="136">
        <f t="shared" si="33"/>
        <v>35113.408524326376</v>
      </c>
      <c r="CQ57" s="136">
        <f t="shared" si="33"/>
        <v>1778415.5153864685</v>
      </c>
      <c r="CR57" s="136">
        <f t="shared" si="33"/>
        <v>2773.0802809425199</v>
      </c>
      <c r="CS57" s="136">
        <f t="shared" si="33"/>
        <v>3018.6048737065985</v>
      </c>
      <c r="CT57" s="136">
        <f t="shared" si="33"/>
        <v>13040.535573561341</v>
      </c>
      <c r="CU57" s="136">
        <f t="shared" si="33"/>
        <v>3874.2365288900346</v>
      </c>
      <c r="CV57" s="136">
        <f t="shared" si="33"/>
        <v>13480.592126937054</v>
      </c>
      <c r="CW57" s="136">
        <f t="shared" si="33"/>
        <v>1134.2346006865484</v>
      </c>
      <c r="CX57" s="136">
        <f t="shared" si="33"/>
        <v>2591.2823903661642</v>
      </c>
      <c r="CY57" s="136">
        <f t="shared" si="33"/>
        <v>5288.3869487542979</v>
      </c>
      <c r="CZ57" s="136">
        <f t="shared" si="33"/>
        <v>2659.5918501893152</v>
      </c>
      <c r="DA57" s="136">
        <f t="shared" si="33"/>
        <v>65806.21362026759</v>
      </c>
      <c r="DB57" s="136">
        <f t="shared" si="33"/>
        <v>9428.8847857058481</v>
      </c>
      <c r="DC57" s="136">
        <f t="shared" si="33"/>
        <v>6893.6399196258526</v>
      </c>
      <c r="DD57" s="136">
        <f t="shared" si="33"/>
        <v>34762.568256444298</v>
      </c>
      <c r="DE57" s="136">
        <f t="shared" si="33"/>
        <v>5057.6258108051015</v>
      </c>
      <c r="DF57" s="136">
        <f t="shared" si="33"/>
        <v>8441.5690438696838</v>
      </c>
      <c r="DG57" s="136">
        <f t="shared" si="33"/>
        <v>50099.683853659328</v>
      </c>
      <c r="DH57" s="136">
        <f t="shared" si="33"/>
        <v>129688.77299938555</v>
      </c>
      <c r="DI57" s="136">
        <f t="shared" si="33"/>
        <v>31292.055381228613</v>
      </c>
      <c r="DJ57" s="136">
        <f t="shared" si="33"/>
        <v>193579.10174215364</v>
      </c>
      <c r="DK57" s="136">
        <f t="shared" si="33"/>
        <v>664908.94722241675</v>
      </c>
      <c r="DL57" s="136">
        <f t="shared" si="33"/>
        <v>115292.07314574717</v>
      </c>
      <c r="DM57" s="136">
        <f t="shared" si="33"/>
        <v>126560.73257548524</v>
      </c>
      <c r="DN57" s="136">
        <f t="shared" si="33"/>
        <v>77724.599213687325</v>
      </c>
      <c r="DO57" s="136">
        <f t="shared" si="33"/>
        <v>16806.849939568456</v>
      </c>
      <c r="DP57" s="136">
        <f t="shared" si="33"/>
        <v>11862.348726801436</v>
      </c>
      <c r="DQ57" s="136">
        <f t="shared" si="33"/>
        <v>37424.095471513181</v>
      </c>
      <c r="DR57" s="136">
        <f t="shared" si="33"/>
        <v>34389.389148397939</v>
      </c>
      <c r="DS57" s="136">
        <f t="shared" si="33"/>
        <v>1667879.6960307967</v>
      </c>
      <c r="DT57" s="136">
        <f t="shared" si="33"/>
        <v>3289.0116882301031</v>
      </c>
      <c r="DU57" s="136">
        <f t="shared" si="33"/>
        <v>2362.5960256834692</v>
      </c>
      <c r="DV57" s="136">
        <f t="shared" si="33"/>
        <v>13788.42430668202</v>
      </c>
      <c r="DW57" s="136">
        <f t="shared" si="33"/>
        <v>2677.5397637292499</v>
      </c>
      <c r="DX57" s="136">
        <f t="shared" si="33"/>
        <v>11484.277516930561</v>
      </c>
      <c r="DY57" s="136">
        <f t="shared" si="33"/>
        <v>1174.7610589187611</v>
      </c>
      <c r="DZ57" s="136">
        <f t="shared" si="33"/>
        <v>3030.2721551722152</v>
      </c>
      <c r="EA57" s="136">
        <f t="shared" si="33"/>
        <v>6038.7675976189157</v>
      </c>
      <c r="EB57" s="136">
        <f t="shared" si="33"/>
        <v>3553.809008664447</v>
      </c>
      <c r="EC57" s="136">
        <f t="shared" si="33"/>
        <v>59401.845166808343</v>
      </c>
      <c r="ED57" s="136">
        <f t="shared" si="33"/>
        <v>12672.390960359111</v>
      </c>
      <c r="EE57" s="136">
        <f t="shared" si="33"/>
        <v>6806.7483565443772</v>
      </c>
      <c r="EF57" s="136">
        <f t="shared" si="33"/>
        <v>37473.207649160271</v>
      </c>
      <c r="EG57" s="136">
        <f t="shared" si="33"/>
        <v>4766.2445665549903</v>
      </c>
      <c r="EH57" s="136">
        <f t="shared" si="33"/>
        <v>9128.001841971638</v>
      </c>
      <c r="EI57" s="136">
        <f t="shared" si="33"/>
        <v>52490.062693790154</v>
      </c>
      <c r="EJ57" s="136">
        <f t="shared" si="33"/>
        <v>138350.80724619699</v>
      </c>
      <c r="EK57" s="136">
        <f t="shared" ref="EK57:GV57" si="34">EK12+EK13+EK43</f>
        <v>26381.036649103116</v>
      </c>
      <c r="EL57" s="136">
        <f t="shared" si="34"/>
        <v>175086.30403729586</v>
      </c>
      <c r="EM57" s="136">
        <f t="shared" si="34"/>
        <v>681729.24603614514</v>
      </c>
      <c r="EN57" s="136">
        <f t="shared" si="34"/>
        <v>111484.25491406457</v>
      </c>
      <c r="EO57" s="136">
        <f t="shared" si="34"/>
        <v>118960.21365349056</v>
      </c>
      <c r="EP57" s="136">
        <f t="shared" si="34"/>
        <v>75177.472813454558</v>
      </c>
      <c r="EQ57" s="136">
        <f t="shared" si="34"/>
        <v>18442.116667524482</v>
      </c>
      <c r="ER57" s="136">
        <f t="shared" si="34"/>
        <v>10871.29890336811</v>
      </c>
      <c r="ES57" s="136">
        <f t="shared" si="34"/>
        <v>35834.82250270505</v>
      </c>
      <c r="ET57" s="136">
        <f t="shared" si="34"/>
        <v>30412.020042707842</v>
      </c>
      <c r="EU57" s="136">
        <f t="shared" si="34"/>
        <v>1652867.553822875</v>
      </c>
      <c r="EV57" s="136">
        <f t="shared" si="34"/>
        <v>3559.1148958567314</v>
      </c>
      <c r="EW57" s="136">
        <f t="shared" si="34"/>
        <v>2184.0997330027535</v>
      </c>
      <c r="EX57" s="136">
        <f t="shared" si="34"/>
        <v>8840.7079411007635</v>
      </c>
      <c r="EY57" s="136">
        <f t="shared" si="34"/>
        <v>2283.4167274832694</v>
      </c>
      <c r="EZ57" s="136">
        <f t="shared" si="34"/>
        <v>8277.8767221620983</v>
      </c>
      <c r="FA57" s="136">
        <f t="shared" si="34"/>
        <v>861.62981532808249</v>
      </c>
      <c r="FB57" s="136">
        <f t="shared" si="34"/>
        <v>2836.1135467142863</v>
      </c>
      <c r="FC57" s="136">
        <f t="shared" si="34"/>
        <v>5611.9601518203835</v>
      </c>
      <c r="FD57" s="136">
        <f t="shared" si="34"/>
        <v>2646.55443768646</v>
      </c>
      <c r="FE57" s="136">
        <f t="shared" si="34"/>
        <v>45997.067706765527</v>
      </c>
      <c r="FF57" s="136">
        <f t="shared" si="34"/>
        <v>8126.7562373255105</v>
      </c>
      <c r="FG57" s="136">
        <f t="shared" si="34"/>
        <v>5147.1789385092152</v>
      </c>
      <c r="FH57" s="136">
        <f t="shared" si="34"/>
        <v>30419.741932535475</v>
      </c>
      <c r="FI57" s="136">
        <f t="shared" si="34"/>
        <v>3847.2625303962341</v>
      </c>
      <c r="FJ57" s="136">
        <f t="shared" si="34"/>
        <v>5532.3465711282252</v>
      </c>
      <c r="FK57" s="136">
        <f t="shared" si="34"/>
        <v>44566.552427476308</v>
      </c>
      <c r="FL57" s="136">
        <f t="shared" si="34"/>
        <v>120818.88557855327</v>
      </c>
      <c r="FM57" s="136">
        <f t="shared" si="34"/>
        <v>17819.192442737338</v>
      </c>
      <c r="FN57" s="136">
        <f t="shared" si="34"/>
        <v>172600.53955205873</v>
      </c>
      <c r="FO57" s="136">
        <f t="shared" si="34"/>
        <v>599661.12532912754</v>
      </c>
      <c r="FP57" s="136">
        <f t="shared" si="34"/>
        <v>97718.840732826357</v>
      </c>
      <c r="FQ57" s="136">
        <f t="shared" si="34"/>
        <v>104732.98779460188</v>
      </c>
      <c r="FR57" s="136">
        <f t="shared" si="34"/>
        <v>67692.712568125877</v>
      </c>
      <c r="FS57" s="136">
        <f t="shared" si="34"/>
        <v>17015.438160479469</v>
      </c>
      <c r="FT57" s="136">
        <f t="shared" si="34"/>
        <v>9454.8793060502849</v>
      </c>
      <c r="FU57" s="136">
        <f t="shared" si="34"/>
        <v>26606.584844910682</v>
      </c>
      <c r="FV57" s="136">
        <f t="shared" si="34"/>
        <v>26295.34216154513</v>
      </c>
      <c r="FW57" s="136">
        <f t="shared" si="34"/>
        <v>1441154.9087863078</v>
      </c>
      <c r="FX57" s="136">
        <f t="shared" si="34"/>
        <v>3468.3458296954304</v>
      </c>
      <c r="FY57" s="136">
        <f t="shared" si="34"/>
        <v>2242.0321678901801</v>
      </c>
      <c r="FZ57" s="136">
        <f t="shared" si="34"/>
        <v>11255.838880920441</v>
      </c>
      <c r="GA57" s="136">
        <f t="shared" si="34"/>
        <v>1896.0484704579003</v>
      </c>
      <c r="GB57" s="136">
        <f t="shared" si="34"/>
        <v>11780.629143131189</v>
      </c>
      <c r="GC57" s="136">
        <f t="shared" si="34"/>
        <v>1685.2706581583955</v>
      </c>
      <c r="GD57" s="136">
        <f t="shared" si="34"/>
        <v>3934.6637826853603</v>
      </c>
      <c r="GE57" s="136">
        <f t="shared" si="34"/>
        <v>3132.8229234866276</v>
      </c>
      <c r="GF57" s="136">
        <f t="shared" si="34"/>
        <v>1947.2639963608617</v>
      </c>
      <c r="GG57" s="136">
        <f t="shared" si="34"/>
        <v>46331.324113211609</v>
      </c>
      <c r="GH57" s="136">
        <f t="shared" si="34"/>
        <v>11259.659417614195</v>
      </c>
      <c r="GI57" s="136">
        <f t="shared" si="34"/>
        <v>4564.3799627052722</v>
      </c>
      <c r="GJ57" s="136">
        <f t="shared" si="34"/>
        <v>30424.893004435282</v>
      </c>
      <c r="GK57" s="136">
        <f t="shared" si="34"/>
        <v>4256.5661611653004</v>
      </c>
      <c r="GL57" s="136">
        <f t="shared" si="34"/>
        <v>5899.8473360161006</v>
      </c>
      <c r="GM57" s="136">
        <f t="shared" si="34"/>
        <v>46708.72380233743</v>
      </c>
      <c r="GN57" s="136">
        <f t="shared" si="34"/>
        <v>120175.74740613154</v>
      </c>
      <c r="GO57" s="136">
        <f t="shared" si="34"/>
        <v>15177.660266584297</v>
      </c>
      <c r="GP57" s="136">
        <f t="shared" si="34"/>
        <v>178607.21834895774</v>
      </c>
      <c r="GQ57" s="136">
        <f t="shared" si="34"/>
        <v>638819.28881465388</v>
      </c>
      <c r="GR57" s="136">
        <f t="shared" si="34"/>
        <v>104129.12520677457</v>
      </c>
      <c r="GS57" s="136">
        <f t="shared" si="34"/>
        <v>101810.9807469494</v>
      </c>
      <c r="GT57" s="136">
        <f t="shared" si="34"/>
        <v>71088.2428333305</v>
      </c>
      <c r="GU57" s="136">
        <f t="shared" si="34"/>
        <v>16335.203862954892</v>
      </c>
      <c r="GV57" s="136">
        <f t="shared" si="34"/>
        <v>11492.293929381018</v>
      </c>
      <c r="GW57" s="136">
        <f t="shared" ref="GW57:IA57" si="35">GW12+GW13+GW43</f>
        <v>26953.742320824589</v>
      </c>
      <c r="GX57" s="136">
        <f t="shared" si="35"/>
        <v>31109.940256340622</v>
      </c>
      <c r="GY57" s="136">
        <f t="shared" si="35"/>
        <v>1506487.7536431551</v>
      </c>
      <c r="GZ57" s="136">
        <f t="shared" si="35"/>
        <v>3162.3011949356987</v>
      </c>
      <c r="HA57" s="136">
        <f t="shared" si="35"/>
        <v>2357.5984253262886</v>
      </c>
      <c r="HB57" s="136">
        <f t="shared" si="35"/>
        <v>10425.515271567625</v>
      </c>
      <c r="HC57" s="136">
        <f t="shared" si="35"/>
        <v>2040.3155451298178</v>
      </c>
      <c r="HD57" s="136">
        <f t="shared" si="35"/>
        <v>13022.514517986945</v>
      </c>
      <c r="HE57" s="136">
        <f t="shared" si="35"/>
        <v>1668.4992554194232</v>
      </c>
      <c r="HF57" s="136">
        <f t="shared" si="35"/>
        <v>1948.4321474265225</v>
      </c>
      <c r="HG57" s="136">
        <f t="shared" si="35"/>
        <v>3777.2935509946528</v>
      </c>
      <c r="HH57" s="136">
        <f t="shared" si="35"/>
        <v>6465.44093043869</v>
      </c>
      <c r="HI57" s="136">
        <f t="shared" si="35"/>
        <v>34082.108382402024</v>
      </c>
      <c r="HJ57" s="136">
        <f t="shared" si="35"/>
        <v>11098.533675051478</v>
      </c>
      <c r="HK57" s="136">
        <f t="shared" si="35"/>
        <v>7660.1906731678682</v>
      </c>
      <c r="HL57" s="136">
        <f t="shared" si="35"/>
        <v>34889.07307963405</v>
      </c>
      <c r="HM57" s="136">
        <f t="shared" si="35"/>
        <v>4199.0703100052597</v>
      </c>
      <c r="HN57" s="136">
        <f t="shared" si="35"/>
        <v>21169.079147939261</v>
      </c>
      <c r="HO57" s="136">
        <f t="shared" si="35"/>
        <v>46776.51561260887</v>
      </c>
      <c r="HP57" s="136">
        <f t="shared" si="35"/>
        <v>130763.0260642394</v>
      </c>
      <c r="HQ57" s="136">
        <f t="shared" si="35"/>
        <v>14133.272221054129</v>
      </c>
      <c r="HR57" s="136">
        <f t="shared" si="35"/>
        <v>176995.98249358623</v>
      </c>
      <c r="HS57" s="136">
        <f t="shared" si="35"/>
        <v>643044.11828579463</v>
      </c>
      <c r="HT57" s="136">
        <f t="shared" si="35"/>
        <v>103315.06269685134</v>
      </c>
      <c r="HU57" s="136">
        <f t="shared" si="35"/>
        <v>95688.678974522045</v>
      </c>
      <c r="HV57" s="136">
        <f t="shared" si="35"/>
        <v>79051.167643459761</v>
      </c>
      <c r="HW57" s="136">
        <f t="shared" si="35"/>
        <v>14679.534428685865</v>
      </c>
      <c r="HX57" s="136">
        <f t="shared" si="35"/>
        <v>9291.8183893972291</v>
      </c>
      <c r="HY57" s="136">
        <f t="shared" si="35"/>
        <v>30389.704828445108</v>
      </c>
      <c r="HZ57" s="136">
        <f t="shared" si="35"/>
        <v>30716.998580803014</v>
      </c>
      <c r="IA57" s="136">
        <f t="shared" si="35"/>
        <v>1532811.8463268732</v>
      </c>
    </row>
    <row r="58" spans="11:235" x14ac:dyDescent="0.25">
      <c r="K58" s="26" t="s">
        <v>24</v>
      </c>
      <c r="L58" s="136">
        <f>L21+L38+L40+L44</f>
        <v>17501.611585777744</v>
      </c>
      <c r="M58" s="136">
        <f t="shared" ref="M58:BX58" si="36">M21+M38+M40+M44</f>
        <v>7293.5030187928223</v>
      </c>
      <c r="N58" s="136">
        <f t="shared" si="36"/>
        <v>32368.184908635725</v>
      </c>
      <c r="O58" s="136">
        <f t="shared" si="36"/>
        <v>7228.0806052221833</v>
      </c>
      <c r="P58" s="136">
        <f t="shared" si="36"/>
        <v>51329.724084469373</v>
      </c>
      <c r="Q58" s="136">
        <f t="shared" si="36"/>
        <v>583.25348586728444</v>
      </c>
      <c r="R58" s="136">
        <f t="shared" si="36"/>
        <v>7552.0717406511103</v>
      </c>
      <c r="S58" s="136">
        <f t="shared" si="36"/>
        <v>23798.184020782606</v>
      </c>
      <c r="T58" s="136">
        <f t="shared" si="36"/>
        <v>18679.421733476142</v>
      </c>
      <c r="U58" s="136">
        <f t="shared" si="36"/>
        <v>60919.972857526838</v>
      </c>
      <c r="V58" s="136">
        <f t="shared" si="36"/>
        <v>23610.197263969043</v>
      </c>
      <c r="W58" s="136">
        <f t="shared" si="36"/>
        <v>35001.020995401122</v>
      </c>
      <c r="X58" s="136">
        <f t="shared" si="36"/>
        <v>82517.998153955356</v>
      </c>
      <c r="Y58" s="136">
        <f t="shared" si="36"/>
        <v>10914.243640722092</v>
      </c>
      <c r="Z58" s="136">
        <f t="shared" si="36"/>
        <v>5046.8090264763523</v>
      </c>
      <c r="AA58" s="136">
        <f t="shared" si="36"/>
        <v>109331.6260660728</v>
      </c>
      <c r="AB58" s="136">
        <f t="shared" si="36"/>
        <v>264003.86857968004</v>
      </c>
      <c r="AC58" s="136">
        <f t="shared" si="36"/>
        <v>122257.92588212313</v>
      </c>
      <c r="AD58" s="136">
        <f t="shared" si="36"/>
        <v>564514.6736055261</v>
      </c>
      <c r="AE58" s="136">
        <f t="shared" si="36"/>
        <v>3010410.6114302925</v>
      </c>
      <c r="AF58" s="136">
        <f t="shared" si="36"/>
        <v>304331.41578595631</v>
      </c>
      <c r="AG58" s="136">
        <f t="shared" si="36"/>
        <v>131349.78033308635</v>
      </c>
      <c r="AH58" s="136">
        <f t="shared" si="36"/>
        <v>239637.50621983496</v>
      </c>
      <c r="AI58" s="136">
        <f t="shared" si="36"/>
        <v>26962.253465198723</v>
      </c>
      <c r="AJ58" s="136">
        <f t="shared" si="36"/>
        <v>46039.644372255229</v>
      </c>
      <c r="AK58" s="136">
        <f t="shared" si="36"/>
        <v>97890.841302487679</v>
      </c>
      <c r="AL58" s="136">
        <f t="shared" si="36"/>
        <v>56313.376669252721</v>
      </c>
      <c r="AM58" s="136">
        <f t="shared" si="36"/>
        <v>5357387.8008334935</v>
      </c>
      <c r="AN58" s="136">
        <f t="shared" si="36"/>
        <v>18412.659037488695</v>
      </c>
      <c r="AO58" s="136">
        <f t="shared" si="36"/>
        <v>6332.7047782118361</v>
      </c>
      <c r="AP58" s="136">
        <f t="shared" si="36"/>
        <v>48312.351327692901</v>
      </c>
      <c r="AQ58" s="136">
        <f t="shared" si="36"/>
        <v>7823.3553499152076</v>
      </c>
      <c r="AR58" s="136">
        <f t="shared" si="36"/>
        <v>44401.441056313721</v>
      </c>
      <c r="AS58" s="136">
        <f t="shared" si="36"/>
        <v>914.42445720587614</v>
      </c>
      <c r="AT58" s="136">
        <f t="shared" si="36"/>
        <v>7267.4013133822582</v>
      </c>
      <c r="AU58" s="136">
        <f t="shared" si="36"/>
        <v>35657.520008702006</v>
      </c>
      <c r="AV58" s="136">
        <f t="shared" si="36"/>
        <v>17624.179018011193</v>
      </c>
      <c r="AW58" s="136">
        <f t="shared" si="36"/>
        <v>64405.375271251833</v>
      </c>
      <c r="AX58" s="136">
        <f t="shared" si="36"/>
        <v>24400.292474090533</v>
      </c>
      <c r="AY58" s="136">
        <f t="shared" si="36"/>
        <v>45151.722090775002</v>
      </c>
      <c r="AZ58" s="136">
        <f t="shared" si="36"/>
        <v>85260.997677377309</v>
      </c>
      <c r="BA58" s="136">
        <f t="shared" si="36"/>
        <v>11502.130040566868</v>
      </c>
      <c r="BB58" s="136">
        <f t="shared" si="36"/>
        <v>4212.6068908781581</v>
      </c>
      <c r="BC58" s="136">
        <f t="shared" si="36"/>
        <v>118137.1045489411</v>
      </c>
      <c r="BD58" s="136">
        <f t="shared" si="36"/>
        <v>279312.11750846636</v>
      </c>
      <c r="BE58" s="136">
        <f t="shared" si="36"/>
        <v>110470.81287958904</v>
      </c>
      <c r="BF58" s="136">
        <f t="shared" si="36"/>
        <v>599544.33792813774</v>
      </c>
      <c r="BG58" s="136">
        <f t="shared" si="36"/>
        <v>3868654.5542513626</v>
      </c>
      <c r="BH58" s="136">
        <f t="shared" si="36"/>
        <v>428518.40224269632</v>
      </c>
      <c r="BI58" s="136">
        <f t="shared" si="36"/>
        <v>185532.13854600932</v>
      </c>
      <c r="BJ58" s="136">
        <f t="shared" si="36"/>
        <v>279415.66509660787</v>
      </c>
      <c r="BK58" s="136">
        <f t="shared" si="36"/>
        <v>24291.082642078334</v>
      </c>
      <c r="BL58" s="136">
        <f t="shared" si="36"/>
        <v>52182.717362012692</v>
      </c>
      <c r="BM58" s="136">
        <f t="shared" si="36"/>
        <v>105688.55296037003</v>
      </c>
      <c r="BN58" s="136">
        <f t="shared" si="36"/>
        <v>71451.997079930574</v>
      </c>
      <c r="BO58" s="136">
        <f t="shared" si="36"/>
        <v>6544878.6438380657</v>
      </c>
      <c r="BP58" s="136">
        <f t="shared" si="36"/>
        <v>16891.1037139767</v>
      </c>
      <c r="BQ58" s="136">
        <f t="shared" si="36"/>
        <v>8483.3728125059515</v>
      </c>
      <c r="BR58" s="136">
        <f t="shared" si="36"/>
        <v>33282.113251182338</v>
      </c>
      <c r="BS58" s="136">
        <f t="shared" si="36"/>
        <v>9452.9003737403127</v>
      </c>
      <c r="BT58" s="136">
        <f t="shared" si="36"/>
        <v>38964.690723853695</v>
      </c>
      <c r="BU58" s="136">
        <f t="shared" si="36"/>
        <v>1046.5362836901195</v>
      </c>
      <c r="BV58" s="136">
        <f t="shared" si="36"/>
        <v>7027.9842370642309</v>
      </c>
      <c r="BW58" s="136">
        <f t="shared" si="36"/>
        <v>36541.913706301544</v>
      </c>
      <c r="BX58" s="136">
        <f t="shared" si="36"/>
        <v>18574.778232352917</v>
      </c>
      <c r="BY58" s="136">
        <f t="shared" ref="BY58:EJ58" si="37">BY21+BY38+BY40+BY44</f>
        <v>63810.734097996319</v>
      </c>
      <c r="BZ58" s="136">
        <f t="shared" si="37"/>
        <v>22560.635132806317</v>
      </c>
      <c r="CA58" s="136">
        <f t="shared" si="37"/>
        <v>39461.981638114303</v>
      </c>
      <c r="CB58" s="136">
        <f t="shared" si="37"/>
        <v>96647.142332272895</v>
      </c>
      <c r="CC58" s="136">
        <f t="shared" si="37"/>
        <v>9758.5931831153939</v>
      </c>
      <c r="CD58" s="136">
        <f t="shared" si="37"/>
        <v>5198.3459909463563</v>
      </c>
      <c r="CE58" s="136">
        <f t="shared" si="37"/>
        <v>125786.1801918398</v>
      </c>
      <c r="CF58" s="136">
        <f t="shared" si="37"/>
        <v>286866.67512413894</v>
      </c>
      <c r="CG58" s="136">
        <f t="shared" si="37"/>
        <v>112669.37615487396</v>
      </c>
      <c r="CH58" s="136">
        <f t="shared" si="37"/>
        <v>587277.67157195869</v>
      </c>
      <c r="CI58" s="136">
        <f t="shared" si="37"/>
        <v>3322168.0914485683</v>
      </c>
      <c r="CJ58" s="136">
        <f t="shared" si="37"/>
        <v>377652.89118490409</v>
      </c>
      <c r="CK58" s="136">
        <f t="shared" si="37"/>
        <v>182554.8940524435</v>
      </c>
      <c r="CL58" s="136">
        <f t="shared" si="37"/>
        <v>246241.93022363336</v>
      </c>
      <c r="CM58" s="136">
        <f t="shared" si="37"/>
        <v>25471.856062141705</v>
      </c>
      <c r="CN58" s="136">
        <f t="shared" si="37"/>
        <v>47039.698342340853</v>
      </c>
      <c r="CO58" s="136">
        <f t="shared" si="37"/>
        <v>81052.278438719572</v>
      </c>
      <c r="CP58" s="136">
        <f t="shared" si="37"/>
        <v>62786.725937034556</v>
      </c>
      <c r="CQ58" s="136">
        <f t="shared" si="37"/>
        <v>5865271.0944425166</v>
      </c>
      <c r="CR58" s="136">
        <f t="shared" si="37"/>
        <v>12942.098258041478</v>
      </c>
      <c r="CS58" s="136">
        <f t="shared" si="37"/>
        <v>7565.0725363631736</v>
      </c>
      <c r="CT58" s="136">
        <f t="shared" si="37"/>
        <v>31332.962816964213</v>
      </c>
      <c r="CU58" s="136">
        <f t="shared" si="37"/>
        <v>7259.2148654550292</v>
      </c>
      <c r="CV58" s="136">
        <f t="shared" si="37"/>
        <v>33061.373697084768</v>
      </c>
      <c r="CW58" s="136">
        <f t="shared" si="37"/>
        <v>2061.2310450505438</v>
      </c>
      <c r="CX58" s="136">
        <f t="shared" si="37"/>
        <v>6580.2371702345827</v>
      </c>
      <c r="CY58" s="136">
        <f t="shared" si="37"/>
        <v>29150.939591270901</v>
      </c>
      <c r="CZ58" s="136">
        <f t="shared" si="37"/>
        <v>17522.291027717558</v>
      </c>
      <c r="DA58" s="136">
        <f t="shared" si="37"/>
        <v>45473.858086860295</v>
      </c>
      <c r="DB58" s="136">
        <f t="shared" si="37"/>
        <v>23090.718605922732</v>
      </c>
      <c r="DC58" s="136">
        <f t="shared" si="37"/>
        <v>30446.482066071134</v>
      </c>
      <c r="DD58" s="136">
        <f t="shared" si="37"/>
        <v>88859.786155828508</v>
      </c>
      <c r="DE58" s="136">
        <f t="shared" si="37"/>
        <v>9182.1477936435185</v>
      </c>
      <c r="DF58" s="136">
        <f t="shared" si="37"/>
        <v>5225.8430723718066</v>
      </c>
      <c r="DG58" s="136">
        <f t="shared" si="37"/>
        <v>100552.57670517787</v>
      </c>
      <c r="DH58" s="136">
        <f t="shared" si="37"/>
        <v>268008.43809242995</v>
      </c>
      <c r="DI58" s="136">
        <f t="shared" si="37"/>
        <v>84577.173672975332</v>
      </c>
      <c r="DJ58" s="136">
        <f t="shared" si="37"/>
        <v>906907.83533576946</v>
      </c>
      <c r="DK58" s="136">
        <f t="shared" si="37"/>
        <v>2726745.1645355895</v>
      </c>
      <c r="DL58" s="136">
        <f t="shared" si="37"/>
        <v>330354.03849844105</v>
      </c>
      <c r="DM58" s="136">
        <f t="shared" si="37"/>
        <v>166210.22074892893</v>
      </c>
      <c r="DN58" s="136">
        <f t="shared" si="37"/>
        <v>235642.47406323417</v>
      </c>
      <c r="DO58" s="136">
        <f t="shared" si="37"/>
        <v>27226.987803833777</v>
      </c>
      <c r="DP58" s="136">
        <f t="shared" si="37"/>
        <v>43076.80344106452</v>
      </c>
      <c r="DQ58" s="136">
        <f t="shared" si="37"/>
        <v>73381.274870980269</v>
      </c>
      <c r="DR58" s="136">
        <f t="shared" si="37"/>
        <v>58690.327121115566</v>
      </c>
      <c r="DS58" s="136">
        <f t="shared" si="37"/>
        <v>5371127.5716784205</v>
      </c>
      <c r="DT58" s="136">
        <f t="shared" si="37"/>
        <v>15053.561864875403</v>
      </c>
      <c r="DU58" s="136">
        <f t="shared" si="37"/>
        <v>9896.2007199183154</v>
      </c>
      <c r="DV58" s="136">
        <f t="shared" si="37"/>
        <v>57780.904339539593</v>
      </c>
      <c r="DW58" s="136">
        <f t="shared" si="37"/>
        <v>6547.3594988093519</v>
      </c>
      <c r="DX58" s="136">
        <f t="shared" si="37"/>
        <v>43484.05701399142</v>
      </c>
      <c r="DY58" s="136">
        <f t="shared" si="37"/>
        <v>2770.4987281660515</v>
      </c>
      <c r="DZ58" s="136">
        <f t="shared" si="37"/>
        <v>8845.4620910461235</v>
      </c>
      <c r="EA58" s="136">
        <f t="shared" si="37"/>
        <v>37270.747349152196</v>
      </c>
      <c r="EB58" s="136">
        <f t="shared" si="37"/>
        <v>23393.763419276274</v>
      </c>
      <c r="EC58" s="136">
        <f t="shared" si="37"/>
        <v>63236.894310307893</v>
      </c>
      <c r="ED58" s="136">
        <f t="shared" si="37"/>
        <v>26631.144587510338</v>
      </c>
      <c r="EE58" s="136">
        <f t="shared" si="37"/>
        <v>28199.772213367258</v>
      </c>
      <c r="EF58" s="136">
        <f t="shared" si="37"/>
        <v>121378.52517398637</v>
      </c>
      <c r="EG58" s="136">
        <f t="shared" si="37"/>
        <v>14563.607597665665</v>
      </c>
      <c r="EH58" s="136">
        <f t="shared" si="37"/>
        <v>3774.4102022436009</v>
      </c>
      <c r="EI58" s="136">
        <f t="shared" si="37"/>
        <v>132572.39785513576</v>
      </c>
      <c r="EJ58" s="136">
        <f t="shared" si="37"/>
        <v>322369.70456209453</v>
      </c>
      <c r="EK58" s="136">
        <f t="shared" ref="EK58:GV58" si="38">EK21+EK38+EK40+EK44</f>
        <v>100852.73771310967</v>
      </c>
      <c r="EL58" s="136">
        <f t="shared" si="38"/>
        <v>655951.95892201364</v>
      </c>
      <c r="EM58" s="136">
        <f t="shared" si="38"/>
        <v>3170426.825462441</v>
      </c>
      <c r="EN58" s="136">
        <f t="shared" si="38"/>
        <v>389385.25623905164</v>
      </c>
      <c r="EO58" s="136">
        <f t="shared" si="38"/>
        <v>195149.79452698925</v>
      </c>
      <c r="EP58" s="136">
        <f t="shared" si="38"/>
        <v>269982.60463381122</v>
      </c>
      <c r="EQ58" s="136">
        <f t="shared" si="38"/>
        <v>26640.157346429041</v>
      </c>
      <c r="ER58" s="136">
        <f t="shared" si="38"/>
        <v>51002.26333722112</v>
      </c>
      <c r="ES58" s="136">
        <f t="shared" si="38"/>
        <v>102300.74852997996</v>
      </c>
      <c r="ET58" s="136">
        <f t="shared" si="38"/>
        <v>79933.21711050735</v>
      </c>
      <c r="EU58" s="136">
        <f t="shared" si="38"/>
        <v>5959394.5753486399</v>
      </c>
      <c r="EV58" s="136">
        <f t="shared" si="38"/>
        <v>19769.869532935933</v>
      </c>
      <c r="EW58" s="136">
        <f t="shared" si="38"/>
        <v>6323.4412720146775</v>
      </c>
      <c r="EX58" s="136">
        <f t="shared" si="38"/>
        <v>47181.960903259504</v>
      </c>
      <c r="EY58" s="136">
        <f t="shared" si="38"/>
        <v>7284.8791036024031</v>
      </c>
      <c r="EZ58" s="136">
        <f t="shared" si="38"/>
        <v>34390.511444444084</v>
      </c>
      <c r="FA58" s="136">
        <f t="shared" si="38"/>
        <v>1930.9082446306434</v>
      </c>
      <c r="FB58" s="136">
        <f t="shared" si="38"/>
        <v>12922.993839256331</v>
      </c>
      <c r="FC58" s="136">
        <f t="shared" si="38"/>
        <v>30092.884723301082</v>
      </c>
      <c r="FD58" s="136">
        <f t="shared" si="38"/>
        <v>23716.752578464624</v>
      </c>
      <c r="FE58" s="136">
        <f t="shared" si="38"/>
        <v>42576.538381278951</v>
      </c>
      <c r="FF58" s="136">
        <f t="shared" si="38"/>
        <v>18012.685863000614</v>
      </c>
      <c r="FG58" s="136">
        <f t="shared" si="38"/>
        <v>22969.861796967925</v>
      </c>
      <c r="FH58" s="136">
        <f t="shared" si="38"/>
        <v>94585.985911940821</v>
      </c>
      <c r="FI58" s="136">
        <f t="shared" si="38"/>
        <v>13852.614396146748</v>
      </c>
      <c r="FJ58" s="136">
        <f t="shared" si="38"/>
        <v>7851.7915035989099</v>
      </c>
      <c r="FK58" s="136">
        <f t="shared" si="38"/>
        <v>131463.68474598302</v>
      </c>
      <c r="FL58" s="136">
        <f t="shared" si="38"/>
        <v>305658.78410752089</v>
      </c>
      <c r="FM58" s="136">
        <f t="shared" si="38"/>
        <v>89150.386554401455</v>
      </c>
      <c r="FN58" s="136">
        <f t="shared" si="38"/>
        <v>605229.75341849681</v>
      </c>
      <c r="FO58" s="136">
        <f t="shared" si="38"/>
        <v>2972587.414617721</v>
      </c>
      <c r="FP58" s="136">
        <f t="shared" si="38"/>
        <v>296613.84900715045</v>
      </c>
      <c r="FQ58" s="136">
        <f t="shared" si="38"/>
        <v>201401.26272719802</v>
      </c>
      <c r="FR58" s="136">
        <f t="shared" si="38"/>
        <v>273605.02522867796</v>
      </c>
      <c r="FS58" s="136">
        <f t="shared" si="38"/>
        <v>23708.966461776068</v>
      </c>
      <c r="FT58" s="136">
        <f t="shared" si="38"/>
        <v>43883.280431782507</v>
      </c>
      <c r="FU58" s="136">
        <f t="shared" si="38"/>
        <v>88307.705048448552</v>
      </c>
      <c r="FV58" s="136">
        <f t="shared" si="38"/>
        <v>62152.88573274891</v>
      </c>
      <c r="FW58" s="136">
        <f t="shared" si="38"/>
        <v>5477226.6775767487</v>
      </c>
      <c r="FX58" s="136">
        <f t="shared" si="38"/>
        <v>17580.639221577694</v>
      </c>
      <c r="FY58" s="136">
        <f t="shared" si="38"/>
        <v>6169.9773201211201</v>
      </c>
      <c r="FZ58" s="136">
        <f t="shared" si="38"/>
        <v>50084.433498150211</v>
      </c>
      <c r="GA58" s="136">
        <f t="shared" si="38"/>
        <v>5890.8500219055186</v>
      </c>
      <c r="GB58" s="136">
        <f t="shared" si="38"/>
        <v>31288.390973708851</v>
      </c>
      <c r="GC58" s="136">
        <f t="shared" si="38"/>
        <v>3794.9327213024876</v>
      </c>
      <c r="GD58" s="136">
        <f t="shared" si="38"/>
        <v>13577.62161317292</v>
      </c>
      <c r="GE58" s="136">
        <f t="shared" si="38"/>
        <v>36609.447418177653</v>
      </c>
      <c r="GF58" s="136">
        <f t="shared" si="38"/>
        <v>19693.593161298428</v>
      </c>
      <c r="GG58" s="136">
        <f t="shared" si="38"/>
        <v>45664.541354127105</v>
      </c>
      <c r="GH58" s="136">
        <f t="shared" si="38"/>
        <v>19958.798592713829</v>
      </c>
      <c r="GI58" s="136">
        <f t="shared" si="38"/>
        <v>20001.091790940111</v>
      </c>
      <c r="GJ58" s="136">
        <f t="shared" si="38"/>
        <v>97757.842443667323</v>
      </c>
      <c r="GK58" s="136">
        <f t="shared" si="38"/>
        <v>11158.972479217489</v>
      </c>
      <c r="GL58" s="136">
        <f t="shared" si="38"/>
        <v>8716.109031404545</v>
      </c>
      <c r="GM58" s="136">
        <f t="shared" si="38"/>
        <v>128222.33858558607</v>
      </c>
      <c r="GN58" s="136">
        <f t="shared" si="38"/>
        <v>334955.58883480745</v>
      </c>
      <c r="GO58" s="136">
        <f t="shared" si="38"/>
        <v>149373.23370843529</v>
      </c>
      <c r="GP58" s="136">
        <f t="shared" si="38"/>
        <v>632802.10034876189</v>
      </c>
      <c r="GQ58" s="136">
        <f t="shared" si="38"/>
        <v>3082716.4269851828</v>
      </c>
      <c r="GR58" s="136">
        <f t="shared" si="38"/>
        <v>238641.17166716378</v>
      </c>
      <c r="GS58" s="136">
        <f t="shared" si="38"/>
        <v>210266.00910269545</v>
      </c>
      <c r="GT58" s="136">
        <f t="shared" si="38"/>
        <v>255793.85061481377</v>
      </c>
      <c r="GU58" s="136">
        <f t="shared" si="38"/>
        <v>20021.201882275607</v>
      </c>
      <c r="GV58" s="136">
        <f t="shared" si="38"/>
        <v>44489.645161694505</v>
      </c>
      <c r="GW58" s="136">
        <f t="shared" ref="GW58:IA58" si="39">GW21+GW38+GW40+GW44</f>
        <v>89706.68822804642</v>
      </c>
      <c r="GX58" s="136">
        <f t="shared" si="39"/>
        <v>61778.407911309318</v>
      </c>
      <c r="GY58" s="136">
        <f t="shared" si="39"/>
        <v>5636713.9046722576</v>
      </c>
      <c r="GZ58" s="136">
        <f t="shared" si="39"/>
        <v>16763.626163591904</v>
      </c>
      <c r="HA58" s="136">
        <f t="shared" si="39"/>
        <v>5450.7710531209141</v>
      </c>
      <c r="HB58" s="136">
        <f t="shared" si="39"/>
        <v>40033.650900469263</v>
      </c>
      <c r="HC58" s="136">
        <f t="shared" si="39"/>
        <v>3933.9774724166282</v>
      </c>
      <c r="HD58" s="136">
        <f t="shared" si="39"/>
        <v>41240.019853209385</v>
      </c>
      <c r="HE58" s="136">
        <f t="shared" si="39"/>
        <v>2845.8110245088528</v>
      </c>
      <c r="HF58" s="136">
        <f t="shared" si="39"/>
        <v>13287.125932335253</v>
      </c>
      <c r="HG58" s="136">
        <f t="shared" si="39"/>
        <v>30478.16980217753</v>
      </c>
      <c r="HH58" s="136">
        <f t="shared" si="39"/>
        <v>21023.673063875995</v>
      </c>
      <c r="HI58" s="136">
        <f t="shared" si="39"/>
        <v>46906.988149852848</v>
      </c>
      <c r="HJ58" s="136">
        <f t="shared" si="39"/>
        <v>25996.890722331151</v>
      </c>
      <c r="HK58" s="136">
        <f t="shared" si="39"/>
        <v>15568.234168474388</v>
      </c>
      <c r="HL58" s="136">
        <f t="shared" si="39"/>
        <v>77839.089706616331</v>
      </c>
      <c r="HM58" s="136">
        <f t="shared" si="39"/>
        <v>12281.173521874358</v>
      </c>
      <c r="HN58" s="136">
        <f t="shared" si="39"/>
        <v>12455.627026151178</v>
      </c>
      <c r="HO58" s="136">
        <f t="shared" si="39"/>
        <v>140428.92403612006</v>
      </c>
      <c r="HP58" s="136">
        <f t="shared" si="39"/>
        <v>323506.77925536217</v>
      </c>
      <c r="HQ58" s="136">
        <f t="shared" si="39"/>
        <v>134960.48417459382</v>
      </c>
      <c r="HR58" s="136">
        <f t="shared" si="39"/>
        <v>573828.32694820152</v>
      </c>
      <c r="HS58" s="136">
        <f t="shared" si="39"/>
        <v>2885191.6695914823</v>
      </c>
      <c r="HT58" s="136">
        <f t="shared" si="39"/>
        <v>246262.8034466916</v>
      </c>
      <c r="HU58" s="136">
        <f t="shared" si="39"/>
        <v>205856.4828428945</v>
      </c>
      <c r="HV58" s="136">
        <f t="shared" si="39"/>
        <v>238654.82767001595</v>
      </c>
      <c r="HW58" s="136">
        <f t="shared" si="39"/>
        <v>20052.517133803398</v>
      </c>
      <c r="HX58" s="136">
        <f t="shared" si="39"/>
        <v>40863.887723954438</v>
      </c>
      <c r="HY58" s="136">
        <f t="shared" si="39"/>
        <v>85037.633869315265</v>
      </c>
      <c r="HZ58" s="136">
        <f t="shared" si="39"/>
        <v>62008.542797743772</v>
      </c>
      <c r="IA58" s="136">
        <f t="shared" si="39"/>
        <v>5322757.7080511842</v>
      </c>
    </row>
    <row r="59" spans="11:235" x14ac:dyDescent="0.25">
      <c r="K59" s="26" t="s">
        <v>35</v>
      </c>
      <c r="L59" s="136">
        <f>L46+L47+L48</f>
        <v>4163.7974531782738</v>
      </c>
      <c r="M59" s="136">
        <f t="shared" ref="M59:BX59" si="40">M46+M47+M48</f>
        <v>34061.087804450537</v>
      </c>
      <c r="N59" s="136">
        <f t="shared" si="40"/>
        <v>432.21567563014486</v>
      </c>
      <c r="O59" s="136">
        <f t="shared" si="40"/>
        <v>1221.0711346166363</v>
      </c>
      <c r="P59" s="136">
        <f t="shared" si="40"/>
        <v>254300.85236271718</v>
      </c>
      <c r="Q59" s="136">
        <f t="shared" si="40"/>
        <v>515.97866675965884</v>
      </c>
      <c r="R59" s="136">
        <f t="shared" si="40"/>
        <v>472.73046758155641</v>
      </c>
      <c r="S59" s="136">
        <f t="shared" si="40"/>
        <v>7231.0315902209195</v>
      </c>
      <c r="T59" s="136">
        <f t="shared" si="40"/>
        <v>21133.705027311873</v>
      </c>
      <c r="U59" s="136">
        <f t="shared" si="40"/>
        <v>1086.4224602358568</v>
      </c>
      <c r="V59" s="136">
        <f t="shared" si="40"/>
        <v>9319.1956937540599</v>
      </c>
      <c r="W59" s="136">
        <f t="shared" si="40"/>
        <v>212.28099050445465</v>
      </c>
      <c r="X59" s="136">
        <f t="shared" si="40"/>
        <v>19319.778630137305</v>
      </c>
      <c r="Y59" s="136">
        <f t="shared" si="40"/>
        <v>337.02501983361782</v>
      </c>
      <c r="Z59" s="136">
        <f t="shared" si="40"/>
        <v>1048.3577768803225</v>
      </c>
      <c r="AA59" s="136">
        <f t="shared" si="40"/>
        <v>30964.879242034076</v>
      </c>
      <c r="AB59" s="136">
        <f t="shared" si="40"/>
        <v>169097.74236198096</v>
      </c>
      <c r="AC59" s="136">
        <f t="shared" si="40"/>
        <v>2762.967547733384</v>
      </c>
      <c r="AD59" s="136">
        <f t="shared" si="40"/>
        <v>437241.29299248051</v>
      </c>
      <c r="AE59" s="136">
        <f t="shared" si="40"/>
        <v>411732.39106655278</v>
      </c>
      <c r="AF59" s="136">
        <f t="shared" si="40"/>
        <v>196450.29542727431</v>
      </c>
      <c r="AG59" s="136">
        <f t="shared" si="40"/>
        <v>3407.7019685770674</v>
      </c>
      <c r="AH59" s="136">
        <f t="shared" si="40"/>
        <v>111273.34925161416</v>
      </c>
      <c r="AI59" s="136">
        <f t="shared" si="40"/>
        <v>13158.954320201798</v>
      </c>
      <c r="AJ59" s="136">
        <f t="shared" si="40"/>
        <v>2083.7417115520075</v>
      </c>
      <c r="AK59" s="136">
        <f t="shared" si="40"/>
        <v>7553.525011340912</v>
      </c>
      <c r="AL59" s="136">
        <f t="shared" si="40"/>
        <v>63895.989158583994</v>
      </c>
      <c r="AM59" s="136">
        <f t="shared" si="40"/>
        <v>1804478.3608137383</v>
      </c>
      <c r="AN59" s="136">
        <f t="shared" si="40"/>
        <v>3919.9440623195669</v>
      </c>
      <c r="AO59" s="136">
        <f t="shared" si="40"/>
        <v>37930.114442881786</v>
      </c>
      <c r="AP59" s="136">
        <f t="shared" si="40"/>
        <v>1657.4771159143736</v>
      </c>
      <c r="AQ59" s="136">
        <f t="shared" si="40"/>
        <v>1210.8186413697038</v>
      </c>
      <c r="AR59" s="136">
        <f t="shared" si="40"/>
        <v>268049.20432405832</v>
      </c>
      <c r="AS59" s="136">
        <f t="shared" si="40"/>
        <v>588.32571658236145</v>
      </c>
      <c r="AT59" s="136">
        <f t="shared" si="40"/>
        <v>280.42073900962913</v>
      </c>
      <c r="AU59" s="136">
        <f t="shared" si="40"/>
        <v>8951.6295343054608</v>
      </c>
      <c r="AV59" s="136">
        <f t="shared" si="40"/>
        <v>35655.303677844437</v>
      </c>
      <c r="AW59" s="136">
        <f t="shared" si="40"/>
        <v>659.06982986058676</v>
      </c>
      <c r="AX59" s="136">
        <f t="shared" si="40"/>
        <v>9180.723977521011</v>
      </c>
      <c r="AY59" s="136">
        <f t="shared" si="40"/>
        <v>0</v>
      </c>
      <c r="AZ59" s="136">
        <f t="shared" si="40"/>
        <v>20190.232161936372</v>
      </c>
      <c r="BA59" s="136">
        <f t="shared" si="40"/>
        <v>416.23491727576197</v>
      </c>
      <c r="BB59" s="136">
        <f t="shared" si="40"/>
        <v>782.91224470890529</v>
      </c>
      <c r="BC59" s="136">
        <f t="shared" si="40"/>
        <v>31534.201486835827</v>
      </c>
      <c r="BD59" s="136">
        <f t="shared" si="40"/>
        <v>167757.30885885248</v>
      </c>
      <c r="BE59" s="136">
        <f t="shared" si="40"/>
        <v>3227.916409946346</v>
      </c>
      <c r="BF59" s="136">
        <f t="shared" si="40"/>
        <v>565109.79033247521</v>
      </c>
      <c r="BG59" s="136">
        <f t="shared" si="40"/>
        <v>394416.82557310961</v>
      </c>
      <c r="BH59" s="136">
        <f t="shared" si="40"/>
        <v>184710.04522020626</v>
      </c>
      <c r="BI59" s="136">
        <f t="shared" si="40"/>
        <v>3233.6110821399816</v>
      </c>
      <c r="BJ59" s="136">
        <f t="shared" si="40"/>
        <v>108990.7732892442</v>
      </c>
      <c r="BK59" s="136">
        <f t="shared" si="40"/>
        <v>12152.598752131085</v>
      </c>
      <c r="BL59" s="136">
        <f t="shared" si="40"/>
        <v>1676.4189337091384</v>
      </c>
      <c r="BM59" s="136">
        <f t="shared" si="40"/>
        <v>7710.3163894395238</v>
      </c>
      <c r="BN59" s="136">
        <f t="shared" si="40"/>
        <v>64354.690252095868</v>
      </c>
      <c r="BO59" s="136">
        <f t="shared" si="40"/>
        <v>1934346.9079657742</v>
      </c>
      <c r="BP59" s="136">
        <f t="shared" si="40"/>
        <v>907.25810615553746</v>
      </c>
      <c r="BQ59" s="136">
        <f t="shared" si="40"/>
        <v>31854.444910670944</v>
      </c>
      <c r="BR59" s="136">
        <f t="shared" si="40"/>
        <v>653.46811127292483</v>
      </c>
      <c r="BS59" s="136">
        <f t="shared" si="40"/>
        <v>1306.9712789548951</v>
      </c>
      <c r="BT59" s="136">
        <f t="shared" si="40"/>
        <v>223398.75977700605</v>
      </c>
      <c r="BU59" s="136">
        <f t="shared" si="40"/>
        <v>570.0093189134775</v>
      </c>
      <c r="BV59" s="136">
        <f t="shared" si="40"/>
        <v>0</v>
      </c>
      <c r="BW59" s="136">
        <f t="shared" si="40"/>
        <v>8646.2793555242515</v>
      </c>
      <c r="BX59" s="136">
        <f t="shared" si="40"/>
        <v>18652.703550825725</v>
      </c>
      <c r="BY59" s="136">
        <f t="shared" ref="BY59:EJ59" si="41">BY46+BY47+BY48</f>
        <v>7163.3047471081545</v>
      </c>
      <c r="BZ59" s="136">
        <f t="shared" si="41"/>
        <v>8279.4543526125926</v>
      </c>
      <c r="CA59" s="136">
        <f t="shared" si="41"/>
        <v>65.814025415199808</v>
      </c>
      <c r="CB59" s="136">
        <f t="shared" si="41"/>
        <v>12416.72319825317</v>
      </c>
      <c r="CC59" s="136">
        <f t="shared" si="41"/>
        <v>332.59767820843115</v>
      </c>
      <c r="CD59" s="136">
        <f t="shared" si="41"/>
        <v>723.65191804137442</v>
      </c>
      <c r="CE59" s="136">
        <f t="shared" si="41"/>
        <v>31861.634103702319</v>
      </c>
      <c r="CF59" s="136">
        <f t="shared" si="41"/>
        <v>192022.03117787678</v>
      </c>
      <c r="CG59" s="136">
        <f t="shared" si="41"/>
        <v>3181.1762856584778</v>
      </c>
      <c r="CH59" s="136">
        <f t="shared" si="41"/>
        <v>563239.81069377589</v>
      </c>
      <c r="CI59" s="136">
        <f t="shared" si="41"/>
        <v>401356.45247723063</v>
      </c>
      <c r="CJ59" s="136">
        <f t="shared" si="41"/>
        <v>134108.49770726979</v>
      </c>
      <c r="CK59" s="136">
        <f t="shared" si="41"/>
        <v>3331.9468884978305</v>
      </c>
      <c r="CL59" s="136">
        <f t="shared" si="41"/>
        <v>79223.776605700928</v>
      </c>
      <c r="CM59" s="136">
        <f t="shared" si="41"/>
        <v>3211.1276049011403</v>
      </c>
      <c r="CN59" s="136">
        <f t="shared" si="41"/>
        <v>1857.2455925509021</v>
      </c>
      <c r="CO59" s="136">
        <f t="shared" si="41"/>
        <v>3820.9198128978501</v>
      </c>
      <c r="CP59" s="136">
        <f t="shared" si="41"/>
        <v>45484.653586202461</v>
      </c>
      <c r="CQ59" s="136">
        <f t="shared" si="41"/>
        <v>1777670.7128652276</v>
      </c>
      <c r="CR59" s="136">
        <f t="shared" si="41"/>
        <v>1475.2412871692991</v>
      </c>
      <c r="CS59" s="136">
        <f t="shared" si="41"/>
        <v>31663.532618626356</v>
      </c>
      <c r="CT59" s="136">
        <f t="shared" si="41"/>
        <v>6809.2752894591613</v>
      </c>
      <c r="CU59" s="136">
        <f t="shared" si="41"/>
        <v>1164.8516078760942</v>
      </c>
      <c r="CV59" s="136">
        <f t="shared" si="41"/>
        <v>242859.73282710646</v>
      </c>
      <c r="CW59" s="136">
        <f t="shared" si="41"/>
        <v>485.63812428094411</v>
      </c>
      <c r="CX59" s="136">
        <f t="shared" si="41"/>
        <v>0</v>
      </c>
      <c r="CY59" s="136">
        <f t="shared" si="41"/>
        <v>12316.318710369864</v>
      </c>
      <c r="CZ59" s="136">
        <f t="shared" si="41"/>
        <v>16924.977906808344</v>
      </c>
      <c r="DA59" s="136">
        <f t="shared" si="41"/>
        <v>6070.0674290938077</v>
      </c>
      <c r="DB59" s="136">
        <f t="shared" si="41"/>
        <v>11696.643987716525</v>
      </c>
      <c r="DC59" s="136">
        <f t="shared" si="41"/>
        <v>61.728506411502657</v>
      </c>
      <c r="DD59" s="136">
        <f t="shared" si="41"/>
        <v>13160.111789892708</v>
      </c>
      <c r="DE59" s="136">
        <f t="shared" si="41"/>
        <v>333.53310382798077</v>
      </c>
      <c r="DF59" s="136">
        <f t="shared" si="41"/>
        <v>777.75295962888276</v>
      </c>
      <c r="DG59" s="136">
        <f t="shared" si="41"/>
        <v>30808.348213510773</v>
      </c>
      <c r="DH59" s="136">
        <f t="shared" si="41"/>
        <v>170461.92359914858</v>
      </c>
      <c r="DI59" s="136">
        <f t="shared" si="41"/>
        <v>2435.4386324234665</v>
      </c>
      <c r="DJ59" s="136">
        <f t="shared" si="41"/>
        <v>483750.249402883</v>
      </c>
      <c r="DK59" s="136">
        <f t="shared" si="41"/>
        <v>336276.7526223333</v>
      </c>
      <c r="DL59" s="136">
        <f t="shared" si="41"/>
        <v>126464.07730450628</v>
      </c>
      <c r="DM59" s="136">
        <f t="shared" si="41"/>
        <v>3391.0509946975662</v>
      </c>
      <c r="DN59" s="136">
        <f t="shared" si="41"/>
        <v>80348.716454846814</v>
      </c>
      <c r="DO59" s="136">
        <f t="shared" si="41"/>
        <v>2039.1495619947411</v>
      </c>
      <c r="DP59" s="136">
        <f t="shared" si="41"/>
        <v>12841.673517478766</v>
      </c>
      <c r="DQ59" s="136">
        <f t="shared" si="41"/>
        <v>6427.9294884442625</v>
      </c>
      <c r="DR59" s="136">
        <f t="shared" si="41"/>
        <v>54956.030933721624</v>
      </c>
      <c r="DS59" s="136">
        <f t="shared" si="41"/>
        <v>1656000.7468742575</v>
      </c>
      <c r="DT59" s="136">
        <f t="shared" si="41"/>
        <v>1154.8783661432187</v>
      </c>
      <c r="DU59" s="136">
        <f t="shared" si="41"/>
        <v>62923.045554916229</v>
      </c>
      <c r="DV59" s="136">
        <f t="shared" si="41"/>
        <v>31318.749613242129</v>
      </c>
      <c r="DW59" s="136">
        <f t="shared" si="41"/>
        <v>1124.1789832585634</v>
      </c>
      <c r="DX59" s="136">
        <f t="shared" si="41"/>
        <v>258807.54973094058</v>
      </c>
      <c r="DY59" s="136">
        <f t="shared" si="41"/>
        <v>0</v>
      </c>
      <c r="DZ59" s="136">
        <f t="shared" si="41"/>
        <v>0</v>
      </c>
      <c r="EA59" s="136">
        <f t="shared" si="41"/>
        <v>10332.834497339914</v>
      </c>
      <c r="EB59" s="136">
        <f t="shared" si="41"/>
        <v>6100.7995601228122</v>
      </c>
      <c r="EC59" s="136">
        <f t="shared" si="41"/>
        <v>4834.4530067220967</v>
      </c>
      <c r="ED59" s="136">
        <f t="shared" si="41"/>
        <v>8307.7159515882595</v>
      </c>
      <c r="EE59" s="136">
        <f t="shared" si="41"/>
        <v>818.52194725784238</v>
      </c>
      <c r="EF59" s="136">
        <f t="shared" si="41"/>
        <v>4201.1202319949425</v>
      </c>
      <c r="EG59" s="136">
        <f t="shared" si="41"/>
        <v>365.84860107272425</v>
      </c>
      <c r="EH59" s="136">
        <f t="shared" si="41"/>
        <v>228.7799835046055</v>
      </c>
      <c r="EI59" s="136">
        <f t="shared" si="41"/>
        <v>12890.357459605399</v>
      </c>
      <c r="EJ59" s="136">
        <f t="shared" si="41"/>
        <v>160807.16758986562</v>
      </c>
      <c r="EK59" s="136">
        <f t="shared" ref="EK59:GV59" si="42">EK46+EK47+EK48</f>
        <v>2201.1395722747775</v>
      </c>
      <c r="EL59" s="136">
        <f t="shared" si="42"/>
        <v>553423.22311456245</v>
      </c>
      <c r="EM59" s="136">
        <f t="shared" si="42"/>
        <v>397773.27571835928</v>
      </c>
      <c r="EN59" s="136">
        <f t="shared" si="42"/>
        <v>138197.55358004378</v>
      </c>
      <c r="EO59" s="136">
        <f t="shared" si="42"/>
        <v>3129.4220810307588</v>
      </c>
      <c r="EP59" s="136">
        <f t="shared" si="42"/>
        <v>78333.396090863534</v>
      </c>
      <c r="EQ59" s="136">
        <f t="shared" si="42"/>
        <v>2234.7298569115983</v>
      </c>
      <c r="ER59" s="136">
        <f t="shared" si="42"/>
        <v>2810.2665275710337</v>
      </c>
      <c r="ES59" s="136">
        <f t="shared" si="42"/>
        <v>5368.9169415202041</v>
      </c>
      <c r="ET59" s="136">
        <f t="shared" si="42"/>
        <v>184569.33428520037</v>
      </c>
      <c r="EU59" s="136">
        <f t="shared" si="42"/>
        <v>1932257.2588459128</v>
      </c>
      <c r="EV59" s="136">
        <f t="shared" si="42"/>
        <v>1255.2376807020778</v>
      </c>
      <c r="EW59" s="136">
        <f t="shared" si="42"/>
        <v>60273.048789025146</v>
      </c>
      <c r="EX59" s="136">
        <f t="shared" si="42"/>
        <v>33677.429757562008</v>
      </c>
      <c r="EY59" s="136">
        <f t="shared" si="42"/>
        <v>5459.9685289103991</v>
      </c>
      <c r="EZ59" s="136">
        <f t="shared" si="42"/>
        <v>265316.99280318426</v>
      </c>
      <c r="FA59" s="136">
        <f t="shared" si="42"/>
        <v>0</v>
      </c>
      <c r="FB59" s="136">
        <f t="shared" si="42"/>
        <v>0</v>
      </c>
      <c r="FC59" s="136">
        <f t="shared" si="42"/>
        <v>1947.1884050358483</v>
      </c>
      <c r="FD59" s="136">
        <f t="shared" si="42"/>
        <v>12245.856148775654</v>
      </c>
      <c r="FE59" s="136">
        <f t="shared" si="42"/>
        <v>1359.425825886934</v>
      </c>
      <c r="FF59" s="136">
        <f t="shared" si="42"/>
        <v>8217.1508383611435</v>
      </c>
      <c r="FG59" s="136">
        <f t="shared" si="42"/>
        <v>862.53037061647979</v>
      </c>
      <c r="FH59" s="136">
        <f t="shared" si="42"/>
        <v>10928.576560005147</v>
      </c>
      <c r="FI59" s="136">
        <f t="shared" si="42"/>
        <v>405.00428180539893</v>
      </c>
      <c r="FJ59" s="136">
        <f t="shared" si="42"/>
        <v>6939.7987126038988</v>
      </c>
      <c r="FK59" s="136">
        <f t="shared" si="42"/>
        <v>34327.998617172329</v>
      </c>
      <c r="FL59" s="136">
        <f t="shared" si="42"/>
        <v>154181.23241235863</v>
      </c>
      <c r="FM59" s="136">
        <f t="shared" si="42"/>
        <v>26786.673386959377</v>
      </c>
      <c r="FN59" s="136">
        <f t="shared" si="42"/>
        <v>448300.06065477757</v>
      </c>
      <c r="FO59" s="136">
        <f t="shared" si="42"/>
        <v>413631.83046275814</v>
      </c>
      <c r="FP59" s="136">
        <f t="shared" si="42"/>
        <v>127180.81432785225</v>
      </c>
      <c r="FQ59" s="136">
        <f t="shared" si="42"/>
        <v>6344.8793042901525</v>
      </c>
      <c r="FR59" s="136">
        <f t="shared" si="42"/>
        <v>42925.37445976615</v>
      </c>
      <c r="FS59" s="136">
        <f t="shared" si="42"/>
        <v>2183.1690095638778</v>
      </c>
      <c r="FT59" s="136">
        <f t="shared" si="42"/>
        <v>1010.5474192635579</v>
      </c>
      <c r="FU59" s="136">
        <f t="shared" si="42"/>
        <v>3666.4043151946325</v>
      </c>
      <c r="FV59" s="136">
        <f t="shared" si="42"/>
        <v>42033.944530272587</v>
      </c>
      <c r="FW59" s="136">
        <f t="shared" si="42"/>
        <v>1711461.1376027036</v>
      </c>
      <c r="FX59" s="136">
        <f t="shared" si="42"/>
        <v>529.94956375062543</v>
      </c>
      <c r="FY59" s="136">
        <f t="shared" si="42"/>
        <v>62095.965182419684</v>
      </c>
      <c r="FZ59" s="136">
        <f t="shared" si="42"/>
        <v>27996.343135683503</v>
      </c>
      <c r="GA59" s="136">
        <f t="shared" si="42"/>
        <v>747.25627708384422</v>
      </c>
      <c r="GB59" s="136">
        <f t="shared" si="42"/>
        <v>37468.04200974635</v>
      </c>
      <c r="GC59" s="136">
        <f t="shared" si="42"/>
        <v>0</v>
      </c>
      <c r="GD59" s="136">
        <f t="shared" si="42"/>
        <v>0</v>
      </c>
      <c r="GE59" s="136">
        <f t="shared" si="42"/>
        <v>0</v>
      </c>
      <c r="GF59" s="136">
        <f t="shared" si="42"/>
        <v>4413.3439841628087</v>
      </c>
      <c r="GG59" s="136">
        <f t="shared" si="42"/>
        <v>1344.8073796850015</v>
      </c>
      <c r="GH59" s="136">
        <f t="shared" si="42"/>
        <v>8386.1489790314317</v>
      </c>
      <c r="GI59" s="136">
        <f t="shared" si="42"/>
        <v>1687.7828510276813</v>
      </c>
      <c r="GJ59" s="136">
        <f t="shared" si="42"/>
        <v>44339.972055954328</v>
      </c>
      <c r="GK59" s="136">
        <f t="shared" si="42"/>
        <v>547.50974974265966</v>
      </c>
      <c r="GL59" s="136">
        <f t="shared" si="42"/>
        <v>5722.8733220083495</v>
      </c>
      <c r="GM59" s="136">
        <f t="shared" si="42"/>
        <v>27935.40491318806</v>
      </c>
      <c r="GN59" s="136">
        <f t="shared" si="42"/>
        <v>109499.74374719366</v>
      </c>
      <c r="GO59" s="136">
        <f t="shared" si="42"/>
        <v>24132.132665446959</v>
      </c>
      <c r="GP59" s="136">
        <f t="shared" si="42"/>
        <v>236900.83222469353</v>
      </c>
      <c r="GQ59" s="136">
        <f t="shared" si="42"/>
        <v>533712.75137900864</v>
      </c>
      <c r="GR59" s="136">
        <f t="shared" si="42"/>
        <v>113420.48945037839</v>
      </c>
      <c r="GS59" s="136">
        <f t="shared" si="42"/>
        <v>5501.0365419323443</v>
      </c>
      <c r="GT59" s="136">
        <f t="shared" si="42"/>
        <v>16472.782888073561</v>
      </c>
      <c r="GU59" s="136">
        <f t="shared" si="42"/>
        <v>2516.046134599449</v>
      </c>
      <c r="GV59" s="136">
        <f t="shared" si="42"/>
        <v>887.67069650100893</v>
      </c>
      <c r="GW59" s="136">
        <f t="shared" ref="GW59:IA59" si="43">GW46+GW47+GW48</f>
        <v>2499.7590738578501</v>
      </c>
      <c r="GX59" s="136">
        <f t="shared" si="43"/>
        <v>645478.02033342107</v>
      </c>
      <c r="GY59" s="136">
        <f t="shared" si="43"/>
        <v>1914236.6645385912</v>
      </c>
      <c r="GZ59" s="136">
        <f t="shared" si="43"/>
        <v>47.214542190334512</v>
      </c>
      <c r="HA59" s="136">
        <f t="shared" si="43"/>
        <v>55676.6095164984</v>
      </c>
      <c r="HB59" s="136">
        <f t="shared" si="43"/>
        <v>27647.959952653855</v>
      </c>
      <c r="HC59" s="136">
        <f t="shared" si="43"/>
        <v>655.75283657790715</v>
      </c>
      <c r="HD59" s="136">
        <f t="shared" si="43"/>
        <v>13011.19716362108</v>
      </c>
      <c r="HE59" s="136">
        <f t="shared" si="43"/>
        <v>0</v>
      </c>
      <c r="HF59" s="136">
        <f t="shared" si="43"/>
        <v>0</v>
      </c>
      <c r="HG59" s="136">
        <f t="shared" si="43"/>
        <v>2040.8883457917229</v>
      </c>
      <c r="HH59" s="136">
        <f t="shared" si="43"/>
        <v>4905.9972271361321</v>
      </c>
      <c r="HI59" s="136">
        <f t="shared" si="43"/>
        <v>858.24109817655744</v>
      </c>
      <c r="HJ59" s="136">
        <f t="shared" si="43"/>
        <v>10896.447879010688</v>
      </c>
      <c r="HK59" s="136">
        <f t="shared" si="43"/>
        <v>766.16528597791444</v>
      </c>
      <c r="HL59" s="136">
        <f t="shared" si="43"/>
        <v>5691.8596746235162</v>
      </c>
      <c r="HM59" s="136">
        <f t="shared" si="43"/>
        <v>453.75660020816213</v>
      </c>
      <c r="HN59" s="136">
        <f t="shared" si="43"/>
        <v>3053.0774287318841</v>
      </c>
      <c r="HO59" s="136">
        <f t="shared" si="43"/>
        <v>35813.144722501551</v>
      </c>
      <c r="HP59" s="136">
        <f t="shared" si="43"/>
        <v>73337.440125552632</v>
      </c>
      <c r="HQ59" s="136">
        <f t="shared" si="43"/>
        <v>20679.29605089605</v>
      </c>
      <c r="HR59" s="136">
        <f t="shared" si="43"/>
        <v>187419.75785370148</v>
      </c>
      <c r="HS59" s="136">
        <f t="shared" si="43"/>
        <v>517698.69184949098</v>
      </c>
      <c r="HT59" s="136">
        <f t="shared" si="43"/>
        <v>98064.062404584096</v>
      </c>
      <c r="HU59" s="136">
        <f t="shared" si="43"/>
        <v>5474.1248433609962</v>
      </c>
      <c r="HV59" s="136">
        <f t="shared" si="43"/>
        <v>71066.661688858876</v>
      </c>
      <c r="HW59" s="136">
        <f t="shared" si="43"/>
        <v>2073.528504300697</v>
      </c>
      <c r="HX59" s="136">
        <f t="shared" si="43"/>
        <v>695.92495705426199</v>
      </c>
      <c r="HY59" s="136">
        <f t="shared" si="43"/>
        <v>2207.5233750368034</v>
      </c>
      <c r="HZ59" s="136">
        <f t="shared" si="43"/>
        <v>587792.10278534819</v>
      </c>
      <c r="IA59" s="136">
        <f t="shared" si="43"/>
        <v>1728027.4267118848</v>
      </c>
    </row>
    <row r="60" spans="11:235" x14ac:dyDescent="0.25">
      <c r="K60" s="26" t="s">
        <v>795</v>
      </c>
      <c r="L60" s="136">
        <f>L6+L7+L8</f>
        <v>23959.901912492925</v>
      </c>
      <c r="M60" s="136">
        <f t="shared" ref="M60:BX60" si="44">M6+M7+M8</f>
        <v>3358.1624457052353</v>
      </c>
      <c r="N60" s="136">
        <f t="shared" si="44"/>
        <v>68086.202914162743</v>
      </c>
      <c r="O60" s="136">
        <f t="shared" si="44"/>
        <v>7676.2554622969546</v>
      </c>
      <c r="P60" s="136">
        <f t="shared" si="44"/>
        <v>102261.55947639528</v>
      </c>
      <c r="Q60" s="136">
        <f t="shared" si="44"/>
        <v>6740.3516771509558</v>
      </c>
      <c r="R60" s="136">
        <f t="shared" si="44"/>
        <v>8578.4283588448343</v>
      </c>
      <c r="S60" s="136">
        <f t="shared" si="44"/>
        <v>46101.082352429628</v>
      </c>
      <c r="T60" s="136">
        <f t="shared" si="44"/>
        <v>31626.188289049627</v>
      </c>
      <c r="U60" s="136">
        <f t="shared" si="44"/>
        <v>173176.96529010282</v>
      </c>
      <c r="V60" s="136">
        <f t="shared" si="44"/>
        <v>80713.258899397319</v>
      </c>
      <c r="W60" s="136">
        <f t="shared" si="44"/>
        <v>56071.67276600784</v>
      </c>
      <c r="X60" s="136">
        <f t="shared" si="44"/>
        <v>315725.07340547658</v>
      </c>
      <c r="Y60" s="136">
        <f t="shared" si="44"/>
        <v>32270.946787187229</v>
      </c>
      <c r="Z60" s="136">
        <f t="shared" si="44"/>
        <v>55417.816044791594</v>
      </c>
      <c r="AA60" s="136">
        <f t="shared" si="44"/>
        <v>383017.39906247705</v>
      </c>
      <c r="AB60" s="136">
        <f t="shared" si="44"/>
        <v>634467.57922682818</v>
      </c>
      <c r="AC60" s="136">
        <f t="shared" si="44"/>
        <v>137161.03404538624</v>
      </c>
      <c r="AD60" s="136">
        <f t="shared" si="44"/>
        <v>1396253.7406457148</v>
      </c>
      <c r="AE60" s="136">
        <f t="shared" si="44"/>
        <v>11053243.645533774</v>
      </c>
      <c r="AF60" s="136">
        <f t="shared" si="44"/>
        <v>604025.82718157303</v>
      </c>
      <c r="AG60" s="136">
        <f t="shared" si="44"/>
        <v>392175.34068827424</v>
      </c>
      <c r="AH60" s="136">
        <f t="shared" si="44"/>
        <v>656614.96742790658</v>
      </c>
      <c r="AI60" s="136">
        <f t="shared" si="44"/>
        <v>117038.68585382143</v>
      </c>
      <c r="AJ60" s="136">
        <f t="shared" si="44"/>
        <v>79018.693365997795</v>
      </c>
      <c r="AK60" s="136">
        <f t="shared" si="44"/>
        <v>176211.85864557594</v>
      </c>
      <c r="AL60" s="136">
        <f t="shared" si="44"/>
        <v>471262.62236679613</v>
      </c>
      <c r="AM60" s="136">
        <f t="shared" si="44"/>
        <v>17112255.260125615</v>
      </c>
      <c r="AN60" s="136">
        <f t="shared" si="44"/>
        <v>14580.887209785189</v>
      </c>
      <c r="AO60" s="136">
        <f t="shared" si="44"/>
        <v>3352.3229612317159</v>
      </c>
      <c r="AP60" s="136">
        <f t="shared" si="44"/>
        <v>70869.82963056906</v>
      </c>
      <c r="AQ60" s="136">
        <f t="shared" si="44"/>
        <v>3806.4370093226403</v>
      </c>
      <c r="AR60" s="136">
        <f t="shared" si="44"/>
        <v>84155.227350177825</v>
      </c>
      <c r="AS60" s="136">
        <f t="shared" si="44"/>
        <v>9689.4471176873194</v>
      </c>
      <c r="AT60" s="136">
        <f t="shared" si="44"/>
        <v>9454.6441915042597</v>
      </c>
      <c r="AU60" s="136">
        <f t="shared" si="44"/>
        <v>49652.694814982118</v>
      </c>
      <c r="AV60" s="136">
        <f t="shared" si="44"/>
        <v>72594.876995401457</v>
      </c>
      <c r="AW60" s="136">
        <f t="shared" si="44"/>
        <v>150915.68110278208</v>
      </c>
      <c r="AX60" s="136">
        <f t="shared" si="44"/>
        <v>67565.336460737075</v>
      </c>
      <c r="AY60" s="136">
        <f t="shared" si="44"/>
        <v>52056.809128095687</v>
      </c>
      <c r="AZ60" s="136">
        <f t="shared" si="44"/>
        <v>295112.3809774227</v>
      </c>
      <c r="BA60" s="136">
        <f t="shared" si="44"/>
        <v>25860.752211277679</v>
      </c>
      <c r="BB60" s="136">
        <f t="shared" si="44"/>
        <v>50033.903280053564</v>
      </c>
      <c r="BC60" s="136">
        <f t="shared" si="44"/>
        <v>284952.65008519264</v>
      </c>
      <c r="BD60" s="136">
        <f t="shared" si="44"/>
        <v>591108.92198155914</v>
      </c>
      <c r="BE60" s="136">
        <f t="shared" si="44"/>
        <v>119343.46094342225</v>
      </c>
      <c r="BF60" s="136">
        <f t="shared" si="44"/>
        <v>1371481.7408077421</v>
      </c>
      <c r="BG60" s="136">
        <f t="shared" si="44"/>
        <v>10367291.471067749</v>
      </c>
      <c r="BH60" s="136">
        <f t="shared" si="44"/>
        <v>540430.30884909478</v>
      </c>
      <c r="BI60" s="136">
        <f t="shared" si="44"/>
        <v>343473.89788726671</v>
      </c>
      <c r="BJ60" s="136">
        <f t="shared" si="44"/>
        <v>606315.65448503697</v>
      </c>
      <c r="BK60" s="136">
        <f t="shared" si="44"/>
        <v>95753.465859257063</v>
      </c>
      <c r="BL60" s="136">
        <f t="shared" si="44"/>
        <v>67894.630744907947</v>
      </c>
      <c r="BM60" s="136">
        <f t="shared" si="44"/>
        <v>160441.67275563814</v>
      </c>
      <c r="BN60" s="136">
        <f t="shared" si="44"/>
        <v>411673.4800135697</v>
      </c>
      <c r="BO60" s="136">
        <f t="shared" si="44"/>
        <v>15919862.585921464</v>
      </c>
      <c r="BP60" s="136">
        <f t="shared" si="44"/>
        <v>13233.448987959073</v>
      </c>
      <c r="BQ60" s="136">
        <f t="shared" si="44"/>
        <v>4537.3922192202263</v>
      </c>
      <c r="BR60" s="136">
        <f t="shared" si="44"/>
        <v>73021.601013509877</v>
      </c>
      <c r="BS60" s="136">
        <f t="shared" si="44"/>
        <v>4284.1414802376257</v>
      </c>
      <c r="BT60" s="136">
        <f t="shared" si="44"/>
        <v>82033.408675745726</v>
      </c>
      <c r="BU60" s="136">
        <f t="shared" si="44"/>
        <v>9862.3923709548726</v>
      </c>
      <c r="BV60" s="136">
        <f t="shared" si="44"/>
        <v>11977.352508855098</v>
      </c>
      <c r="BW60" s="136">
        <f t="shared" si="44"/>
        <v>55154.059693941577</v>
      </c>
      <c r="BX60" s="136">
        <f t="shared" si="44"/>
        <v>50462.083696506757</v>
      </c>
      <c r="BY60" s="136">
        <f t="shared" ref="BY60:EJ60" si="45">BY6+BY7+BY8</f>
        <v>143128.46520912903</v>
      </c>
      <c r="BZ60" s="136">
        <f t="shared" si="45"/>
        <v>68472.890597031073</v>
      </c>
      <c r="CA60" s="136">
        <f t="shared" si="45"/>
        <v>39616.069588153143</v>
      </c>
      <c r="CB60" s="136">
        <f t="shared" si="45"/>
        <v>270227.43438758061</v>
      </c>
      <c r="CC60" s="136">
        <f t="shared" si="45"/>
        <v>29646.514161278639</v>
      </c>
      <c r="CD60" s="136">
        <f t="shared" si="45"/>
        <v>46564.808514864264</v>
      </c>
      <c r="CE60" s="136">
        <f t="shared" si="45"/>
        <v>303140.27538908523</v>
      </c>
      <c r="CF60" s="136">
        <f t="shared" si="45"/>
        <v>549305.88952198857</v>
      </c>
      <c r="CG60" s="136">
        <f t="shared" si="45"/>
        <v>107841.78872447419</v>
      </c>
      <c r="CH60" s="136">
        <f t="shared" si="45"/>
        <v>1286633.7255124026</v>
      </c>
      <c r="CI60" s="136">
        <f t="shared" si="45"/>
        <v>10118435.600347584</v>
      </c>
      <c r="CJ60" s="136">
        <f t="shared" si="45"/>
        <v>604035.83587311953</v>
      </c>
      <c r="CK60" s="136">
        <f t="shared" si="45"/>
        <v>309485.42703815061</v>
      </c>
      <c r="CL60" s="136">
        <f t="shared" si="45"/>
        <v>568193.84338332259</v>
      </c>
      <c r="CM60" s="136">
        <f t="shared" si="45"/>
        <v>77632.860187370999</v>
      </c>
      <c r="CN60" s="136">
        <f t="shared" si="45"/>
        <v>63465.982115703344</v>
      </c>
      <c r="CO60" s="136">
        <f t="shared" si="45"/>
        <v>151335.85383342241</v>
      </c>
      <c r="CP60" s="136">
        <f t="shared" si="45"/>
        <v>415837.56524937105</v>
      </c>
      <c r="CQ60" s="136">
        <f t="shared" si="45"/>
        <v>15457566.710280964</v>
      </c>
      <c r="CR60" s="136">
        <f t="shared" si="45"/>
        <v>11885.354763670322</v>
      </c>
      <c r="CS60" s="136">
        <f t="shared" si="45"/>
        <v>3895.6466459990856</v>
      </c>
      <c r="CT60" s="136">
        <f t="shared" si="45"/>
        <v>77176.346466902352</v>
      </c>
      <c r="CU60" s="136">
        <f t="shared" si="45"/>
        <v>3736.7840073408879</v>
      </c>
      <c r="CV60" s="136">
        <f t="shared" si="45"/>
        <v>73381.676753468681</v>
      </c>
      <c r="CW60" s="136">
        <f t="shared" si="45"/>
        <v>9923.6297101863856</v>
      </c>
      <c r="CX60" s="136">
        <f t="shared" si="45"/>
        <v>14939.685118084621</v>
      </c>
      <c r="CY60" s="136">
        <f t="shared" si="45"/>
        <v>58137.229452360909</v>
      </c>
      <c r="CZ60" s="136">
        <f t="shared" si="45"/>
        <v>21572.231829421016</v>
      </c>
      <c r="DA60" s="136">
        <f t="shared" si="45"/>
        <v>141493.15917553764</v>
      </c>
      <c r="DB60" s="136">
        <f t="shared" si="45"/>
        <v>58656.286661275197</v>
      </c>
      <c r="DC60" s="136">
        <f t="shared" si="45"/>
        <v>30342.866410198556</v>
      </c>
      <c r="DD60" s="136">
        <f t="shared" si="45"/>
        <v>229949.75266953674</v>
      </c>
      <c r="DE60" s="136">
        <f t="shared" si="45"/>
        <v>22095.579478392305</v>
      </c>
      <c r="DF60" s="136">
        <f t="shared" si="45"/>
        <v>35874.549788728618</v>
      </c>
      <c r="DG60" s="136">
        <f t="shared" si="45"/>
        <v>268052.28635482653</v>
      </c>
      <c r="DH60" s="136">
        <f t="shared" si="45"/>
        <v>505342.98688193806</v>
      </c>
      <c r="DI60" s="136">
        <f t="shared" si="45"/>
        <v>89780.537585762926</v>
      </c>
      <c r="DJ60" s="136">
        <f t="shared" si="45"/>
        <v>1215436.164344009</v>
      </c>
      <c r="DK60" s="136">
        <f t="shared" si="45"/>
        <v>8644330.8077107947</v>
      </c>
      <c r="DL60" s="136">
        <f t="shared" si="45"/>
        <v>541482.3828478381</v>
      </c>
      <c r="DM60" s="136">
        <f t="shared" si="45"/>
        <v>259013.99747271786</v>
      </c>
      <c r="DN60" s="136">
        <f t="shared" si="45"/>
        <v>547797.26983479445</v>
      </c>
      <c r="DO60" s="136">
        <f t="shared" si="45"/>
        <v>66061.882010901871</v>
      </c>
      <c r="DP60" s="136">
        <f t="shared" si="45"/>
        <v>49376.453214660891</v>
      </c>
      <c r="DQ60" s="136">
        <f t="shared" si="45"/>
        <v>152033.22990656999</v>
      </c>
      <c r="DR60" s="136">
        <f t="shared" si="45"/>
        <v>845843.16799619631</v>
      </c>
      <c r="DS60" s="136">
        <f t="shared" si="45"/>
        <v>13977611.945092116</v>
      </c>
      <c r="DT60" s="136">
        <f t="shared" si="45"/>
        <v>8641.2153671863598</v>
      </c>
      <c r="DU60" s="136">
        <f t="shared" si="45"/>
        <v>6797.9974516178281</v>
      </c>
      <c r="DV60" s="136">
        <f t="shared" si="45"/>
        <v>70935.934864563882</v>
      </c>
      <c r="DW60" s="136">
        <f t="shared" si="45"/>
        <v>3881.7488735638417</v>
      </c>
      <c r="DX60" s="136">
        <f t="shared" si="45"/>
        <v>78769.946641220537</v>
      </c>
      <c r="DY60" s="136">
        <f t="shared" si="45"/>
        <v>7183.6663860850431</v>
      </c>
      <c r="DZ60" s="136">
        <f t="shared" si="45"/>
        <v>13392.070587796616</v>
      </c>
      <c r="EA60" s="136">
        <f t="shared" si="45"/>
        <v>48417.491688517861</v>
      </c>
      <c r="EB60" s="136">
        <f t="shared" si="45"/>
        <v>18423.604574425746</v>
      </c>
      <c r="EC60" s="136">
        <f t="shared" si="45"/>
        <v>126713.69977146876</v>
      </c>
      <c r="ED60" s="136">
        <f t="shared" si="45"/>
        <v>55970.93289279491</v>
      </c>
      <c r="EE60" s="136">
        <f t="shared" si="45"/>
        <v>26596.016894999899</v>
      </c>
      <c r="EF60" s="136">
        <f t="shared" si="45"/>
        <v>214121.05994940831</v>
      </c>
      <c r="EG60" s="136">
        <f t="shared" si="45"/>
        <v>16645.032829784344</v>
      </c>
      <c r="EH60" s="136">
        <f t="shared" si="45"/>
        <v>26856.857651325412</v>
      </c>
      <c r="EI60" s="136">
        <f t="shared" si="45"/>
        <v>251755.08430274751</v>
      </c>
      <c r="EJ60" s="136">
        <f t="shared" si="45"/>
        <v>445752.49299613771</v>
      </c>
      <c r="EK60" s="136">
        <f t="shared" ref="EK60:GV60" si="46">EK6+EK7+EK8</f>
        <v>96660.524423716342</v>
      </c>
      <c r="EL60" s="136">
        <f t="shared" si="46"/>
        <v>1078068.1057270123</v>
      </c>
      <c r="EM60" s="136">
        <f t="shared" si="46"/>
        <v>8243584.5851618275</v>
      </c>
      <c r="EN60" s="136">
        <f t="shared" si="46"/>
        <v>489958.41643412207</v>
      </c>
      <c r="EO60" s="136">
        <f t="shared" si="46"/>
        <v>262573.26298041304</v>
      </c>
      <c r="EP60" s="136">
        <f t="shared" si="46"/>
        <v>540771.30780866323</v>
      </c>
      <c r="EQ60" s="136">
        <f t="shared" si="46"/>
        <v>63301.509308750981</v>
      </c>
      <c r="ER60" s="136">
        <f t="shared" si="46"/>
        <v>45753.774595158211</v>
      </c>
      <c r="ES60" s="136">
        <f t="shared" si="46"/>
        <v>122539.51289432371</v>
      </c>
      <c r="ET60" s="136">
        <f t="shared" si="46"/>
        <v>343991.98093950242</v>
      </c>
      <c r="EU60" s="136">
        <f t="shared" si="46"/>
        <v>12708057.833997134</v>
      </c>
      <c r="EV60" s="136">
        <f t="shared" si="46"/>
        <v>7194.2373637121791</v>
      </c>
      <c r="EW60" s="136">
        <f t="shared" si="46"/>
        <v>5408.420896782136</v>
      </c>
      <c r="EX60" s="136">
        <f t="shared" si="46"/>
        <v>49778.506482741039</v>
      </c>
      <c r="EY60" s="136">
        <f t="shared" si="46"/>
        <v>5283.1116460201683</v>
      </c>
      <c r="EZ60" s="136">
        <f t="shared" si="46"/>
        <v>80634.837972027875</v>
      </c>
      <c r="FA60" s="136">
        <f t="shared" si="46"/>
        <v>10124.167262492854</v>
      </c>
      <c r="FB60" s="136">
        <f t="shared" si="46"/>
        <v>16208.400904879967</v>
      </c>
      <c r="FC60" s="136">
        <f t="shared" si="46"/>
        <v>32998.960194163898</v>
      </c>
      <c r="FD60" s="136">
        <f t="shared" si="46"/>
        <v>19784.414009478365</v>
      </c>
      <c r="FE60" s="136">
        <f t="shared" si="46"/>
        <v>111801.36149376028</v>
      </c>
      <c r="FF60" s="136">
        <f t="shared" si="46"/>
        <v>53927.16995277848</v>
      </c>
      <c r="FG60" s="136">
        <f t="shared" si="46"/>
        <v>30118.373801173562</v>
      </c>
      <c r="FH60" s="136">
        <f t="shared" si="46"/>
        <v>214446.90718493244</v>
      </c>
      <c r="FI60" s="136">
        <f t="shared" si="46"/>
        <v>13559.721822524563</v>
      </c>
      <c r="FJ60" s="136">
        <f t="shared" si="46"/>
        <v>23898.985952848379</v>
      </c>
      <c r="FK60" s="136">
        <f t="shared" si="46"/>
        <v>227527.67685840873</v>
      </c>
      <c r="FL60" s="136">
        <f t="shared" si="46"/>
        <v>458315.99666771904</v>
      </c>
      <c r="FM60" s="136">
        <f t="shared" si="46"/>
        <v>76731.124987708696</v>
      </c>
      <c r="FN60" s="136">
        <f t="shared" si="46"/>
        <v>1077470.2037433393</v>
      </c>
      <c r="FO60" s="136">
        <f t="shared" si="46"/>
        <v>7793211.3348148186</v>
      </c>
      <c r="FP60" s="136">
        <f t="shared" si="46"/>
        <v>419002.73102065385</v>
      </c>
      <c r="FQ60" s="136">
        <f t="shared" si="46"/>
        <v>218077.26114761652</v>
      </c>
      <c r="FR60" s="136">
        <f t="shared" si="46"/>
        <v>537636.65613200329</v>
      </c>
      <c r="FS60" s="136">
        <f t="shared" si="46"/>
        <v>47783.98316995085</v>
      </c>
      <c r="FT60" s="136">
        <f t="shared" si="46"/>
        <v>49007.1140261615</v>
      </c>
      <c r="FU60" s="136">
        <f t="shared" si="46"/>
        <v>109203.73306066688</v>
      </c>
      <c r="FV60" s="136">
        <f t="shared" si="46"/>
        <v>335945.7431331923</v>
      </c>
      <c r="FW60" s="136">
        <f t="shared" si="46"/>
        <v>12025081.135702558</v>
      </c>
      <c r="FX60" s="136">
        <f t="shared" si="46"/>
        <v>9467.4163625849596</v>
      </c>
      <c r="FY60" s="136">
        <f t="shared" si="46"/>
        <v>2857.3441831633677</v>
      </c>
      <c r="FZ60" s="136">
        <f t="shared" si="46"/>
        <v>46346.03047629277</v>
      </c>
      <c r="GA60" s="136">
        <f t="shared" si="46"/>
        <v>6697.6067911353175</v>
      </c>
      <c r="GB60" s="136">
        <f t="shared" si="46"/>
        <v>85972.189654024172</v>
      </c>
      <c r="GC60" s="136">
        <f t="shared" si="46"/>
        <v>12109.999490241835</v>
      </c>
      <c r="GD60" s="136">
        <f t="shared" si="46"/>
        <v>13336.665995724929</v>
      </c>
      <c r="GE60" s="136">
        <f t="shared" si="46"/>
        <v>46198.560729210483</v>
      </c>
      <c r="GF60" s="136">
        <f t="shared" si="46"/>
        <v>15040.381165388737</v>
      </c>
      <c r="GG60" s="136">
        <f t="shared" si="46"/>
        <v>92231.040040415857</v>
      </c>
      <c r="GH60" s="136">
        <f t="shared" si="46"/>
        <v>51163.193587183399</v>
      </c>
      <c r="GI60" s="136">
        <f t="shared" si="46"/>
        <v>22439.148600993864</v>
      </c>
      <c r="GJ60" s="136">
        <f t="shared" si="46"/>
        <v>196488.728046326</v>
      </c>
      <c r="GK60" s="136">
        <f t="shared" si="46"/>
        <v>13347.476612254393</v>
      </c>
      <c r="GL60" s="136">
        <f t="shared" si="46"/>
        <v>24351.686261483235</v>
      </c>
      <c r="GM60" s="136">
        <f t="shared" si="46"/>
        <v>252075.64250995577</v>
      </c>
      <c r="GN60" s="136">
        <f t="shared" si="46"/>
        <v>420030.53398523177</v>
      </c>
      <c r="GO60" s="136">
        <f t="shared" si="46"/>
        <v>80212.74742741615</v>
      </c>
      <c r="GP60" s="136">
        <f t="shared" si="46"/>
        <v>1154703.9177544191</v>
      </c>
      <c r="GQ60" s="136">
        <f t="shared" si="46"/>
        <v>8600355.3559945673</v>
      </c>
      <c r="GR60" s="136">
        <f t="shared" si="46"/>
        <v>440910.99632819358</v>
      </c>
      <c r="GS60" s="136">
        <f t="shared" si="46"/>
        <v>218581.94052554492</v>
      </c>
      <c r="GT60" s="136">
        <f t="shared" si="46"/>
        <v>589627.17346923565</v>
      </c>
      <c r="GU60" s="136">
        <f t="shared" si="46"/>
        <v>43965.724135872151</v>
      </c>
      <c r="GV60" s="136">
        <f t="shared" si="46"/>
        <v>47482.858606158217</v>
      </c>
      <c r="GW60" s="136">
        <f t="shared" ref="GW60:IA60" si="47">GW6+GW7+GW8</f>
        <v>89522.291033885063</v>
      </c>
      <c r="GX60" s="136">
        <f t="shared" si="47"/>
        <v>298699.28495347139</v>
      </c>
      <c r="GY60" s="136">
        <f t="shared" si="47"/>
        <v>12874215.934720375</v>
      </c>
      <c r="GZ60" s="136">
        <f t="shared" si="47"/>
        <v>8369.3952842412873</v>
      </c>
      <c r="HA60" s="136">
        <f t="shared" si="47"/>
        <v>1687.7111722091456</v>
      </c>
      <c r="HB60" s="136">
        <f t="shared" si="47"/>
        <v>37674.491859839181</v>
      </c>
      <c r="HC60" s="136">
        <f t="shared" si="47"/>
        <v>6713.6010644301296</v>
      </c>
      <c r="HD60" s="136">
        <f t="shared" si="47"/>
        <v>79641.646566793541</v>
      </c>
      <c r="HE60" s="136">
        <f t="shared" si="47"/>
        <v>10377.570904024284</v>
      </c>
      <c r="HF60" s="136">
        <f t="shared" si="47"/>
        <v>11262.36482803969</v>
      </c>
      <c r="HG60" s="136">
        <f t="shared" si="47"/>
        <v>26960.178735812548</v>
      </c>
      <c r="HH60" s="136">
        <f t="shared" si="47"/>
        <v>11026.662125783647</v>
      </c>
      <c r="HI60" s="136">
        <f t="shared" si="47"/>
        <v>62439.462141635508</v>
      </c>
      <c r="HJ60" s="136">
        <f t="shared" si="47"/>
        <v>40477.502225261094</v>
      </c>
      <c r="HK60" s="136">
        <f t="shared" si="47"/>
        <v>20060.720658183305</v>
      </c>
      <c r="HL60" s="136">
        <f t="shared" si="47"/>
        <v>155018.28868877038</v>
      </c>
      <c r="HM60" s="136">
        <f t="shared" si="47"/>
        <v>9325.402403674947</v>
      </c>
      <c r="HN60" s="136">
        <f t="shared" si="47"/>
        <v>19204.731815384141</v>
      </c>
      <c r="HO60" s="136">
        <f t="shared" si="47"/>
        <v>193344.76064100667</v>
      </c>
      <c r="HP60" s="136">
        <f t="shared" si="47"/>
        <v>342320.21868740587</v>
      </c>
      <c r="HQ60" s="136">
        <f t="shared" si="47"/>
        <v>55348.318627581059</v>
      </c>
      <c r="HR60" s="136">
        <f t="shared" si="47"/>
        <v>1100784.1678383367</v>
      </c>
      <c r="HS60" s="136">
        <f t="shared" si="47"/>
        <v>6836174.5001567453</v>
      </c>
      <c r="HT60" s="136">
        <f t="shared" si="47"/>
        <v>943142.73139076598</v>
      </c>
      <c r="HU60" s="136">
        <f t="shared" si="47"/>
        <v>167406.62252566684</v>
      </c>
      <c r="HV60" s="136">
        <f t="shared" si="47"/>
        <v>308581.20616079075</v>
      </c>
      <c r="HW60" s="136">
        <f t="shared" si="47"/>
        <v>41349.732096081621</v>
      </c>
      <c r="HX60" s="136">
        <f t="shared" si="47"/>
        <v>37682.151168185323</v>
      </c>
      <c r="HY60" s="136">
        <f t="shared" si="47"/>
        <v>72751.771177174538</v>
      </c>
      <c r="HZ60" s="136">
        <f t="shared" si="47"/>
        <v>325953.53999855241</v>
      </c>
      <c r="IA60" s="136">
        <f t="shared" si="47"/>
        <v>10925079.450942377</v>
      </c>
    </row>
    <row r="61" spans="11:235" x14ac:dyDescent="0.25">
      <c r="K61" s="102" t="s">
        <v>844</v>
      </c>
      <c r="L61" s="136">
        <f>SUM(L51:L60)</f>
        <v>636167.68866745895</v>
      </c>
      <c r="M61" s="136">
        <f t="shared" ref="M61:BX61" si="48">SUM(M51:M60)</f>
        <v>232236.878445168</v>
      </c>
      <c r="N61" s="136">
        <f t="shared" si="48"/>
        <v>1580744.8655652101</v>
      </c>
      <c r="O61" s="136">
        <f t="shared" si="48"/>
        <v>169435.80161588814</v>
      </c>
      <c r="P61" s="136">
        <f t="shared" si="48"/>
        <v>1889328.60169303</v>
      </c>
      <c r="Q61" s="136">
        <f t="shared" si="48"/>
        <v>157463.34898764221</v>
      </c>
      <c r="R61" s="136">
        <f t="shared" si="48"/>
        <v>299540.4576094416</v>
      </c>
      <c r="S61" s="136">
        <f t="shared" si="48"/>
        <v>983759.58177200402</v>
      </c>
      <c r="T61" s="136">
        <f t="shared" si="48"/>
        <v>664300.77115236979</v>
      </c>
      <c r="U61" s="136">
        <f t="shared" si="48"/>
        <v>3162932.5072321873</v>
      </c>
      <c r="V61" s="136">
        <f t="shared" si="48"/>
        <v>1170464.4920956665</v>
      </c>
      <c r="W61" s="136">
        <f t="shared" si="48"/>
        <v>1094112.5699543194</v>
      </c>
      <c r="X61" s="136">
        <f t="shared" si="48"/>
        <v>4172010.4513086001</v>
      </c>
      <c r="Y61" s="136">
        <f t="shared" si="48"/>
        <v>661288.44135666545</v>
      </c>
      <c r="Z61" s="136">
        <f t="shared" si="48"/>
        <v>743735.54030310875</v>
      </c>
      <c r="AA61" s="136">
        <f t="shared" si="48"/>
        <v>3985013.8472164078</v>
      </c>
      <c r="AB61" s="136">
        <f t="shared" si="48"/>
        <v>9884320.4878634661</v>
      </c>
      <c r="AC61" s="136">
        <f t="shared" si="48"/>
        <v>2399512.8753550211</v>
      </c>
      <c r="AD61" s="136">
        <f t="shared" si="48"/>
        <v>29408893.385429669</v>
      </c>
      <c r="AE61" s="136">
        <f t="shared" si="48"/>
        <v>84687662.248277128</v>
      </c>
      <c r="AF61" s="136">
        <f t="shared" si="48"/>
        <v>9601194.7613929994</v>
      </c>
      <c r="AG61" s="136">
        <f t="shared" si="48"/>
        <v>5026681.1276933299</v>
      </c>
      <c r="AH61" s="136">
        <f t="shared" si="48"/>
        <v>9598104.4389978908</v>
      </c>
      <c r="AI61" s="136">
        <f t="shared" si="48"/>
        <v>1139537.3961004671</v>
      </c>
      <c r="AJ61" s="136">
        <f t="shared" si="48"/>
        <v>1148918.8558179149</v>
      </c>
      <c r="AK61" s="136">
        <f t="shared" si="48"/>
        <v>2817995.1913245944</v>
      </c>
      <c r="AL61" s="136">
        <f t="shared" si="48"/>
        <v>5951528.5473535946</v>
      </c>
      <c r="AM61" s="136">
        <f t="shared" si="48"/>
        <v>183266885.16058126</v>
      </c>
      <c r="AN61" s="136">
        <f t="shared" si="48"/>
        <v>571629.06340814463</v>
      </c>
      <c r="AO61" s="136">
        <f t="shared" si="48"/>
        <v>216162.43523734971</v>
      </c>
      <c r="AP61" s="136">
        <f t="shared" si="48"/>
        <v>1471394.0773093281</v>
      </c>
      <c r="AQ61" s="136">
        <f t="shared" si="48"/>
        <v>160046.82441042777</v>
      </c>
      <c r="AR61" s="136">
        <f t="shared" si="48"/>
        <v>1750840.6047316482</v>
      </c>
      <c r="AS61" s="136">
        <f t="shared" si="48"/>
        <v>149858.24550187431</v>
      </c>
      <c r="AT61" s="136">
        <f t="shared" si="48"/>
        <v>292841.46828428161</v>
      </c>
      <c r="AU61" s="136">
        <f t="shared" si="48"/>
        <v>976257.0606630618</v>
      </c>
      <c r="AV61" s="136">
        <f t="shared" si="48"/>
        <v>714834.1388976879</v>
      </c>
      <c r="AW61" s="136">
        <f t="shared" si="48"/>
        <v>2874222.313416691</v>
      </c>
      <c r="AX61" s="136">
        <f t="shared" si="48"/>
        <v>1122873.4202504552</v>
      </c>
      <c r="AY61" s="136">
        <f t="shared" si="48"/>
        <v>956651.28246951336</v>
      </c>
      <c r="AZ61" s="136">
        <f t="shared" si="48"/>
        <v>4315655.6944037564</v>
      </c>
      <c r="BA61" s="136">
        <f t="shared" si="48"/>
        <v>586481.08508776326</v>
      </c>
      <c r="BB61" s="136">
        <f t="shared" si="48"/>
        <v>702182.82481124043</v>
      </c>
      <c r="BC61" s="136">
        <f t="shared" si="48"/>
        <v>3690418.111283978</v>
      </c>
      <c r="BD61" s="136">
        <f t="shared" si="48"/>
        <v>9884524.6549108289</v>
      </c>
      <c r="BE61" s="136">
        <f t="shared" si="48"/>
        <v>2382732.1634065891</v>
      </c>
      <c r="BF61" s="136">
        <f t="shared" si="48"/>
        <v>29046918.579906754</v>
      </c>
      <c r="BG61" s="136">
        <f t="shared" si="48"/>
        <v>83397049.537080884</v>
      </c>
      <c r="BH61" s="136">
        <f t="shared" si="48"/>
        <v>9602997.6083661057</v>
      </c>
      <c r="BI61" s="136">
        <f t="shared" si="48"/>
        <v>4973876.7283930127</v>
      </c>
      <c r="BJ61" s="136">
        <f t="shared" si="48"/>
        <v>9029594.7054421641</v>
      </c>
      <c r="BK61" s="136">
        <f t="shared" si="48"/>
        <v>1106510.1379608074</v>
      </c>
      <c r="BL61" s="136">
        <f t="shared" si="48"/>
        <v>1096290.1573735988</v>
      </c>
      <c r="BM61" s="136">
        <f t="shared" si="48"/>
        <v>2711142.4090234991</v>
      </c>
      <c r="BN61" s="136">
        <f t="shared" si="48"/>
        <v>5798246.0449972153</v>
      </c>
      <c r="BO61" s="136">
        <f t="shared" si="48"/>
        <v>179582231.37702867</v>
      </c>
      <c r="BP61" s="136">
        <f t="shared" si="48"/>
        <v>536602.95432838565</v>
      </c>
      <c r="BQ61" s="136">
        <f t="shared" si="48"/>
        <v>187999.04770860239</v>
      </c>
      <c r="BR61" s="136">
        <f t="shared" si="48"/>
        <v>1485667.1270579617</v>
      </c>
      <c r="BS61" s="136">
        <f t="shared" si="48"/>
        <v>155346.83708731932</v>
      </c>
      <c r="BT61" s="136">
        <f t="shared" si="48"/>
        <v>1653003.4231865429</v>
      </c>
      <c r="BU61" s="136">
        <f t="shared" si="48"/>
        <v>128949.56123455346</v>
      </c>
      <c r="BV61" s="136">
        <f t="shared" si="48"/>
        <v>259477.90318248369</v>
      </c>
      <c r="BW61" s="136">
        <f t="shared" si="48"/>
        <v>920012.53591376252</v>
      </c>
      <c r="BX61" s="136">
        <f t="shared" si="48"/>
        <v>621307.19333990011</v>
      </c>
      <c r="BY61" s="136">
        <f t="shared" ref="BY61:EJ61" si="49">SUM(BY51:BY60)</f>
        <v>2683170.1976797907</v>
      </c>
      <c r="BZ61" s="136">
        <f t="shared" si="49"/>
        <v>1151295.844426001</v>
      </c>
      <c r="CA61" s="136">
        <f t="shared" si="49"/>
        <v>927877.78552431392</v>
      </c>
      <c r="CB61" s="136">
        <f t="shared" si="49"/>
        <v>4184915.6414268538</v>
      </c>
      <c r="CC61" s="136">
        <f t="shared" si="49"/>
        <v>581360.16489745432</v>
      </c>
      <c r="CD61" s="136">
        <f t="shared" si="49"/>
        <v>631924.699181729</v>
      </c>
      <c r="CE61" s="136">
        <f t="shared" si="49"/>
        <v>3613920.8401975981</v>
      </c>
      <c r="CF61" s="136">
        <f t="shared" si="49"/>
        <v>9575896.727238968</v>
      </c>
      <c r="CG61" s="136">
        <f t="shared" si="49"/>
        <v>2192933.0610047937</v>
      </c>
      <c r="CH61" s="136">
        <f t="shared" si="49"/>
        <v>29786844.254071351</v>
      </c>
      <c r="CI61" s="136">
        <f t="shared" si="49"/>
        <v>82801597.814292178</v>
      </c>
      <c r="CJ61" s="136">
        <f t="shared" si="49"/>
        <v>9257264.6752448454</v>
      </c>
      <c r="CK61" s="136">
        <f t="shared" si="49"/>
        <v>4628634.2808716111</v>
      </c>
      <c r="CL61" s="136">
        <f t="shared" si="49"/>
        <v>8545221.1906394921</v>
      </c>
      <c r="CM61" s="136">
        <f t="shared" si="49"/>
        <v>1015890.2363888931</v>
      </c>
      <c r="CN61" s="136">
        <f t="shared" si="49"/>
        <v>1070066.2448490092</v>
      </c>
      <c r="CO61" s="136">
        <f t="shared" si="49"/>
        <v>2458966.5006314977</v>
      </c>
      <c r="CP61" s="136">
        <f t="shared" si="49"/>
        <v>5324808.7145705968</v>
      </c>
      <c r="CQ61" s="136">
        <f t="shared" si="49"/>
        <v>176380955.45617646</v>
      </c>
      <c r="CR61" s="136">
        <f t="shared" si="49"/>
        <v>507570.02152506658</v>
      </c>
      <c r="CS61" s="136">
        <f t="shared" si="49"/>
        <v>156773.67225209836</v>
      </c>
      <c r="CT61" s="136">
        <f t="shared" si="49"/>
        <v>1410800.4988702084</v>
      </c>
      <c r="CU61" s="136">
        <f t="shared" si="49"/>
        <v>124785.45431418229</v>
      </c>
      <c r="CV61" s="136">
        <f t="shared" si="49"/>
        <v>1565308.1337274327</v>
      </c>
      <c r="CW61" s="136">
        <f t="shared" si="49"/>
        <v>119788.26365294859</v>
      </c>
      <c r="CX61" s="136">
        <f t="shared" si="49"/>
        <v>225983.03451455114</v>
      </c>
      <c r="CY61" s="136">
        <f t="shared" si="49"/>
        <v>765509.03409716976</v>
      </c>
      <c r="CZ61" s="136">
        <f t="shared" si="49"/>
        <v>546287.78088529815</v>
      </c>
      <c r="DA61" s="136">
        <f t="shared" si="49"/>
        <v>2442113.8713051504</v>
      </c>
      <c r="DB61" s="136">
        <f t="shared" si="49"/>
        <v>1100878.6622069546</v>
      </c>
      <c r="DC61" s="136">
        <f t="shared" si="49"/>
        <v>807225.85228803474</v>
      </c>
      <c r="DD61" s="136">
        <f t="shared" si="49"/>
        <v>3699184.3238092149</v>
      </c>
      <c r="DE61" s="136">
        <f t="shared" si="49"/>
        <v>550816.07436670293</v>
      </c>
      <c r="DF61" s="136">
        <f t="shared" si="49"/>
        <v>581865.02821727016</v>
      </c>
      <c r="DG61" s="136">
        <f t="shared" si="49"/>
        <v>3570286.6151556689</v>
      </c>
      <c r="DH61" s="136">
        <f t="shared" si="49"/>
        <v>9073212.9265563823</v>
      </c>
      <c r="DI61" s="136">
        <f t="shared" si="49"/>
        <v>2080531.8843622115</v>
      </c>
      <c r="DJ61" s="136">
        <f t="shared" si="49"/>
        <v>28315961.020123638</v>
      </c>
      <c r="DK61" s="136">
        <f t="shared" si="49"/>
        <v>78087996.123322815</v>
      </c>
      <c r="DL61" s="136">
        <f t="shared" si="49"/>
        <v>8463163.8769906648</v>
      </c>
      <c r="DM61" s="136">
        <f t="shared" si="49"/>
        <v>4268823.731025287</v>
      </c>
      <c r="DN61" s="136">
        <f t="shared" si="49"/>
        <v>8671505.5605171677</v>
      </c>
      <c r="DO61" s="136">
        <f t="shared" si="49"/>
        <v>972679.49231998948</v>
      </c>
      <c r="DP61" s="136">
        <f t="shared" si="49"/>
        <v>971666.82610674168</v>
      </c>
      <c r="DQ61" s="136">
        <f t="shared" si="49"/>
        <v>2420720.5764937145</v>
      </c>
      <c r="DR61" s="136">
        <f t="shared" si="49"/>
        <v>5576460.1987163993</v>
      </c>
      <c r="DS61" s="136">
        <f t="shared" si="49"/>
        <v>167077898.53772298</v>
      </c>
      <c r="DT61" s="136">
        <f t="shared" si="49"/>
        <v>479911.04515372904</v>
      </c>
      <c r="DU61" s="136">
        <f t="shared" si="49"/>
        <v>195488.05955061837</v>
      </c>
      <c r="DV61" s="136">
        <f t="shared" si="49"/>
        <v>1297816.8681094986</v>
      </c>
      <c r="DW61" s="136">
        <f t="shared" si="49"/>
        <v>116850.66504833815</v>
      </c>
      <c r="DX61" s="136">
        <f t="shared" si="49"/>
        <v>1597306.7684049993</v>
      </c>
      <c r="DY61" s="136">
        <f t="shared" si="49"/>
        <v>112668.05366758931</v>
      </c>
      <c r="DZ61" s="136">
        <f t="shared" si="49"/>
        <v>214488.96464657577</v>
      </c>
      <c r="EA61" s="136">
        <f t="shared" si="49"/>
        <v>732450.43927339977</v>
      </c>
      <c r="EB61" s="136">
        <f t="shared" si="49"/>
        <v>471471.23227323469</v>
      </c>
      <c r="EC61" s="136">
        <f t="shared" si="49"/>
        <v>2409126.7014304241</v>
      </c>
      <c r="ED61" s="136">
        <f t="shared" si="49"/>
        <v>817229.87169683166</v>
      </c>
      <c r="EE61" s="136">
        <f t="shared" si="49"/>
        <v>767006.73085145478</v>
      </c>
      <c r="EF61" s="136">
        <f t="shared" si="49"/>
        <v>3610612.8232739544</v>
      </c>
      <c r="EG61" s="136">
        <f t="shared" si="49"/>
        <v>547770.40990486403</v>
      </c>
      <c r="EH61" s="136">
        <f t="shared" si="49"/>
        <v>521868.78645645588</v>
      </c>
      <c r="EI61" s="136">
        <f t="shared" si="49"/>
        <v>3362235.6330822567</v>
      </c>
      <c r="EJ61" s="136">
        <f t="shared" si="49"/>
        <v>9290391.1974368244</v>
      </c>
      <c r="EK61" s="136">
        <f t="shared" ref="EK61:GV61" si="50">SUM(EK51:EK60)</f>
        <v>2002244.2219348582</v>
      </c>
      <c r="EL61" s="136">
        <f t="shared" si="50"/>
        <v>26666708.423894763</v>
      </c>
      <c r="EM61" s="136">
        <f t="shared" si="50"/>
        <v>76229476.182184726</v>
      </c>
      <c r="EN61" s="136">
        <f t="shared" si="50"/>
        <v>8539599.2534375321</v>
      </c>
      <c r="EO61" s="136">
        <f t="shared" si="50"/>
        <v>4210010.5790169192</v>
      </c>
      <c r="EP61" s="136">
        <f t="shared" si="50"/>
        <v>8783697.089205971</v>
      </c>
      <c r="EQ61" s="136">
        <f t="shared" si="50"/>
        <v>930541.59895136161</v>
      </c>
      <c r="ER61" s="136">
        <f t="shared" si="50"/>
        <v>886756.23073065456</v>
      </c>
      <c r="ES61" s="136">
        <f t="shared" si="50"/>
        <v>2391287.8417701139</v>
      </c>
      <c r="ET61" s="136">
        <f t="shared" si="50"/>
        <v>5201139.6733567202</v>
      </c>
      <c r="EU61" s="136">
        <f t="shared" si="50"/>
        <v>162386155.34474468</v>
      </c>
      <c r="EV61" s="136">
        <f t="shared" si="50"/>
        <v>407285.73510342877</v>
      </c>
      <c r="EW61" s="136">
        <f t="shared" si="50"/>
        <v>174848.11066178387</v>
      </c>
      <c r="EX61" s="136">
        <f t="shared" si="50"/>
        <v>1120145.0341054362</v>
      </c>
      <c r="EY61" s="136">
        <f t="shared" si="50"/>
        <v>111034.05242464866</v>
      </c>
      <c r="EZ61" s="136">
        <f t="shared" si="50"/>
        <v>1421241.14546173</v>
      </c>
      <c r="FA61" s="136">
        <f t="shared" si="50"/>
        <v>109488.55852018428</v>
      </c>
      <c r="FB61" s="136">
        <f t="shared" si="50"/>
        <v>223934.36419698174</v>
      </c>
      <c r="FC61" s="136">
        <f t="shared" si="50"/>
        <v>604643.60432586726</v>
      </c>
      <c r="FD61" s="136">
        <f t="shared" si="50"/>
        <v>422347.47242361383</v>
      </c>
      <c r="FE61" s="136">
        <f t="shared" si="50"/>
        <v>1949802.6208119791</v>
      </c>
      <c r="FF61" s="136">
        <f t="shared" si="50"/>
        <v>695085.87940453866</v>
      </c>
      <c r="FG61" s="136">
        <f t="shared" si="50"/>
        <v>640855.6731503004</v>
      </c>
      <c r="FH61" s="136">
        <f t="shared" si="50"/>
        <v>3228639.3758082301</v>
      </c>
      <c r="FI61" s="136">
        <f t="shared" si="50"/>
        <v>550668.12903106771</v>
      </c>
      <c r="FJ61" s="136">
        <f t="shared" si="50"/>
        <v>480688.32170094748</v>
      </c>
      <c r="FK61" s="136">
        <f t="shared" si="50"/>
        <v>3101014.9674789943</v>
      </c>
      <c r="FL61" s="136">
        <f t="shared" si="50"/>
        <v>8292409.59242527</v>
      </c>
      <c r="FM61" s="136">
        <f t="shared" si="50"/>
        <v>1967451.9464857711</v>
      </c>
      <c r="FN61" s="136">
        <f t="shared" si="50"/>
        <v>24150692.16568711</v>
      </c>
      <c r="FO61" s="136">
        <f t="shared" si="50"/>
        <v>70261762.747987464</v>
      </c>
      <c r="FP61" s="136">
        <f t="shared" si="50"/>
        <v>7596754.8947375603</v>
      </c>
      <c r="FQ61" s="136">
        <f t="shared" si="50"/>
        <v>3783867.7952010646</v>
      </c>
      <c r="FR61" s="136">
        <f t="shared" si="50"/>
        <v>7869244.9205492539</v>
      </c>
      <c r="FS61" s="136">
        <f t="shared" si="50"/>
        <v>868876.13069075032</v>
      </c>
      <c r="FT61" s="136">
        <f t="shared" si="50"/>
        <v>842751.36423531536</v>
      </c>
      <c r="FU61" s="136">
        <f t="shared" si="50"/>
        <v>2097110.704514079</v>
      </c>
      <c r="FV61" s="136">
        <f t="shared" si="50"/>
        <v>4738183.8323404044</v>
      </c>
      <c r="FW61" s="136">
        <f t="shared" si="50"/>
        <v>147710829.13946378</v>
      </c>
      <c r="FX61" s="136">
        <f t="shared" si="50"/>
        <v>363903.80285737733</v>
      </c>
      <c r="FY61" s="136">
        <f t="shared" si="50"/>
        <v>177040.61058926486</v>
      </c>
      <c r="FZ61" s="136">
        <f t="shared" si="50"/>
        <v>1062820.5804737203</v>
      </c>
      <c r="GA61" s="136">
        <f t="shared" si="50"/>
        <v>93158.938497929616</v>
      </c>
      <c r="GB61" s="136">
        <f t="shared" si="50"/>
        <v>1198585.4329941203</v>
      </c>
      <c r="GC61" s="136">
        <f t="shared" si="50"/>
        <v>130504.63814345204</v>
      </c>
      <c r="GD61" s="136">
        <f t="shared" si="50"/>
        <v>347999.20239325165</v>
      </c>
      <c r="GE61" s="136">
        <f t="shared" si="50"/>
        <v>648796.89797049575</v>
      </c>
      <c r="GF61" s="136">
        <f t="shared" si="50"/>
        <v>414641.31321038579</v>
      </c>
      <c r="GG61" s="136">
        <f t="shared" si="50"/>
        <v>1781416.3328968361</v>
      </c>
      <c r="GH61" s="136">
        <f t="shared" si="50"/>
        <v>613994.6553205176</v>
      </c>
      <c r="GI61" s="136">
        <f t="shared" si="50"/>
        <v>507465.25085444964</v>
      </c>
      <c r="GJ61" s="136">
        <f t="shared" si="50"/>
        <v>3223782.7063610093</v>
      </c>
      <c r="GK61" s="136">
        <f t="shared" si="50"/>
        <v>408888.11706532713</v>
      </c>
      <c r="GL61" s="136">
        <f t="shared" si="50"/>
        <v>501857.98479143484</v>
      </c>
      <c r="GM61" s="136">
        <f t="shared" si="50"/>
        <v>3074653.0476186164</v>
      </c>
      <c r="GN61" s="136">
        <f t="shared" si="50"/>
        <v>8123091.1618347028</v>
      </c>
      <c r="GO61" s="136">
        <f t="shared" si="50"/>
        <v>2041308.4498891621</v>
      </c>
      <c r="GP61" s="136">
        <f t="shared" si="50"/>
        <v>23902344.409994856</v>
      </c>
      <c r="GQ61" s="136">
        <f t="shared" si="50"/>
        <v>65128131.747712307</v>
      </c>
      <c r="GR61" s="136">
        <f t="shared" si="50"/>
        <v>7146222.5502379164</v>
      </c>
      <c r="GS61" s="136">
        <f t="shared" si="50"/>
        <v>3614116.4500448876</v>
      </c>
      <c r="GT61" s="136">
        <f t="shared" si="50"/>
        <v>7929673.4007410053</v>
      </c>
      <c r="GU61" s="136">
        <f t="shared" si="50"/>
        <v>765603.77743196371</v>
      </c>
      <c r="GV61" s="136">
        <f t="shared" si="50"/>
        <v>785180.04922918789</v>
      </c>
      <c r="GW61" s="136">
        <f t="shared" ref="GW61:IA61" si="51">SUM(GW51:GW60)</f>
        <v>2046478.8985005105</v>
      </c>
      <c r="GX61" s="136">
        <f t="shared" si="51"/>
        <v>3998504.9124304745</v>
      </c>
      <c r="GY61" s="136">
        <f t="shared" si="51"/>
        <v>140030165.32008517</v>
      </c>
      <c r="GZ61" s="136">
        <f t="shared" si="51"/>
        <v>302936.05625398149</v>
      </c>
      <c r="HA61" s="136">
        <f t="shared" si="51"/>
        <v>168165.39379433551</v>
      </c>
      <c r="HB61" s="136">
        <f t="shared" si="51"/>
        <v>862952.3842271152</v>
      </c>
      <c r="HC61" s="136">
        <f t="shared" si="51"/>
        <v>85077.812552555217</v>
      </c>
      <c r="HD61" s="136">
        <f t="shared" si="51"/>
        <v>1005544.971189104</v>
      </c>
      <c r="HE61" s="136">
        <f t="shared" si="51"/>
        <v>115312.4825393427</v>
      </c>
      <c r="HF61" s="136">
        <f t="shared" si="51"/>
        <v>235904.93247718652</v>
      </c>
      <c r="HG61" s="136">
        <f t="shared" si="51"/>
        <v>500391.79985702771</v>
      </c>
      <c r="HH61" s="136">
        <f t="shared" si="51"/>
        <v>362151.45839068061</v>
      </c>
      <c r="HI61" s="136">
        <f t="shared" si="51"/>
        <v>1507810.7696227871</v>
      </c>
      <c r="HJ61" s="136">
        <f t="shared" si="51"/>
        <v>568619.49690857192</v>
      </c>
      <c r="HK61" s="136">
        <f t="shared" si="51"/>
        <v>489660.23240747856</v>
      </c>
      <c r="HL61" s="136">
        <f t="shared" si="51"/>
        <v>2679177.6392832231</v>
      </c>
      <c r="HM61" s="136">
        <f t="shared" si="51"/>
        <v>373971.72426299116</v>
      </c>
      <c r="HN61" s="136">
        <f t="shared" si="51"/>
        <v>512217.79512510379</v>
      </c>
      <c r="HO61" s="136">
        <f t="shared" si="51"/>
        <v>2594305.7049186998</v>
      </c>
      <c r="HP61" s="136">
        <f t="shared" si="51"/>
        <v>7222875.6717602331</v>
      </c>
      <c r="HQ61" s="136">
        <f t="shared" si="51"/>
        <v>1582279.6061794653</v>
      </c>
      <c r="HR61" s="136">
        <f t="shared" si="51"/>
        <v>22521833.732547823</v>
      </c>
      <c r="HS61" s="136">
        <f t="shared" si="51"/>
        <v>58896161.723385848</v>
      </c>
      <c r="HT61" s="136">
        <f t="shared" si="51"/>
        <v>6139772.8416108647</v>
      </c>
      <c r="HU61" s="136">
        <f t="shared" si="51"/>
        <v>3067070.4988858979</v>
      </c>
      <c r="HV61" s="136">
        <f t="shared" si="51"/>
        <v>6836614.9633109681</v>
      </c>
      <c r="HW61" s="136">
        <f t="shared" si="51"/>
        <v>730086.43815726216</v>
      </c>
      <c r="HX61" s="136">
        <f t="shared" si="51"/>
        <v>659428.87634447659</v>
      </c>
      <c r="HY61" s="136">
        <f t="shared" si="51"/>
        <v>1741331.3706427687</v>
      </c>
      <c r="HZ61" s="136">
        <f t="shared" si="51"/>
        <v>4196646.7054883819</v>
      </c>
      <c r="IA61" s="136">
        <f t="shared" si="51"/>
        <v>125958303.0821242</v>
      </c>
    </row>
    <row r="62" spans="11:235" x14ac:dyDescent="0.25">
      <c r="K62" s="14"/>
      <c r="IA62" s="106"/>
    </row>
    <row r="63" spans="11:235" x14ac:dyDescent="0.25">
      <c r="K63" s="14"/>
      <c r="IA63" s="106"/>
    </row>
    <row r="64" spans="11:235" x14ac:dyDescent="0.25">
      <c r="K64" s="25" t="s">
        <v>843</v>
      </c>
      <c r="L64" s="23" t="s">
        <v>556</v>
      </c>
      <c r="M64" s="23" t="s">
        <v>557</v>
      </c>
      <c r="N64" s="23" t="s">
        <v>558</v>
      </c>
      <c r="O64" s="23" t="s">
        <v>559</v>
      </c>
      <c r="P64" s="23" t="s">
        <v>560</v>
      </c>
      <c r="Q64" s="23" t="s">
        <v>561</v>
      </c>
      <c r="R64" s="23" t="s">
        <v>562</v>
      </c>
      <c r="S64" s="23" t="s">
        <v>563</v>
      </c>
      <c r="T64" s="23" t="s">
        <v>564</v>
      </c>
      <c r="U64" s="23" t="s">
        <v>565</v>
      </c>
      <c r="V64" s="23" t="s">
        <v>566</v>
      </c>
      <c r="W64" s="23" t="s">
        <v>567</v>
      </c>
      <c r="X64" s="23" t="s">
        <v>568</v>
      </c>
      <c r="Y64" s="23" t="s">
        <v>569</v>
      </c>
      <c r="Z64" s="23" t="s">
        <v>570</v>
      </c>
      <c r="AA64" s="23" t="s">
        <v>571</v>
      </c>
      <c r="AB64" s="23" t="s">
        <v>572</v>
      </c>
      <c r="AC64" s="23" t="s">
        <v>573</v>
      </c>
      <c r="AD64" s="23" t="s">
        <v>574</v>
      </c>
      <c r="AE64" s="23" t="s">
        <v>575</v>
      </c>
      <c r="AF64" s="23" t="s">
        <v>576</v>
      </c>
      <c r="AG64" s="23" t="s">
        <v>577</v>
      </c>
      <c r="AH64" s="23" t="s">
        <v>578</v>
      </c>
      <c r="AI64" s="23" t="s">
        <v>579</v>
      </c>
      <c r="AJ64" s="23" t="s">
        <v>580</v>
      </c>
      <c r="AK64" s="23" t="s">
        <v>581</v>
      </c>
      <c r="AL64" s="23" t="s">
        <v>582</v>
      </c>
      <c r="AM64" s="23" t="s">
        <v>583</v>
      </c>
      <c r="AN64" s="23" t="s">
        <v>584</v>
      </c>
      <c r="AO64" s="23" t="s">
        <v>585</v>
      </c>
      <c r="AP64" s="23" t="s">
        <v>586</v>
      </c>
      <c r="AQ64" s="23" t="s">
        <v>587</v>
      </c>
      <c r="AR64" s="23" t="s">
        <v>588</v>
      </c>
      <c r="AS64" s="23" t="s">
        <v>589</v>
      </c>
      <c r="AT64" s="23" t="s">
        <v>590</v>
      </c>
      <c r="AU64" s="23" t="s">
        <v>591</v>
      </c>
      <c r="AV64" s="23" t="s">
        <v>592</v>
      </c>
      <c r="AW64" s="23" t="s">
        <v>593</v>
      </c>
      <c r="AX64" s="23" t="s">
        <v>594</v>
      </c>
      <c r="AY64" s="23" t="s">
        <v>595</v>
      </c>
      <c r="AZ64" s="23" t="s">
        <v>596</v>
      </c>
      <c r="BA64" s="23" t="s">
        <v>597</v>
      </c>
      <c r="BB64" s="23" t="s">
        <v>598</v>
      </c>
      <c r="BC64" s="23" t="s">
        <v>599</v>
      </c>
      <c r="BD64" s="23" t="s">
        <v>600</v>
      </c>
      <c r="BE64" s="23" t="s">
        <v>601</v>
      </c>
      <c r="BF64" s="23" t="s">
        <v>602</v>
      </c>
      <c r="BG64" s="23" t="s">
        <v>603</v>
      </c>
      <c r="BH64" s="23" t="s">
        <v>604</v>
      </c>
      <c r="BI64" s="23" t="s">
        <v>605</v>
      </c>
      <c r="BJ64" s="23" t="s">
        <v>606</v>
      </c>
      <c r="BK64" s="23" t="s">
        <v>607</v>
      </c>
      <c r="BL64" s="23" t="s">
        <v>608</v>
      </c>
      <c r="BM64" s="23" t="s">
        <v>609</v>
      </c>
      <c r="BN64" s="23" t="s">
        <v>610</v>
      </c>
      <c r="BO64" s="23" t="s">
        <v>611</v>
      </c>
      <c r="BP64" s="23" t="s">
        <v>612</v>
      </c>
      <c r="BQ64" s="23" t="s">
        <v>613</v>
      </c>
      <c r="BR64" s="23" t="s">
        <v>614</v>
      </c>
      <c r="BS64" s="23" t="s">
        <v>615</v>
      </c>
      <c r="BT64" s="23" t="s">
        <v>616</v>
      </c>
      <c r="BU64" s="23" t="s">
        <v>617</v>
      </c>
      <c r="BV64" s="23" t="s">
        <v>618</v>
      </c>
      <c r="BW64" s="23" t="s">
        <v>619</v>
      </c>
      <c r="BX64" s="23" t="s">
        <v>620</v>
      </c>
      <c r="BY64" s="23" t="s">
        <v>621</v>
      </c>
      <c r="BZ64" s="23" t="s">
        <v>622</v>
      </c>
      <c r="CA64" s="23" t="s">
        <v>623</v>
      </c>
      <c r="CB64" s="23" t="s">
        <v>624</v>
      </c>
      <c r="CC64" s="23" t="s">
        <v>625</v>
      </c>
      <c r="CD64" s="23" t="s">
        <v>626</v>
      </c>
      <c r="CE64" s="23" t="s">
        <v>627</v>
      </c>
      <c r="CF64" s="23" t="s">
        <v>628</v>
      </c>
      <c r="CG64" s="23" t="s">
        <v>629</v>
      </c>
      <c r="CH64" s="23" t="s">
        <v>630</v>
      </c>
      <c r="CI64" s="23" t="s">
        <v>631</v>
      </c>
      <c r="CJ64" s="23" t="s">
        <v>632</v>
      </c>
      <c r="CK64" s="23" t="s">
        <v>633</v>
      </c>
      <c r="CL64" s="23" t="s">
        <v>634</v>
      </c>
      <c r="CM64" s="23" t="s">
        <v>635</v>
      </c>
      <c r="CN64" s="23" t="s">
        <v>636</v>
      </c>
      <c r="CO64" s="23" t="s">
        <v>637</v>
      </c>
      <c r="CP64" s="23" t="s">
        <v>638</v>
      </c>
      <c r="CQ64" s="23" t="s">
        <v>639</v>
      </c>
      <c r="CR64" s="23" t="s">
        <v>640</v>
      </c>
      <c r="CS64" s="23" t="s">
        <v>641</v>
      </c>
      <c r="CT64" s="23" t="s">
        <v>642</v>
      </c>
      <c r="CU64" s="23" t="s">
        <v>643</v>
      </c>
      <c r="CV64" s="23" t="s">
        <v>644</v>
      </c>
      <c r="CW64" s="23" t="s">
        <v>645</v>
      </c>
      <c r="CX64" s="23" t="s">
        <v>646</v>
      </c>
      <c r="CY64" s="23" t="s">
        <v>647</v>
      </c>
      <c r="CZ64" s="23" t="s">
        <v>648</v>
      </c>
      <c r="DA64" s="23" t="s">
        <v>649</v>
      </c>
      <c r="DB64" s="23" t="s">
        <v>650</v>
      </c>
      <c r="DC64" s="23" t="s">
        <v>651</v>
      </c>
      <c r="DD64" s="23" t="s">
        <v>652</v>
      </c>
      <c r="DE64" s="23" t="s">
        <v>653</v>
      </c>
      <c r="DF64" s="23" t="s">
        <v>654</v>
      </c>
      <c r="DG64" s="23" t="s">
        <v>655</v>
      </c>
      <c r="DH64" s="23" t="s">
        <v>656</v>
      </c>
      <c r="DI64" s="23" t="s">
        <v>657</v>
      </c>
      <c r="DJ64" s="23" t="s">
        <v>658</v>
      </c>
      <c r="DK64" s="23" t="s">
        <v>659</v>
      </c>
      <c r="DL64" s="23" t="s">
        <v>660</v>
      </c>
      <c r="DM64" s="23" t="s">
        <v>661</v>
      </c>
      <c r="DN64" s="23" t="s">
        <v>662</v>
      </c>
      <c r="DO64" s="23" t="s">
        <v>663</v>
      </c>
      <c r="DP64" s="23" t="s">
        <v>664</v>
      </c>
      <c r="DQ64" s="23" t="s">
        <v>665</v>
      </c>
      <c r="DR64" s="23" t="s">
        <v>666</v>
      </c>
      <c r="DS64" s="23" t="s">
        <v>667</v>
      </c>
      <c r="DT64" s="23" t="s">
        <v>668</v>
      </c>
      <c r="DU64" s="23" t="s">
        <v>669</v>
      </c>
      <c r="DV64" s="23" t="s">
        <v>670</v>
      </c>
      <c r="DW64" s="23" t="s">
        <v>671</v>
      </c>
      <c r="DX64" s="23" t="s">
        <v>672</v>
      </c>
      <c r="DY64" s="23" t="s">
        <v>673</v>
      </c>
      <c r="DZ64" s="23" t="s">
        <v>674</v>
      </c>
      <c r="EA64" s="23" t="s">
        <v>675</v>
      </c>
      <c r="EB64" s="23" t="s">
        <v>676</v>
      </c>
      <c r="EC64" s="23" t="s">
        <v>677</v>
      </c>
      <c r="ED64" s="23" t="s">
        <v>678</v>
      </c>
      <c r="EE64" s="23" t="s">
        <v>679</v>
      </c>
      <c r="EF64" s="23" t="s">
        <v>680</v>
      </c>
      <c r="EG64" s="23" t="s">
        <v>681</v>
      </c>
      <c r="EH64" s="23" t="s">
        <v>682</v>
      </c>
      <c r="EI64" s="23" t="s">
        <v>683</v>
      </c>
      <c r="EJ64" s="23" t="s">
        <v>684</v>
      </c>
      <c r="EK64" s="23" t="s">
        <v>685</v>
      </c>
      <c r="EL64" s="23" t="s">
        <v>686</v>
      </c>
      <c r="EM64" s="23" t="s">
        <v>687</v>
      </c>
      <c r="EN64" s="23" t="s">
        <v>688</v>
      </c>
      <c r="EO64" s="23" t="s">
        <v>689</v>
      </c>
      <c r="EP64" s="23" t="s">
        <v>690</v>
      </c>
      <c r="EQ64" s="23" t="s">
        <v>691</v>
      </c>
      <c r="ER64" s="23" t="s">
        <v>692</v>
      </c>
      <c r="ES64" s="23" t="s">
        <v>693</v>
      </c>
      <c r="ET64" s="23" t="s">
        <v>694</v>
      </c>
      <c r="EU64" s="23" t="s">
        <v>695</v>
      </c>
      <c r="EV64" s="23" t="s">
        <v>696</v>
      </c>
      <c r="EW64" s="23" t="s">
        <v>697</v>
      </c>
      <c r="EX64" s="23" t="s">
        <v>698</v>
      </c>
      <c r="EY64" s="23" t="s">
        <v>699</v>
      </c>
      <c r="EZ64" s="23" t="s">
        <v>700</v>
      </c>
      <c r="FA64" s="23" t="s">
        <v>701</v>
      </c>
      <c r="FB64" s="23" t="s">
        <v>702</v>
      </c>
      <c r="FC64" s="23" t="s">
        <v>703</v>
      </c>
      <c r="FD64" s="23" t="s">
        <v>704</v>
      </c>
      <c r="FE64" s="23" t="s">
        <v>705</v>
      </c>
      <c r="FF64" s="23" t="s">
        <v>706</v>
      </c>
      <c r="FG64" s="23" t="s">
        <v>707</v>
      </c>
      <c r="FH64" s="23" t="s">
        <v>708</v>
      </c>
      <c r="FI64" s="23" t="s">
        <v>709</v>
      </c>
      <c r="FJ64" s="23" t="s">
        <v>710</v>
      </c>
      <c r="FK64" s="23" t="s">
        <v>711</v>
      </c>
      <c r="FL64" s="23" t="s">
        <v>712</v>
      </c>
      <c r="FM64" s="23" t="s">
        <v>713</v>
      </c>
      <c r="FN64" s="23" t="s">
        <v>714</v>
      </c>
      <c r="FO64" s="23" t="s">
        <v>715</v>
      </c>
      <c r="FP64" s="23" t="s">
        <v>716</v>
      </c>
      <c r="FQ64" s="23" t="s">
        <v>717</v>
      </c>
      <c r="FR64" s="23" t="s">
        <v>718</v>
      </c>
      <c r="FS64" s="23" t="s">
        <v>719</v>
      </c>
      <c r="FT64" s="23" t="s">
        <v>720</v>
      </c>
      <c r="FU64" s="23" t="s">
        <v>721</v>
      </c>
      <c r="FV64" s="23" t="s">
        <v>722</v>
      </c>
      <c r="FW64" s="23" t="s">
        <v>723</v>
      </c>
      <c r="FX64" s="23" t="s">
        <v>724</v>
      </c>
      <c r="FY64" s="23" t="s">
        <v>725</v>
      </c>
      <c r="FZ64" s="23" t="s">
        <v>726</v>
      </c>
      <c r="GA64" s="23" t="s">
        <v>727</v>
      </c>
      <c r="GB64" s="23" t="s">
        <v>728</v>
      </c>
      <c r="GC64" s="23" t="s">
        <v>729</v>
      </c>
      <c r="GD64" s="23" t="s">
        <v>730</v>
      </c>
      <c r="GE64" s="23" t="s">
        <v>731</v>
      </c>
      <c r="GF64" s="23" t="s">
        <v>732</v>
      </c>
      <c r="GG64" s="23" t="s">
        <v>733</v>
      </c>
      <c r="GH64" s="23" t="s">
        <v>734</v>
      </c>
      <c r="GI64" s="23" t="s">
        <v>735</v>
      </c>
      <c r="GJ64" s="23" t="s">
        <v>736</v>
      </c>
      <c r="GK64" s="23" t="s">
        <v>737</v>
      </c>
      <c r="GL64" s="23" t="s">
        <v>738</v>
      </c>
      <c r="GM64" s="23" t="s">
        <v>739</v>
      </c>
      <c r="GN64" s="23" t="s">
        <v>740</v>
      </c>
      <c r="GO64" s="23" t="s">
        <v>741</v>
      </c>
      <c r="GP64" s="23" t="s">
        <v>742</v>
      </c>
      <c r="GQ64" s="23" t="s">
        <v>743</v>
      </c>
      <c r="GR64" s="23" t="s">
        <v>744</v>
      </c>
      <c r="GS64" s="23" t="s">
        <v>745</v>
      </c>
      <c r="GT64" s="23" t="s">
        <v>746</v>
      </c>
      <c r="GU64" s="23" t="s">
        <v>747</v>
      </c>
      <c r="GV64" s="23" t="s">
        <v>748</v>
      </c>
      <c r="GW64" s="23" t="s">
        <v>749</v>
      </c>
      <c r="GX64" s="23" t="s">
        <v>750</v>
      </c>
      <c r="GY64" s="23" t="s">
        <v>751</v>
      </c>
      <c r="GZ64" s="23" t="s">
        <v>752</v>
      </c>
      <c r="HA64" s="23" t="s">
        <v>753</v>
      </c>
      <c r="HB64" s="23" t="s">
        <v>754</v>
      </c>
      <c r="HC64" s="23" t="s">
        <v>755</v>
      </c>
      <c r="HD64" s="23" t="s">
        <v>756</v>
      </c>
      <c r="HE64" s="23" t="s">
        <v>757</v>
      </c>
      <c r="HF64" s="23" t="s">
        <v>758</v>
      </c>
      <c r="HG64" s="23" t="s">
        <v>759</v>
      </c>
      <c r="HH64" s="23" t="s">
        <v>760</v>
      </c>
      <c r="HI64" s="23" t="s">
        <v>761</v>
      </c>
      <c r="HJ64" s="23" t="s">
        <v>762</v>
      </c>
      <c r="HK64" s="23" t="s">
        <v>763</v>
      </c>
      <c r="HL64" s="23" t="s">
        <v>764</v>
      </c>
      <c r="HM64" s="23" t="s">
        <v>765</v>
      </c>
      <c r="HN64" s="23" t="s">
        <v>766</v>
      </c>
      <c r="HO64" s="23" t="s">
        <v>767</v>
      </c>
      <c r="HP64" s="23" t="s">
        <v>768</v>
      </c>
      <c r="HQ64" s="23" t="s">
        <v>769</v>
      </c>
      <c r="HR64" s="23" t="s">
        <v>770</v>
      </c>
      <c r="HS64" s="23" t="s">
        <v>771</v>
      </c>
      <c r="HT64" s="23" t="s">
        <v>772</v>
      </c>
      <c r="HU64" s="23" t="s">
        <v>773</v>
      </c>
      <c r="HV64" s="23" t="s">
        <v>774</v>
      </c>
      <c r="HW64" s="23" t="s">
        <v>775</v>
      </c>
      <c r="HX64" s="23" t="s">
        <v>776</v>
      </c>
      <c r="HY64" s="23" t="s">
        <v>777</v>
      </c>
      <c r="HZ64" s="23" t="s">
        <v>778</v>
      </c>
      <c r="IA64" s="23" t="s">
        <v>779</v>
      </c>
    </row>
    <row r="65" spans="11:235" x14ac:dyDescent="0.25">
      <c r="K65" s="26" t="s">
        <v>845</v>
      </c>
      <c r="L65" s="24">
        <f>SUMIFS($L$3:$L$48,$K$3:$K$48,"Serviços Não-Financeiros")</f>
        <v>419170.69362529222</v>
      </c>
      <c r="M65" s="24">
        <f t="shared" ref="M65:BX65" si="52">SUMIFS($L$3:$L$48,$K$3:$K$48,"Serviços Não-Financeiros")</f>
        <v>419170.69362529222</v>
      </c>
      <c r="N65" s="24">
        <f t="shared" si="52"/>
        <v>419170.69362529222</v>
      </c>
      <c r="O65" s="24">
        <f t="shared" si="52"/>
        <v>419170.69362529222</v>
      </c>
      <c r="P65" s="24">
        <f t="shared" si="52"/>
        <v>419170.69362529222</v>
      </c>
      <c r="Q65" s="24">
        <f t="shared" si="52"/>
        <v>419170.69362529222</v>
      </c>
      <c r="R65" s="24">
        <f t="shared" si="52"/>
        <v>419170.69362529222</v>
      </c>
      <c r="S65" s="24">
        <f t="shared" si="52"/>
        <v>419170.69362529222</v>
      </c>
      <c r="T65" s="24">
        <f t="shared" si="52"/>
        <v>419170.69362529222</v>
      </c>
      <c r="U65" s="24">
        <f t="shared" si="52"/>
        <v>419170.69362529222</v>
      </c>
      <c r="V65" s="24">
        <f t="shared" si="52"/>
        <v>419170.69362529222</v>
      </c>
      <c r="W65" s="24">
        <f t="shared" si="52"/>
        <v>419170.69362529222</v>
      </c>
      <c r="X65" s="24">
        <f t="shared" si="52"/>
        <v>419170.69362529222</v>
      </c>
      <c r="Y65" s="24">
        <f t="shared" si="52"/>
        <v>419170.69362529222</v>
      </c>
      <c r="Z65" s="24">
        <f t="shared" si="52"/>
        <v>419170.69362529222</v>
      </c>
      <c r="AA65" s="24">
        <f t="shared" si="52"/>
        <v>419170.69362529222</v>
      </c>
      <c r="AB65" s="24">
        <f t="shared" si="52"/>
        <v>419170.69362529222</v>
      </c>
      <c r="AC65" s="24">
        <f t="shared" si="52"/>
        <v>419170.69362529222</v>
      </c>
      <c r="AD65" s="24">
        <f t="shared" si="52"/>
        <v>419170.69362529222</v>
      </c>
      <c r="AE65" s="24">
        <f t="shared" si="52"/>
        <v>419170.69362529222</v>
      </c>
      <c r="AF65" s="24">
        <f t="shared" si="52"/>
        <v>419170.69362529222</v>
      </c>
      <c r="AG65" s="24">
        <f t="shared" si="52"/>
        <v>419170.69362529222</v>
      </c>
      <c r="AH65" s="24">
        <f t="shared" si="52"/>
        <v>419170.69362529222</v>
      </c>
      <c r="AI65" s="24">
        <f t="shared" si="52"/>
        <v>419170.69362529222</v>
      </c>
      <c r="AJ65" s="24">
        <f t="shared" si="52"/>
        <v>419170.69362529222</v>
      </c>
      <c r="AK65" s="24">
        <f t="shared" si="52"/>
        <v>419170.69362529222</v>
      </c>
      <c r="AL65" s="24">
        <f t="shared" si="52"/>
        <v>419170.69362529222</v>
      </c>
      <c r="AM65" s="24">
        <f t="shared" si="52"/>
        <v>419170.69362529222</v>
      </c>
      <c r="AN65" s="24">
        <f t="shared" si="52"/>
        <v>419170.69362529222</v>
      </c>
      <c r="AO65" s="24">
        <f t="shared" si="52"/>
        <v>419170.69362529222</v>
      </c>
      <c r="AP65" s="24">
        <f t="shared" si="52"/>
        <v>419170.69362529222</v>
      </c>
      <c r="AQ65" s="24">
        <f t="shared" si="52"/>
        <v>419170.69362529222</v>
      </c>
      <c r="AR65" s="24">
        <f t="shared" si="52"/>
        <v>419170.69362529222</v>
      </c>
      <c r="AS65" s="24">
        <f t="shared" si="52"/>
        <v>419170.69362529222</v>
      </c>
      <c r="AT65" s="24">
        <f t="shared" si="52"/>
        <v>419170.69362529222</v>
      </c>
      <c r="AU65" s="24">
        <f t="shared" si="52"/>
        <v>419170.69362529222</v>
      </c>
      <c r="AV65" s="24">
        <f t="shared" si="52"/>
        <v>419170.69362529222</v>
      </c>
      <c r="AW65" s="24">
        <f t="shared" si="52"/>
        <v>419170.69362529222</v>
      </c>
      <c r="AX65" s="24">
        <f t="shared" si="52"/>
        <v>419170.69362529222</v>
      </c>
      <c r="AY65" s="24">
        <f t="shared" si="52"/>
        <v>419170.69362529222</v>
      </c>
      <c r="AZ65" s="24">
        <f t="shared" si="52"/>
        <v>419170.69362529222</v>
      </c>
      <c r="BA65" s="24">
        <f t="shared" si="52"/>
        <v>419170.69362529222</v>
      </c>
      <c r="BB65" s="24">
        <f t="shared" si="52"/>
        <v>419170.69362529222</v>
      </c>
      <c r="BC65" s="24">
        <f t="shared" si="52"/>
        <v>419170.69362529222</v>
      </c>
      <c r="BD65" s="24">
        <f t="shared" si="52"/>
        <v>419170.69362529222</v>
      </c>
      <c r="BE65" s="24">
        <f t="shared" si="52"/>
        <v>419170.69362529222</v>
      </c>
      <c r="BF65" s="24">
        <f t="shared" si="52"/>
        <v>419170.69362529222</v>
      </c>
      <c r="BG65" s="24">
        <f t="shared" si="52"/>
        <v>419170.69362529222</v>
      </c>
      <c r="BH65" s="24">
        <f t="shared" si="52"/>
        <v>419170.69362529222</v>
      </c>
      <c r="BI65" s="24">
        <f t="shared" si="52"/>
        <v>419170.69362529222</v>
      </c>
      <c r="BJ65" s="24">
        <f t="shared" si="52"/>
        <v>419170.69362529222</v>
      </c>
      <c r="BK65" s="24">
        <f t="shared" si="52"/>
        <v>419170.69362529222</v>
      </c>
      <c r="BL65" s="24">
        <f t="shared" si="52"/>
        <v>419170.69362529222</v>
      </c>
      <c r="BM65" s="24">
        <f t="shared" si="52"/>
        <v>419170.69362529222</v>
      </c>
      <c r="BN65" s="24">
        <f t="shared" si="52"/>
        <v>419170.69362529222</v>
      </c>
      <c r="BO65" s="24">
        <f t="shared" si="52"/>
        <v>419170.69362529222</v>
      </c>
      <c r="BP65" s="24">
        <f t="shared" si="52"/>
        <v>419170.69362529222</v>
      </c>
      <c r="BQ65" s="24">
        <f t="shared" si="52"/>
        <v>419170.69362529222</v>
      </c>
      <c r="BR65" s="24">
        <f t="shared" si="52"/>
        <v>419170.69362529222</v>
      </c>
      <c r="BS65" s="24">
        <f t="shared" si="52"/>
        <v>419170.69362529222</v>
      </c>
      <c r="BT65" s="24">
        <f t="shared" si="52"/>
        <v>419170.69362529222</v>
      </c>
      <c r="BU65" s="24">
        <f t="shared" si="52"/>
        <v>419170.69362529222</v>
      </c>
      <c r="BV65" s="24">
        <f t="shared" si="52"/>
        <v>419170.69362529222</v>
      </c>
      <c r="BW65" s="24">
        <f t="shared" si="52"/>
        <v>419170.69362529222</v>
      </c>
      <c r="BX65" s="24">
        <f t="shared" si="52"/>
        <v>419170.69362529222</v>
      </c>
      <c r="BY65" s="24">
        <f t="shared" ref="BY65:EJ65" si="53">SUMIFS($L$3:$L$48,$K$3:$K$48,"Serviços Não-Financeiros")</f>
        <v>419170.69362529222</v>
      </c>
      <c r="BZ65" s="24">
        <f t="shared" si="53"/>
        <v>419170.69362529222</v>
      </c>
      <c r="CA65" s="24">
        <f t="shared" si="53"/>
        <v>419170.69362529222</v>
      </c>
      <c r="CB65" s="24">
        <f t="shared" si="53"/>
        <v>419170.69362529222</v>
      </c>
      <c r="CC65" s="24">
        <f t="shared" si="53"/>
        <v>419170.69362529222</v>
      </c>
      <c r="CD65" s="24">
        <f t="shared" si="53"/>
        <v>419170.69362529222</v>
      </c>
      <c r="CE65" s="24">
        <f t="shared" si="53"/>
        <v>419170.69362529222</v>
      </c>
      <c r="CF65" s="24">
        <f t="shared" si="53"/>
        <v>419170.69362529222</v>
      </c>
      <c r="CG65" s="24">
        <f t="shared" si="53"/>
        <v>419170.69362529222</v>
      </c>
      <c r="CH65" s="24">
        <f t="shared" si="53"/>
        <v>419170.69362529222</v>
      </c>
      <c r="CI65" s="24">
        <f t="shared" si="53"/>
        <v>419170.69362529222</v>
      </c>
      <c r="CJ65" s="24">
        <f t="shared" si="53"/>
        <v>419170.69362529222</v>
      </c>
      <c r="CK65" s="24">
        <f t="shared" si="53"/>
        <v>419170.69362529222</v>
      </c>
      <c r="CL65" s="24">
        <f t="shared" si="53"/>
        <v>419170.69362529222</v>
      </c>
      <c r="CM65" s="24">
        <f t="shared" si="53"/>
        <v>419170.69362529222</v>
      </c>
      <c r="CN65" s="24">
        <f t="shared" si="53"/>
        <v>419170.69362529222</v>
      </c>
      <c r="CO65" s="24">
        <f t="shared" si="53"/>
        <v>419170.69362529222</v>
      </c>
      <c r="CP65" s="24">
        <f t="shared" si="53"/>
        <v>419170.69362529222</v>
      </c>
      <c r="CQ65" s="24">
        <f t="shared" si="53"/>
        <v>419170.69362529222</v>
      </c>
      <c r="CR65" s="24">
        <f t="shared" si="53"/>
        <v>419170.69362529222</v>
      </c>
      <c r="CS65" s="24">
        <f t="shared" si="53"/>
        <v>419170.69362529222</v>
      </c>
      <c r="CT65" s="24">
        <f t="shared" si="53"/>
        <v>419170.69362529222</v>
      </c>
      <c r="CU65" s="24">
        <f t="shared" si="53"/>
        <v>419170.69362529222</v>
      </c>
      <c r="CV65" s="24">
        <f t="shared" si="53"/>
        <v>419170.69362529222</v>
      </c>
      <c r="CW65" s="24">
        <f t="shared" si="53"/>
        <v>419170.69362529222</v>
      </c>
      <c r="CX65" s="24">
        <f t="shared" si="53"/>
        <v>419170.69362529222</v>
      </c>
      <c r="CY65" s="24">
        <f t="shared" si="53"/>
        <v>419170.69362529222</v>
      </c>
      <c r="CZ65" s="24">
        <f t="shared" si="53"/>
        <v>419170.69362529222</v>
      </c>
      <c r="DA65" s="24">
        <f t="shared" si="53"/>
        <v>419170.69362529222</v>
      </c>
      <c r="DB65" s="24">
        <f t="shared" si="53"/>
        <v>419170.69362529222</v>
      </c>
      <c r="DC65" s="24">
        <f t="shared" si="53"/>
        <v>419170.69362529222</v>
      </c>
      <c r="DD65" s="24">
        <f t="shared" si="53"/>
        <v>419170.69362529222</v>
      </c>
      <c r="DE65" s="24">
        <f t="shared" si="53"/>
        <v>419170.69362529222</v>
      </c>
      <c r="DF65" s="24">
        <f t="shared" si="53"/>
        <v>419170.69362529222</v>
      </c>
      <c r="DG65" s="24">
        <f t="shared" si="53"/>
        <v>419170.69362529222</v>
      </c>
      <c r="DH65" s="24">
        <f t="shared" si="53"/>
        <v>419170.69362529222</v>
      </c>
      <c r="DI65" s="24">
        <f t="shared" si="53"/>
        <v>419170.69362529222</v>
      </c>
      <c r="DJ65" s="24">
        <f t="shared" si="53"/>
        <v>419170.69362529222</v>
      </c>
      <c r="DK65" s="24">
        <f t="shared" si="53"/>
        <v>419170.69362529222</v>
      </c>
      <c r="DL65" s="24">
        <f t="shared" si="53"/>
        <v>419170.69362529222</v>
      </c>
      <c r="DM65" s="24">
        <f t="shared" si="53"/>
        <v>419170.69362529222</v>
      </c>
      <c r="DN65" s="24">
        <f t="shared" si="53"/>
        <v>419170.69362529222</v>
      </c>
      <c r="DO65" s="24">
        <f t="shared" si="53"/>
        <v>419170.69362529222</v>
      </c>
      <c r="DP65" s="24">
        <f t="shared" si="53"/>
        <v>419170.69362529222</v>
      </c>
      <c r="DQ65" s="24">
        <f t="shared" si="53"/>
        <v>419170.69362529222</v>
      </c>
      <c r="DR65" s="24">
        <f t="shared" si="53"/>
        <v>419170.69362529222</v>
      </c>
      <c r="DS65" s="24">
        <f t="shared" si="53"/>
        <v>419170.69362529222</v>
      </c>
      <c r="DT65" s="24">
        <f t="shared" si="53"/>
        <v>419170.69362529222</v>
      </c>
      <c r="DU65" s="24">
        <f t="shared" si="53"/>
        <v>419170.69362529222</v>
      </c>
      <c r="DV65" s="24">
        <f t="shared" si="53"/>
        <v>419170.69362529222</v>
      </c>
      <c r="DW65" s="24">
        <f t="shared" si="53"/>
        <v>419170.69362529222</v>
      </c>
      <c r="DX65" s="24">
        <f t="shared" si="53"/>
        <v>419170.69362529222</v>
      </c>
      <c r="DY65" s="24">
        <f t="shared" si="53"/>
        <v>419170.69362529222</v>
      </c>
      <c r="DZ65" s="24">
        <f t="shared" si="53"/>
        <v>419170.69362529222</v>
      </c>
      <c r="EA65" s="24">
        <f t="shared" si="53"/>
        <v>419170.69362529222</v>
      </c>
      <c r="EB65" s="24">
        <f t="shared" si="53"/>
        <v>419170.69362529222</v>
      </c>
      <c r="EC65" s="24">
        <f t="shared" si="53"/>
        <v>419170.69362529222</v>
      </c>
      <c r="ED65" s="24">
        <f t="shared" si="53"/>
        <v>419170.69362529222</v>
      </c>
      <c r="EE65" s="24">
        <f t="shared" si="53"/>
        <v>419170.69362529222</v>
      </c>
      <c r="EF65" s="24">
        <f t="shared" si="53"/>
        <v>419170.69362529222</v>
      </c>
      <c r="EG65" s="24">
        <f t="shared" si="53"/>
        <v>419170.69362529222</v>
      </c>
      <c r="EH65" s="24">
        <f t="shared" si="53"/>
        <v>419170.69362529222</v>
      </c>
      <c r="EI65" s="24">
        <f t="shared" si="53"/>
        <v>419170.69362529222</v>
      </c>
      <c r="EJ65" s="24">
        <f t="shared" si="53"/>
        <v>419170.69362529222</v>
      </c>
      <c r="EK65" s="24">
        <f t="shared" ref="EK65:GV65" si="54">SUMIFS($L$3:$L$48,$K$3:$K$48,"Serviços Não-Financeiros")</f>
        <v>419170.69362529222</v>
      </c>
      <c r="EL65" s="24">
        <f t="shared" si="54"/>
        <v>419170.69362529222</v>
      </c>
      <c r="EM65" s="24">
        <f t="shared" si="54"/>
        <v>419170.69362529222</v>
      </c>
      <c r="EN65" s="24">
        <f t="shared" si="54"/>
        <v>419170.69362529222</v>
      </c>
      <c r="EO65" s="24">
        <f t="shared" si="54"/>
        <v>419170.69362529222</v>
      </c>
      <c r="EP65" s="24">
        <f t="shared" si="54"/>
        <v>419170.69362529222</v>
      </c>
      <c r="EQ65" s="24">
        <f t="shared" si="54"/>
        <v>419170.69362529222</v>
      </c>
      <c r="ER65" s="24">
        <f t="shared" si="54"/>
        <v>419170.69362529222</v>
      </c>
      <c r="ES65" s="24">
        <f t="shared" si="54"/>
        <v>419170.69362529222</v>
      </c>
      <c r="ET65" s="24">
        <f t="shared" si="54"/>
        <v>419170.69362529222</v>
      </c>
      <c r="EU65" s="24">
        <f t="shared" si="54"/>
        <v>419170.69362529222</v>
      </c>
      <c r="EV65" s="24">
        <f t="shared" si="54"/>
        <v>419170.69362529222</v>
      </c>
      <c r="EW65" s="24">
        <f t="shared" si="54"/>
        <v>419170.69362529222</v>
      </c>
      <c r="EX65" s="24">
        <f t="shared" si="54"/>
        <v>419170.69362529222</v>
      </c>
      <c r="EY65" s="24">
        <f t="shared" si="54"/>
        <v>419170.69362529222</v>
      </c>
      <c r="EZ65" s="24">
        <f t="shared" si="54"/>
        <v>419170.69362529222</v>
      </c>
      <c r="FA65" s="24">
        <f t="shared" si="54"/>
        <v>419170.69362529222</v>
      </c>
      <c r="FB65" s="24">
        <f t="shared" si="54"/>
        <v>419170.69362529222</v>
      </c>
      <c r="FC65" s="24">
        <f t="shared" si="54"/>
        <v>419170.69362529222</v>
      </c>
      <c r="FD65" s="24">
        <f t="shared" si="54"/>
        <v>419170.69362529222</v>
      </c>
      <c r="FE65" s="24">
        <f t="shared" si="54"/>
        <v>419170.69362529222</v>
      </c>
      <c r="FF65" s="24">
        <f t="shared" si="54"/>
        <v>419170.69362529222</v>
      </c>
      <c r="FG65" s="24">
        <f t="shared" si="54"/>
        <v>419170.69362529222</v>
      </c>
      <c r="FH65" s="24">
        <f t="shared" si="54"/>
        <v>419170.69362529222</v>
      </c>
      <c r="FI65" s="24">
        <f t="shared" si="54"/>
        <v>419170.69362529222</v>
      </c>
      <c r="FJ65" s="24">
        <f t="shared" si="54"/>
        <v>419170.69362529222</v>
      </c>
      <c r="FK65" s="24">
        <f t="shared" si="54"/>
        <v>419170.69362529222</v>
      </c>
      <c r="FL65" s="24">
        <f t="shared" si="54"/>
        <v>419170.69362529222</v>
      </c>
      <c r="FM65" s="24">
        <f t="shared" si="54"/>
        <v>419170.69362529222</v>
      </c>
      <c r="FN65" s="24">
        <f t="shared" si="54"/>
        <v>419170.69362529222</v>
      </c>
      <c r="FO65" s="24">
        <f t="shared" si="54"/>
        <v>419170.69362529222</v>
      </c>
      <c r="FP65" s="24">
        <f t="shared" si="54"/>
        <v>419170.69362529222</v>
      </c>
      <c r="FQ65" s="24">
        <f t="shared" si="54"/>
        <v>419170.69362529222</v>
      </c>
      <c r="FR65" s="24">
        <f t="shared" si="54"/>
        <v>419170.69362529222</v>
      </c>
      <c r="FS65" s="24">
        <f t="shared" si="54"/>
        <v>419170.69362529222</v>
      </c>
      <c r="FT65" s="24">
        <f t="shared" si="54"/>
        <v>419170.69362529222</v>
      </c>
      <c r="FU65" s="24">
        <f t="shared" si="54"/>
        <v>419170.69362529222</v>
      </c>
      <c r="FV65" s="24">
        <f t="shared" si="54"/>
        <v>419170.69362529222</v>
      </c>
      <c r="FW65" s="24">
        <f t="shared" si="54"/>
        <v>419170.69362529222</v>
      </c>
      <c r="FX65" s="24">
        <f t="shared" si="54"/>
        <v>419170.69362529222</v>
      </c>
      <c r="FY65" s="24">
        <f t="shared" si="54"/>
        <v>419170.69362529222</v>
      </c>
      <c r="FZ65" s="24">
        <f t="shared" si="54"/>
        <v>419170.69362529222</v>
      </c>
      <c r="GA65" s="24">
        <f t="shared" si="54"/>
        <v>419170.69362529222</v>
      </c>
      <c r="GB65" s="24">
        <f t="shared" si="54"/>
        <v>419170.69362529222</v>
      </c>
      <c r="GC65" s="24">
        <f t="shared" si="54"/>
        <v>419170.69362529222</v>
      </c>
      <c r="GD65" s="24">
        <f t="shared" si="54"/>
        <v>419170.69362529222</v>
      </c>
      <c r="GE65" s="24">
        <f t="shared" si="54"/>
        <v>419170.69362529222</v>
      </c>
      <c r="GF65" s="24">
        <f t="shared" si="54"/>
        <v>419170.69362529222</v>
      </c>
      <c r="GG65" s="24">
        <f t="shared" si="54"/>
        <v>419170.69362529222</v>
      </c>
      <c r="GH65" s="24">
        <f t="shared" si="54"/>
        <v>419170.69362529222</v>
      </c>
      <c r="GI65" s="24">
        <f t="shared" si="54"/>
        <v>419170.69362529222</v>
      </c>
      <c r="GJ65" s="24">
        <f t="shared" si="54"/>
        <v>419170.69362529222</v>
      </c>
      <c r="GK65" s="24">
        <f t="shared" si="54"/>
        <v>419170.69362529222</v>
      </c>
      <c r="GL65" s="24">
        <f t="shared" si="54"/>
        <v>419170.69362529222</v>
      </c>
      <c r="GM65" s="24">
        <f t="shared" si="54"/>
        <v>419170.69362529222</v>
      </c>
      <c r="GN65" s="24">
        <f t="shared" si="54"/>
        <v>419170.69362529222</v>
      </c>
      <c r="GO65" s="24">
        <f t="shared" si="54"/>
        <v>419170.69362529222</v>
      </c>
      <c r="GP65" s="24">
        <f t="shared" si="54"/>
        <v>419170.69362529222</v>
      </c>
      <c r="GQ65" s="24">
        <f t="shared" si="54"/>
        <v>419170.69362529222</v>
      </c>
      <c r="GR65" s="24">
        <f t="shared" si="54"/>
        <v>419170.69362529222</v>
      </c>
      <c r="GS65" s="24">
        <f t="shared" si="54"/>
        <v>419170.69362529222</v>
      </c>
      <c r="GT65" s="24">
        <f t="shared" si="54"/>
        <v>419170.69362529222</v>
      </c>
      <c r="GU65" s="24">
        <f t="shared" si="54"/>
        <v>419170.69362529222</v>
      </c>
      <c r="GV65" s="24">
        <f t="shared" si="54"/>
        <v>419170.69362529222</v>
      </c>
      <c r="GW65" s="24">
        <f t="shared" ref="GW65:IA65" si="55">SUMIFS($L$3:$L$48,$K$3:$K$48,"Serviços Não-Financeiros")</f>
        <v>419170.69362529222</v>
      </c>
      <c r="GX65" s="24">
        <f t="shared" si="55"/>
        <v>419170.69362529222</v>
      </c>
      <c r="GY65" s="24">
        <f t="shared" si="55"/>
        <v>419170.69362529222</v>
      </c>
      <c r="GZ65" s="24">
        <f t="shared" si="55"/>
        <v>419170.69362529222</v>
      </c>
      <c r="HA65" s="24">
        <f t="shared" si="55"/>
        <v>419170.69362529222</v>
      </c>
      <c r="HB65" s="24">
        <f t="shared" si="55"/>
        <v>419170.69362529222</v>
      </c>
      <c r="HC65" s="24">
        <f t="shared" si="55"/>
        <v>419170.69362529222</v>
      </c>
      <c r="HD65" s="24">
        <f t="shared" si="55"/>
        <v>419170.69362529222</v>
      </c>
      <c r="HE65" s="24">
        <f t="shared" si="55"/>
        <v>419170.69362529222</v>
      </c>
      <c r="HF65" s="24">
        <f t="shared" si="55"/>
        <v>419170.69362529222</v>
      </c>
      <c r="HG65" s="24">
        <f t="shared" si="55"/>
        <v>419170.69362529222</v>
      </c>
      <c r="HH65" s="24">
        <f t="shared" si="55"/>
        <v>419170.69362529222</v>
      </c>
      <c r="HI65" s="24">
        <f t="shared" si="55"/>
        <v>419170.69362529222</v>
      </c>
      <c r="HJ65" s="24">
        <f t="shared" si="55"/>
        <v>419170.69362529222</v>
      </c>
      <c r="HK65" s="24">
        <f t="shared" si="55"/>
        <v>419170.69362529222</v>
      </c>
      <c r="HL65" s="24">
        <f t="shared" si="55"/>
        <v>419170.69362529222</v>
      </c>
      <c r="HM65" s="24">
        <f t="shared" si="55"/>
        <v>419170.69362529222</v>
      </c>
      <c r="HN65" s="24">
        <f t="shared" si="55"/>
        <v>419170.69362529222</v>
      </c>
      <c r="HO65" s="24">
        <f t="shared" si="55"/>
        <v>419170.69362529222</v>
      </c>
      <c r="HP65" s="24">
        <f t="shared" si="55"/>
        <v>419170.69362529222</v>
      </c>
      <c r="HQ65" s="24">
        <f t="shared" si="55"/>
        <v>419170.69362529222</v>
      </c>
      <c r="HR65" s="24">
        <f t="shared" si="55"/>
        <v>419170.69362529222</v>
      </c>
      <c r="HS65" s="24">
        <f t="shared" si="55"/>
        <v>419170.69362529222</v>
      </c>
      <c r="HT65" s="24">
        <f t="shared" si="55"/>
        <v>419170.69362529222</v>
      </c>
      <c r="HU65" s="24">
        <f t="shared" si="55"/>
        <v>419170.69362529222</v>
      </c>
      <c r="HV65" s="24">
        <f t="shared" si="55"/>
        <v>419170.69362529222</v>
      </c>
      <c r="HW65" s="24">
        <f t="shared" si="55"/>
        <v>419170.69362529222</v>
      </c>
      <c r="HX65" s="24">
        <f t="shared" si="55"/>
        <v>419170.69362529222</v>
      </c>
      <c r="HY65" s="24">
        <f t="shared" si="55"/>
        <v>419170.69362529222</v>
      </c>
      <c r="HZ65" s="24">
        <f t="shared" si="55"/>
        <v>419170.69362529222</v>
      </c>
      <c r="IA65" s="24">
        <f t="shared" si="55"/>
        <v>419170.69362529222</v>
      </c>
    </row>
    <row r="66" spans="11:235" x14ac:dyDescent="0.25">
      <c r="K66" s="26" t="s">
        <v>48</v>
      </c>
      <c r="L66" s="24">
        <f>SUMIFS($L$3:$L$48,$K$3:$K$48,"Comércio")</f>
        <v>216996.99504216682</v>
      </c>
      <c r="M66" s="24">
        <f t="shared" ref="M66:BX66" si="56">SUMIFS($L$3:$L$48,$K$3:$K$48,"Comércio")</f>
        <v>216996.99504216682</v>
      </c>
      <c r="N66" s="24">
        <f t="shared" si="56"/>
        <v>216996.99504216682</v>
      </c>
      <c r="O66" s="24">
        <f t="shared" si="56"/>
        <v>216996.99504216682</v>
      </c>
      <c r="P66" s="24">
        <f t="shared" si="56"/>
        <v>216996.99504216682</v>
      </c>
      <c r="Q66" s="24">
        <f t="shared" si="56"/>
        <v>216996.99504216682</v>
      </c>
      <c r="R66" s="24">
        <f t="shared" si="56"/>
        <v>216996.99504216682</v>
      </c>
      <c r="S66" s="24">
        <f t="shared" si="56"/>
        <v>216996.99504216682</v>
      </c>
      <c r="T66" s="24">
        <f t="shared" si="56"/>
        <v>216996.99504216682</v>
      </c>
      <c r="U66" s="24">
        <f t="shared" si="56"/>
        <v>216996.99504216682</v>
      </c>
      <c r="V66" s="24">
        <f t="shared" si="56"/>
        <v>216996.99504216682</v>
      </c>
      <c r="W66" s="24">
        <f t="shared" si="56"/>
        <v>216996.99504216682</v>
      </c>
      <c r="X66" s="24">
        <f t="shared" si="56"/>
        <v>216996.99504216682</v>
      </c>
      <c r="Y66" s="24">
        <f t="shared" si="56"/>
        <v>216996.99504216682</v>
      </c>
      <c r="Z66" s="24">
        <f t="shared" si="56"/>
        <v>216996.99504216682</v>
      </c>
      <c r="AA66" s="24">
        <f t="shared" si="56"/>
        <v>216996.99504216682</v>
      </c>
      <c r="AB66" s="24">
        <f t="shared" si="56"/>
        <v>216996.99504216682</v>
      </c>
      <c r="AC66" s="24">
        <f t="shared" si="56"/>
        <v>216996.99504216682</v>
      </c>
      <c r="AD66" s="24">
        <f t="shared" si="56"/>
        <v>216996.99504216682</v>
      </c>
      <c r="AE66" s="24">
        <f t="shared" si="56"/>
        <v>216996.99504216682</v>
      </c>
      <c r="AF66" s="24">
        <f t="shared" si="56"/>
        <v>216996.99504216682</v>
      </c>
      <c r="AG66" s="24">
        <f t="shared" si="56"/>
        <v>216996.99504216682</v>
      </c>
      <c r="AH66" s="24">
        <f t="shared" si="56"/>
        <v>216996.99504216682</v>
      </c>
      <c r="AI66" s="24">
        <f t="shared" si="56"/>
        <v>216996.99504216682</v>
      </c>
      <c r="AJ66" s="24">
        <f t="shared" si="56"/>
        <v>216996.99504216682</v>
      </c>
      <c r="AK66" s="24">
        <f t="shared" si="56"/>
        <v>216996.99504216682</v>
      </c>
      <c r="AL66" s="24">
        <f t="shared" si="56"/>
        <v>216996.99504216682</v>
      </c>
      <c r="AM66" s="24">
        <f t="shared" si="56"/>
        <v>216996.99504216682</v>
      </c>
      <c r="AN66" s="24">
        <f t="shared" si="56"/>
        <v>216996.99504216682</v>
      </c>
      <c r="AO66" s="24">
        <f t="shared" si="56"/>
        <v>216996.99504216682</v>
      </c>
      <c r="AP66" s="24">
        <f t="shared" si="56"/>
        <v>216996.99504216682</v>
      </c>
      <c r="AQ66" s="24">
        <f t="shared" si="56"/>
        <v>216996.99504216682</v>
      </c>
      <c r="AR66" s="24">
        <f t="shared" si="56"/>
        <v>216996.99504216682</v>
      </c>
      <c r="AS66" s="24">
        <f t="shared" si="56"/>
        <v>216996.99504216682</v>
      </c>
      <c r="AT66" s="24">
        <f t="shared" si="56"/>
        <v>216996.99504216682</v>
      </c>
      <c r="AU66" s="24">
        <f t="shared" si="56"/>
        <v>216996.99504216682</v>
      </c>
      <c r="AV66" s="24">
        <f t="shared" si="56"/>
        <v>216996.99504216682</v>
      </c>
      <c r="AW66" s="24">
        <f t="shared" si="56"/>
        <v>216996.99504216682</v>
      </c>
      <c r="AX66" s="24">
        <f t="shared" si="56"/>
        <v>216996.99504216682</v>
      </c>
      <c r="AY66" s="24">
        <f t="shared" si="56"/>
        <v>216996.99504216682</v>
      </c>
      <c r="AZ66" s="24">
        <f t="shared" si="56"/>
        <v>216996.99504216682</v>
      </c>
      <c r="BA66" s="24">
        <f t="shared" si="56"/>
        <v>216996.99504216682</v>
      </c>
      <c r="BB66" s="24">
        <f t="shared" si="56"/>
        <v>216996.99504216682</v>
      </c>
      <c r="BC66" s="24">
        <f t="shared" si="56"/>
        <v>216996.99504216682</v>
      </c>
      <c r="BD66" s="24">
        <f t="shared" si="56"/>
        <v>216996.99504216682</v>
      </c>
      <c r="BE66" s="24">
        <f t="shared" si="56"/>
        <v>216996.99504216682</v>
      </c>
      <c r="BF66" s="24">
        <f t="shared" si="56"/>
        <v>216996.99504216682</v>
      </c>
      <c r="BG66" s="24">
        <f t="shared" si="56"/>
        <v>216996.99504216682</v>
      </c>
      <c r="BH66" s="24">
        <f t="shared" si="56"/>
        <v>216996.99504216682</v>
      </c>
      <c r="BI66" s="24">
        <f t="shared" si="56"/>
        <v>216996.99504216682</v>
      </c>
      <c r="BJ66" s="24">
        <f t="shared" si="56"/>
        <v>216996.99504216682</v>
      </c>
      <c r="BK66" s="24">
        <f t="shared" si="56"/>
        <v>216996.99504216682</v>
      </c>
      <c r="BL66" s="24">
        <f t="shared" si="56"/>
        <v>216996.99504216682</v>
      </c>
      <c r="BM66" s="24">
        <f t="shared" si="56"/>
        <v>216996.99504216682</v>
      </c>
      <c r="BN66" s="24">
        <f t="shared" si="56"/>
        <v>216996.99504216682</v>
      </c>
      <c r="BO66" s="24">
        <f t="shared" si="56"/>
        <v>216996.99504216682</v>
      </c>
      <c r="BP66" s="24">
        <f t="shared" si="56"/>
        <v>216996.99504216682</v>
      </c>
      <c r="BQ66" s="24">
        <f t="shared" si="56"/>
        <v>216996.99504216682</v>
      </c>
      <c r="BR66" s="24">
        <f t="shared" si="56"/>
        <v>216996.99504216682</v>
      </c>
      <c r="BS66" s="24">
        <f t="shared" si="56"/>
        <v>216996.99504216682</v>
      </c>
      <c r="BT66" s="24">
        <f t="shared" si="56"/>
        <v>216996.99504216682</v>
      </c>
      <c r="BU66" s="24">
        <f t="shared" si="56"/>
        <v>216996.99504216682</v>
      </c>
      <c r="BV66" s="24">
        <f t="shared" si="56"/>
        <v>216996.99504216682</v>
      </c>
      <c r="BW66" s="24">
        <f t="shared" si="56"/>
        <v>216996.99504216682</v>
      </c>
      <c r="BX66" s="24">
        <f t="shared" si="56"/>
        <v>216996.99504216682</v>
      </c>
      <c r="BY66" s="24">
        <f t="shared" ref="BY66:EJ66" si="57">SUMIFS($L$3:$L$48,$K$3:$K$48,"Comércio")</f>
        <v>216996.99504216682</v>
      </c>
      <c r="BZ66" s="24">
        <f t="shared" si="57"/>
        <v>216996.99504216682</v>
      </c>
      <c r="CA66" s="24">
        <f t="shared" si="57"/>
        <v>216996.99504216682</v>
      </c>
      <c r="CB66" s="24">
        <f t="shared" si="57"/>
        <v>216996.99504216682</v>
      </c>
      <c r="CC66" s="24">
        <f t="shared" si="57"/>
        <v>216996.99504216682</v>
      </c>
      <c r="CD66" s="24">
        <f t="shared" si="57"/>
        <v>216996.99504216682</v>
      </c>
      <c r="CE66" s="24">
        <f t="shared" si="57"/>
        <v>216996.99504216682</v>
      </c>
      <c r="CF66" s="24">
        <f t="shared" si="57"/>
        <v>216996.99504216682</v>
      </c>
      <c r="CG66" s="24">
        <f t="shared" si="57"/>
        <v>216996.99504216682</v>
      </c>
      <c r="CH66" s="24">
        <f t="shared" si="57"/>
        <v>216996.99504216682</v>
      </c>
      <c r="CI66" s="24">
        <f t="shared" si="57"/>
        <v>216996.99504216682</v>
      </c>
      <c r="CJ66" s="24">
        <f t="shared" si="57"/>
        <v>216996.99504216682</v>
      </c>
      <c r="CK66" s="24">
        <f t="shared" si="57"/>
        <v>216996.99504216682</v>
      </c>
      <c r="CL66" s="24">
        <f t="shared" si="57"/>
        <v>216996.99504216682</v>
      </c>
      <c r="CM66" s="24">
        <f t="shared" si="57"/>
        <v>216996.99504216682</v>
      </c>
      <c r="CN66" s="24">
        <f t="shared" si="57"/>
        <v>216996.99504216682</v>
      </c>
      <c r="CO66" s="24">
        <f t="shared" si="57"/>
        <v>216996.99504216682</v>
      </c>
      <c r="CP66" s="24">
        <f t="shared" si="57"/>
        <v>216996.99504216682</v>
      </c>
      <c r="CQ66" s="24">
        <f t="shared" si="57"/>
        <v>216996.99504216682</v>
      </c>
      <c r="CR66" s="24">
        <f t="shared" si="57"/>
        <v>216996.99504216682</v>
      </c>
      <c r="CS66" s="24">
        <f t="shared" si="57"/>
        <v>216996.99504216682</v>
      </c>
      <c r="CT66" s="24">
        <f t="shared" si="57"/>
        <v>216996.99504216682</v>
      </c>
      <c r="CU66" s="24">
        <f t="shared" si="57"/>
        <v>216996.99504216682</v>
      </c>
      <c r="CV66" s="24">
        <f t="shared" si="57"/>
        <v>216996.99504216682</v>
      </c>
      <c r="CW66" s="24">
        <f t="shared" si="57"/>
        <v>216996.99504216682</v>
      </c>
      <c r="CX66" s="24">
        <f t="shared" si="57"/>
        <v>216996.99504216682</v>
      </c>
      <c r="CY66" s="24">
        <f t="shared" si="57"/>
        <v>216996.99504216682</v>
      </c>
      <c r="CZ66" s="24">
        <f t="shared" si="57"/>
        <v>216996.99504216682</v>
      </c>
      <c r="DA66" s="24">
        <f t="shared" si="57"/>
        <v>216996.99504216682</v>
      </c>
      <c r="DB66" s="24">
        <f t="shared" si="57"/>
        <v>216996.99504216682</v>
      </c>
      <c r="DC66" s="24">
        <f t="shared" si="57"/>
        <v>216996.99504216682</v>
      </c>
      <c r="DD66" s="24">
        <f t="shared" si="57"/>
        <v>216996.99504216682</v>
      </c>
      <c r="DE66" s="24">
        <f t="shared" si="57"/>
        <v>216996.99504216682</v>
      </c>
      <c r="DF66" s="24">
        <f t="shared" si="57"/>
        <v>216996.99504216682</v>
      </c>
      <c r="DG66" s="24">
        <f t="shared" si="57"/>
        <v>216996.99504216682</v>
      </c>
      <c r="DH66" s="24">
        <f t="shared" si="57"/>
        <v>216996.99504216682</v>
      </c>
      <c r="DI66" s="24">
        <f t="shared" si="57"/>
        <v>216996.99504216682</v>
      </c>
      <c r="DJ66" s="24">
        <f t="shared" si="57"/>
        <v>216996.99504216682</v>
      </c>
      <c r="DK66" s="24">
        <f t="shared" si="57"/>
        <v>216996.99504216682</v>
      </c>
      <c r="DL66" s="24">
        <f t="shared" si="57"/>
        <v>216996.99504216682</v>
      </c>
      <c r="DM66" s="24">
        <f t="shared" si="57"/>
        <v>216996.99504216682</v>
      </c>
      <c r="DN66" s="24">
        <f t="shared" si="57"/>
        <v>216996.99504216682</v>
      </c>
      <c r="DO66" s="24">
        <f t="shared" si="57"/>
        <v>216996.99504216682</v>
      </c>
      <c r="DP66" s="24">
        <f t="shared" si="57"/>
        <v>216996.99504216682</v>
      </c>
      <c r="DQ66" s="24">
        <f t="shared" si="57"/>
        <v>216996.99504216682</v>
      </c>
      <c r="DR66" s="24">
        <f t="shared" si="57"/>
        <v>216996.99504216682</v>
      </c>
      <c r="DS66" s="24">
        <f t="shared" si="57"/>
        <v>216996.99504216682</v>
      </c>
      <c r="DT66" s="24">
        <f t="shared" si="57"/>
        <v>216996.99504216682</v>
      </c>
      <c r="DU66" s="24">
        <f t="shared" si="57"/>
        <v>216996.99504216682</v>
      </c>
      <c r="DV66" s="24">
        <f t="shared" si="57"/>
        <v>216996.99504216682</v>
      </c>
      <c r="DW66" s="24">
        <f t="shared" si="57"/>
        <v>216996.99504216682</v>
      </c>
      <c r="DX66" s="24">
        <f t="shared" si="57"/>
        <v>216996.99504216682</v>
      </c>
      <c r="DY66" s="24">
        <f t="shared" si="57"/>
        <v>216996.99504216682</v>
      </c>
      <c r="DZ66" s="24">
        <f t="shared" si="57"/>
        <v>216996.99504216682</v>
      </c>
      <c r="EA66" s="24">
        <f t="shared" si="57"/>
        <v>216996.99504216682</v>
      </c>
      <c r="EB66" s="24">
        <f t="shared" si="57"/>
        <v>216996.99504216682</v>
      </c>
      <c r="EC66" s="24">
        <f t="shared" si="57"/>
        <v>216996.99504216682</v>
      </c>
      <c r="ED66" s="24">
        <f t="shared" si="57"/>
        <v>216996.99504216682</v>
      </c>
      <c r="EE66" s="24">
        <f t="shared" si="57"/>
        <v>216996.99504216682</v>
      </c>
      <c r="EF66" s="24">
        <f t="shared" si="57"/>
        <v>216996.99504216682</v>
      </c>
      <c r="EG66" s="24">
        <f t="shared" si="57"/>
        <v>216996.99504216682</v>
      </c>
      <c r="EH66" s="24">
        <f t="shared" si="57"/>
        <v>216996.99504216682</v>
      </c>
      <c r="EI66" s="24">
        <f t="shared" si="57"/>
        <v>216996.99504216682</v>
      </c>
      <c r="EJ66" s="24">
        <f t="shared" si="57"/>
        <v>216996.99504216682</v>
      </c>
      <c r="EK66" s="24">
        <f t="shared" ref="EK66:GV66" si="58">SUMIFS($L$3:$L$48,$K$3:$K$48,"Comércio")</f>
        <v>216996.99504216682</v>
      </c>
      <c r="EL66" s="24">
        <f t="shared" si="58"/>
        <v>216996.99504216682</v>
      </c>
      <c r="EM66" s="24">
        <f t="shared" si="58"/>
        <v>216996.99504216682</v>
      </c>
      <c r="EN66" s="24">
        <f t="shared" si="58"/>
        <v>216996.99504216682</v>
      </c>
      <c r="EO66" s="24">
        <f t="shared" si="58"/>
        <v>216996.99504216682</v>
      </c>
      <c r="EP66" s="24">
        <f t="shared" si="58"/>
        <v>216996.99504216682</v>
      </c>
      <c r="EQ66" s="24">
        <f t="shared" si="58"/>
        <v>216996.99504216682</v>
      </c>
      <c r="ER66" s="24">
        <f t="shared" si="58"/>
        <v>216996.99504216682</v>
      </c>
      <c r="ES66" s="24">
        <f t="shared" si="58"/>
        <v>216996.99504216682</v>
      </c>
      <c r="ET66" s="24">
        <f t="shared" si="58"/>
        <v>216996.99504216682</v>
      </c>
      <c r="EU66" s="24">
        <f t="shared" si="58"/>
        <v>216996.99504216682</v>
      </c>
      <c r="EV66" s="24">
        <f t="shared" si="58"/>
        <v>216996.99504216682</v>
      </c>
      <c r="EW66" s="24">
        <f t="shared" si="58"/>
        <v>216996.99504216682</v>
      </c>
      <c r="EX66" s="24">
        <f t="shared" si="58"/>
        <v>216996.99504216682</v>
      </c>
      <c r="EY66" s="24">
        <f t="shared" si="58"/>
        <v>216996.99504216682</v>
      </c>
      <c r="EZ66" s="24">
        <f t="shared" si="58"/>
        <v>216996.99504216682</v>
      </c>
      <c r="FA66" s="24">
        <f t="shared" si="58"/>
        <v>216996.99504216682</v>
      </c>
      <c r="FB66" s="24">
        <f t="shared" si="58"/>
        <v>216996.99504216682</v>
      </c>
      <c r="FC66" s="24">
        <f t="shared" si="58"/>
        <v>216996.99504216682</v>
      </c>
      <c r="FD66" s="24">
        <f t="shared" si="58"/>
        <v>216996.99504216682</v>
      </c>
      <c r="FE66" s="24">
        <f t="shared" si="58"/>
        <v>216996.99504216682</v>
      </c>
      <c r="FF66" s="24">
        <f t="shared" si="58"/>
        <v>216996.99504216682</v>
      </c>
      <c r="FG66" s="24">
        <f t="shared" si="58"/>
        <v>216996.99504216682</v>
      </c>
      <c r="FH66" s="24">
        <f t="shared" si="58"/>
        <v>216996.99504216682</v>
      </c>
      <c r="FI66" s="24">
        <f t="shared" si="58"/>
        <v>216996.99504216682</v>
      </c>
      <c r="FJ66" s="24">
        <f t="shared" si="58"/>
        <v>216996.99504216682</v>
      </c>
      <c r="FK66" s="24">
        <f t="shared" si="58"/>
        <v>216996.99504216682</v>
      </c>
      <c r="FL66" s="24">
        <f t="shared" si="58"/>
        <v>216996.99504216682</v>
      </c>
      <c r="FM66" s="24">
        <f t="shared" si="58"/>
        <v>216996.99504216682</v>
      </c>
      <c r="FN66" s="24">
        <f t="shared" si="58"/>
        <v>216996.99504216682</v>
      </c>
      <c r="FO66" s="24">
        <f t="shared" si="58"/>
        <v>216996.99504216682</v>
      </c>
      <c r="FP66" s="24">
        <f t="shared" si="58"/>
        <v>216996.99504216682</v>
      </c>
      <c r="FQ66" s="24">
        <f t="shared" si="58"/>
        <v>216996.99504216682</v>
      </c>
      <c r="FR66" s="24">
        <f t="shared" si="58"/>
        <v>216996.99504216682</v>
      </c>
      <c r="FS66" s="24">
        <f t="shared" si="58"/>
        <v>216996.99504216682</v>
      </c>
      <c r="FT66" s="24">
        <f t="shared" si="58"/>
        <v>216996.99504216682</v>
      </c>
      <c r="FU66" s="24">
        <f t="shared" si="58"/>
        <v>216996.99504216682</v>
      </c>
      <c r="FV66" s="24">
        <f t="shared" si="58"/>
        <v>216996.99504216682</v>
      </c>
      <c r="FW66" s="24">
        <f t="shared" si="58"/>
        <v>216996.99504216682</v>
      </c>
      <c r="FX66" s="24">
        <f t="shared" si="58"/>
        <v>216996.99504216682</v>
      </c>
      <c r="FY66" s="24">
        <f t="shared" si="58"/>
        <v>216996.99504216682</v>
      </c>
      <c r="FZ66" s="24">
        <f t="shared" si="58"/>
        <v>216996.99504216682</v>
      </c>
      <c r="GA66" s="24">
        <f t="shared" si="58"/>
        <v>216996.99504216682</v>
      </c>
      <c r="GB66" s="24">
        <f t="shared" si="58"/>
        <v>216996.99504216682</v>
      </c>
      <c r="GC66" s="24">
        <f t="shared" si="58"/>
        <v>216996.99504216682</v>
      </c>
      <c r="GD66" s="24">
        <f t="shared" si="58"/>
        <v>216996.99504216682</v>
      </c>
      <c r="GE66" s="24">
        <f t="shared" si="58"/>
        <v>216996.99504216682</v>
      </c>
      <c r="GF66" s="24">
        <f t="shared" si="58"/>
        <v>216996.99504216682</v>
      </c>
      <c r="GG66" s="24">
        <f t="shared" si="58"/>
        <v>216996.99504216682</v>
      </c>
      <c r="GH66" s="24">
        <f t="shared" si="58"/>
        <v>216996.99504216682</v>
      </c>
      <c r="GI66" s="24">
        <f t="shared" si="58"/>
        <v>216996.99504216682</v>
      </c>
      <c r="GJ66" s="24">
        <f t="shared" si="58"/>
        <v>216996.99504216682</v>
      </c>
      <c r="GK66" s="24">
        <f t="shared" si="58"/>
        <v>216996.99504216682</v>
      </c>
      <c r="GL66" s="24">
        <f t="shared" si="58"/>
        <v>216996.99504216682</v>
      </c>
      <c r="GM66" s="24">
        <f t="shared" si="58"/>
        <v>216996.99504216682</v>
      </c>
      <c r="GN66" s="24">
        <f t="shared" si="58"/>
        <v>216996.99504216682</v>
      </c>
      <c r="GO66" s="24">
        <f t="shared" si="58"/>
        <v>216996.99504216682</v>
      </c>
      <c r="GP66" s="24">
        <f t="shared" si="58"/>
        <v>216996.99504216682</v>
      </c>
      <c r="GQ66" s="24">
        <f t="shared" si="58"/>
        <v>216996.99504216682</v>
      </c>
      <c r="GR66" s="24">
        <f t="shared" si="58"/>
        <v>216996.99504216682</v>
      </c>
      <c r="GS66" s="24">
        <f t="shared" si="58"/>
        <v>216996.99504216682</v>
      </c>
      <c r="GT66" s="24">
        <f t="shared" si="58"/>
        <v>216996.99504216682</v>
      </c>
      <c r="GU66" s="24">
        <f t="shared" si="58"/>
        <v>216996.99504216682</v>
      </c>
      <c r="GV66" s="24">
        <f t="shared" si="58"/>
        <v>216996.99504216682</v>
      </c>
      <c r="GW66" s="24">
        <f t="shared" ref="GW66:IA66" si="59">SUMIFS($L$3:$L$48,$K$3:$K$48,"Comércio")</f>
        <v>216996.99504216682</v>
      </c>
      <c r="GX66" s="24">
        <f t="shared" si="59"/>
        <v>216996.99504216682</v>
      </c>
      <c r="GY66" s="24">
        <f t="shared" si="59"/>
        <v>216996.99504216682</v>
      </c>
      <c r="GZ66" s="24">
        <f t="shared" si="59"/>
        <v>216996.99504216682</v>
      </c>
      <c r="HA66" s="24">
        <f t="shared" si="59"/>
        <v>216996.99504216682</v>
      </c>
      <c r="HB66" s="24">
        <f t="shared" si="59"/>
        <v>216996.99504216682</v>
      </c>
      <c r="HC66" s="24">
        <f t="shared" si="59"/>
        <v>216996.99504216682</v>
      </c>
      <c r="HD66" s="24">
        <f t="shared" si="59"/>
        <v>216996.99504216682</v>
      </c>
      <c r="HE66" s="24">
        <f t="shared" si="59"/>
        <v>216996.99504216682</v>
      </c>
      <c r="HF66" s="24">
        <f t="shared" si="59"/>
        <v>216996.99504216682</v>
      </c>
      <c r="HG66" s="24">
        <f t="shared" si="59"/>
        <v>216996.99504216682</v>
      </c>
      <c r="HH66" s="24">
        <f t="shared" si="59"/>
        <v>216996.99504216682</v>
      </c>
      <c r="HI66" s="24">
        <f t="shared" si="59"/>
        <v>216996.99504216682</v>
      </c>
      <c r="HJ66" s="24">
        <f t="shared" si="59"/>
        <v>216996.99504216682</v>
      </c>
      <c r="HK66" s="24">
        <f t="shared" si="59"/>
        <v>216996.99504216682</v>
      </c>
      <c r="HL66" s="24">
        <f t="shared" si="59"/>
        <v>216996.99504216682</v>
      </c>
      <c r="HM66" s="24">
        <f t="shared" si="59"/>
        <v>216996.99504216682</v>
      </c>
      <c r="HN66" s="24">
        <f t="shared" si="59"/>
        <v>216996.99504216682</v>
      </c>
      <c r="HO66" s="24">
        <f t="shared" si="59"/>
        <v>216996.99504216682</v>
      </c>
      <c r="HP66" s="24">
        <f t="shared" si="59"/>
        <v>216996.99504216682</v>
      </c>
      <c r="HQ66" s="24">
        <f t="shared" si="59"/>
        <v>216996.99504216682</v>
      </c>
      <c r="HR66" s="24">
        <f t="shared" si="59"/>
        <v>216996.99504216682</v>
      </c>
      <c r="HS66" s="24">
        <f t="shared" si="59"/>
        <v>216996.99504216682</v>
      </c>
      <c r="HT66" s="24">
        <f t="shared" si="59"/>
        <v>216996.99504216682</v>
      </c>
      <c r="HU66" s="24">
        <f t="shared" si="59"/>
        <v>216996.99504216682</v>
      </c>
      <c r="HV66" s="24">
        <f t="shared" si="59"/>
        <v>216996.99504216682</v>
      </c>
      <c r="HW66" s="24">
        <f t="shared" si="59"/>
        <v>216996.99504216682</v>
      </c>
      <c r="HX66" s="24">
        <f t="shared" si="59"/>
        <v>216996.99504216682</v>
      </c>
      <c r="HY66" s="24">
        <f t="shared" si="59"/>
        <v>216996.99504216682</v>
      </c>
      <c r="HZ66" s="24">
        <f t="shared" si="59"/>
        <v>216996.99504216682</v>
      </c>
      <c r="IA66" s="24">
        <f t="shared" si="59"/>
        <v>216996.99504216682</v>
      </c>
    </row>
    <row r="67" spans="11:235" x14ac:dyDescent="0.25">
      <c r="K67" s="103" t="s">
        <v>95</v>
      </c>
      <c r="L67" s="24">
        <f>SUM(L65:L66)</f>
        <v>636167.68866745906</v>
      </c>
      <c r="M67" s="24">
        <f t="shared" ref="M67:BX67" si="60">SUM(M65:M66)</f>
        <v>636167.68866745906</v>
      </c>
      <c r="N67" s="24">
        <f t="shared" si="60"/>
        <v>636167.68866745906</v>
      </c>
      <c r="O67" s="24">
        <f t="shared" si="60"/>
        <v>636167.68866745906</v>
      </c>
      <c r="P67" s="24">
        <f t="shared" si="60"/>
        <v>636167.68866745906</v>
      </c>
      <c r="Q67" s="24">
        <f t="shared" si="60"/>
        <v>636167.68866745906</v>
      </c>
      <c r="R67" s="24">
        <f t="shared" si="60"/>
        <v>636167.68866745906</v>
      </c>
      <c r="S67" s="24">
        <f t="shared" si="60"/>
        <v>636167.68866745906</v>
      </c>
      <c r="T67" s="24">
        <f t="shared" si="60"/>
        <v>636167.68866745906</v>
      </c>
      <c r="U67" s="24">
        <f t="shared" si="60"/>
        <v>636167.68866745906</v>
      </c>
      <c r="V67" s="24">
        <f t="shared" si="60"/>
        <v>636167.68866745906</v>
      </c>
      <c r="W67" s="24">
        <f t="shared" si="60"/>
        <v>636167.68866745906</v>
      </c>
      <c r="X67" s="24">
        <f t="shared" si="60"/>
        <v>636167.68866745906</v>
      </c>
      <c r="Y67" s="24">
        <f t="shared" si="60"/>
        <v>636167.68866745906</v>
      </c>
      <c r="Z67" s="24">
        <f t="shared" si="60"/>
        <v>636167.68866745906</v>
      </c>
      <c r="AA67" s="24">
        <f t="shared" si="60"/>
        <v>636167.68866745906</v>
      </c>
      <c r="AB67" s="24">
        <f t="shared" si="60"/>
        <v>636167.68866745906</v>
      </c>
      <c r="AC67" s="24">
        <f t="shared" si="60"/>
        <v>636167.68866745906</v>
      </c>
      <c r="AD67" s="24">
        <f t="shared" si="60"/>
        <v>636167.68866745906</v>
      </c>
      <c r="AE67" s="24">
        <f t="shared" si="60"/>
        <v>636167.68866745906</v>
      </c>
      <c r="AF67" s="24">
        <f t="shared" si="60"/>
        <v>636167.68866745906</v>
      </c>
      <c r="AG67" s="24">
        <f t="shared" si="60"/>
        <v>636167.68866745906</v>
      </c>
      <c r="AH67" s="24">
        <f t="shared" si="60"/>
        <v>636167.68866745906</v>
      </c>
      <c r="AI67" s="24">
        <f t="shared" si="60"/>
        <v>636167.68866745906</v>
      </c>
      <c r="AJ67" s="24">
        <f t="shared" si="60"/>
        <v>636167.68866745906</v>
      </c>
      <c r="AK67" s="24">
        <f t="shared" si="60"/>
        <v>636167.68866745906</v>
      </c>
      <c r="AL67" s="24">
        <f t="shared" si="60"/>
        <v>636167.68866745906</v>
      </c>
      <c r="AM67" s="24">
        <f t="shared" si="60"/>
        <v>636167.68866745906</v>
      </c>
      <c r="AN67" s="24">
        <f t="shared" si="60"/>
        <v>636167.68866745906</v>
      </c>
      <c r="AO67" s="24">
        <f t="shared" si="60"/>
        <v>636167.68866745906</v>
      </c>
      <c r="AP67" s="24">
        <f t="shared" si="60"/>
        <v>636167.68866745906</v>
      </c>
      <c r="AQ67" s="24">
        <f t="shared" si="60"/>
        <v>636167.68866745906</v>
      </c>
      <c r="AR67" s="24">
        <f t="shared" si="60"/>
        <v>636167.68866745906</v>
      </c>
      <c r="AS67" s="24">
        <f t="shared" si="60"/>
        <v>636167.68866745906</v>
      </c>
      <c r="AT67" s="24">
        <f t="shared" si="60"/>
        <v>636167.68866745906</v>
      </c>
      <c r="AU67" s="24">
        <f t="shared" si="60"/>
        <v>636167.68866745906</v>
      </c>
      <c r="AV67" s="24">
        <f t="shared" si="60"/>
        <v>636167.68866745906</v>
      </c>
      <c r="AW67" s="24">
        <f t="shared" si="60"/>
        <v>636167.68866745906</v>
      </c>
      <c r="AX67" s="24">
        <f t="shared" si="60"/>
        <v>636167.68866745906</v>
      </c>
      <c r="AY67" s="24">
        <f t="shared" si="60"/>
        <v>636167.68866745906</v>
      </c>
      <c r="AZ67" s="24">
        <f t="shared" si="60"/>
        <v>636167.68866745906</v>
      </c>
      <c r="BA67" s="24">
        <f t="shared" si="60"/>
        <v>636167.68866745906</v>
      </c>
      <c r="BB67" s="24">
        <f t="shared" si="60"/>
        <v>636167.68866745906</v>
      </c>
      <c r="BC67" s="24">
        <f t="shared" si="60"/>
        <v>636167.68866745906</v>
      </c>
      <c r="BD67" s="24">
        <f t="shared" si="60"/>
        <v>636167.68866745906</v>
      </c>
      <c r="BE67" s="24">
        <f t="shared" si="60"/>
        <v>636167.68866745906</v>
      </c>
      <c r="BF67" s="24">
        <f t="shared" si="60"/>
        <v>636167.68866745906</v>
      </c>
      <c r="BG67" s="24">
        <f t="shared" si="60"/>
        <v>636167.68866745906</v>
      </c>
      <c r="BH67" s="24">
        <f t="shared" si="60"/>
        <v>636167.68866745906</v>
      </c>
      <c r="BI67" s="24">
        <f t="shared" si="60"/>
        <v>636167.68866745906</v>
      </c>
      <c r="BJ67" s="24">
        <f t="shared" si="60"/>
        <v>636167.68866745906</v>
      </c>
      <c r="BK67" s="24">
        <f t="shared" si="60"/>
        <v>636167.68866745906</v>
      </c>
      <c r="BL67" s="24">
        <f t="shared" si="60"/>
        <v>636167.68866745906</v>
      </c>
      <c r="BM67" s="24">
        <f t="shared" si="60"/>
        <v>636167.68866745906</v>
      </c>
      <c r="BN67" s="24">
        <f t="shared" si="60"/>
        <v>636167.68866745906</v>
      </c>
      <c r="BO67" s="24">
        <f t="shared" si="60"/>
        <v>636167.68866745906</v>
      </c>
      <c r="BP67" s="24">
        <f t="shared" si="60"/>
        <v>636167.68866745906</v>
      </c>
      <c r="BQ67" s="24">
        <f t="shared" si="60"/>
        <v>636167.68866745906</v>
      </c>
      <c r="BR67" s="24">
        <f t="shared" si="60"/>
        <v>636167.68866745906</v>
      </c>
      <c r="BS67" s="24">
        <f t="shared" si="60"/>
        <v>636167.68866745906</v>
      </c>
      <c r="BT67" s="24">
        <f t="shared" si="60"/>
        <v>636167.68866745906</v>
      </c>
      <c r="BU67" s="24">
        <f t="shared" si="60"/>
        <v>636167.68866745906</v>
      </c>
      <c r="BV67" s="24">
        <f t="shared" si="60"/>
        <v>636167.68866745906</v>
      </c>
      <c r="BW67" s="24">
        <f t="shared" si="60"/>
        <v>636167.68866745906</v>
      </c>
      <c r="BX67" s="24">
        <f t="shared" si="60"/>
        <v>636167.68866745906</v>
      </c>
      <c r="BY67" s="24">
        <f t="shared" ref="BY67:EJ67" si="61">SUM(BY65:BY66)</f>
        <v>636167.68866745906</v>
      </c>
      <c r="BZ67" s="24">
        <f t="shared" si="61"/>
        <v>636167.68866745906</v>
      </c>
      <c r="CA67" s="24">
        <f t="shared" si="61"/>
        <v>636167.68866745906</v>
      </c>
      <c r="CB67" s="24">
        <f t="shared" si="61"/>
        <v>636167.68866745906</v>
      </c>
      <c r="CC67" s="24">
        <f t="shared" si="61"/>
        <v>636167.68866745906</v>
      </c>
      <c r="CD67" s="24">
        <f t="shared" si="61"/>
        <v>636167.68866745906</v>
      </c>
      <c r="CE67" s="24">
        <f t="shared" si="61"/>
        <v>636167.68866745906</v>
      </c>
      <c r="CF67" s="24">
        <f t="shared" si="61"/>
        <v>636167.68866745906</v>
      </c>
      <c r="CG67" s="24">
        <f t="shared" si="61"/>
        <v>636167.68866745906</v>
      </c>
      <c r="CH67" s="24">
        <f t="shared" si="61"/>
        <v>636167.68866745906</v>
      </c>
      <c r="CI67" s="24">
        <f t="shared" si="61"/>
        <v>636167.68866745906</v>
      </c>
      <c r="CJ67" s="24">
        <f t="shared" si="61"/>
        <v>636167.68866745906</v>
      </c>
      <c r="CK67" s="24">
        <f t="shared" si="61"/>
        <v>636167.68866745906</v>
      </c>
      <c r="CL67" s="24">
        <f t="shared" si="61"/>
        <v>636167.68866745906</v>
      </c>
      <c r="CM67" s="24">
        <f t="shared" si="61"/>
        <v>636167.68866745906</v>
      </c>
      <c r="CN67" s="24">
        <f t="shared" si="61"/>
        <v>636167.68866745906</v>
      </c>
      <c r="CO67" s="24">
        <f t="shared" si="61"/>
        <v>636167.68866745906</v>
      </c>
      <c r="CP67" s="24">
        <f t="shared" si="61"/>
        <v>636167.68866745906</v>
      </c>
      <c r="CQ67" s="24">
        <f t="shared" si="61"/>
        <v>636167.68866745906</v>
      </c>
      <c r="CR67" s="24">
        <f t="shared" si="61"/>
        <v>636167.68866745906</v>
      </c>
      <c r="CS67" s="24">
        <f t="shared" si="61"/>
        <v>636167.68866745906</v>
      </c>
      <c r="CT67" s="24">
        <f t="shared" si="61"/>
        <v>636167.68866745906</v>
      </c>
      <c r="CU67" s="24">
        <f t="shared" si="61"/>
        <v>636167.68866745906</v>
      </c>
      <c r="CV67" s="24">
        <f t="shared" si="61"/>
        <v>636167.68866745906</v>
      </c>
      <c r="CW67" s="24">
        <f t="shared" si="61"/>
        <v>636167.68866745906</v>
      </c>
      <c r="CX67" s="24">
        <f t="shared" si="61"/>
        <v>636167.68866745906</v>
      </c>
      <c r="CY67" s="24">
        <f t="shared" si="61"/>
        <v>636167.68866745906</v>
      </c>
      <c r="CZ67" s="24">
        <f t="shared" si="61"/>
        <v>636167.68866745906</v>
      </c>
      <c r="DA67" s="24">
        <f t="shared" si="61"/>
        <v>636167.68866745906</v>
      </c>
      <c r="DB67" s="24">
        <f t="shared" si="61"/>
        <v>636167.68866745906</v>
      </c>
      <c r="DC67" s="24">
        <f t="shared" si="61"/>
        <v>636167.68866745906</v>
      </c>
      <c r="DD67" s="24">
        <f t="shared" si="61"/>
        <v>636167.68866745906</v>
      </c>
      <c r="DE67" s="24">
        <f t="shared" si="61"/>
        <v>636167.68866745906</v>
      </c>
      <c r="DF67" s="24">
        <f t="shared" si="61"/>
        <v>636167.68866745906</v>
      </c>
      <c r="DG67" s="24">
        <f t="shared" si="61"/>
        <v>636167.68866745906</v>
      </c>
      <c r="DH67" s="24">
        <f t="shared" si="61"/>
        <v>636167.68866745906</v>
      </c>
      <c r="DI67" s="24">
        <f t="shared" si="61"/>
        <v>636167.68866745906</v>
      </c>
      <c r="DJ67" s="24">
        <f t="shared" si="61"/>
        <v>636167.68866745906</v>
      </c>
      <c r="DK67" s="24">
        <f t="shared" si="61"/>
        <v>636167.68866745906</v>
      </c>
      <c r="DL67" s="24">
        <f t="shared" si="61"/>
        <v>636167.68866745906</v>
      </c>
      <c r="DM67" s="24">
        <f t="shared" si="61"/>
        <v>636167.68866745906</v>
      </c>
      <c r="DN67" s="24">
        <f t="shared" si="61"/>
        <v>636167.68866745906</v>
      </c>
      <c r="DO67" s="24">
        <f t="shared" si="61"/>
        <v>636167.68866745906</v>
      </c>
      <c r="DP67" s="24">
        <f t="shared" si="61"/>
        <v>636167.68866745906</v>
      </c>
      <c r="DQ67" s="24">
        <f t="shared" si="61"/>
        <v>636167.68866745906</v>
      </c>
      <c r="DR67" s="24">
        <f t="shared" si="61"/>
        <v>636167.68866745906</v>
      </c>
      <c r="DS67" s="24">
        <f t="shared" si="61"/>
        <v>636167.68866745906</v>
      </c>
      <c r="DT67" s="24">
        <f t="shared" si="61"/>
        <v>636167.68866745906</v>
      </c>
      <c r="DU67" s="24">
        <f t="shared" si="61"/>
        <v>636167.68866745906</v>
      </c>
      <c r="DV67" s="24">
        <f t="shared" si="61"/>
        <v>636167.68866745906</v>
      </c>
      <c r="DW67" s="24">
        <f t="shared" si="61"/>
        <v>636167.68866745906</v>
      </c>
      <c r="DX67" s="24">
        <f t="shared" si="61"/>
        <v>636167.68866745906</v>
      </c>
      <c r="DY67" s="24">
        <f t="shared" si="61"/>
        <v>636167.68866745906</v>
      </c>
      <c r="DZ67" s="24">
        <f t="shared" si="61"/>
        <v>636167.68866745906</v>
      </c>
      <c r="EA67" s="24">
        <f t="shared" si="61"/>
        <v>636167.68866745906</v>
      </c>
      <c r="EB67" s="24">
        <f t="shared" si="61"/>
        <v>636167.68866745906</v>
      </c>
      <c r="EC67" s="24">
        <f t="shared" si="61"/>
        <v>636167.68866745906</v>
      </c>
      <c r="ED67" s="24">
        <f t="shared" si="61"/>
        <v>636167.68866745906</v>
      </c>
      <c r="EE67" s="24">
        <f t="shared" si="61"/>
        <v>636167.68866745906</v>
      </c>
      <c r="EF67" s="24">
        <f t="shared" si="61"/>
        <v>636167.68866745906</v>
      </c>
      <c r="EG67" s="24">
        <f t="shared" si="61"/>
        <v>636167.68866745906</v>
      </c>
      <c r="EH67" s="24">
        <f t="shared" si="61"/>
        <v>636167.68866745906</v>
      </c>
      <c r="EI67" s="24">
        <f t="shared" si="61"/>
        <v>636167.68866745906</v>
      </c>
      <c r="EJ67" s="24">
        <f t="shared" si="61"/>
        <v>636167.68866745906</v>
      </c>
      <c r="EK67" s="24">
        <f t="shared" ref="EK67:GV67" si="62">SUM(EK65:EK66)</f>
        <v>636167.68866745906</v>
      </c>
      <c r="EL67" s="24">
        <f t="shared" si="62"/>
        <v>636167.68866745906</v>
      </c>
      <c r="EM67" s="24">
        <f t="shared" si="62"/>
        <v>636167.68866745906</v>
      </c>
      <c r="EN67" s="24">
        <f t="shared" si="62"/>
        <v>636167.68866745906</v>
      </c>
      <c r="EO67" s="24">
        <f t="shared" si="62"/>
        <v>636167.68866745906</v>
      </c>
      <c r="EP67" s="24">
        <f t="shared" si="62"/>
        <v>636167.68866745906</v>
      </c>
      <c r="EQ67" s="24">
        <f t="shared" si="62"/>
        <v>636167.68866745906</v>
      </c>
      <c r="ER67" s="24">
        <f t="shared" si="62"/>
        <v>636167.68866745906</v>
      </c>
      <c r="ES67" s="24">
        <f t="shared" si="62"/>
        <v>636167.68866745906</v>
      </c>
      <c r="ET67" s="24">
        <f t="shared" si="62"/>
        <v>636167.68866745906</v>
      </c>
      <c r="EU67" s="24">
        <f t="shared" si="62"/>
        <v>636167.68866745906</v>
      </c>
      <c r="EV67" s="24">
        <f t="shared" si="62"/>
        <v>636167.68866745906</v>
      </c>
      <c r="EW67" s="24">
        <f t="shared" si="62"/>
        <v>636167.68866745906</v>
      </c>
      <c r="EX67" s="24">
        <f t="shared" si="62"/>
        <v>636167.68866745906</v>
      </c>
      <c r="EY67" s="24">
        <f t="shared" si="62"/>
        <v>636167.68866745906</v>
      </c>
      <c r="EZ67" s="24">
        <f t="shared" si="62"/>
        <v>636167.68866745906</v>
      </c>
      <c r="FA67" s="24">
        <f t="shared" si="62"/>
        <v>636167.68866745906</v>
      </c>
      <c r="FB67" s="24">
        <f t="shared" si="62"/>
        <v>636167.68866745906</v>
      </c>
      <c r="FC67" s="24">
        <f t="shared" si="62"/>
        <v>636167.68866745906</v>
      </c>
      <c r="FD67" s="24">
        <f t="shared" si="62"/>
        <v>636167.68866745906</v>
      </c>
      <c r="FE67" s="24">
        <f t="shared" si="62"/>
        <v>636167.68866745906</v>
      </c>
      <c r="FF67" s="24">
        <f t="shared" si="62"/>
        <v>636167.68866745906</v>
      </c>
      <c r="FG67" s="24">
        <f t="shared" si="62"/>
        <v>636167.68866745906</v>
      </c>
      <c r="FH67" s="24">
        <f t="shared" si="62"/>
        <v>636167.68866745906</v>
      </c>
      <c r="FI67" s="24">
        <f t="shared" si="62"/>
        <v>636167.68866745906</v>
      </c>
      <c r="FJ67" s="24">
        <f t="shared" si="62"/>
        <v>636167.68866745906</v>
      </c>
      <c r="FK67" s="24">
        <f t="shared" si="62"/>
        <v>636167.68866745906</v>
      </c>
      <c r="FL67" s="24">
        <f t="shared" si="62"/>
        <v>636167.68866745906</v>
      </c>
      <c r="FM67" s="24">
        <f t="shared" si="62"/>
        <v>636167.68866745906</v>
      </c>
      <c r="FN67" s="24">
        <f t="shared" si="62"/>
        <v>636167.68866745906</v>
      </c>
      <c r="FO67" s="24">
        <f t="shared" si="62"/>
        <v>636167.68866745906</v>
      </c>
      <c r="FP67" s="24">
        <f t="shared" si="62"/>
        <v>636167.68866745906</v>
      </c>
      <c r="FQ67" s="24">
        <f t="shared" si="62"/>
        <v>636167.68866745906</v>
      </c>
      <c r="FR67" s="24">
        <f t="shared" si="62"/>
        <v>636167.68866745906</v>
      </c>
      <c r="FS67" s="24">
        <f t="shared" si="62"/>
        <v>636167.68866745906</v>
      </c>
      <c r="FT67" s="24">
        <f t="shared" si="62"/>
        <v>636167.68866745906</v>
      </c>
      <c r="FU67" s="24">
        <f t="shared" si="62"/>
        <v>636167.68866745906</v>
      </c>
      <c r="FV67" s="24">
        <f t="shared" si="62"/>
        <v>636167.68866745906</v>
      </c>
      <c r="FW67" s="24">
        <f t="shared" si="62"/>
        <v>636167.68866745906</v>
      </c>
      <c r="FX67" s="24">
        <f t="shared" si="62"/>
        <v>636167.68866745906</v>
      </c>
      <c r="FY67" s="24">
        <f t="shared" si="62"/>
        <v>636167.68866745906</v>
      </c>
      <c r="FZ67" s="24">
        <f t="shared" si="62"/>
        <v>636167.68866745906</v>
      </c>
      <c r="GA67" s="24">
        <f t="shared" si="62"/>
        <v>636167.68866745906</v>
      </c>
      <c r="GB67" s="24">
        <f t="shared" si="62"/>
        <v>636167.68866745906</v>
      </c>
      <c r="GC67" s="24">
        <f t="shared" si="62"/>
        <v>636167.68866745906</v>
      </c>
      <c r="GD67" s="24">
        <f t="shared" si="62"/>
        <v>636167.68866745906</v>
      </c>
      <c r="GE67" s="24">
        <f t="shared" si="62"/>
        <v>636167.68866745906</v>
      </c>
      <c r="GF67" s="24">
        <f t="shared" si="62"/>
        <v>636167.68866745906</v>
      </c>
      <c r="GG67" s="24">
        <f t="shared" si="62"/>
        <v>636167.68866745906</v>
      </c>
      <c r="GH67" s="24">
        <f t="shared" si="62"/>
        <v>636167.68866745906</v>
      </c>
      <c r="GI67" s="24">
        <f t="shared" si="62"/>
        <v>636167.68866745906</v>
      </c>
      <c r="GJ67" s="24">
        <f t="shared" si="62"/>
        <v>636167.68866745906</v>
      </c>
      <c r="GK67" s="24">
        <f t="shared" si="62"/>
        <v>636167.68866745906</v>
      </c>
      <c r="GL67" s="24">
        <f t="shared" si="62"/>
        <v>636167.68866745906</v>
      </c>
      <c r="GM67" s="24">
        <f t="shared" si="62"/>
        <v>636167.68866745906</v>
      </c>
      <c r="GN67" s="24">
        <f t="shared" si="62"/>
        <v>636167.68866745906</v>
      </c>
      <c r="GO67" s="24">
        <f t="shared" si="62"/>
        <v>636167.68866745906</v>
      </c>
      <c r="GP67" s="24">
        <f t="shared" si="62"/>
        <v>636167.68866745906</v>
      </c>
      <c r="GQ67" s="24">
        <f t="shared" si="62"/>
        <v>636167.68866745906</v>
      </c>
      <c r="GR67" s="24">
        <f t="shared" si="62"/>
        <v>636167.68866745906</v>
      </c>
      <c r="GS67" s="24">
        <f t="shared" si="62"/>
        <v>636167.68866745906</v>
      </c>
      <c r="GT67" s="24">
        <f t="shared" si="62"/>
        <v>636167.68866745906</v>
      </c>
      <c r="GU67" s="24">
        <f t="shared" si="62"/>
        <v>636167.68866745906</v>
      </c>
      <c r="GV67" s="24">
        <f t="shared" si="62"/>
        <v>636167.68866745906</v>
      </c>
      <c r="GW67" s="24">
        <f t="shared" ref="GW67:IA67" si="63">SUM(GW65:GW66)</f>
        <v>636167.68866745906</v>
      </c>
      <c r="GX67" s="24">
        <f t="shared" si="63"/>
        <v>636167.68866745906</v>
      </c>
      <c r="GY67" s="24">
        <f t="shared" si="63"/>
        <v>636167.68866745906</v>
      </c>
      <c r="GZ67" s="24">
        <f t="shared" si="63"/>
        <v>636167.68866745906</v>
      </c>
      <c r="HA67" s="24">
        <f t="shared" si="63"/>
        <v>636167.68866745906</v>
      </c>
      <c r="HB67" s="24">
        <f t="shared" si="63"/>
        <v>636167.68866745906</v>
      </c>
      <c r="HC67" s="24">
        <f t="shared" si="63"/>
        <v>636167.68866745906</v>
      </c>
      <c r="HD67" s="24">
        <f t="shared" si="63"/>
        <v>636167.68866745906</v>
      </c>
      <c r="HE67" s="24">
        <f t="shared" si="63"/>
        <v>636167.68866745906</v>
      </c>
      <c r="HF67" s="24">
        <f t="shared" si="63"/>
        <v>636167.68866745906</v>
      </c>
      <c r="HG67" s="24">
        <f t="shared" si="63"/>
        <v>636167.68866745906</v>
      </c>
      <c r="HH67" s="24">
        <f t="shared" si="63"/>
        <v>636167.68866745906</v>
      </c>
      <c r="HI67" s="24">
        <f t="shared" si="63"/>
        <v>636167.68866745906</v>
      </c>
      <c r="HJ67" s="24">
        <f t="shared" si="63"/>
        <v>636167.68866745906</v>
      </c>
      <c r="HK67" s="24">
        <f t="shared" si="63"/>
        <v>636167.68866745906</v>
      </c>
      <c r="HL67" s="24">
        <f t="shared" si="63"/>
        <v>636167.68866745906</v>
      </c>
      <c r="HM67" s="24">
        <f t="shared" si="63"/>
        <v>636167.68866745906</v>
      </c>
      <c r="HN67" s="24">
        <f t="shared" si="63"/>
        <v>636167.68866745906</v>
      </c>
      <c r="HO67" s="24">
        <f t="shared" si="63"/>
        <v>636167.68866745906</v>
      </c>
      <c r="HP67" s="24">
        <f t="shared" si="63"/>
        <v>636167.68866745906</v>
      </c>
      <c r="HQ67" s="24">
        <f t="shared" si="63"/>
        <v>636167.68866745906</v>
      </c>
      <c r="HR67" s="24">
        <f t="shared" si="63"/>
        <v>636167.68866745906</v>
      </c>
      <c r="HS67" s="24">
        <f t="shared" si="63"/>
        <v>636167.68866745906</v>
      </c>
      <c r="HT67" s="24">
        <f t="shared" si="63"/>
        <v>636167.68866745906</v>
      </c>
      <c r="HU67" s="24">
        <f t="shared" si="63"/>
        <v>636167.68866745906</v>
      </c>
      <c r="HV67" s="24">
        <f t="shared" si="63"/>
        <v>636167.68866745906</v>
      </c>
      <c r="HW67" s="24">
        <f t="shared" si="63"/>
        <v>636167.68866745906</v>
      </c>
      <c r="HX67" s="24">
        <f t="shared" si="63"/>
        <v>636167.68866745906</v>
      </c>
      <c r="HY67" s="24">
        <f t="shared" si="63"/>
        <v>636167.68866745906</v>
      </c>
      <c r="HZ67" s="24">
        <f t="shared" si="63"/>
        <v>636167.68866745906</v>
      </c>
      <c r="IA67" s="24">
        <f t="shared" si="63"/>
        <v>636167.68866745906</v>
      </c>
    </row>
  </sheetData>
  <autoFilter ref="A2:IA48" xr:uid="{00000000-0009-0000-0000-000003000000}"/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R777"/>
  <sheetViews>
    <sheetView topLeftCell="B100" zoomScaleNormal="100" workbookViewId="0">
      <selection activeCell="M32" sqref="M32"/>
    </sheetView>
  </sheetViews>
  <sheetFormatPr defaultRowHeight="15" x14ac:dyDescent="0.25"/>
  <cols>
    <col min="2" max="2" width="44.7109375" customWidth="1"/>
    <col min="3" max="3" width="19.5703125" customWidth="1"/>
    <col min="4" max="4" width="25.85546875" bestFit="1" customWidth="1"/>
    <col min="5" max="5" width="11.42578125" bestFit="1" customWidth="1"/>
    <col min="6" max="6" width="13.7109375" customWidth="1"/>
    <col min="7" max="7" width="14.28515625" customWidth="1"/>
    <col min="8" max="8" width="26.5703125" customWidth="1"/>
    <col min="9" max="9" width="15.28515625" customWidth="1"/>
    <col min="10" max="10" width="13.28515625" customWidth="1"/>
    <col min="11" max="11" width="10.85546875" bestFit="1" customWidth="1"/>
    <col min="12" max="12" width="11.42578125" bestFit="1" customWidth="1"/>
    <col min="13" max="13" width="25.42578125" bestFit="1" customWidth="1"/>
    <col min="14" max="14" width="25.85546875" customWidth="1"/>
    <col min="15" max="15" width="14.28515625" customWidth="1"/>
    <col min="16" max="16" width="13.7109375" customWidth="1"/>
    <col min="17" max="17" width="14.28515625" customWidth="1"/>
    <col min="18" max="18" width="26.5703125" customWidth="1"/>
    <col min="19" max="19" width="15.28515625" customWidth="1"/>
    <col min="20" max="21" width="13.28515625" customWidth="1"/>
    <col min="22" max="22" width="14.28515625" customWidth="1"/>
    <col min="23" max="23" width="15.28515625" customWidth="1"/>
    <col min="24" max="24" width="62.85546875" customWidth="1"/>
    <col min="25" max="25" width="16.140625" customWidth="1"/>
    <col min="26" max="26" width="14.85546875" customWidth="1"/>
    <col min="27" max="27" width="17.42578125" customWidth="1"/>
    <col min="28" max="28" width="36.7109375" customWidth="1"/>
    <col min="29" max="29" width="35.7109375" customWidth="1"/>
    <col min="30" max="30" width="38" customWidth="1"/>
    <col min="31" max="31" width="22.7109375" customWidth="1"/>
    <col min="32" max="32" width="17.28515625" customWidth="1"/>
    <col min="33" max="33" width="45.28515625" customWidth="1"/>
    <col min="34" max="34" width="34.28515625" customWidth="1"/>
    <col min="35" max="35" width="73.7109375" customWidth="1"/>
    <col min="36" max="36" width="67" customWidth="1"/>
    <col min="37" max="37" width="45.42578125" customWidth="1"/>
    <col min="38" max="38" width="51.7109375" customWidth="1"/>
    <col min="39" max="39" width="48" customWidth="1"/>
    <col min="40" max="40" width="38.5703125" customWidth="1"/>
    <col min="41" max="41" width="63" customWidth="1"/>
    <col min="42" max="42" width="22.140625" customWidth="1"/>
    <col min="43" max="43" width="10.7109375" customWidth="1"/>
    <col min="44" max="167" width="117.140625" customWidth="1"/>
    <col min="168" max="1121" width="117.140625" bestFit="1" customWidth="1"/>
    <col min="1122" max="1122" width="39.85546875" bestFit="1" customWidth="1"/>
    <col min="1123" max="1123" width="35.28515625" bestFit="1" customWidth="1"/>
    <col min="1124" max="1124" width="40.42578125" bestFit="1" customWidth="1"/>
    <col min="1125" max="1125" width="38.7109375" bestFit="1" customWidth="1"/>
    <col min="1126" max="1126" width="35.140625" bestFit="1" customWidth="1"/>
    <col min="1127" max="1127" width="37.42578125" bestFit="1" customWidth="1"/>
    <col min="1128" max="1128" width="39.85546875" bestFit="1" customWidth="1"/>
    <col min="1129" max="1129" width="40.42578125" bestFit="1" customWidth="1"/>
    <col min="1130" max="1130" width="35.7109375" bestFit="1" customWidth="1"/>
    <col min="1131" max="1131" width="36.28515625" bestFit="1" customWidth="1"/>
    <col min="1132" max="1132" width="49.85546875" bestFit="1" customWidth="1"/>
    <col min="1133" max="1133" width="38" bestFit="1" customWidth="1"/>
    <col min="1134" max="1134" width="42.7109375" bestFit="1" customWidth="1"/>
    <col min="1135" max="1135" width="38.28515625" bestFit="1" customWidth="1"/>
    <col min="1136" max="1136" width="38.140625" bestFit="1" customWidth="1"/>
    <col min="1137" max="1137" width="36.140625" bestFit="1" customWidth="1"/>
    <col min="1138" max="1138" width="43.140625" bestFit="1" customWidth="1"/>
    <col min="1139" max="1139" width="43.7109375" bestFit="1" customWidth="1"/>
    <col min="1140" max="1140" width="44" bestFit="1" customWidth="1"/>
    <col min="1141" max="1141" width="40" bestFit="1" customWidth="1"/>
    <col min="1142" max="1142" width="37.28515625" bestFit="1" customWidth="1"/>
    <col min="1143" max="1143" width="44.140625" bestFit="1" customWidth="1"/>
    <col min="1144" max="1144" width="47.42578125" bestFit="1" customWidth="1"/>
    <col min="1145" max="1145" width="48.85546875" bestFit="1" customWidth="1"/>
    <col min="1146" max="1146" width="42.85546875" bestFit="1" customWidth="1"/>
    <col min="1147" max="1147" width="36.28515625" bestFit="1" customWidth="1"/>
    <col min="1148" max="1148" width="45.28515625" bestFit="1" customWidth="1"/>
    <col min="1149" max="1149" width="32" bestFit="1" customWidth="1"/>
  </cols>
  <sheetData>
    <row r="1" spans="1:44" s="121" customFormat="1" x14ac:dyDescent="0.25">
      <c r="B1" s="193" t="s">
        <v>891</v>
      </c>
      <c r="C1" s="193"/>
      <c r="D1" s="193"/>
      <c r="E1" s="193"/>
      <c r="F1" s="193"/>
      <c r="G1" s="193"/>
      <c r="H1" s="193"/>
      <c r="I1" s="193"/>
      <c r="J1" s="193"/>
    </row>
    <row r="2" spans="1:44" x14ac:dyDescent="0.25">
      <c r="C2">
        <v>2007</v>
      </c>
      <c r="D2">
        <v>2007</v>
      </c>
      <c r="E2">
        <v>2007</v>
      </c>
      <c r="F2">
        <v>2007</v>
      </c>
      <c r="G2">
        <v>2007</v>
      </c>
      <c r="H2">
        <v>2007</v>
      </c>
      <c r="I2">
        <v>2007</v>
      </c>
      <c r="J2">
        <v>2007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2007</v>
      </c>
      <c r="V2">
        <v>2007</v>
      </c>
      <c r="W2">
        <v>2007</v>
      </c>
      <c r="X2">
        <v>2007</v>
      </c>
      <c r="Y2">
        <v>2007</v>
      </c>
      <c r="Z2">
        <v>2007</v>
      </c>
      <c r="AA2">
        <v>2007</v>
      </c>
      <c r="AB2">
        <v>2007</v>
      </c>
      <c r="AC2">
        <v>2007</v>
      </c>
      <c r="AD2">
        <v>2007</v>
      </c>
      <c r="AE2">
        <v>2007</v>
      </c>
      <c r="AF2">
        <v>2007</v>
      </c>
      <c r="AG2">
        <v>2007</v>
      </c>
      <c r="AH2">
        <v>2007</v>
      </c>
      <c r="AI2">
        <v>2007</v>
      </c>
      <c r="AJ2">
        <v>2007</v>
      </c>
      <c r="AK2">
        <v>2007</v>
      </c>
      <c r="AL2">
        <v>2007</v>
      </c>
      <c r="AM2">
        <v>2007</v>
      </c>
      <c r="AN2">
        <v>2007</v>
      </c>
      <c r="AO2">
        <v>2007</v>
      </c>
      <c r="AP2">
        <v>2007</v>
      </c>
      <c r="AQ2">
        <v>2007</v>
      </c>
    </row>
    <row r="3" spans="1:44" x14ac:dyDescent="0.25">
      <c r="C3" s="13" t="s">
        <v>93</v>
      </c>
    </row>
    <row r="4" spans="1:44" x14ac:dyDescent="0.25">
      <c r="B4" s="13" t="s">
        <v>94</v>
      </c>
      <c r="C4" s="133" t="s">
        <v>780</v>
      </c>
      <c r="D4" s="133" t="s">
        <v>782</v>
      </c>
      <c r="E4" s="133" t="s">
        <v>23</v>
      </c>
      <c r="F4" s="133" t="s">
        <v>787</v>
      </c>
      <c r="G4" s="133" t="s">
        <v>788</v>
      </c>
      <c r="H4" s="133" t="s">
        <v>791</v>
      </c>
      <c r="I4" s="133" t="s">
        <v>25</v>
      </c>
      <c r="J4" s="133" t="s">
        <v>24</v>
      </c>
      <c r="K4" s="133" t="s">
        <v>35</v>
      </c>
      <c r="L4" s="133" t="s">
        <v>795</v>
      </c>
      <c r="M4" s="133" t="s">
        <v>84</v>
      </c>
    </row>
    <row r="5" spans="1:44" x14ac:dyDescent="0.25">
      <c r="A5">
        <v>2007</v>
      </c>
      <c r="B5" s="7" t="s">
        <v>313</v>
      </c>
      <c r="C5" s="9">
        <v>21797.050594844775</v>
      </c>
      <c r="D5" s="9">
        <v>4966.5911617239344</v>
      </c>
      <c r="E5" s="9">
        <v>117188.90375810374</v>
      </c>
      <c r="F5" s="9">
        <v>0</v>
      </c>
      <c r="G5" s="9">
        <v>122879.28172298473</v>
      </c>
      <c r="H5" s="9">
        <v>7761.6918313651167</v>
      </c>
      <c r="I5" s="9">
        <v>3162.3011949356987</v>
      </c>
      <c r="J5" s="9">
        <v>16763.626163591904</v>
      </c>
      <c r="K5" s="9">
        <v>47.214542190334512</v>
      </c>
      <c r="L5" s="9">
        <v>8369.3952842412873</v>
      </c>
      <c r="M5" s="9">
        <v>302936.05625398149</v>
      </c>
    </row>
    <row r="6" spans="1:44" x14ac:dyDescent="0.25">
      <c r="A6">
        <v>2007</v>
      </c>
      <c r="B6" s="7" t="s">
        <v>314</v>
      </c>
      <c r="C6" s="9">
        <v>3773.6876560473647</v>
      </c>
      <c r="D6" s="9">
        <v>1521.3855240731612</v>
      </c>
      <c r="E6" s="9">
        <v>49309.367251947144</v>
      </c>
      <c r="F6" s="9">
        <v>0</v>
      </c>
      <c r="G6" s="9">
        <v>46870.483090578877</v>
      </c>
      <c r="H6" s="9">
        <v>1517.780104534216</v>
      </c>
      <c r="I6" s="9">
        <v>2357.5984253262886</v>
      </c>
      <c r="J6" s="9">
        <v>5450.7710531209141</v>
      </c>
      <c r="K6" s="9">
        <v>55676.6095164984</v>
      </c>
      <c r="L6" s="9">
        <v>1687.7111722091456</v>
      </c>
      <c r="M6" s="9">
        <v>168165.39379433551</v>
      </c>
    </row>
    <row r="7" spans="1:44" x14ac:dyDescent="0.25">
      <c r="A7">
        <v>2007</v>
      </c>
      <c r="B7" s="7" t="s">
        <v>315</v>
      </c>
      <c r="C7" s="9">
        <v>47368.399064526726</v>
      </c>
      <c r="D7" s="9">
        <v>9273.9096665908291</v>
      </c>
      <c r="E7" s="9">
        <v>364410.0594898932</v>
      </c>
      <c r="F7" s="9">
        <v>280.04202237125031</v>
      </c>
      <c r="G7" s="9">
        <v>295023.88920524024</v>
      </c>
      <c r="H7" s="9">
        <v>30814.46679396298</v>
      </c>
      <c r="I7" s="9">
        <v>10425.515271567625</v>
      </c>
      <c r="J7" s="9">
        <v>40033.650900469263</v>
      </c>
      <c r="K7" s="9">
        <v>27647.959952653855</v>
      </c>
      <c r="L7" s="9">
        <v>37674.491859839181</v>
      </c>
      <c r="M7" s="9">
        <v>862952.3842271152</v>
      </c>
      <c r="AR7" s="9"/>
    </row>
    <row r="8" spans="1:44" x14ac:dyDescent="0.25">
      <c r="A8">
        <v>2007</v>
      </c>
      <c r="B8" s="7" t="s">
        <v>316</v>
      </c>
      <c r="C8" s="9">
        <v>1556.8972125213641</v>
      </c>
      <c r="D8" s="9">
        <v>502.37330789191429</v>
      </c>
      <c r="E8" s="9">
        <v>30632.229785777567</v>
      </c>
      <c r="F8" s="9">
        <v>464.69048166072184</v>
      </c>
      <c r="G8" s="9">
        <v>34532.787123693204</v>
      </c>
      <c r="H8" s="9">
        <v>4045.1877224559489</v>
      </c>
      <c r="I8" s="9">
        <v>2040.3155451298178</v>
      </c>
      <c r="J8" s="9">
        <v>3933.9774724166282</v>
      </c>
      <c r="K8" s="9">
        <v>655.75283657790715</v>
      </c>
      <c r="L8" s="9">
        <v>6713.6010644301296</v>
      </c>
      <c r="M8" s="9">
        <v>85077.812552555217</v>
      </c>
      <c r="AR8" s="9"/>
    </row>
    <row r="9" spans="1:44" x14ac:dyDescent="0.25">
      <c r="A9">
        <v>2007</v>
      </c>
      <c r="B9" s="7" t="s">
        <v>317</v>
      </c>
      <c r="C9" s="9">
        <v>37041.259455919069</v>
      </c>
      <c r="D9" s="9">
        <v>73351.102686683211</v>
      </c>
      <c r="E9" s="9">
        <v>344237.0678483888</v>
      </c>
      <c r="F9" s="9">
        <v>4355.3947084001993</v>
      </c>
      <c r="G9" s="9">
        <v>384104.33028933208</v>
      </c>
      <c r="H9" s="9">
        <v>15540.438098769795</v>
      </c>
      <c r="I9" s="9">
        <v>13022.514517986945</v>
      </c>
      <c r="J9" s="9">
        <v>41240.019853209385</v>
      </c>
      <c r="K9" s="9">
        <v>13011.19716362108</v>
      </c>
      <c r="L9" s="9">
        <v>79641.646566793541</v>
      </c>
      <c r="M9" s="9">
        <v>1005544.971189104</v>
      </c>
      <c r="AR9" s="9"/>
    </row>
    <row r="10" spans="1:44" x14ac:dyDescent="0.25">
      <c r="A10">
        <v>2007</v>
      </c>
      <c r="B10" s="7" t="s">
        <v>318</v>
      </c>
      <c r="C10" s="9">
        <v>1465.4575916988633</v>
      </c>
      <c r="D10" s="9">
        <v>258.11077519960111</v>
      </c>
      <c r="E10" s="9">
        <v>50159.998098484131</v>
      </c>
      <c r="F10" s="9">
        <v>0</v>
      </c>
      <c r="G10" s="9">
        <v>47815.581619999415</v>
      </c>
      <c r="H10" s="9">
        <v>721.45327000814382</v>
      </c>
      <c r="I10" s="9">
        <v>1668.4992554194232</v>
      </c>
      <c r="J10" s="9">
        <v>2845.8110245088528</v>
      </c>
      <c r="K10" s="9">
        <v>0</v>
      </c>
      <c r="L10" s="9">
        <v>10377.570904024284</v>
      </c>
      <c r="M10" s="9">
        <v>115312.4825393427</v>
      </c>
      <c r="AR10" s="9"/>
    </row>
    <row r="11" spans="1:44" x14ac:dyDescent="0.25">
      <c r="A11">
        <v>2007</v>
      </c>
      <c r="B11" s="7" t="s">
        <v>319</v>
      </c>
      <c r="C11" s="9">
        <v>21438.403500346732</v>
      </c>
      <c r="D11" s="9">
        <v>2487.917856643855</v>
      </c>
      <c r="E11" s="9">
        <v>50693.524722603215</v>
      </c>
      <c r="F11" s="9">
        <v>0</v>
      </c>
      <c r="G11" s="9">
        <v>131424.80931248484</v>
      </c>
      <c r="H11" s="9">
        <v>3362.3541773064321</v>
      </c>
      <c r="I11" s="9">
        <v>1948.4321474265225</v>
      </c>
      <c r="J11" s="9">
        <v>13287.125932335253</v>
      </c>
      <c r="K11" s="9">
        <v>0</v>
      </c>
      <c r="L11" s="9">
        <v>11262.36482803969</v>
      </c>
      <c r="M11" s="9">
        <v>235904.93247718652</v>
      </c>
      <c r="AR11" s="9"/>
    </row>
    <row r="12" spans="1:44" x14ac:dyDescent="0.25">
      <c r="A12">
        <v>2007</v>
      </c>
      <c r="B12" s="7" t="s">
        <v>320</v>
      </c>
      <c r="C12" s="9">
        <v>26478.375789250236</v>
      </c>
      <c r="D12" s="9">
        <v>11739.519504586435</v>
      </c>
      <c r="E12" s="9">
        <v>210537.66568717809</v>
      </c>
      <c r="F12" s="9">
        <v>182.44381978838572</v>
      </c>
      <c r="G12" s="9">
        <v>183544.31886032809</v>
      </c>
      <c r="H12" s="9">
        <v>4652.9457611200341</v>
      </c>
      <c r="I12" s="9">
        <v>3777.2935509946528</v>
      </c>
      <c r="J12" s="9">
        <v>30478.16980217753</v>
      </c>
      <c r="K12" s="9">
        <v>2040.8883457917229</v>
      </c>
      <c r="L12" s="9">
        <v>26960.178735812548</v>
      </c>
      <c r="M12" s="9">
        <v>500391.79985702771</v>
      </c>
      <c r="AR12" s="9"/>
    </row>
    <row r="13" spans="1:44" x14ac:dyDescent="0.25">
      <c r="A13">
        <v>2007</v>
      </c>
      <c r="B13" s="7" t="s">
        <v>321</v>
      </c>
      <c r="C13" s="9">
        <v>16724.648377409419</v>
      </c>
      <c r="D13" s="9">
        <v>51145.68639513466</v>
      </c>
      <c r="E13" s="9">
        <v>109116.04809472563</v>
      </c>
      <c r="F13" s="9">
        <v>62.706812155921277</v>
      </c>
      <c r="G13" s="9">
        <v>137205.61025892658</v>
      </c>
      <c r="H13" s="9">
        <v>4474.9851050939988</v>
      </c>
      <c r="I13" s="9">
        <v>6465.44093043869</v>
      </c>
      <c r="J13" s="9">
        <v>21023.673063875995</v>
      </c>
      <c r="K13" s="9">
        <v>4905.9972271361321</v>
      </c>
      <c r="L13" s="9">
        <v>11026.662125783647</v>
      </c>
      <c r="M13" s="9">
        <v>362151.45839068061</v>
      </c>
      <c r="AR13" s="9"/>
    </row>
    <row r="14" spans="1:44" x14ac:dyDescent="0.25">
      <c r="A14">
        <v>2007</v>
      </c>
      <c r="B14" s="7" t="s">
        <v>322</v>
      </c>
      <c r="C14" s="9">
        <v>73058.741365160997</v>
      </c>
      <c r="D14" s="9">
        <v>51706.012011227511</v>
      </c>
      <c r="E14" s="9">
        <v>504404.6251002365</v>
      </c>
      <c r="F14" s="9">
        <v>902.55960958297555</v>
      </c>
      <c r="G14" s="9">
        <v>713962.40931052971</v>
      </c>
      <c r="H14" s="9">
        <v>19489.622453982262</v>
      </c>
      <c r="I14" s="9">
        <v>34082.108382402024</v>
      </c>
      <c r="J14" s="9">
        <v>46906.988149852848</v>
      </c>
      <c r="K14" s="9">
        <v>858.24109817655744</v>
      </c>
      <c r="L14" s="9">
        <v>62439.462141635508</v>
      </c>
      <c r="M14" s="9">
        <v>1507810.7696227871</v>
      </c>
      <c r="AR14" s="9"/>
    </row>
    <row r="15" spans="1:44" x14ac:dyDescent="0.25">
      <c r="A15">
        <v>2007</v>
      </c>
      <c r="B15" s="7" t="s">
        <v>323</v>
      </c>
      <c r="C15" s="9">
        <v>19914.384971932144</v>
      </c>
      <c r="D15" s="9">
        <v>15355.360325096</v>
      </c>
      <c r="E15" s="9">
        <v>207684.97284965409</v>
      </c>
      <c r="F15" s="9">
        <v>908.25866870050186</v>
      </c>
      <c r="G15" s="9">
        <v>225598.43394464321</v>
      </c>
      <c r="H15" s="9">
        <v>10688.711646891656</v>
      </c>
      <c r="I15" s="9">
        <v>11098.533675051478</v>
      </c>
      <c r="J15" s="9">
        <v>25996.890722331151</v>
      </c>
      <c r="K15" s="9">
        <v>10896.447879010688</v>
      </c>
      <c r="L15" s="9">
        <v>40477.502225261094</v>
      </c>
      <c r="M15" s="9">
        <v>568619.49690857192</v>
      </c>
      <c r="AR15" s="9"/>
    </row>
    <row r="16" spans="1:44" x14ac:dyDescent="0.25">
      <c r="A16">
        <v>2007</v>
      </c>
      <c r="B16" s="7" t="s">
        <v>324</v>
      </c>
      <c r="C16" s="9">
        <v>18359.136923089995</v>
      </c>
      <c r="D16" s="9">
        <v>5558.515987806978</v>
      </c>
      <c r="E16" s="9">
        <v>240471.14356359627</v>
      </c>
      <c r="F16" s="9">
        <v>441.49292159330673</v>
      </c>
      <c r="G16" s="9">
        <v>174898.7441370585</v>
      </c>
      <c r="H16" s="9">
        <v>5875.8880885299859</v>
      </c>
      <c r="I16" s="9">
        <v>7660.1906731678682</v>
      </c>
      <c r="J16" s="9">
        <v>15568.234168474388</v>
      </c>
      <c r="K16" s="9">
        <v>766.16528597791444</v>
      </c>
      <c r="L16" s="9">
        <v>20060.720658183305</v>
      </c>
      <c r="M16" s="9">
        <v>489660.23240747856</v>
      </c>
      <c r="AR16" s="9"/>
    </row>
    <row r="17" spans="1:44" x14ac:dyDescent="0.25">
      <c r="A17">
        <v>2007</v>
      </c>
      <c r="B17" s="7" t="s">
        <v>325</v>
      </c>
      <c r="C17" s="9">
        <v>462924.04977914371</v>
      </c>
      <c r="D17" s="9">
        <v>37295.310684698285</v>
      </c>
      <c r="E17" s="9">
        <v>564684.22044028097</v>
      </c>
      <c r="F17" s="9">
        <v>2868.1488614148698</v>
      </c>
      <c r="G17" s="9">
        <v>1320304.0557628348</v>
      </c>
      <c r="H17" s="9">
        <v>17663.542605205635</v>
      </c>
      <c r="I17" s="9">
        <v>34889.07307963405</v>
      </c>
      <c r="J17" s="9">
        <v>77839.089706616331</v>
      </c>
      <c r="K17" s="9">
        <v>5691.8596746235162</v>
      </c>
      <c r="L17" s="9">
        <v>155018.28868877038</v>
      </c>
      <c r="M17" s="9">
        <v>2679177.6392832231</v>
      </c>
      <c r="AR17" s="9"/>
    </row>
    <row r="18" spans="1:44" x14ac:dyDescent="0.25">
      <c r="A18">
        <v>2007</v>
      </c>
      <c r="B18" s="7" t="s">
        <v>326</v>
      </c>
      <c r="C18" s="9">
        <v>8592.5017001901906</v>
      </c>
      <c r="D18" s="9">
        <v>1552.9417774160956</v>
      </c>
      <c r="E18" s="9">
        <v>168138.85748919751</v>
      </c>
      <c r="F18" s="9">
        <v>250.82724862368511</v>
      </c>
      <c r="G18" s="9">
        <v>164747.01645248337</v>
      </c>
      <c r="H18" s="9">
        <v>4430.1767593175182</v>
      </c>
      <c r="I18" s="9">
        <v>4199.0703100052597</v>
      </c>
      <c r="J18" s="9">
        <v>12281.173521874358</v>
      </c>
      <c r="K18" s="9">
        <v>453.75660020816213</v>
      </c>
      <c r="L18" s="9">
        <v>9325.402403674947</v>
      </c>
      <c r="M18" s="9">
        <v>373971.72426299116</v>
      </c>
      <c r="AR18" s="9"/>
    </row>
    <row r="19" spans="1:44" x14ac:dyDescent="0.25">
      <c r="A19">
        <v>2007</v>
      </c>
      <c r="B19" s="7" t="s">
        <v>327</v>
      </c>
      <c r="C19" s="9">
        <v>23767.601023342242</v>
      </c>
      <c r="D19" s="9">
        <v>6832.9395553433087</v>
      </c>
      <c r="E19" s="9">
        <v>237417.57595057739</v>
      </c>
      <c r="F19" s="9">
        <v>8966.2332069422519</v>
      </c>
      <c r="G19" s="9">
        <v>174408.44304841376</v>
      </c>
      <c r="H19" s="9">
        <v>4942.4869222784109</v>
      </c>
      <c r="I19" s="9">
        <v>21169.079147939261</v>
      </c>
      <c r="J19" s="9">
        <v>12455.627026151178</v>
      </c>
      <c r="K19" s="9">
        <v>3053.0774287318841</v>
      </c>
      <c r="L19" s="9">
        <v>19204.731815384141</v>
      </c>
      <c r="M19" s="9">
        <v>512217.79512510379</v>
      </c>
      <c r="AR19" s="9"/>
    </row>
    <row r="20" spans="1:44" x14ac:dyDescent="0.25">
      <c r="A20">
        <v>2007</v>
      </c>
      <c r="B20" s="7" t="s">
        <v>328</v>
      </c>
      <c r="C20" s="9">
        <v>128577.55550911943</v>
      </c>
      <c r="D20" s="9">
        <v>51043.827007305765</v>
      </c>
      <c r="E20" s="9">
        <v>803523.34535432607</v>
      </c>
      <c r="F20" s="9">
        <v>1438.9114361754921</v>
      </c>
      <c r="G20" s="9">
        <v>1130685.8365650538</v>
      </c>
      <c r="H20" s="9">
        <v>62672.884034481758</v>
      </c>
      <c r="I20" s="9">
        <v>46776.51561260887</v>
      </c>
      <c r="J20" s="9">
        <v>140428.92403612006</v>
      </c>
      <c r="K20" s="9">
        <v>35813.144722501551</v>
      </c>
      <c r="L20" s="9">
        <v>193344.76064100667</v>
      </c>
      <c r="M20" s="9">
        <v>2594305.7049186998</v>
      </c>
      <c r="AR20" s="9"/>
    </row>
    <row r="21" spans="1:44" x14ac:dyDescent="0.25">
      <c r="A21">
        <v>2007</v>
      </c>
      <c r="B21" s="7" t="s">
        <v>329</v>
      </c>
      <c r="C21" s="9">
        <v>631953.57444335881</v>
      </c>
      <c r="D21" s="9">
        <v>181457.16737611976</v>
      </c>
      <c r="E21" s="9">
        <v>2306387.85116632</v>
      </c>
      <c r="F21" s="9">
        <v>16091.815534734391</v>
      </c>
      <c r="G21" s="9">
        <v>3057801.5584638682</v>
      </c>
      <c r="H21" s="9">
        <v>159256.24064327226</v>
      </c>
      <c r="I21" s="9">
        <v>130763.0260642394</v>
      </c>
      <c r="J21" s="9">
        <v>323506.77925536217</v>
      </c>
      <c r="K21" s="9">
        <v>73337.440125552632</v>
      </c>
      <c r="L21" s="9">
        <v>342320.21868740587</v>
      </c>
      <c r="M21" s="9">
        <v>7222875.6717602331</v>
      </c>
      <c r="AR21" s="9"/>
    </row>
    <row r="22" spans="1:44" x14ac:dyDescent="0.25">
      <c r="A22">
        <v>2007</v>
      </c>
      <c r="B22" s="7" t="s">
        <v>330</v>
      </c>
      <c r="C22" s="9">
        <v>64593.458683582139</v>
      </c>
      <c r="D22" s="9">
        <v>20045.413832200815</v>
      </c>
      <c r="E22" s="9">
        <v>495793.70048636611</v>
      </c>
      <c r="F22" s="9">
        <v>0</v>
      </c>
      <c r="G22" s="9">
        <v>754475.78721886268</v>
      </c>
      <c r="H22" s="9">
        <v>22249.87488432859</v>
      </c>
      <c r="I22" s="9">
        <v>14133.272221054129</v>
      </c>
      <c r="J22" s="9">
        <v>134960.48417459382</v>
      </c>
      <c r="K22" s="9">
        <v>20679.29605089605</v>
      </c>
      <c r="L22" s="9">
        <v>55348.318627581059</v>
      </c>
      <c r="M22" s="9">
        <v>1582279.6061794653</v>
      </c>
      <c r="AR22" s="9"/>
    </row>
    <row r="23" spans="1:44" x14ac:dyDescent="0.25">
      <c r="A23">
        <v>2007</v>
      </c>
      <c r="B23" s="7" t="s">
        <v>331</v>
      </c>
      <c r="C23" s="9">
        <v>1070156.3047655593</v>
      </c>
      <c r="D23" s="9">
        <v>311556.8041894972</v>
      </c>
      <c r="E23" s="9">
        <v>12850011.342941687</v>
      </c>
      <c r="F23" s="9">
        <v>20048.674788227305</v>
      </c>
      <c r="G23" s="9">
        <v>5984062.4098545164</v>
      </c>
      <c r="H23" s="9">
        <v>246969.96087450953</v>
      </c>
      <c r="I23" s="9">
        <v>176995.98249358623</v>
      </c>
      <c r="J23" s="9">
        <v>573828.32694820152</v>
      </c>
      <c r="K23" s="9">
        <v>187419.75785370148</v>
      </c>
      <c r="L23" s="9">
        <v>1100784.1678383367</v>
      </c>
      <c r="M23" s="9">
        <v>22521833.732547823</v>
      </c>
      <c r="AR23" s="9"/>
    </row>
    <row r="24" spans="1:44" x14ac:dyDescent="0.25">
      <c r="A24">
        <v>2007</v>
      </c>
      <c r="B24" s="7" t="s">
        <v>332</v>
      </c>
      <c r="C24" s="9">
        <v>2523396.4892019294</v>
      </c>
      <c r="D24" s="9">
        <v>494334.1137011979</v>
      </c>
      <c r="E24" s="9">
        <v>19335325.696389448</v>
      </c>
      <c r="F24" s="9">
        <v>11597.970785812007</v>
      </c>
      <c r="G24" s="9">
        <v>24814332.516945451</v>
      </c>
      <c r="H24" s="9">
        <v>835065.95647849492</v>
      </c>
      <c r="I24" s="9">
        <v>643044.11828579463</v>
      </c>
      <c r="J24" s="9">
        <v>2885191.6695914823</v>
      </c>
      <c r="K24" s="9">
        <v>517698.69184949098</v>
      </c>
      <c r="L24" s="9">
        <v>6836174.5001567453</v>
      </c>
      <c r="M24" s="9">
        <v>58896161.723385848</v>
      </c>
      <c r="AR24" s="9"/>
    </row>
    <row r="25" spans="1:44" x14ac:dyDescent="0.25">
      <c r="A25">
        <v>2007</v>
      </c>
      <c r="B25" s="7" t="s">
        <v>333</v>
      </c>
      <c r="C25" s="9">
        <v>382080.17574809561</v>
      </c>
      <c r="D25" s="9">
        <v>186402.06331803891</v>
      </c>
      <c r="E25" s="9">
        <v>1489410.069882392</v>
      </c>
      <c r="F25" s="9">
        <v>12156.09573772795</v>
      </c>
      <c r="G25" s="9">
        <v>2556030.2587380931</v>
      </c>
      <c r="H25" s="9">
        <v>122909.51824762359</v>
      </c>
      <c r="I25" s="9">
        <v>103315.06269685134</v>
      </c>
      <c r="J25" s="9">
        <v>246262.8034466916</v>
      </c>
      <c r="K25" s="9">
        <v>98064.062404584096</v>
      </c>
      <c r="L25" s="9">
        <v>943142.73139076598</v>
      </c>
      <c r="M25" s="9">
        <v>6139772.8416108647</v>
      </c>
      <c r="AR25" s="9"/>
    </row>
    <row r="26" spans="1:44" x14ac:dyDescent="0.25">
      <c r="A26">
        <v>2007</v>
      </c>
      <c r="B26" s="7" t="s">
        <v>334</v>
      </c>
      <c r="C26" s="9">
        <v>213252.95666959047</v>
      </c>
      <c r="D26" s="9">
        <v>119704.60473304929</v>
      </c>
      <c r="E26" s="9">
        <v>1107516.3796421904</v>
      </c>
      <c r="F26" s="9">
        <v>4057.448901050795</v>
      </c>
      <c r="G26" s="9">
        <v>1050176.4699032204</v>
      </c>
      <c r="H26" s="9">
        <v>97936.729850352509</v>
      </c>
      <c r="I26" s="9">
        <v>95688.678974522045</v>
      </c>
      <c r="J26" s="9">
        <v>205856.4828428945</v>
      </c>
      <c r="K26" s="9">
        <v>5474.1248433609962</v>
      </c>
      <c r="L26" s="9">
        <v>167406.62252566684</v>
      </c>
      <c r="M26" s="9">
        <v>3067070.4988858979</v>
      </c>
      <c r="AR26" s="9"/>
    </row>
    <row r="27" spans="1:44" x14ac:dyDescent="0.25">
      <c r="A27">
        <v>2007</v>
      </c>
      <c r="B27" s="7" t="s">
        <v>335</v>
      </c>
      <c r="C27" s="9">
        <v>588387.50815550075</v>
      </c>
      <c r="D27" s="9">
        <v>132228.23704411194</v>
      </c>
      <c r="E27" s="9">
        <v>2321024.4530015439</v>
      </c>
      <c r="F27" s="9">
        <v>2486.101997745543</v>
      </c>
      <c r="G27" s="9">
        <v>2970966.2026619581</v>
      </c>
      <c r="H27" s="9">
        <v>124168.59728698207</v>
      </c>
      <c r="I27" s="9">
        <v>79051.167643459761</v>
      </c>
      <c r="J27" s="9">
        <v>238654.82767001595</v>
      </c>
      <c r="K27" s="9">
        <v>71066.661688858876</v>
      </c>
      <c r="L27" s="9">
        <v>308581.20616079075</v>
      </c>
      <c r="M27" s="9">
        <v>6836614.9633109681</v>
      </c>
      <c r="AR27" s="9"/>
    </row>
    <row r="28" spans="1:44" x14ac:dyDescent="0.25">
      <c r="A28">
        <v>2007</v>
      </c>
      <c r="B28" s="7" t="s">
        <v>336</v>
      </c>
      <c r="C28" s="9">
        <v>26487.201432257967</v>
      </c>
      <c r="D28" s="9">
        <v>40238.697617835278</v>
      </c>
      <c r="E28" s="9">
        <v>361803.59999088867</v>
      </c>
      <c r="F28" s="9">
        <v>4594.9122883976652</v>
      </c>
      <c r="G28" s="9">
        <v>208203.66815357335</v>
      </c>
      <c r="H28" s="9">
        <v>10603.046511437633</v>
      </c>
      <c r="I28" s="9">
        <v>14679.534428685865</v>
      </c>
      <c r="J28" s="9">
        <v>20052.517133803398</v>
      </c>
      <c r="K28" s="9">
        <v>2073.528504300697</v>
      </c>
      <c r="L28" s="9">
        <v>41349.732096081621</v>
      </c>
      <c r="M28" s="9">
        <v>730086.43815726216</v>
      </c>
      <c r="AR28" s="9"/>
    </row>
    <row r="29" spans="1:44" x14ac:dyDescent="0.25">
      <c r="A29">
        <v>2007</v>
      </c>
      <c r="B29" s="7" t="s">
        <v>337</v>
      </c>
      <c r="C29" s="9">
        <v>40628.61956523492</v>
      </c>
      <c r="D29" s="9">
        <v>42628.534319146973</v>
      </c>
      <c r="E29" s="9">
        <v>232485.19062831692</v>
      </c>
      <c r="F29" s="9">
        <v>5101.7958737074223</v>
      </c>
      <c r="G29" s="9">
        <v>236094.85123528703</v>
      </c>
      <c r="H29" s="9">
        <v>13956.102484192106</v>
      </c>
      <c r="I29" s="9">
        <v>9291.8183893972291</v>
      </c>
      <c r="J29" s="9">
        <v>40863.887723954438</v>
      </c>
      <c r="K29" s="9">
        <v>695.92495705426199</v>
      </c>
      <c r="L29" s="9">
        <v>37682.151168185323</v>
      </c>
      <c r="M29" s="9">
        <v>659428.87634447659</v>
      </c>
      <c r="AR29" s="9"/>
    </row>
    <row r="30" spans="1:44" x14ac:dyDescent="0.25">
      <c r="A30">
        <v>2007</v>
      </c>
      <c r="B30" s="7" t="s">
        <v>338</v>
      </c>
      <c r="C30" s="9">
        <v>94437.57428627256</v>
      </c>
      <c r="D30" s="9">
        <v>46352.991716578632</v>
      </c>
      <c r="E30" s="9">
        <v>628705.40911277325</v>
      </c>
      <c r="F30" s="9">
        <v>2873.7132659043118</v>
      </c>
      <c r="G30" s="9">
        <v>751974.2145423016</v>
      </c>
      <c r="H30" s="9">
        <v>26600.834468966674</v>
      </c>
      <c r="I30" s="9">
        <v>30389.704828445108</v>
      </c>
      <c r="J30" s="9">
        <v>85037.633869315265</v>
      </c>
      <c r="K30" s="9">
        <v>2207.5233750368034</v>
      </c>
      <c r="L30" s="9">
        <v>72751.771177174538</v>
      </c>
      <c r="M30" s="9">
        <v>1741331.3706427687</v>
      </c>
      <c r="AR30" s="9"/>
    </row>
    <row r="31" spans="1:44" x14ac:dyDescent="0.25">
      <c r="A31">
        <v>2007</v>
      </c>
      <c r="B31" s="7" t="s">
        <v>339</v>
      </c>
      <c r="C31" s="9">
        <v>83157.068795876112</v>
      </c>
      <c r="D31" s="9">
        <v>68356.488856558572</v>
      </c>
      <c r="E31" s="9">
        <v>1573234.684164264</v>
      </c>
      <c r="F31" s="9">
        <v>2900.4144865916669</v>
      </c>
      <c r="G31" s="9">
        <v>1415849.7453791196</v>
      </c>
      <c r="H31" s="9">
        <v>46677.119643524318</v>
      </c>
      <c r="I31" s="9">
        <v>30716.998580803014</v>
      </c>
      <c r="J31" s="9">
        <v>62008.542797743772</v>
      </c>
      <c r="K31" s="9">
        <v>587792.10278534819</v>
      </c>
      <c r="L31" s="9">
        <v>325953.53999855241</v>
      </c>
      <c r="M31" s="9">
        <v>4196646.7054883819</v>
      </c>
      <c r="AR31" s="9"/>
    </row>
    <row r="32" spans="1:44" x14ac:dyDescent="0.25">
      <c r="A32">
        <v>2007</v>
      </c>
      <c r="B32" s="7" t="s">
        <v>92</v>
      </c>
      <c r="C32" s="9">
        <v>6631369.0822618008</v>
      </c>
      <c r="D32" s="9">
        <v>1967896.6209317569</v>
      </c>
      <c r="E32" s="9">
        <v>46754307.982891157</v>
      </c>
      <c r="F32" s="9">
        <v>103030.65345730862</v>
      </c>
      <c r="G32" s="9">
        <v>49087973.713800848</v>
      </c>
      <c r="H32" s="9">
        <v>1905048.5967489879</v>
      </c>
      <c r="I32" s="9">
        <v>1532811.8463268732</v>
      </c>
      <c r="J32" s="9">
        <v>5322757.7080511842</v>
      </c>
      <c r="K32" s="9">
        <v>1728027.4267118848</v>
      </c>
      <c r="L32" s="9">
        <v>10925079.450942377</v>
      </c>
      <c r="M32" s="9">
        <v>125958303.0821242</v>
      </c>
      <c r="AR32" s="9"/>
    </row>
    <row r="35" spans="1:13" x14ac:dyDescent="0.25">
      <c r="C35" s="13" t="s">
        <v>93</v>
      </c>
    </row>
    <row r="36" spans="1:13" x14ac:dyDescent="0.25">
      <c r="B36" s="13" t="s">
        <v>94</v>
      </c>
      <c r="C36" s="133" t="s">
        <v>780</v>
      </c>
      <c r="D36" s="133" t="s">
        <v>782</v>
      </c>
      <c r="E36" s="133" t="s">
        <v>23</v>
      </c>
      <c r="F36" s="133" t="s">
        <v>787</v>
      </c>
      <c r="G36" s="133" t="s">
        <v>788</v>
      </c>
      <c r="H36" s="133" t="s">
        <v>791</v>
      </c>
      <c r="I36" s="133" t="s">
        <v>25</v>
      </c>
      <c r="J36" s="133" t="s">
        <v>24</v>
      </c>
      <c r="K36" s="133" t="s">
        <v>35</v>
      </c>
      <c r="L36" s="133" t="s">
        <v>795</v>
      </c>
      <c r="M36" s="133" t="s">
        <v>84</v>
      </c>
    </row>
    <row r="37" spans="1:13" x14ac:dyDescent="0.25">
      <c r="A37">
        <v>2008</v>
      </c>
      <c r="B37" s="7" t="s">
        <v>340</v>
      </c>
      <c r="C37" s="9">
        <v>28059.88624182039</v>
      </c>
      <c r="D37" s="9">
        <v>949.18591055815932</v>
      </c>
      <c r="E37" s="9">
        <v>139436.23890811516</v>
      </c>
      <c r="F37" s="9">
        <v>251.7901075273974</v>
      </c>
      <c r="G37" s="9">
        <v>156286.97505126277</v>
      </c>
      <c r="H37" s="9">
        <v>7873.3756604847558</v>
      </c>
      <c r="I37" s="9">
        <v>3468.3458296954304</v>
      </c>
      <c r="J37" s="9">
        <v>17580.639221577694</v>
      </c>
      <c r="K37" s="9">
        <v>529.94956375062543</v>
      </c>
      <c r="L37" s="9">
        <v>9467.4163625849596</v>
      </c>
      <c r="M37" s="9">
        <v>363903.80285737733</v>
      </c>
    </row>
    <row r="38" spans="1:13" x14ac:dyDescent="0.25">
      <c r="A38">
        <v>2008</v>
      </c>
      <c r="B38" s="7" t="s">
        <v>341</v>
      </c>
      <c r="C38" s="9">
        <v>9938.1620227867934</v>
      </c>
      <c r="D38" s="9">
        <v>1021.0283780660999</v>
      </c>
      <c r="E38" s="9">
        <v>43554.176487196222</v>
      </c>
      <c r="F38" s="9">
        <v>0</v>
      </c>
      <c r="G38" s="9">
        <v>47406.92658148316</v>
      </c>
      <c r="H38" s="9">
        <v>1754.9982661382251</v>
      </c>
      <c r="I38" s="9">
        <v>2242.0321678901801</v>
      </c>
      <c r="J38" s="9">
        <v>6169.9773201211201</v>
      </c>
      <c r="K38" s="9">
        <v>62095.965182419684</v>
      </c>
      <c r="L38" s="9">
        <v>2857.3441831633677</v>
      </c>
      <c r="M38" s="9">
        <v>177040.61058926486</v>
      </c>
    </row>
    <row r="39" spans="1:13" x14ac:dyDescent="0.25">
      <c r="A39">
        <v>2008</v>
      </c>
      <c r="B39" s="7" t="s">
        <v>342</v>
      </c>
      <c r="C39" s="9">
        <v>75699.29213618768</v>
      </c>
      <c r="D39" s="9">
        <v>92908.102292061609</v>
      </c>
      <c r="E39" s="9">
        <v>429505.78253233095</v>
      </c>
      <c r="F39" s="9">
        <v>822.7332738555375</v>
      </c>
      <c r="G39" s="9">
        <v>316095.34153484117</v>
      </c>
      <c r="H39" s="9">
        <v>12106.682713396525</v>
      </c>
      <c r="I39" s="9">
        <v>11255.838880920441</v>
      </c>
      <c r="J39" s="9">
        <v>50084.433498150211</v>
      </c>
      <c r="K39" s="9">
        <v>27996.343135683503</v>
      </c>
      <c r="L39" s="9">
        <v>46346.03047629277</v>
      </c>
      <c r="M39" s="9">
        <v>1062820.5804737203</v>
      </c>
    </row>
    <row r="40" spans="1:13" x14ac:dyDescent="0.25">
      <c r="A40">
        <v>2008</v>
      </c>
      <c r="B40" s="7" t="s">
        <v>343</v>
      </c>
      <c r="C40" s="9">
        <v>1940.1445500501472</v>
      </c>
      <c r="D40" s="9">
        <v>619.88016104133794</v>
      </c>
      <c r="E40" s="9">
        <v>35746.519408751308</v>
      </c>
      <c r="F40" s="9">
        <v>248.73270055568642</v>
      </c>
      <c r="G40" s="9">
        <v>36701.042207788654</v>
      </c>
      <c r="H40" s="9">
        <v>2670.857909159904</v>
      </c>
      <c r="I40" s="9">
        <v>1896.0484704579003</v>
      </c>
      <c r="J40" s="9">
        <v>5890.8500219055186</v>
      </c>
      <c r="K40" s="9">
        <v>747.25627708384422</v>
      </c>
      <c r="L40" s="9">
        <v>6697.6067911353175</v>
      </c>
      <c r="M40" s="9">
        <v>93158.938497929616</v>
      </c>
    </row>
    <row r="41" spans="1:13" x14ac:dyDescent="0.25">
      <c r="A41">
        <v>2008</v>
      </c>
      <c r="B41" s="7" t="s">
        <v>344</v>
      </c>
      <c r="C41" s="9">
        <v>42978.807120473051</v>
      </c>
      <c r="D41" s="9">
        <v>115647.20766500982</v>
      </c>
      <c r="E41" s="9">
        <v>398728.50025075406</v>
      </c>
      <c r="F41" s="9">
        <v>3475.1706004916477</v>
      </c>
      <c r="G41" s="9">
        <v>448990.85150316625</v>
      </c>
      <c r="H41" s="9">
        <v>22255.644073614909</v>
      </c>
      <c r="I41" s="9">
        <v>11780.629143131189</v>
      </c>
      <c r="J41" s="9">
        <v>31288.390973708851</v>
      </c>
      <c r="K41" s="9">
        <v>37468.04200974635</v>
      </c>
      <c r="L41" s="9">
        <v>85972.189654024172</v>
      </c>
      <c r="M41" s="9">
        <v>1198585.4329941203</v>
      </c>
    </row>
    <row r="42" spans="1:13" x14ac:dyDescent="0.25">
      <c r="A42">
        <v>2008</v>
      </c>
      <c r="B42" s="7" t="s">
        <v>345</v>
      </c>
      <c r="C42" s="9">
        <v>1317.2838349909014</v>
      </c>
      <c r="D42" s="9">
        <v>8635.9757456378375</v>
      </c>
      <c r="E42" s="9">
        <v>58933.297689695384</v>
      </c>
      <c r="F42" s="9">
        <v>0</v>
      </c>
      <c r="G42" s="9">
        <v>42699.822483680764</v>
      </c>
      <c r="H42" s="9">
        <v>1328.0555197444471</v>
      </c>
      <c r="I42" s="9">
        <v>1685.2706581583955</v>
      </c>
      <c r="J42" s="9">
        <v>3794.9327213024876</v>
      </c>
      <c r="K42" s="9">
        <v>0</v>
      </c>
      <c r="L42" s="9">
        <v>12109.999490241835</v>
      </c>
      <c r="M42" s="9">
        <v>130504.63814345204</v>
      </c>
    </row>
    <row r="43" spans="1:13" x14ac:dyDescent="0.25">
      <c r="A43">
        <v>2008</v>
      </c>
      <c r="B43" s="7" t="s">
        <v>346</v>
      </c>
      <c r="C43" s="9">
        <v>13353.109699758937</v>
      </c>
      <c r="D43" s="9">
        <v>4186.257551511042</v>
      </c>
      <c r="E43" s="9">
        <v>118761.06097244148</v>
      </c>
      <c r="F43" s="9">
        <v>560.85487272276839</v>
      </c>
      <c r="G43" s="9">
        <v>176403.93690833816</v>
      </c>
      <c r="H43" s="9">
        <v>3885.0309968960328</v>
      </c>
      <c r="I43" s="9">
        <v>3934.6637826853603</v>
      </c>
      <c r="J43" s="9">
        <v>13577.62161317292</v>
      </c>
      <c r="K43" s="9">
        <v>0</v>
      </c>
      <c r="L43" s="9">
        <v>13336.665995724929</v>
      </c>
      <c r="M43" s="9">
        <v>347999.20239325165</v>
      </c>
    </row>
    <row r="44" spans="1:13" x14ac:dyDescent="0.25">
      <c r="A44">
        <v>2008</v>
      </c>
      <c r="B44" s="7" t="s">
        <v>347</v>
      </c>
      <c r="C44" s="9">
        <v>34019.938241488235</v>
      </c>
      <c r="D44" s="9">
        <v>5035.3735636947076</v>
      </c>
      <c r="E44" s="9">
        <v>316132.35466467479</v>
      </c>
      <c r="F44" s="9">
        <v>0</v>
      </c>
      <c r="G44" s="9">
        <v>201970.76614869584</v>
      </c>
      <c r="H44" s="9">
        <v>5697.6342810674723</v>
      </c>
      <c r="I44" s="9">
        <v>3132.8229234866276</v>
      </c>
      <c r="J44" s="9">
        <v>36609.447418177653</v>
      </c>
      <c r="K44" s="9">
        <v>0</v>
      </c>
      <c r="L44" s="9">
        <v>46198.560729210483</v>
      </c>
      <c r="M44" s="9">
        <v>648796.89797049575</v>
      </c>
    </row>
    <row r="45" spans="1:13" x14ac:dyDescent="0.25">
      <c r="A45">
        <v>2008</v>
      </c>
      <c r="B45" s="7" t="s">
        <v>348</v>
      </c>
      <c r="C45" s="9">
        <v>20922.616493089776</v>
      </c>
      <c r="D45" s="9">
        <v>55742.548148345508</v>
      </c>
      <c r="E45" s="9">
        <v>129039.44821355192</v>
      </c>
      <c r="F45" s="9">
        <v>449.76065714485247</v>
      </c>
      <c r="G45" s="9">
        <v>162928.3891645741</v>
      </c>
      <c r="H45" s="9">
        <v>4463.968226468789</v>
      </c>
      <c r="I45" s="9">
        <v>1947.2639963608617</v>
      </c>
      <c r="J45" s="9">
        <v>19693.593161298428</v>
      </c>
      <c r="K45" s="9">
        <v>4413.3439841628087</v>
      </c>
      <c r="L45" s="9">
        <v>15040.381165388737</v>
      </c>
      <c r="M45" s="9">
        <v>414641.31321038579</v>
      </c>
    </row>
    <row r="46" spans="1:13" x14ac:dyDescent="0.25">
      <c r="A46">
        <v>2008</v>
      </c>
      <c r="B46" s="7" t="s">
        <v>349</v>
      </c>
      <c r="C46" s="9">
        <v>87494.79306292352</v>
      </c>
      <c r="D46" s="9">
        <v>56625.506531148392</v>
      </c>
      <c r="E46" s="9">
        <v>551557.58588130795</v>
      </c>
      <c r="F46" s="9">
        <v>8012.9039143404043</v>
      </c>
      <c r="G46" s="9">
        <v>851260.55039927107</v>
      </c>
      <c r="H46" s="9">
        <v>40893.28022040498</v>
      </c>
      <c r="I46" s="9">
        <v>46331.324113211609</v>
      </c>
      <c r="J46" s="9">
        <v>45664.541354127105</v>
      </c>
      <c r="K46" s="9">
        <v>1344.8073796850015</v>
      </c>
      <c r="L46" s="9">
        <v>92231.040040415857</v>
      </c>
      <c r="M46" s="9">
        <v>1781416.3328968361</v>
      </c>
    </row>
    <row r="47" spans="1:13" x14ac:dyDescent="0.25">
      <c r="A47">
        <v>2008</v>
      </c>
      <c r="B47" s="7" t="s">
        <v>350</v>
      </c>
      <c r="C47" s="9">
        <v>26461.732906736434</v>
      </c>
      <c r="D47" s="9">
        <v>14375.611415632158</v>
      </c>
      <c r="E47" s="9">
        <v>219571.00151271888</v>
      </c>
      <c r="F47" s="9">
        <v>558.83882316337144</v>
      </c>
      <c r="G47" s="9">
        <v>248630.81916389894</v>
      </c>
      <c r="H47" s="9">
        <v>13628.850921825036</v>
      </c>
      <c r="I47" s="9">
        <v>11259.659417614195</v>
      </c>
      <c r="J47" s="9">
        <v>19958.798592713829</v>
      </c>
      <c r="K47" s="9">
        <v>8386.1489790314317</v>
      </c>
      <c r="L47" s="9">
        <v>51163.193587183399</v>
      </c>
      <c r="M47" s="9">
        <v>613994.6553205176</v>
      </c>
    </row>
    <row r="48" spans="1:13" x14ac:dyDescent="0.25">
      <c r="A48">
        <v>2008</v>
      </c>
      <c r="B48" s="7" t="s">
        <v>351</v>
      </c>
      <c r="C48" s="9">
        <v>23336.313033092327</v>
      </c>
      <c r="D48" s="9">
        <v>10809.758262395068</v>
      </c>
      <c r="E48" s="9">
        <v>227204.17823613872</v>
      </c>
      <c r="F48" s="9">
        <v>776.63769145293361</v>
      </c>
      <c r="G48" s="9">
        <v>188930.89691571766</v>
      </c>
      <c r="H48" s="9">
        <v>7715.0635099860465</v>
      </c>
      <c r="I48" s="9">
        <v>4564.3799627052722</v>
      </c>
      <c r="J48" s="9">
        <v>20001.091790940111</v>
      </c>
      <c r="K48" s="9">
        <v>1687.7828510276813</v>
      </c>
      <c r="L48" s="9">
        <v>22439.148600993864</v>
      </c>
      <c r="M48" s="9">
        <v>507465.25085444964</v>
      </c>
    </row>
    <row r="49" spans="1:13" x14ac:dyDescent="0.25">
      <c r="A49">
        <v>2008</v>
      </c>
      <c r="B49" s="7" t="s">
        <v>352</v>
      </c>
      <c r="C49" s="9">
        <v>498205.34224433207</v>
      </c>
      <c r="D49" s="9">
        <v>173565.55491489239</v>
      </c>
      <c r="E49" s="9">
        <v>689280.2151888184</v>
      </c>
      <c r="F49" s="9">
        <v>2481.6351712249048</v>
      </c>
      <c r="G49" s="9">
        <v>1467651.6349453442</v>
      </c>
      <c r="H49" s="9">
        <v>23586.888346014755</v>
      </c>
      <c r="I49" s="9">
        <v>30424.893004435282</v>
      </c>
      <c r="J49" s="9">
        <v>97757.842443667323</v>
      </c>
      <c r="K49" s="9">
        <v>44339.972055954328</v>
      </c>
      <c r="L49" s="9">
        <v>196488.728046326</v>
      </c>
      <c r="M49" s="9">
        <v>3223782.7063610093</v>
      </c>
    </row>
    <row r="50" spans="1:13" x14ac:dyDescent="0.25">
      <c r="A50">
        <v>2008</v>
      </c>
      <c r="B50" s="7" t="s">
        <v>353</v>
      </c>
      <c r="C50" s="9">
        <v>12302.243063890521</v>
      </c>
      <c r="D50" s="9">
        <v>2115.6212414280344</v>
      </c>
      <c r="E50" s="9">
        <v>197335.47481734341</v>
      </c>
      <c r="F50" s="9">
        <v>1503.5867726109416</v>
      </c>
      <c r="G50" s="9">
        <v>160264.5020716759</v>
      </c>
      <c r="H50" s="9">
        <v>6056.1640959984707</v>
      </c>
      <c r="I50" s="9">
        <v>4256.5661611653004</v>
      </c>
      <c r="J50" s="9">
        <v>11158.972479217489</v>
      </c>
      <c r="K50" s="9">
        <v>547.50974974265966</v>
      </c>
      <c r="L50" s="9">
        <v>13347.476612254393</v>
      </c>
      <c r="M50" s="9">
        <v>408888.11706532713</v>
      </c>
    </row>
    <row r="51" spans="1:13" x14ac:dyDescent="0.25">
      <c r="A51">
        <v>2008</v>
      </c>
      <c r="B51" s="7" t="s">
        <v>354</v>
      </c>
      <c r="C51" s="9">
        <v>35047.111278632103</v>
      </c>
      <c r="D51" s="9">
        <v>6180.6627944526899</v>
      </c>
      <c r="E51" s="9">
        <v>218179.54091066442</v>
      </c>
      <c r="F51" s="9">
        <v>9059.104902797515</v>
      </c>
      <c r="G51" s="9">
        <v>180598.59957161351</v>
      </c>
      <c r="H51" s="9">
        <v>8102.4493823623707</v>
      </c>
      <c r="I51" s="9">
        <v>5899.8473360161006</v>
      </c>
      <c r="J51" s="9">
        <v>8716.109031404545</v>
      </c>
      <c r="K51" s="9">
        <v>5722.8733220083495</v>
      </c>
      <c r="L51" s="9">
        <v>24351.686261483235</v>
      </c>
      <c r="M51" s="9">
        <v>501857.98479143484</v>
      </c>
    </row>
    <row r="52" spans="1:13" x14ac:dyDescent="0.25">
      <c r="A52">
        <v>2008</v>
      </c>
      <c r="B52" s="7" t="s">
        <v>355</v>
      </c>
      <c r="C52" s="9">
        <v>154449.59335312597</v>
      </c>
      <c r="D52" s="9">
        <v>79712.750996435527</v>
      </c>
      <c r="E52" s="9">
        <v>873890.68956470094</v>
      </c>
      <c r="F52" s="9">
        <v>2903.7584785080385</v>
      </c>
      <c r="G52" s="9">
        <v>1440185.5537636627</v>
      </c>
      <c r="H52" s="9">
        <v>68568.591651115436</v>
      </c>
      <c r="I52" s="9">
        <v>46708.72380233743</v>
      </c>
      <c r="J52" s="9">
        <v>128222.33858558607</v>
      </c>
      <c r="K52" s="9">
        <v>27935.40491318806</v>
      </c>
      <c r="L52" s="9">
        <v>252075.64250995577</v>
      </c>
      <c r="M52" s="9">
        <v>3074653.0476186164</v>
      </c>
    </row>
    <row r="53" spans="1:13" x14ac:dyDescent="0.25">
      <c r="A53">
        <v>2008</v>
      </c>
      <c r="B53" s="7" t="s">
        <v>356</v>
      </c>
      <c r="C53" s="9">
        <v>861456.65659920289</v>
      </c>
      <c r="D53" s="9">
        <v>237113.14475154641</v>
      </c>
      <c r="E53" s="9">
        <v>2470377.997835665</v>
      </c>
      <c r="F53" s="9">
        <v>16649.884360454427</v>
      </c>
      <c r="G53" s="9">
        <v>3365649.4893902545</v>
      </c>
      <c r="H53" s="9">
        <v>187182.37492421572</v>
      </c>
      <c r="I53" s="9">
        <v>120175.74740613154</v>
      </c>
      <c r="J53" s="9">
        <v>334955.58883480745</v>
      </c>
      <c r="K53" s="9">
        <v>109499.74374719366</v>
      </c>
      <c r="L53" s="9">
        <v>420030.53398523177</v>
      </c>
      <c r="M53" s="9">
        <v>8123091.1618347028</v>
      </c>
    </row>
    <row r="54" spans="1:13" x14ac:dyDescent="0.25">
      <c r="A54">
        <v>2008</v>
      </c>
      <c r="B54" s="7" t="s">
        <v>357</v>
      </c>
      <c r="C54" s="9">
        <v>88446.002321805412</v>
      </c>
      <c r="D54" s="9">
        <v>20430.059508776631</v>
      </c>
      <c r="E54" s="9">
        <v>804639.38512555172</v>
      </c>
      <c r="F54" s="9">
        <v>1131.7129833683193</v>
      </c>
      <c r="G54" s="9">
        <v>827517.98486907897</v>
      </c>
      <c r="H54" s="9">
        <v>30247.531012698324</v>
      </c>
      <c r="I54" s="9">
        <v>15177.660266584297</v>
      </c>
      <c r="J54" s="9">
        <v>149373.23370843529</v>
      </c>
      <c r="K54" s="9">
        <v>24132.132665446959</v>
      </c>
      <c r="L54" s="9">
        <v>80212.74742741615</v>
      </c>
      <c r="M54" s="9">
        <v>2041308.4498891621</v>
      </c>
    </row>
    <row r="55" spans="1:13" x14ac:dyDescent="0.25">
      <c r="A55">
        <v>2008</v>
      </c>
      <c r="B55" s="7" t="s">
        <v>358</v>
      </c>
      <c r="C55" s="9">
        <v>1525794.185641825</v>
      </c>
      <c r="D55" s="9">
        <v>305227.20385521388</v>
      </c>
      <c r="E55" s="9">
        <v>13148616.706676392</v>
      </c>
      <c r="F55" s="9">
        <v>28889.414337663253</v>
      </c>
      <c r="G55" s="9">
        <v>6388441.8800046109</v>
      </c>
      <c r="H55" s="9">
        <v>302360.95080231648</v>
      </c>
      <c r="I55" s="9">
        <v>178607.21834895774</v>
      </c>
      <c r="J55" s="9">
        <v>632802.10034876189</v>
      </c>
      <c r="K55" s="9">
        <v>236900.83222469353</v>
      </c>
      <c r="L55" s="9">
        <v>1154703.9177544191</v>
      </c>
      <c r="M55" s="9">
        <v>23902344.409994856</v>
      </c>
    </row>
    <row r="56" spans="1:13" x14ac:dyDescent="0.25">
      <c r="A56">
        <v>2008</v>
      </c>
      <c r="B56" s="7" t="s">
        <v>359</v>
      </c>
      <c r="C56" s="9">
        <v>3284025.8751499909</v>
      </c>
      <c r="D56" s="9">
        <v>780253.91722110554</v>
      </c>
      <c r="E56" s="9">
        <v>19248378.857478797</v>
      </c>
      <c r="F56" s="9">
        <v>217342.40317573649</v>
      </c>
      <c r="G56" s="9">
        <v>27629233.776814643</v>
      </c>
      <c r="H56" s="9">
        <v>1113293.094698621</v>
      </c>
      <c r="I56" s="9">
        <v>638819.28881465388</v>
      </c>
      <c r="J56" s="9">
        <v>3082716.4269851828</v>
      </c>
      <c r="K56" s="9">
        <v>533712.75137900864</v>
      </c>
      <c r="L56" s="9">
        <v>8600355.3559945673</v>
      </c>
      <c r="M56" s="9">
        <v>65128131.747712307</v>
      </c>
    </row>
    <row r="57" spans="1:13" x14ac:dyDescent="0.25">
      <c r="A57">
        <v>2008</v>
      </c>
      <c r="B57" s="7" t="s">
        <v>360</v>
      </c>
      <c r="C57" s="9">
        <v>475478.84832632379</v>
      </c>
      <c r="D57" s="9">
        <v>196648.59568225479</v>
      </c>
      <c r="E57" s="9">
        <v>1905216.4293765184</v>
      </c>
      <c r="F57" s="9">
        <v>32438.76153925273</v>
      </c>
      <c r="G57" s="9">
        <v>3498817.1914106496</v>
      </c>
      <c r="H57" s="9">
        <v>140520.94125040487</v>
      </c>
      <c r="I57" s="9">
        <v>104129.12520677457</v>
      </c>
      <c r="J57" s="9">
        <v>238641.17166716378</v>
      </c>
      <c r="K57" s="9">
        <v>113420.48945037839</v>
      </c>
      <c r="L57" s="9">
        <v>440910.99632819358</v>
      </c>
      <c r="M57" s="9">
        <v>7146222.5502379164</v>
      </c>
    </row>
    <row r="58" spans="1:13" x14ac:dyDescent="0.25">
      <c r="A58">
        <v>2008</v>
      </c>
      <c r="B58" s="7" t="s">
        <v>361</v>
      </c>
      <c r="C58" s="9">
        <v>288698.2609671019</v>
      </c>
      <c r="D58" s="9">
        <v>115522.9027134269</v>
      </c>
      <c r="E58" s="9">
        <v>1331935.5409111411</v>
      </c>
      <c r="F58" s="9">
        <v>10525.428091189451</v>
      </c>
      <c r="G58" s="9">
        <v>1216260.8517015283</v>
      </c>
      <c r="H58" s="9">
        <v>115013.49874337786</v>
      </c>
      <c r="I58" s="9">
        <v>101810.9807469494</v>
      </c>
      <c r="J58" s="9">
        <v>210266.00910269545</v>
      </c>
      <c r="K58" s="9">
        <v>5501.0365419323443</v>
      </c>
      <c r="L58" s="9">
        <v>218581.94052554492</v>
      </c>
      <c r="M58" s="9">
        <v>3614116.4500448876</v>
      </c>
    </row>
    <row r="59" spans="1:13" x14ac:dyDescent="0.25">
      <c r="A59">
        <v>2008</v>
      </c>
      <c r="B59" s="7" t="s">
        <v>362</v>
      </c>
      <c r="C59" s="9">
        <v>674729.76084805373</v>
      </c>
      <c r="D59" s="9">
        <v>146140.95009609655</v>
      </c>
      <c r="E59" s="9">
        <v>2854890.4922858854</v>
      </c>
      <c r="F59" s="9">
        <v>9593.2925201999988</v>
      </c>
      <c r="G59" s="9">
        <v>3163121.5552657237</v>
      </c>
      <c r="H59" s="9">
        <v>148215.29991959181</v>
      </c>
      <c r="I59" s="9">
        <v>71088.2428333305</v>
      </c>
      <c r="J59" s="9">
        <v>255793.85061481377</v>
      </c>
      <c r="K59" s="9">
        <v>16472.782888073561</v>
      </c>
      <c r="L59" s="9">
        <v>589627.17346923565</v>
      </c>
      <c r="M59" s="9">
        <v>7929673.4007410053</v>
      </c>
    </row>
    <row r="60" spans="1:13" x14ac:dyDescent="0.25">
      <c r="A60">
        <v>2008</v>
      </c>
      <c r="B60" s="7" t="s">
        <v>363</v>
      </c>
      <c r="C60" s="9">
        <v>33012.704615110611</v>
      </c>
      <c r="D60" s="9">
        <v>27895.05301196453</v>
      </c>
      <c r="E60" s="9">
        <v>376093.05142877501</v>
      </c>
      <c r="F60" s="9">
        <v>361.94641179380022</v>
      </c>
      <c r="G60" s="9">
        <v>229605.25806148746</v>
      </c>
      <c r="H60" s="9">
        <v>15797.587887130134</v>
      </c>
      <c r="I60" s="9">
        <v>16335.203862954892</v>
      </c>
      <c r="J60" s="9">
        <v>20021.201882275607</v>
      </c>
      <c r="K60" s="9">
        <v>2516.046134599449</v>
      </c>
      <c r="L60" s="9">
        <v>43965.724135872151</v>
      </c>
      <c r="M60" s="9">
        <v>765603.77743196371</v>
      </c>
    </row>
    <row r="61" spans="1:13" x14ac:dyDescent="0.25">
      <c r="A61">
        <v>2008</v>
      </c>
      <c r="B61" s="7" t="s">
        <v>364</v>
      </c>
      <c r="C61" s="9">
        <v>46482.604010968222</v>
      </c>
      <c r="D61" s="9">
        <v>43606.02005602204</v>
      </c>
      <c r="E61" s="9">
        <v>283034.74834016862</v>
      </c>
      <c r="F61" s="9">
        <v>8413.5690521680281</v>
      </c>
      <c r="G61" s="9">
        <v>283164.20430752658</v>
      </c>
      <c r="H61" s="9">
        <v>16126.435068599505</v>
      </c>
      <c r="I61" s="9">
        <v>11492.293929381018</v>
      </c>
      <c r="J61" s="9">
        <v>44489.645161694505</v>
      </c>
      <c r="K61" s="9">
        <v>887.67069650100893</v>
      </c>
      <c r="L61" s="9">
        <v>47482.858606158217</v>
      </c>
      <c r="M61" s="9">
        <v>785180.04922918789</v>
      </c>
    </row>
    <row r="62" spans="1:13" x14ac:dyDescent="0.25">
      <c r="A62">
        <v>2008</v>
      </c>
      <c r="B62" s="7" t="s">
        <v>365</v>
      </c>
      <c r="C62" s="9">
        <v>117926.66441809782</v>
      </c>
      <c r="D62" s="9">
        <v>29484.664120331348</v>
      </c>
      <c r="E62" s="9">
        <v>757915.02289795561</v>
      </c>
      <c r="F62" s="9">
        <v>5977.1961475354719</v>
      </c>
      <c r="G62" s="9">
        <v>896292.58596348949</v>
      </c>
      <c r="H62" s="9">
        <v>30200.284296486778</v>
      </c>
      <c r="I62" s="9">
        <v>26953.742320824589</v>
      </c>
      <c r="J62" s="9">
        <v>89706.68822804642</v>
      </c>
      <c r="K62" s="9">
        <v>2499.7590738578501</v>
      </c>
      <c r="L62" s="9">
        <v>89522.291033885063</v>
      </c>
      <c r="M62" s="9">
        <v>2046478.8985005105</v>
      </c>
    </row>
    <row r="63" spans="1:13" x14ac:dyDescent="0.25">
      <c r="A63">
        <v>2008</v>
      </c>
      <c r="B63" s="7" t="s">
        <v>366</v>
      </c>
      <c r="C63" s="9">
        <v>100973.61112557248</v>
      </c>
      <c r="D63" s="9">
        <v>61092.282563225286</v>
      </c>
      <c r="E63" s="9">
        <v>1137961.3921991924</v>
      </c>
      <c r="F63" s="9">
        <v>1222.136369255406</v>
      </c>
      <c r="G63" s="9">
        <v>1584596.552999103</v>
      </c>
      <c r="H63" s="9">
        <v>75593.283719584026</v>
      </c>
      <c r="I63" s="9">
        <v>31109.940256340622</v>
      </c>
      <c r="J63" s="9">
        <v>61778.407911309318</v>
      </c>
      <c r="K63" s="9">
        <v>645478.02033342107</v>
      </c>
      <c r="L63" s="9">
        <v>298699.28495347139</v>
      </c>
      <c r="M63" s="9">
        <v>3998504.9124304745</v>
      </c>
    </row>
    <row r="64" spans="1:13" x14ac:dyDescent="0.25">
      <c r="A64">
        <v>2008</v>
      </c>
      <c r="B64" s="7" t="s">
        <v>91</v>
      </c>
      <c r="C64" s="9">
        <v>8562551.5433074329</v>
      </c>
      <c r="D64" s="9">
        <v>2591545.8191522742</v>
      </c>
      <c r="E64" s="9">
        <v>48965915.689795256</v>
      </c>
      <c r="F64" s="9">
        <v>363651.25295501348</v>
      </c>
      <c r="G64" s="9">
        <v>55209707.939203113</v>
      </c>
      <c r="H64" s="9">
        <v>2405138.8180977046</v>
      </c>
      <c r="I64" s="9">
        <v>1506487.7536431551</v>
      </c>
      <c r="J64" s="9">
        <v>5636713.9046722576</v>
      </c>
      <c r="K64" s="9">
        <v>1914236.6645385912</v>
      </c>
      <c r="L64" s="9">
        <v>12874215.934720375</v>
      </c>
      <c r="M64" s="9">
        <v>140030165.32008517</v>
      </c>
    </row>
    <row r="67" spans="1:13" x14ac:dyDescent="0.25">
      <c r="C67" s="13" t="s">
        <v>93</v>
      </c>
    </row>
    <row r="68" spans="1:13" x14ac:dyDescent="0.25">
      <c r="B68" s="13" t="s">
        <v>94</v>
      </c>
      <c r="C68" s="133" t="s">
        <v>780</v>
      </c>
      <c r="D68" s="133" t="s">
        <v>782</v>
      </c>
      <c r="E68" s="133" t="s">
        <v>23</v>
      </c>
      <c r="F68" s="133" t="s">
        <v>787</v>
      </c>
      <c r="G68" s="133" t="s">
        <v>788</v>
      </c>
      <c r="H68" s="133" t="s">
        <v>791</v>
      </c>
      <c r="I68" s="133" t="s">
        <v>25</v>
      </c>
      <c r="J68" s="133" t="s">
        <v>24</v>
      </c>
      <c r="K68" s="133" t="s">
        <v>35</v>
      </c>
      <c r="L68" s="133" t="s">
        <v>795</v>
      </c>
      <c r="M68" s="133" t="s">
        <v>84</v>
      </c>
    </row>
    <row r="69" spans="1:13" x14ac:dyDescent="0.25">
      <c r="A69">
        <v>2009</v>
      </c>
      <c r="B69" s="7" t="s">
        <v>367</v>
      </c>
      <c r="C69" s="9">
        <v>28219.22056239361</v>
      </c>
      <c r="D69" s="9">
        <v>1140.6726600707971</v>
      </c>
      <c r="E69" s="9">
        <v>175900.97226512985</v>
      </c>
      <c r="F69" s="9">
        <v>149.07358948715034</v>
      </c>
      <c r="G69" s="9">
        <v>161975.30270321772</v>
      </c>
      <c r="H69" s="9">
        <v>8122.0338499227801</v>
      </c>
      <c r="I69" s="9">
        <v>3559.1148958567314</v>
      </c>
      <c r="J69" s="9">
        <v>19769.869532935933</v>
      </c>
      <c r="K69" s="9">
        <v>1255.2376807020778</v>
      </c>
      <c r="L69" s="9">
        <v>7194.2373637121791</v>
      </c>
      <c r="M69" s="9">
        <v>407285.73510342877</v>
      </c>
    </row>
    <row r="70" spans="1:13" x14ac:dyDescent="0.25">
      <c r="A70">
        <v>2009</v>
      </c>
      <c r="B70" s="7" t="s">
        <v>368</v>
      </c>
      <c r="C70" s="9">
        <v>10057.234077952533</v>
      </c>
      <c r="D70" s="9">
        <v>214.01233542321708</v>
      </c>
      <c r="E70" s="9">
        <v>40601.021330230898</v>
      </c>
      <c r="F70" s="9">
        <v>0</v>
      </c>
      <c r="G70" s="9">
        <v>47551.35143563633</v>
      </c>
      <c r="H70" s="9">
        <v>2235.4807917161834</v>
      </c>
      <c r="I70" s="9">
        <v>2184.0997330027535</v>
      </c>
      <c r="J70" s="9">
        <v>6323.4412720146775</v>
      </c>
      <c r="K70" s="9">
        <v>60273.048789025146</v>
      </c>
      <c r="L70" s="9">
        <v>5408.420896782136</v>
      </c>
      <c r="M70" s="9">
        <v>174848.11066178387</v>
      </c>
    </row>
    <row r="71" spans="1:13" x14ac:dyDescent="0.25">
      <c r="A71">
        <v>2009</v>
      </c>
      <c r="B71" s="7" t="s">
        <v>369</v>
      </c>
      <c r="C71" s="9">
        <v>70851.717867709842</v>
      </c>
      <c r="D71" s="9">
        <v>81819.264557363043</v>
      </c>
      <c r="E71" s="9">
        <v>457500.65331200493</v>
      </c>
      <c r="F71" s="9">
        <v>208.14392633200407</v>
      </c>
      <c r="G71" s="9">
        <v>357550.51888869359</v>
      </c>
      <c r="H71" s="9">
        <v>12736.130468669307</v>
      </c>
      <c r="I71" s="9">
        <v>8840.7079411007635</v>
      </c>
      <c r="J71" s="9">
        <v>47181.960903259504</v>
      </c>
      <c r="K71" s="9">
        <v>33677.429757562008</v>
      </c>
      <c r="L71" s="9">
        <v>49778.506482741039</v>
      </c>
      <c r="M71" s="9">
        <v>1120145.0341054362</v>
      </c>
    </row>
    <row r="72" spans="1:13" x14ac:dyDescent="0.25">
      <c r="A72">
        <v>2009</v>
      </c>
      <c r="B72" s="7" t="s">
        <v>370</v>
      </c>
      <c r="C72" s="9">
        <v>1054.8556820726208</v>
      </c>
      <c r="D72" s="9">
        <v>2113.1061742696825</v>
      </c>
      <c r="E72" s="9">
        <v>45898.085948738953</v>
      </c>
      <c r="F72" s="9">
        <v>220.16736906303882</v>
      </c>
      <c r="G72" s="9">
        <v>38392.896178929703</v>
      </c>
      <c r="H72" s="9">
        <v>3043.5650655584113</v>
      </c>
      <c r="I72" s="9">
        <v>2283.4167274832694</v>
      </c>
      <c r="J72" s="9">
        <v>7284.8791036024031</v>
      </c>
      <c r="K72" s="9">
        <v>5459.9685289103991</v>
      </c>
      <c r="L72" s="9">
        <v>5283.1116460201683</v>
      </c>
      <c r="M72" s="9">
        <v>111034.05242464866</v>
      </c>
    </row>
    <row r="73" spans="1:13" x14ac:dyDescent="0.25">
      <c r="A73">
        <v>2009</v>
      </c>
      <c r="B73" s="7" t="s">
        <v>371</v>
      </c>
      <c r="C73" s="9">
        <v>42475.065915178144</v>
      </c>
      <c r="D73" s="9">
        <v>91343.805394224881</v>
      </c>
      <c r="E73" s="9">
        <v>404389.89258151385</v>
      </c>
      <c r="F73" s="9">
        <v>4089.4261461233204</v>
      </c>
      <c r="G73" s="9">
        <v>469091.89852199849</v>
      </c>
      <c r="H73" s="9">
        <v>21230.837960872705</v>
      </c>
      <c r="I73" s="9">
        <v>8277.8767221620983</v>
      </c>
      <c r="J73" s="9">
        <v>34390.511444444084</v>
      </c>
      <c r="K73" s="9">
        <v>265316.99280318426</v>
      </c>
      <c r="L73" s="9">
        <v>80634.837972027875</v>
      </c>
      <c r="M73" s="9">
        <v>1421241.14546173</v>
      </c>
    </row>
    <row r="74" spans="1:13" x14ac:dyDescent="0.25">
      <c r="A74">
        <v>2009</v>
      </c>
      <c r="B74" s="7" t="s">
        <v>372</v>
      </c>
      <c r="C74" s="9">
        <v>1395.076900179075</v>
      </c>
      <c r="D74" s="9">
        <v>382.24252966269643</v>
      </c>
      <c r="E74" s="9">
        <v>62813.046059253546</v>
      </c>
      <c r="F74" s="9">
        <v>0</v>
      </c>
      <c r="G74" s="9">
        <v>31103.370620904836</v>
      </c>
      <c r="H74" s="9">
        <v>878.11708773253201</v>
      </c>
      <c r="I74" s="9">
        <v>861.62981532808249</v>
      </c>
      <c r="J74" s="9">
        <v>1930.9082446306434</v>
      </c>
      <c r="K74" s="9">
        <v>0</v>
      </c>
      <c r="L74" s="9">
        <v>10124.167262492854</v>
      </c>
      <c r="M74" s="9">
        <v>109488.55852018428</v>
      </c>
    </row>
    <row r="75" spans="1:13" x14ac:dyDescent="0.25">
      <c r="A75">
        <v>2009</v>
      </c>
      <c r="B75" s="7" t="s">
        <v>373</v>
      </c>
      <c r="C75" s="9">
        <v>13486.217266529826</v>
      </c>
      <c r="D75" s="9">
        <v>4575.0751913558797</v>
      </c>
      <c r="E75" s="9">
        <v>41436.583004178603</v>
      </c>
      <c r="F75" s="9">
        <v>158.49130995783398</v>
      </c>
      <c r="G75" s="9">
        <v>128599.53530531426</v>
      </c>
      <c r="H75" s="9">
        <v>3710.9538287947962</v>
      </c>
      <c r="I75" s="9">
        <v>2836.1135467142863</v>
      </c>
      <c r="J75" s="9">
        <v>12922.993839256331</v>
      </c>
      <c r="K75" s="9">
        <v>0</v>
      </c>
      <c r="L75" s="9">
        <v>16208.400904879967</v>
      </c>
      <c r="M75" s="9">
        <v>223934.36419698174</v>
      </c>
    </row>
    <row r="76" spans="1:13" x14ac:dyDescent="0.25">
      <c r="A76">
        <v>2009</v>
      </c>
      <c r="B76" s="7" t="s">
        <v>374</v>
      </c>
      <c r="C76" s="9">
        <v>35872.025252983396</v>
      </c>
      <c r="D76" s="9">
        <v>3343.6310570750011</v>
      </c>
      <c r="E76" s="9">
        <v>257167.03242703772</v>
      </c>
      <c r="F76" s="9">
        <v>373.3408784894898</v>
      </c>
      <c r="G76" s="9">
        <v>230119.19028647331</v>
      </c>
      <c r="H76" s="9">
        <v>7117.3909494871696</v>
      </c>
      <c r="I76" s="9">
        <v>5611.9601518203835</v>
      </c>
      <c r="J76" s="9">
        <v>30092.884723301082</v>
      </c>
      <c r="K76" s="9">
        <v>1947.1884050358483</v>
      </c>
      <c r="L76" s="9">
        <v>32998.960194163898</v>
      </c>
      <c r="M76" s="9">
        <v>604643.60432586726</v>
      </c>
    </row>
    <row r="77" spans="1:13" x14ac:dyDescent="0.25">
      <c r="A77">
        <v>2009</v>
      </c>
      <c r="B77" s="7" t="s">
        <v>375</v>
      </c>
      <c r="C77" s="9">
        <v>23056.813139546073</v>
      </c>
      <c r="D77" s="9">
        <v>47602.344837992088</v>
      </c>
      <c r="E77" s="9">
        <v>129604.28201726351</v>
      </c>
      <c r="F77" s="9">
        <v>745.89347125308245</v>
      </c>
      <c r="G77" s="9">
        <v>157129.6550504232</v>
      </c>
      <c r="H77" s="9">
        <v>5814.9067327307948</v>
      </c>
      <c r="I77" s="9">
        <v>2646.55443768646</v>
      </c>
      <c r="J77" s="9">
        <v>23716.752578464624</v>
      </c>
      <c r="K77" s="9">
        <v>12245.856148775654</v>
      </c>
      <c r="L77" s="9">
        <v>19784.414009478365</v>
      </c>
      <c r="M77" s="9">
        <v>422347.47242361383</v>
      </c>
    </row>
    <row r="78" spans="1:13" x14ac:dyDescent="0.25">
      <c r="A78">
        <v>2009</v>
      </c>
      <c r="B78" s="7" t="s">
        <v>376</v>
      </c>
      <c r="C78" s="9">
        <v>69244.406795869116</v>
      </c>
      <c r="D78" s="9">
        <v>80193.934197282419</v>
      </c>
      <c r="E78" s="9">
        <v>620960.34445875068</v>
      </c>
      <c r="F78" s="9">
        <v>1074.069539934681</v>
      </c>
      <c r="G78" s="9">
        <v>946935.47041793889</v>
      </c>
      <c r="H78" s="9">
        <v>29660.00199451168</v>
      </c>
      <c r="I78" s="9">
        <v>45997.067706765527</v>
      </c>
      <c r="J78" s="9">
        <v>42576.538381278951</v>
      </c>
      <c r="K78" s="9">
        <v>1359.425825886934</v>
      </c>
      <c r="L78" s="9">
        <v>111801.36149376028</v>
      </c>
      <c r="M78" s="9">
        <v>1949802.6208119791</v>
      </c>
    </row>
    <row r="79" spans="1:13" x14ac:dyDescent="0.25">
      <c r="A79">
        <v>2009</v>
      </c>
      <c r="B79" s="7" t="s">
        <v>377</v>
      </c>
      <c r="C79" s="9">
        <v>22458.032010475887</v>
      </c>
      <c r="D79" s="9">
        <v>16628.569751744966</v>
      </c>
      <c r="E79" s="9">
        <v>295684.39153020503</v>
      </c>
      <c r="F79" s="9">
        <v>1446.6982502352428</v>
      </c>
      <c r="G79" s="9">
        <v>258043.79443187785</v>
      </c>
      <c r="H79" s="9">
        <v>12540.630538533977</v>
      </c>
      <c r="I79" s="9">
        <v>8126.7562373255105</v>
      </c>
      <c r="J79" s="9">
        <v>18012.685863000614</v>
      </c>
      <c r="K79" s="9">
        <v>8217.1508383611435</v>
      </c>
      <c r="L79" s="9">
        <v>53927.16995277848</v>
      </c>
      <c r="M79" s="9">
        <v>695085.87940453866</v>
      </c>
    </row>
    <row r="80" spans="1:13" x14ac:dyDescent="0.25">
      <c r="A80">
        <v>2009</v>
      </c>
      <c r="B80" s="7" t="s">
        <v>378</v>
      </c>
      <c r="C80" s="9">
        <v>20485.325763274224</v>
      </c>
      <c r="D80" s="9">
        <v>15411.178013208093</v>
      </c>
      <c r="E80" s="9">
        <v>329881.94548980461</v>
      </c>
      <c r="F80" s="9">
        <v>2702.5583653971703</v>
      </c>
      <c r="G80" s="9">
        <v>203584.81567805965</v>
      </c>
      <c r="H80" s="9">
        <v>9691.9049332895374</v>
      </c>
      <c r="I80" s="9">
        <v>5147.1789385092152</v>
      </c>
      <c r="J80" s="9">
        <v>22969.861796967925</v>
      </c>
      <c r="K80" s="9">
        <v>862.53037061647979</v>
      </c>
      <c r="L80" s="9">
        <v>30118.373801173562</v>
      </c>
      <c r="M80" s="9">
        <v>640855.6731503004</v>
      </c>
    </row>
    <row r="81" spans="1:13" x14ac:dyDescent="0.25">
      <c r="A81">
        <v>2009</v>
      </c>
      <c r="B81" s="7" t="s">
        <v>379</v>
      </c>
      <c r="C81" s="9">
        <v>467531.90926852654</v>
      </c>
      <c r="D81" s="9">
        <v>236027.97281794102</v>
      </c>
      <c r="E81" s="9">
        <v>717952.73486346251</v>
      </c>
      <c r="F81" s="9">
        <v>3493.1495141767514</v>
      </c>
      <c r="G81" s="9">
        <v>1425958.4135777326</v>
      </c>
      <c r="H81" s="9">
        <v>27293.984176976905</v>
      </c>
      <c r="I81" s="9">
        <v>30419.741932535475</v>
      </c>
      <c r="J81" s="9">
        <v>94585.985911940821</v>
      </c>
      <c r="K81" s="9">
        <v>10928.576560005147</v>
      </c>
      <c r="L81" s="9">
        <v>214446.90718493244</v>
      </c>
      <c r="M81" s="9">
        <v>3228639.3758082301</v>
      </c>
    </row>
    <row r="82" spans="1:13" x14ac:dyDescent="0.25">
      <c r="A82">
        <v>2009</v>
      </c>
      <c r="B82" s="7" t="s">
        <v>380</v>
      </c>
      <c r="C82" s="9">
        <v>11549.309586172138</v>
      </c>
      <c r="D82" s="9">
        <v>68186.396352466661</v>
      </c>
      <c r="E82" s="9">
        <v>270551.15185083216</v>
      </c>
      <c r="F82" s="9">
        <v>1392.0948658367156</v>
      </c>
      <c r="G82" s="9">
        <v>161159.63955462674</v>
      </c>
      <c r="H82" s="9">
        <v>6164.9337902604138</v>
      </c>
      <c r="I82" s="9">
        <v>3847.2625303962341</v>
      </c>
      <c r="J82" s="9">
        <v>13852.614396146748</v>
      </c>
      <c r="K82" s="9">
        <v>405.00428180539893</v>
      </c>
      <c r="L82" s="9">
        <v>13559.721822524563</v>
      </c>
      <c r="M82" s="9">
        <v>550668.12903106771</v>
      </c>
    </row>
    <row r="83" spans="1:13" x14ac:dyDescent="0.25">
      <c r="A83">
        <v>2009</v>
      </c>
      <c r="B83" s="7" t="s">
        <v>381</v>
      </c>
      <c r="C83" s="9">
        <v>32711.567259686592</v>
      </c>
      <c r="D83" s="9">
        <v>5340.0426760719211</v>
      </c>
      <c r="E83" s="9">
        <v>207396.7648884693</v>
      </c>
      <c r="F83" s="9">
        <v>8802.2257246665886</v>
      </c>
      <c r="G83" s="9">
        <v>172554.72222338902</v>
      </c>
      <c r="H83" s="9">
        <v>9660.076188484556</v>
      </c>
      <c r="I83" s="9">
        <v>5532.3465711282252</v>
      </c>
      <c r="J83" s="9">
        <v>7851.7915035989099</v>
      </c>
      <c r="K83" s="9">
        <v>6939.7987126038988</v>
      </c>
      <c r="L83" s="9">
        <v>23898.985952848379</v>
      </c>
      <c r="M83" s="9">
        <v>480688.32170094748</v>
      </c>
    </row>
    <row r="84" spans="1:13" x14ac:dyDescent="0.25">
      <c r="A84">
        <v>2009</v>
      </c>
      <c r="B84" s="7" t="s">
        <v>382</v>
      </c>
      <c r="C84" s="9">
        <v>142993.0149860988</v>
      </c>
      <c r="D84" s="9">
        <v>103241.57507746131</v>
      </c>
      <c r="E84" s="9">
        <v>946301.24200408277</v>
      </c>
      <c r="F84" s="9">
        <v>3885.543759158686</v>
      </c>
      <c r="G84" s="9">
        <v>1403913.1316122506</v>
      </c>
      <c r="H84" s="9">
        <v>62794.547390901884</v>
      </c>
      <c r="I84" s="9">
        <v>44566.552427476308</v>
      </c>
      <c r="J84" s="9">
        <v>131463.68474598302</v>
      </c>
      <c r="K84" s="9">
        <v>34327.998617172329</v>
      </c>
      <c r="L84" s="9">
        <v>227527.67685840873</v>
      </c>
      <c r="M84" s="9">
        <v>3101014.9674789943</v>
      </c>
    </row>
    <row r="85" spans="1:13" x14ac:dyDescent="0.25">
      <c r="A85">
        <v>2009</v>
      </c>
      <c r="B85" s="7" t="s">
        <v>383</v>
      </c>
      <c r="C85" s="9">
        <v>538040.03051053046</v>
      </c>
      <c r="D85" s="9">
        <v>266229.68299827806</v>
      </c>
      <c r="E85" s="9">
        <v>2772942.2698450191</v>
      </c>
      <c r="F85" s="9">
        <v>23663.227007929858</v>
      </c>
      <c r="G85" s="9">
        <v>3467354.5266495571</v>
      </c>
      <c r="H85" s="9">
        <v>185204.95664780337</v>
      </c>
      <c r="I85" s="9">
        <v>120818.88557855327</v>
      </c>
      <c r="J85" s="9">
        <v>305658.78410752089</v>
      </c>
      <c r="K85" s="9">
        <v>154181.23241235863</v>
      </c>
      <c r="L85" s="9">
        <v>458315.99666771904</v>
      </c>
      <c r="M85" s="9">
        <v>8292409.59242527</v>
      </c>
    </row>
    <row r="86" spans="1:13" x14ac:dyDescent="0.25">
      <c r="A86">
        <v>2009</v>
      </c>
      <c r="B86" s="7" t="s">
        <v>384</v>
      </c>
      <c r="C86" s="9">
        <v>100015.64107070937</v>
      </c>
      <c r="D86" s="9">
        <v>26868.250136774146</v>
      </c>
      <c r="E86" s="9">
        <v>764445.42248373362</v>
      </c>
      <c r="F86" s="9">
        <v>1088.5527260880542</v>
      </c>
      <c r="G86" s="9">
        <v>830728.46052006504</v>
      </c>
      <c r="H86" s="9">
        <v>33818.242176594242</v>
      </c>
      <c r="I86" s="9">
        <v>17819.192442737338</v>
      </c>
      <c r="J86" s="9">
        <v>89150.386554401455</v>
      </c>
      <c r="K86" s="9">
        <v>26786.673386959377</v>
      </c>
      <c r="L86" s="9">
        <v>76731.124987708696</v>
      </c>
      <c r="M86" s="9">
        <v>1967451.9464857711</v>
      </c>
    </row>
    <row r="87" spans="1:13" x14ac:dyDescent="0.25">
      <c r="A87">
        <v>2009</v>
      </c>
      <c r="B87" s="7" t="s">
        <v>385</v>
      </c>
      <c r="C87" s="9">
        <v>937783.00614671805</v>
      </c>
      <c r="D87" s="9">
        <v>320052.61850751645</v>
      </c>
      <c r="E87" s="9">
        <v>13752805.688087</v>
      </c>
      <c r="F87" s="9">
        <v>45092.622229895867</v>
      </c>
      <c r="G87" s="9">
        <v>6487680.4321451429</v>
      </c>
      <c r="H87" s="9">
        <v>303677.24120216328</v>
      </c>
      <c r="I87" s="9">
        <v>172600.53955205873</v>
      </c>
      <c r="J87" s="9">
        <v>605229.75341849681</v>
      </c>
      <c r="K87" s="9">
        <v>448300.06065477757</v>
      </c>
      <c r="L87" s="9">
        <v>1077470.2037433393</v>
      </c>
      <c r="M87" s="9">
        <v>24150692.16568711</v>
      </c>
    </row>
    <row r="88" spans="1:13" x14ac:dyDescent="0.25">
      <c r="A88">
        <v>2009</v>
      </c>
      <c r="B88" s="7" t="s">
        <v>386</v>
      </c>
      <c r="C88" s="9">
        <v>2911768.3514871947</v>
      </c>
      <c r="D88" s="9">
        <v>997185.79567613767</v>
      </c>
      <c r="E88" s="9">
        <v>25052052.843479209</v>
      </c>
      <c r="F88" s="9">
        <v>941177.8475036053</v>
      </c>
      <c r="G88" s="9">
        <v>27435278.65821502</v>
      </c>
      <c r="H88" s="9">
        <v>1145207.5464018555</v>
      </c>
      <c r="I88" s="9">
        <v>599661.12532912754</v>
      </c>
      <c r="J88" s="9">
        <v>2972587.414617721</v>
      </c>
      <c r="K88" s="9">
        <v>413631.83046275814</v>
      </c>
      <c r="L88" s="9">
        <v>7793211.3348148186</v>
      </c>
      <c r="M88" s="9">
        <v>70261762.747987464</v>
      </c>
    </row>
    <row r="89" spans="1:13" x14ac:dyDescent="0.25">
      <c r="A89">
        <v>2009</v>
      </c>
      <c r="B89" s="7" t="s">
        <v>387</v>
      </c>
      <c r="C89" s="9">
        <v>474779.35229057784</v>
      </c>
      <c r="D89" s="9">
        <v>195978.56392499321</v>
      </c>
      <c r="E89" s="9">
        <v>1985542.4154527048</v>
      </c>
      <c r="F89" s="9">
        <v>49691.564570942654</v>
      </c>
      <c r="G89" s="9">
        <v>3791378.6129889959</v>
      </c>
      <c r="H89" s="9">
        <v>158868.15042086435</v>
      </c>
      <c r="I89" s="9">
        <v>97718.840732826357</v>
      </c>
      <c r="J89" s="9">
        <v>296613.84900715045</v>
      </c>
      <c r="K89" s="9">
        <v>127180.81432785225</v>
      </c>
      <c r="L89" s="9">
        <v>419002.73102065385</v>
      </c>
      <c r="M89" s="9">
        <v>7596754.8947375603</v>
      </c>
    </row>
    <row r="90" spans="1:13" x14ac:dyDescent="0.25">
      <c r="A90">
        <v>2009</v>
      </c>
      <c r="B90" s="7" t="s">
        <v>388</v>
      </c>
      <c r="C90" s="9">
        <v>295746.28702923126</v>
      </c>
      <c r="D90" s="9">
        <v>140979.51331779201</v>
      </c>
      <c r="E90" s="9">
        <v>1427607.7029284085</v>
      </c>
      <c r="F90" s="9">
        <v>8919.9910242024398</v>
      </c>
      <c r="G90" s="9">
        <v>1250046.733836283</v>
      </c>
      <c r="H90" s="9">
        <v>130011.17609144065</v>
      </c>
      <c r="I90" s="9">
        <v>104732.98779460188</v>
      </c>
      <c r="J90" s="9">
        <v>201401.26272719802</v>
      </c>
      <c r="K90" s="9">
        <v>6344.8793042901525</v>
      </c>
      <c r="L90" s="9">
        <v>218077.26114761652</v>
      </c>
      <c r="M90" s="9">
        <v>3783867.7952010646</v>
      </c>
    </row>
    <row r="91" spans="1:13" x14ac:dyDescent="0.25">
      <c r="A91">
        <v>2009</v>
      </c>
      <c r="B91" s="7" t="s">
        <v>389</v>
      </c>
      <c r="C91" s="9">
        <v>657864.79284778691</v>
      </c>
      <c r="D91" s="9">
        <v>111930.03199693061</v>
      </c>
      <c r="E91" s="9">
        <v>2788889.8400958483</v>
      </c>
      <c r="F91" s="9">
        <v>13008.041841129867</v>
      </c>
      <c r="G91" s="9">
        <v>3228901.2052962137</v>
      </c>
      <c r="H91" s="9">
        <v>146791.2400827712</v>
      </c>
      <c r="I91" s="9">
        <v>67692.712568125877</v>
      </c>
      <c r="J91" s="9">
        <v>273605.02522867796</v>
      </c>
      <c r="K91" s="9">
        <v>42925.37445976615</v>
      </c>
      <c r="L91" s="9">
        <v>537636.65613200329</v>
      </c>
      <c r="M91" s="9">
        <v>7869244.9205492539</v>
      </c>
    </row>
    <row r="92" spans="1:13" x14ac:dyDescent="0.25">
      <c r="A92">
        <v>2009</v>
      </c>
      <c r="B92" s="7" t="s">
        <v>390</v>
      </c>
      <c r="C92" s="9">
        <v>50484.860885885326</v>
      </c>
      <c r="D92" s="9">
        <v>25498.443395704671</v>
      </c>
      <c r="E92" s="9">
        <v>451296.61291488475</v>
      </c>
      <c r="F92" s="9">
        <v>410.66558198455556</v>
      </c>
      <c r="G92" s="9">
        <v>241662.92315281907</v>
      </c>
      <c r="H92" s="9">
        <v>8831.0679577017345</v>
      </c>
      <c r="I92" s="9">
        <v>17015.438160479469</v>
      </c>
      <c r="J92" s="9">
        <v>23708.966461776068</v>
      </c>
      <c r="K92" s="9">
        <v>2183.1690095638778</v>
      </c>
      <c r="L92" s="9">
        <v>47783.98316995085</v>
      </c>
      <c r="M92" s="9">
        <v>868876.13069075032</v>
      </c>
    </row>
    <row r="93" spans="1:13" x14ac:dyDescent="0.25">
      <c r="A93">
        <v>2009</v>
      </c>
      <c r="B93" s="7" t="s">
        <v>391</v>
      </c>
      <c r="C93" s="9">
        <v>44481.518029303283</v>
      </c>
      <c r="D93" s="9">
        <v>37173.162867813859</v>
      </c>
      <c r="E93" s="9">
        <v>320292.77122296527</v>
      </c>
      <c r="F93" s="9">
        <v>9776.5614796920818</v>
      </c>
      <c r="G93" s="9">
        <v>309044.24903585395</v>
      </c>
      <c r="H93" s="9">
        <v>18627.280416429199</v>
      </c>
      <c r="I93" s="9">
        <v>9454.8793060502849</v>
      </c>
      <c r="J93" s="9">
        <v>43883.280431782507</v>
      </c>
      <c r="K93" s="9">
        <v>1010.5474192635579</v>
      </c>
      <c r="L93" s="9">
        <v>49007.1140261615</v>
      </c>
      <c r="M93" s="9">
        <v>842751.36423531536</v>
      </c>
    </row>
    <row r="94" spans="1:13" x14ac:dyDescent="0.25">
      <c r="A94">
        <v>2009</v>
      </c>
      <c r="B94" s="7" t="s">
        <v>392</v>
      </c>
      <c r="C94" s="9">
        <v>129262.41216749835</v>
      </c>
      <c r="D94" s="9">
        <v>24212.676134031521</v>
      </c>
      <c r="E94" s="9">
        <v>779552.96180442139</v>
      </c>
      <c r="F94" s="9">
        <v>2799.2599612975214</v>
      </c>
      <c r="G94" s="9">
        <v>902874.93711025664</v>
      </c>
      <c r="H94" s="9">
        <v>30624.030067352731</v>
      </c>
      <c r="I94" s="9">
        <v>26606.584844910682</v>
      </c>
      <c r="J94" s="9">
        <v>88307.705048448552</v>
      </c>
      <c r="K94" s="9">
        <v>3666.4043151946325</v>
      </c>
      <c r="L94" s="9">
        <v>109203.73306066688</v>
      </c>
      <c r="M94" s="9">
        <v>2097110.704514079</v>
      </c>
    </row>
    <row r="95" spans="1:13" x14ac:dyDescent="0.25">
      <c r="A95">
        <v>2009</v>
      </c>
      <c r="B95" s="7" t="s">
        <v>393</v>
      </c>
      <c r="C95" s="9">
        <v>92926.007153386687</v>
      </c>
      <c r="D95" s="9">
        <v>52353.972963256063</v>
      </c>
      <c r="E95" s="9">
        <v>2433794.2858998645</v>
      </c>
      <c r="F95" s="9">
        <v>1079.3602301104372</v>
      </c>
      <c r="G95" s="9">
        <v>1617064.1910830929</v>
      </c>
      <c r="H95" s="9">
        <v>74538.09945293497</v>
      </c>
      <c r="I95" s="9">
        <v>26295.34216154513</v>
      </c>
      <c r="J95" s="9">
        <v>62152.88573274891</v>
      </c>
      <c r="K95" s="9">
        <v>42033.944530272587</v>
      </c>
      <c r="L95" s="9">
        <v>335945.7431331923</v>
      </c>
      <c r="M95" s="9">
        <v>4738183.8323404044</v>
      </c>
    </row>
    <row r="96" spans="1:13" x14ac:dyDescent="0.25">
      <c r="A96">
        <v>2009</v>
      </c>
      <c r="B96" s="7" t="s">
        <v>90</v>
      </c>
      <c r="C96" s="9">
        <v>7226594.0519534703</v>
      </c>
      <c r="D96" s="9">
        <v>2956026.5355428415</v>
      </c>
      <c r="E96" s="9">
        <v>57533262.958245017</v>
      </c>
      <c r="F96" s="9">
        <v>1125448.5708669901</v>
      </c>
      <c r="G96" s="9">
        <v>55755678.636520773</v>
      </c>
      <c r="H96" s="9">
        <v>2458894.5266663549</v>
      </c>
      <c r="I96" s="9">
        <v>1441154.9087863078</v>
      </c>
      <c r="J96" s="9">
        <v>5477226.6775767487</v>
      </c>
      <c r="K96" s="9">
        <v>1711461.1376027036</v>
      </c>
      <c r="L96" s="9">
        <v>12025081.135702558</v>
      </c>
      <c r="M96" s="9">
        <v>147710829.13946378</v>
      </c>
    </row>
    <row r="99" spans="1:13" x14ac:dyDescent="0.25">
      <c r="C99" s="13" t="s">
        <v>93</v>
      </c>
    </row>
    <row r="100" spans="1:13" x14ac:dyDescent="0.25">
      <c r="B100" s="13" t="s">
        <v>94</v>
      </c>
      <c r="C100" s="133" t="s">
        <v>780</v>
      </c>
      <c r="D100" s="133" t="s">
        <v>782</v>
      </c>
      <c r="E100" s="133" t="s">
        <v>23</v>
      </c>
      <c r="F100" s="133" t="s">
        <v>787</v>
      </c>
      <c r="G100" s="133" t="s">
        <v>788</v>
      </c>
      <c r="H100" s="133" t="s">
        <v>791</v>
      </c>
      <c r="I100" s="133" t="s">
        <v>25</v>
      </c>
      <c r="J100" s="133" t="s">
        <v>24</v>
      </c>
      <c r="K100" s="133" t="s">
        <v>35</v>
      </c>
      <c r="L100" s="133" t="s">
        <v>795</v>
      </c>
      <c r="M100" s="133" t="s">
        <v>84</v>
      </c>
    </row>
    <row r="101" spans="1:13" x14ac:dyDescent="0.25">
      <c r="A101">
        <v>2010</v>
      </c>
      <c r="B101" s="7" t="s">
        <v>394</v>
      </c>
      <c r="C101" s="9">
        <v>34083.602077098636</v>
      </c>
      <c r="D101" s="9">
        <v>2593.2410106626662</v>
      </c>
      <c r="E101" s="9">
        <v>221885.68323200615</v>
      </c>
      <c r="F101" s="9">
        <v>384.69032443435503</v>
      </c>
      <c r="G101" s="9">
        <v>183309.85760986825</v>
      </c>
      <c r="H101" s="9">
        <v>9515.3036132238758</v>
      </c>
      <c r="I101" s="9">
        <v>3289.0116882301031</v>
      </c>
      <c r="J101" s="9">
        <v>15053.561864875403</v>
      </c>
      <c r="K101" s="9">
        <v>1154.8783661432187</v>
      </c>
      <c r="L101" s="9">
        <v>8641.2153671863598</v>
      </c>
      <c r="M101" s="9">
        <v>479911.04515372904</v>
      </c>
    </row>
    <row r="102" spans="1:13" x14ac:dyDescent="0.25">
      <c r="A102">
        <v>2010</v>
      </c>
      <c r="B102" s="7" t="s">
        <v>395</v>
      </c>
      <c r="C102" s="9">
        <v>7682.4428129004482</v>
      </c>
      <c r="D102" s="9">
        <v>264.11545370573646</v>
      </c>
      <c r="E102" s="9">
        <v>59928.754487663631</v>
      </c>
      <c r="F102" s="9">
        <v>0</v>
      </c>
      <c r="G102" s="9">
        <v>43630.279630775964</v>
      </c>
      <c r="H102" s="9">
        <v>2002.6274134367545</v>
      </c>
      <c r="I102" s="9">
        <v>2362.5960256834692</v>
      </c>
      <c r="J102" s="9">
        <v>9896.2007199183154</v>
      </c>
      <c r="K102" s="9">
        <v>62923.045554916229</v>
      </c>
      <c r="L102" s="9">
        <v>6797.9974516178281</v>
      </c>
      <c r="M102" s="9">
        <v>195488.05955061837</v>
      </c>
    </row>
    <row r="103" spans="1:13" x14ac:dyDescent="0.25">
      <c r="A103">
        <v>2010</v>
      </c>
      <c r="B103" s="7" t="s">
        <v>396</v>
      </c>
      <c r="C103" s="9">
        <v>102474.97541748064</v>
      </c>
      <c r="D103" s="9">
        <v>89229.694263290672</v>
      </c>
      <c r="E103" s="9">
        <v>528124.67564672395</v>
      </c>
      <c r="F103" s="9">
        <v>0</v>
      </c>
      <c r="G103" s="9">
        <v>389160.69155232649</v>
      </c>
      <c r="H103" s="9">
        <v>15002.818105649236</v>
      </c>
      <c r="I103" s="9">
        <v>13788.42430668202</v>
      </c>
      <c r="J103" s="9">
        <v>57780.904339539593</v>
      </c>
      <c r="K103" s="9">
        <v>31318.749613242129</v>
      </c>
      <c r="L103" s="9">
        <v>70935.934864563882</v>
      </c>
      <c r="M103" s="9">
        <v>1297816.8681094986</v>
      </c>
    </row>
    <row r="104" spans="1:13" x14ac:dyDescent="0.25">
      <c r="A104">
        <v>2010</v>
      </c>
      <c r="B104" s="7" t="s">
        <v>397</v>
      </c>
      <c r="C104" s="9">
        <v>1347.4634367734195</v>
      </c>
      <c r="D104" s="9">
        <v>1902.5188722446819</v>
      </c>
      <c r="E104" s="9">
        <v>58257.954654724352</v>
      </c>
      <c r="F104" s="9">
        <v>410.25832076064654</v>
      </c>
      <c r="G104" s="9">
        <v>37485.473337924748</v>
      </c>
      <c r="H104" s="9">
        <v>3216.1693065492909</v>
      </c>
      <c r="I104" s="9">
        <v>2677.5397637292499</v>
      </c>
      <c r="J104" s="9">
        <v>6547.3594988093519</v>
      </c>
      <c r="K104" s="9">
        <v>1124.1789832585634</v>
      </c>
      <c r="L104" s="9">
        <v>3881.7488735638417</v>
      </c>
      <c r="M104" s="9">
        <v>116850.66504833815</v>
      </c>
    </row>
    <row r="105" spans="1:13" x14ac:dyDescent="0.25">
      <c r="A105">
        <v>2010</v>
      </c>
      <c r="B105" s="7" t="s">
        <v>398</v>
      </c>
      <c r="C105" s="9">
        <v>46558.518990306009</v>
      </c>
      <c r="D105" s="9">
        <v>82163.879211856562</v>
      </c>
      <c r="E105" s="9">
        <v>521617.39390509145</v>
      </c>
      <c r="F105" s="9">
        <v>5493.2224218691163</v>
      </c>
      <c r="G105" s="9">
        <v>525445.69883018127</v>
      </c>
      <c r="H105" s="9">
        <v>23482.224142611703</v>
      </c>
      <c r="I105" s="9">
        <v>11484.277516930561</v>
      </c>
      <c r="J105" s="9">
        <v>43484.05701399142</v>
      </c>
      <c r="K105" s="9">
        <v>258807.54973094058</v>
      </c>
      <c r="L105" s="9">
        <v>78769.946641220537</v>
      </c>
      <c r="M105" s="9">
        <v>1597306.7684049993</v>
      </c>
    </row>
    <row r="106" spans="1:13" x14ac:dyDescent="0.25">
      <c r="A106">
        <v>2010</v>
      </c>
      <c r="B106" s="7" t="s">
        <v>399</v>
      </c>
      <c r="C106" s="9">
        <v>2874.4580642875931</v>
      </c>
      <c r="D106" s="9">
        <v>463.94679817729212</v>
      </c>
      <c r="E106" s="9">
        <v>61962.024825572087</v>
      </c>
      <c r="F106" s="9">
        <v>0</v>
      </c>
      <c r="G106" s="9">
        <v>35376.807021011686</v>
      </c>
      <c r="H106" s="9">
        <v>861.89078537078888</v>
      </c>
      <c r="I106" s="9">
        <v>1174.7610589187611</v>
      </c>
      <c r="J106" s="9">
        <v>2770.4987281660515</v>
      </c>
      <c r="K106" s="9">
        <v>0</v>
      </c>
      <c r="L106" s="9">
        <v>7183.6663860850431</v>
      </c>
      <c r="M106" s="9">
        <v>112668.05366758931</v>
      </c>
    </row>
    <row r="107" spans="1:13" x14ac:dyDescent="0.25">
      <c r="A107">
        <v>2010</v>
      </c>
      <c r="B107" s="7" t="s">
        <v>400</v>
      </c>
      <c r="C107" s="9">
        <v>9622.5955022802009</v>
      </c>
      <c r="D107" s="9">
        <v>1788.3567397329955</v>
      </c>
      <c r="E107" s="9">
        <v>59557.74223417975</v>
      </c>
      <c r="F107" s="9">
        <v>709.42268059652258</v>
      </c>
      <c r="G107" s="9">
        <v>113373.72902153964</v>
      </c>
      <c r="H107" s="9">
        <v>4169.313634231723</v>
      </c>
      <c r="I107" s="9">
        <v>3030.2721551722152</v>
      </c>
      <c r="J107" s="9">
        <v>8845.4620910461235</v>
      </c>
      <c r="K107" s="9">
        <v>0</v>
      </c>
      <c r="L107" s="9">
        <v>13392.070587796616</v>
      </c>
      <c r="M107" s="9">
        <v>214488.96464657577</v>
      </c>
    </row>
    <row r="108" spans="1:13" x14ac:dyDescent="0.25">
      <c r="A108">
        <v>2010</v>
      </c>
      <c r="B108" s="7" t="s">
        <v>401</v>
      </c>
      <c r="C108" s="9">
        <v>37700.43742208575</v>
      </c>
      <c r="D108" s="9">
        <v>2104.2451374394354</v>
      </c>
      <c r="E108" s="9">
        <v>313035.5517916102</v>
      </c>
      <c r="F108" s="9">
        <v>100.29768932571527</v>
      </c>
      <c r="G108" s="9">
        <v>269800.25918650633</v>
      </c>
      <c r="H108" s="9">
        <v>7649.8069138034261</v>
      </c>
      <c r="I108" s="9">
        <v>6038.7675976189157</v>
      </c>
      <c r="J108" s="9">
        <v>37270.747349152196</v>
      </c>
      <c r="K108" s="9">
        <v>10332.834497339914</v>
      </c>
      <c r="L108" s="9">
        <v>48417.491688517861</v>
      </c>
      <c r="M108" s="9">
        <v>732450.43927339977</v>
      </c>
    </row>
    <row r="109" spans="1:13" x14ac:dyDescent="0.25">
      <c r="A109">
        <v>2010</v>
      </c>
      <c r="B109" s="7" t="s">
        <v>402</v>
      </c>
      <c r="C109" s="9">
        <v>24572.399374318207</v>
      </c>
      <c r="D109" s="9">
        <v>48800.675568876963</v>
      </c>
      <c r="E109" s="9">
        <v>144567.80309889046</v>
      </c>
      <c r="F109" s="9">
        <v>2260.9439933097374</v>
      </c>
      <c r="G109" s="9">
        <v>194669.52034238161</v>
      </c>
      <c r="H109" s="9">
        <v>5127.9133329683982</v>
      </c>
      <c r="I109" s="9">
        <v>3553.809008664447</v>
      </c>
      <c r="J109" s="9">
        <v>23393.763419276274</v>
      </c>
      <c r="K109" s="9">
        <v>6100.7995601228122</v>
      </c>
      <c r="L109" s="9">
        <v>18423.604574425746</v>
      </c>
      <c r="M109" s="9">
        <v>471471.23227323469</v>
      </c>
    </row>
    <row r="110" spans="1:13" x14ac:dyDescent="0.25">
      <c r="A110">
        <v>2010</v>
      </c>
      <c r="B110" s="7" t="s">
        <v>403</v>
      </c>
      <c r="C110" s="9">
        <v>118987.62498918835</v>
      </c>
      <c r="D110" s="9">
        <v>177469.77067959073</v>
      </c>
      <c r="E110" s="9">
        <v>716387.13427646074</v>
      </c>
      <c r="F110" s="9">
        <v>2717.1157278545061</v>
      </c>
      <c r="G110" s="9">
        <v>1112745.5087176487</v>
      </c>
      <c r="H110" s="9">
        <v>26632.654784374259</v>
      </c>
      <c r="I110" s="9">
        <v>59401.845166808343</v>
      </c>
      <c r="J110" s="9">
        <v>63236.894310307893</v>
      </c>
      <c r="K110" s="9">
        <v>4834.4530067220967</v>
      </c>
      <c r="L110" s="9">
        <v>126713.69977146876</v>
      </c>
      <c r="M110" s="9">
        <v>2409126.7014304241</v>
      </c>
    </row>
    <row r="111" spans="1:13" x14ac:dyDescent="0.25">
      <c r="A111">
        <v>2010</v>
      </c>
      <c r="B111" s="7" t="s">
        <v>404</v>
      </c>
      <c r="C111" s="9">
        <v>36205.085557077866</v>
      </c>
      <c r="D111" s="9">
        <v>17941.278832076696</v>
      </c>
      <c r="E111" s="9">
        <v>367953.158768175</v>
      </c>
      <c r="F111" s="9">
        <v>1817.793210818435</v>
      </c>
      <c r="G111" s="9">
        <v>274576.09136002423</v>
      </c>
      <c r="H111" s="9">
        <v>15154.279576406805</v>
      </c>
      <c r="I111" s="9">
        <v>12672.390960359111</v>
      </c>
      <c r="J111" s="9">
        <v>26631.144587510338</v>
      </c>
      <c r="K111" s="9">
        <v>8307.7159515882595</v>
      </c>
      <c r="L111" s="9">
        <v>55970.93289279491</v>
      </c>
      <c r="M111" s="9">
        <v>817229.87169683166</v>
      </c>
    </row>
    <row r="112" spans="1:13" x14ac:dyDescent="0.25">
      <c r="A112">
        <v>2010</v>
      </c>
      <c r="B112" s="7" t="s">
        <v>405</v>
      </c>
      <c r="C112" s="9">
        <v>21776.518743559314</v>
      </c>
      <c r="D112" s="9">
        <v>16519.894619953786</v>
      </c>
      <c r="E112" s="9">
        <v>409595.99481495452</v>
      </c>
      <c r="F112" s="9">
        <v>6596.2715624902639</v>
      </c>
      <c r="G112" s="9">
        <v>241065.53487064698</v>
      </c>
      <c r="H112" s="9">
        <v>9031.4568276804821</v>
      </c>
      <c r="I112" s="9">
        <v>6806.7483565443772</v>
      </c>
      <c r="J112" s="9">
        <v>28199.772213367258</v>
      </c>
      <c r="K112" s="9">
        <v>818.52194725784238</v>
      </c>
      <c r="L112" s="9">
        <v>26596.016894999899</v>
      </c>
      <c r="M112" s="9">
        <v>767006.73085145478</v>
      </c>
    </row>
    <row r="113" spans="1:13" x14ac:dyDescent="0.25">
      <c r="A113">
        <v>2010</v>
      </c>
      <c r="B113" s="7" t="s">
        <v>406</v>
      </c>
      <c r="C113" s="9">
        <v>461979.64522197982</v>
      </c>
      <c r="D113" s="9">
        <v>170901.19608274673</v>
      </c>
      <c r="E113" s="9">
        <v>775291.59495020087</v>
      </c>
      <c r="F113" s="9">
        <v>6610.4485041729586</v>
      </c>
      <c r="G113" s="9">
        <v>1784596.9421559875</v>
      </c>
      <c r="H113" s="9">
        <v>34059.083354316426</v>
      </c>
      <c r="I113" s="9">
        <v>37473.207649160271</v>
      </c>
      <c r="J113" s="9">
        <v>121378.52517398637</v>
      </c>
      <c r="K113" s="9">
        <v>4201.1202319949425</v>
      </c>
      <c r="L113" s="9">
        <v>214121.05994940831</v>
      </c>
      <c r="M113" s="9">
        <v>3610612.8232739544</v>
      </c>
    </row>
    <row r="114" spans="1:13" x14ac:dyDescent="0.25">
      <c r="A114">
        <v>2010</v>
      </c>
      <c r="B114" s="7" t="s">
        <v>407</v>
      </c>
      <c r="C114" s="9">
        <v>13401.446661124066</v>
      </c>
      <c r="D114" s="9">
        <v>6295.1901847582485</v>
      </c>
      <c r="E114" s="9">
        <v>297193.53805490275</v>
      </c>
      <c r="F114" s="9">
        <v>3224.4762180637395</v>
      </c>
      <c r="G114" s="9">
        <v>182502.52526978467</v>
      </c>
      <c r="H114" s="9">
        <v>8812.4999211529212</v>
      </c>
      <c r="I114" s="9">
        <v>4766.2445665549903</v>
      </c>
      <c r="J114" s="9">
        <v>14563.607597665665</v>
      </c>
      <c r="K114" s="9">
        <v>365.84860107272425</v>
      </c>
      <c r="L114" s="9">
        <v>16645.032829784344</v>
      </c>
      <c r="M114" s="9">
        <v>547770.40990486403</v>
      </c>
    </row>
    <row r="115" spans="1:13" x14ac:dyDescent="0.25">
      <c r="A115">
        <v>2010</v>
      </c>
      <c r="B115" s="7" t="s">
        <v>408</v>
      </c>
      <c r="C115" s="9">
        <v>40652.202460412242</v>
      </c>
      <c r="D115" s="9">
        <v>8486.1205772043995</v>
      </c>
      <c r="E115" s="9">
        <v>208431.58179272711</v>
      </c>
      <c r="F115" s="9">
        <v>9571.6200240644012</v>
      </c>
      <c r="G115" s="9">
        <v>203933.37901521247</v>
      </c>
      <c r="H115" s="9">
        <v>10805.832907789989</v>
      </c>
      <c r="I115" s="9">
        <v>9128.001841971638</v>
      </c>
      <c r="J115" s="9">
        <v>3774.4102022436009</v>
      </c>
      <c r="K115" s="9">
        <v>228.7799835046055</v>
      </c>
      <c r="L115" s="9">
        <v>26856.857651325412</v>
      </c>
      <c r="M115" s="9">
        <v>521868.78645645588</v>
      </c>
    </row>
    <row r="116" spans="1:13" x14ac:dyDescent="0.25">
      <c r="A116">
        <v>2010</v>
      </c>
      <c r="B116" s="7" t="s">
        <v>409</v>
      </c>
      <c r="C116" s="9">
        <v>193182.60365463639</v>
      </c>
      <c r="D116" s="9">
        <v>108657.36008658035</v>
      </c>
      <c r="E116" s="9">
        <v>1082506.96276617</v>
      </c>
      <c r="F116" s="9">
        <v>8665.6014011330153</v>
      </c>
      <c r="G116" s="9">
        <v>1451361.8503817241</v>
      </c>
      <c r="H116" s="9">
        <v>68153.352480734087</v>
      </c>
      <c r="I116" s="9">
        <v>52490.062693790154</v>
      </c>
      <c r="J116" s="9">
        <v>132572.39785513576</v>
      </c>
      <c r="K116" s="9">
        <v>12890.357459605399</v>
      </c>
      <c r="L116" s="9">
        <v>251755.08430274751</v>
      </c>
      <c r="M116" s="9">
        <v>3362235.6330822567</v>
      </c>
    </row>
    <row r="117" spans="1:13" x14ac:dyDescent="0.25">
      <c r="A117">
        <v>2010</v>
      </c>
      <c r="B117" s="7" t="s">
        <v>410</v>
      </c>
      <c r="C117" s="9">
        <v>942449.78589778987</v>
      </c>
      <c r="D117" s="9">
        <v>248906.21755568928</v>
      </c>
      <c r="E117" s="9">
        <v>3114701.3429807997</v>
      </c>
      <c r="F117" s="9">
        <v>36877.267342417974</v>
      </c>
      <c r="G117" s="9">
        <v>3688173.3348099655</v>
      </c>
      <c r="H117" s="9">
        <v>192003.07645586814</v>
      </c>
      <c r="I117" s="9">
        <v>138350.80724619699</v>
      </c>
      <c r="J117" s="9">
        <v>322369.70456209453</v>
      </c>
      <c r="K117" s="9">
        <v>160807.16758986562</v>
      </c>
      <c r="L117" s="9">
        <v>445752.49299613771</v>
      </c>
      <c r="M117" s="9">
        <v>9290391.1974368244</v>
      </c>
    </row>
    <row r="118" spans="1:13" x14ac:dyDescent="0.25">
      <c r="A118">
        <v>2010</v>
      </c>
      <c r="B118" s="7" t="s">
        <v>411</v>
      </c>
      <c r="C118" s="9">
        <v>88909.242563634587</v>
      </c>
      <c r="D118" s="9">
        <v>29854.52440024172</v>
      </c>
      <c r="E118" s="9">
        <v>759122.98613709467</v>
      </c>
      <c r="F118" s="9">
        <v>854.53151641766488</v>
      </c>
      <c r="G118" s="9">
        <v>863431.98134357587</v>
      </c>
      <c r="H118" s="9">
        <v>33975.517615690012</v>
      </c>
      <c r="I118" s="9">
        <v>26381.036649103116</v>
      </c>
      <c r="J118" s="9">
        <v>100852.73771310967</v>
      </c>
      <c r="K118" s="9">
        <v>2201.1395722747775</v>
      </c>
      <c r="L118" s="9">
        <v>96660.524423716342</v>
      </c>
      <c r="M118" s="9">
        <v>2002244.2219348582</v>
      </c>
    </row>
    <row r="119" spans="1:13" x14ac:dyDescent="0.25">
      <c r="A119">
        <v>2010</v>
      </c>
      <c r="B119" s="7" t="s">
        <v>412</v>
      </c>
      <c r="C119" s="9">
        <v>904433.92492053693</v>
      </c>
      <c r="D119" s="9">
        <v>439642.63254700613</v>
      </c>
      <c r="E119" s="9">
        <v>15659246.095439978</v>
      </c>
      <c r="F119" s="9">
        <v>95037.007887993561</v>
      </c>
      <c r="G119" s="9">
        <v>6761168.753753284</v>
      </c>
      <c r="H119" s="9">
        <v>344650.41754507867</v>
      </c>
      <c r="I119" s="9">
        <v>175086.30403729586</v>
      </c>
      <c r="J119" s="9">
        <v>655951.95892201364</v>
      </c>
      <c r="K119" s="9">
        <v>553423.22311456245</v>
      </c>
      <c r="L119" s="9">
        <v>1078068.1057270123</v>
      </c>
      <c r="M119" s="9">
        <v>26666708.423894763</v>
      </c>
    </row>
    <row r="120" spans="1:13" x14ac:dyDescent="0.25">
      <c r="A120">
        <v>2010</v>
      </c>
      <c r="B120" s="7" t="s">
        <v>413</v>
      </c>
      <c r="C120" s="9">
        <v>3597041.6677969135</v>
      </c>
      <c r="D120" s="9">
        <v>1235429.4108800786</v>
      </c>
      <c r="E120" s="9">
        <v>25902165.40865564</v>
      </c>
      <c r="F120" s="9">
        <v>1326663.2207862078</v>
      </c>
      <c r="G120" s="9">
        <v>30271081.785661664</v>
      </c>
      <c r="H120" s="9">
        <v>1403580.7560254466</v>
      </c>
      <c r="I120" s="9">
        <v>681729.24603614514</v>
      </c>
      <c r="J120" s="9">
        <v>3170426.825462441</v>
      </c>
      <c r="K120" s="9">
        <v>397773.27571835928</v>
      </c>
      <c r="L120" s="9">
        <v>8243584.5851618275</v>
      </c>
      <c r="M120" s="9">
        <v>76229476.182184726</v>
      </c>
    </row>
    <row r="121" spans="1:13" x14ac:dyDescent="0.25">
      <c r="A121">
        <v>2010</v>
      </c>
      <c r="B121" s="7" t="s">
        <v>414</v>
      </c>
      <c r="C121" s="9">
        <v>547332.67836256919</v>
      </c>
      <c r="D121" s="9">
        <v>251539.13084956014</v>
      </c>
      <c r="E121" s="9">
        <v>2314209.6078358479</v>
      </c>
      <c r="F121" s="9">
        <v>71114.038525140422</v>
      </c>
      <c r="G121" s="9">
        <v>4048595.2223182097</v>
      </c>
      <c r="H121" s="9">
        <v>177783.09437892301</v>
      </c>
      <c r="I121" s="9">
        <v>111484.25491406457</v>
      </c>
      <c r="J121" s="9">
        <v>389385.25623905164</v>
      </c>
      <c r="K121" s="9">
        <v>138197.55358004378</v>
      </c>
      <c r="L121" s="9">
        <v>489958.41643412207</v>
      </c>
      <c r="M121" s="9">
        <v>8539599.2534375321</v>
      </c>
    </row>
    <row r="122" spans="1:13" x14ac:dyDescent="0.25">
      <c r="A122">
        <v>2010</v>
      </c>
      <c r="B122" s="7" t="s">
        <v>415</v>
      </c>
      <c r="C122" s="9">
        <v>304430.05637835281</v>
      </c>
      <c r="D122" s="9">
        <v>92656.715133590333</v>
      </c>
      <c r="E122" s="9">
        <v>1696427.3484334284</v>
      </c>
      <c r="F122" s="9">
        <v>17740.885526530587</v>
      </c>
      <c r="G122" s="9">
        <v>1385743.6874536802</v>
      </c>
      <c r="H122" s="9">
        <v>133199.19284941338</v>
      </c>
      <c r="I122" s="9">
        <v>118960.21365349056</v>
      </c>
      <c r="J122" s="9">
        <v>195149.79452698925</v>
      </c>
      <c r="K122" s="9">
        <v>3129.4220810307588</v>
      </c>
      <c r="L122" s="9">
        <v>262573.26298041304</v>
      </c>
      <c r="M122" s="9">
        <v>4210010.5790169192</v>
      </c>
    </row>
    <row r="123" spans="1:13" x14ac:dyDescent="0.25">
      <c r="A123">
        <v>2010</v>
      </c>
      <c r="B123" s="7" t="s">
        <v>416</v>
      </c>
      <c r="C123" s="9">
        <v>658901.20517169754</v>
      </c>
      <c r="D123" s="9">
        <v>108949.80664951046</v>
      </c>
      <c r="E123" s="9">
        <v>3318778.8205722701</v>
      </c>
      <c r="F123" s="9">
        <v>21385.874316921483</v>
      </c>
      <c r="G123" s="9">
        <v>3552556.2328456743</v>
      </c>
      <c r="H123" s="9">
        <v>158860.36830310593</v>
      </c>
      <c r="I123" s="9">
        <v>75177.472813454558</v>
      </c>
      <c r="J123" s="9">
        <v>269982.60463381122</v>
      </c>
      <c r="K123" s="9">
        <v>78333.396090863534</v>
      </c>
      <c r="L123" s="9">
        <v>540771.30780866323</v>
      </c>
      <c r="M123" s="9">
        <v>8783697.089205971</v>
      </c>
    </row>
    <row r="124" spans="1:13" x14ac:dyDescent="0.25">
      <c r="A124">
        <v>2010</v>
      </c>
      <c r="B124" s="7" t="s">
        <v>417</v>
      </c>
      <c r="C124" s="9">
        <v>36727.919661712891</v>
      </c>
      <c r="D124" s="9">
        <v>26753.948418347045</v>
      </c>
      <c r="E124" s="9">
        <v>491350.67054554832</v>
      </c>
      <c r="F124" s="9">
        <v>2465.1675485372834</v>
      </c>
      <c r="G124" s="9">
        <v>250298.24442493223</v>
      </c>
      <c r="H124" s="9">
        <v>12327.13517266788</v>
      </c>
      <c r="I124" s="9">
        <v>18442.116667524482</v>
      </c>
      <c r="J124" s="9">
        <v>26640.157346429041</v>
      </c>
      <c r="K124" s="9">
        <v>2234.7298569115983</v>
      </c>
      <c r="L124" s="9">
        <v>63301.509308750981</v>
      </c>
      <c r="M124" s="9">
        <v>930541.59895136161</v>
      </c>
    </row>
    <row r="125" spans="1:13" x14ac:dyDescent="0.25">
      <c r="A125">
        <v>2010</v>
      </c>
      <c r="B125" s="7" t="s">
        <v>418</v>
      </c>
      <c r="C125" s="9">
        <v>45779.314312396469</v>
      </c>
      <c r="D125" s="9">
        <v>35677.205571205799</v>
      </c>
      <c r="E125" s="9">
        <v>357419.60319468047</v>
      </c>
      <c r="F125" s="9">
        <v>8949.2438421426905</v>
      </c>
      <c r="G125" s="9">
        <v>309172.46713747474</v>
      </c>
      <c r="H125" s="9">
        <v>19320.793309436056</v>
      </c>
      <c r="I125" s="9">
        <v>10871.29890336811</v>
      </c>
      <c r="J125" s="9">
        <v>51002.26333722112</v>
      </c>
      <c r="K125" s="9">
        <v>2810.2665275710337</v>
      </c>
      <c r="L125" s="9">
        <v>45753.774595158211</v>
      </c>
      <c r="M125" s="9">
        <v>886756.23073065456</v>
      </c>
    </row>
    <row r="126" spans="1:13" x14ac:dyDescent="0.25">
      <c r="A126">
        <v>2010</v>
      </c>
      <c r="B126" s="7" t="s">
        <v>419</v>
      </c>
      <c r="C126" s="9">
        <v>141620.55105921093</v>
      </c>
      <c r="D126" s="9">
        <v>32513.656867647238</v>
      </c>
      <c r="E126" s="9">
        <v>940976.91818567296</v>
      </c>
      <c r="F126" s="9">
        <v>3044.7606022829546</v>
      </c>
      <c r="G126" s="9">
        <v>972775.61506665556</v>
      </c>
      <c r="H126" s="9">
        <v>34312.339120115183</v>
      </c>
      <c r="I126" s="9">
        <v>35834.82250270505</v>
      </c>
      <c r="J126" s="9">
        <v>102300.74852997996</v>
      </c>
      <c r="K126" s="9">
        <v>5368.9169415202041</v>
      </c>
      <c r="L126" s="9">
        <v>122539.51289432371</v>
      </c>
      <c r="M126" s="9">
        <v>2391287.8417701139</v>
      </c>
    </row>
    <row r="127" spans="1:13" x14ac:dyDescent="0.25">
      <c r="A127">
        <v>2010</v>
      </c>
      <c r="B127" s="7" t="s">
        <v>420</v>
      </c>
      <c r="C127" s="9">
        <v>136598.30652907782</v>
      </c>
      <c r="D127" s="9">
        <v>62919.905994568457</v>
      </c>
      <c r="E127" s="9">
        <v>2477836.2550531966</v>
      </c>
      <c r="F127" s="9">
        <v>2153.1971260059336</v>
      </c>
      <c r="G127" s="9">
        <v>1776729.8425190677</v>
      </c>
      <c r="H127" s="9">
        <v>105995.61375688491</v>
      </c>
      <c r="I127" s="9">
        <v>30412.020042707842</v>
      </c>
      <c r="J127" s="9">
        <v>79933.21711050735</v>
      </c>
      <c r="K127" s="9">
        <v>184569.33428520037</v>
      </c>
      <c r="L127" s="9">
        <v>343991.98093950242</v>
      </c>
      <c r="M127" s="9">
        <v>5201139.6733567202</v>
      </c>
    </row>
    <row r="128" spans="1:13" x14ac:dyDescent="0.25">
      <c r="A128">
        <v>2010</v>
      </c>
      <c r="B128" s="7" t="s">
        <v>89</v>
      </c>
      <c r="C128" s="9">
        <v>8557326.673039401</v>
      </c>
      <c r="D128" s="9">
        <v>3300424.6389863426</v>
      </c>
      <c r="E128" s="9">
        <v>62858532.606334217</v>
      </c>
      <c r="F128" s="9">
        <v>1634847.3570994919</v>
      </c>
      <c r="G128" s="9">
        <v>60922761.315637723</v>
      </c>
      <c r="H128" s="9">
        <v>2859685.53163293</v>
      </c>
      <c r="I128" s="9">
        <v>1652867.553822875</v>
      </c>
      <c r="J128" s="9">
        <v>5959394.5753486399</v>
      </c>
      <c r="K128" s="9">
        <v>1932257.2588459128</v>
      </c>
      <c r="L128" s="9">
        <v>12708057.833997134</v>
      </c>
      <c r="M128" s="9">
        <v>162386155.34474468</v>
      </c>
    </row>
    <row r="131" spans="1:13" x14ac:dyDescent="0.25">
      <c r="C131" s="13" t="s">
        <v>93</v>
      </c>
    </row>
    <row r="132" spans="1:13" x14ac:dyDescent="0.25">
      <c r="B132" s="13" t="s">
        <v>94</v>
      </c>
      <c r="C132" s="133" t="s">
        <v>780</v>
      </c>
      <c r="D132" s="133" t="s">
        <v>782</v>
      </c>
      <c r="E132" s="133" t="s">
        <v>23</v>
      </c>
      <c r="F132" s="133" t="s">
        <v>787</v>
      </c>
      <c r="G132" s="133" t="s">
        <v>788</v>
      </c>
      <c r="H132" s="133" t="s">
        <v>791</v>
      </c>
      <c r="I132" s="133" t="s">
        <v>25</v>
      </c>
      <c r="J132" s="133" t="s">
        <v>24</v>
      </c>
      <c r="K132" s="133" t="s">
        <v>35</v>
      </c>
      <c r="L132" s="133" t="s">
        <v>795</v>
      </c>
      <c r="M132" s="133" t="s">
        <v>84</v>
      </c>
    </row>
    <row r="133" spans="1:13" x14ac:dyDescent="0.25">
      <c r="A133">
        <v>2011</v>
      </c>
      <c r="B133" s="7" t="s">
        <v>421</v>
      </c>
      <c r="C133" s="9">
        <v>47020.547240551736</v>
      </c>
      <c r="D133" s="9">
        <v>21242.148243782271</v>
      </c>
      <c r="E133" s="9">
        <v>242840.91517033003</v>
      </c>
      <c r="F133" s="9">
        <v>601.80243452813068</v>
      </c>
      <c r="G133" s="9">
        <v>154862.78177310625</v>
      </c>
      <c r="H133" s="9">
        <v>11926.052072944603</v>
      </c>
      <c r="I133" s="9">
        <v>2773.0802809425199</v>
      </c>
      <c r="J133" s="9">
        <v>12942.098258041478</v>
      </c>
      <c r="K133" s="9">
        <v>1475.2412871692991</v>
      </c>
      <c r="L133" s="9">
        <v>11885.354763670322</v>
      </c>
      <c r="M133" s="9">
        <v>507570.02152506658</v>
      </c>
    </row>
    <row r="134" spans="1:13" x14ac:dyDescent="0.25">
      <c r="A134">
        <v>2011</v>
      </c>
      <c r="B134" s="7" t="s">
        <v>422</v>
      </c>
      <c r="C134" s="9">
        <v>10851.811427171815</v>
      </c>
      <c r="D134" s="9">
        <v>330.61866673277376</v>
      </c>
      <c r="E134" s="9">
        <v>57152.040515945533</v>
      </c>
      <c r="F134" s="9">
        <v>351.14257686018578</v>
      </c>
      <c r="G134" s="9">
        <v>39619.594001527614</v>
      </c>
      <c r="H134" s="9">
        <v>2325.6083891652256</v>
      </c>
      <c r="I134" s="9">
        <v>3018.6048737065985</v>
      </c>
      <c r="J134" s="9">
        <v>7565.0725363631736</v>
      </c>
      <c r="K134" s="9">
        <v>31663.532618626356</v>
      </c>
      <c r="L134" s="9">
        <v>3895.6466459990856</v>
      </c>
      <c r="M134" s="9">
        <v>156773.67225209836</v>
      </c>
    </row>
    <row r="135" spans="1:13" x14ac:dyDescent="0.25">
      <c r="A135">
        <v>2011</v>
      </c>
      <c r="B135" s="7" t="s">
        <v>423</v>
      </c>
      <c r="C135" s="9">
        <v>97159.907244423433</v>
      </c>
      <c r="D135" s="9">
        <v>124897.06956371294</v>
      </c>
      <c r="E135" s="9">
        <v>641958.57551941532</v>
      </c>
      <c r="F135" s="9">
        <v>584.59170121649515</v>
      </c>
      <c r="G135" s="9">
        <v>401768.30233074701</v>
      </c>
      <c r="H135" s="9">
        <v>16072.93236380607</v>
      </c>
      <c r="I135" s="9">
        <v>13040.535573561341</v>
      </c>
      <c r="J135" s="9">
        <v>31332.962816964213</v>
      </c>
      <c r="K135" s="9">
        <v>6809.2752894591613</v>
      </c>
      <c r="L135" s="9">
        <v>77176.346466902352</v>
      </c>
      <c r="M135" s="9">
        <v>1410800.4988702084</v>
      </c>
    </row>
    <row r="136" spans="1:13" x14ac:dyDescent="0.25">
      <c r="A136">
        <v>2011</v>
      </c>
      <c r="B136" s="7" t="s">
        <v>424</v>
      </c>
      <c r="C136" s="9">
        <v>1671.4309753784685</v>
      </c>
      <c r="D136" s="9">
        <v>2387.750579060601</v>
      </c>
      <c r="E136" s="9">
        <v>68017.238442888338</v>
      </c>
      <c r="F136" s="9">
        <v>440.12101643837423</v>
      </c>
      <c r="G136" s="9">
        <v>33081.64485827661</v>
      </c>
      <c r="H136" s="9">
        <v>3152.1814325778569</v>
      </c>
      <c r="I136" s="9">
        <v>3874.2365288900346</v>
      </c>
      <c r="J136" s="9">
        <v>7259.2148654550292</v>
      </c>
      <c r="K136" s="9">
        <v>1164.8516078760942</v>
      </c>
      <c r="L136" s="9">
        <v>3736.7840073408879</v>
      </c>
      <c r="M136" s="9">
        <v>124785.45431418229</v>
      </c>
    </row>
    <row r="137" spans="1:13" x14ac:dyDescent="0.25">
      <c r="A137">
        <v>2011</v>
      </c>
      <c r="B137" s="7" t="s">
        <v>425</v>
      </c>
      <c r="C137" s="9">
        <v>49820.559689903617</v>
      </c>
      <c r="D137" s="9">
        <v>85572.674497969536</v>
      </c>
      <c r="E137" s="9">
        <v>526339.66194083018</v>
      </c>
      <c r="F137" s="9">
        <v>5837.5297320325581</v>
      </c>
      <c r="G137" s="9">
        <v>504003.65972478536</v>
      </c>
      <c r="H137" s="9">
        <v>30950.672737314475</v>
      </c>
      <c r="I137" s="9">
        <v>13480.592126937054</v>
      </c>
      <c r="J137" s="9">
        <v>33061.373697084768</v>
      </c>
      <c r="K137" s="9">
        <v>242859.73282710646</v>
      </c>
      <c r="L137" s="9">
        <v>73381.676753468681</v>
      </c>
      <c r="M137" s="9">
        <v>1565308.1337274327</v>
      </c>
    </row>
    <row r="138" spans="1:13" x14ac:dyDescent="0.25">
      <c r="A138">
        <v>2011</v>
      </c>
      <c r="B138" s="7" t="s">
        <v>426</v>
      </c>
      <c r="C138" s="9">
        <v>2830.598975528746</v>
      </c>
      <c r="D138" s="9">
        <v>3095.1700694275787</v>
      </c>
      <c r="E138" s="9">
        <v>66125.362160104618</v>
      </c>
      <c r="F138" s="9">
        <v>0</v>
      </c>
      <c r="G138" s="9">
        <v>32610.230599230486</v>
      </c>
      <c r="H138" s="9">
        <v>1522.1683684527275</v>
      </c>
      <c r="I138" s="9">
        <v>1134.2346006865484</v>
      </c>
      <c r="J138" s="9">
        <v>2061.2310450505438</v>
      </c>
      <c r="K138" s="9">
        <v>485.63812428094411</v>
      </c>
      <c r="L138" s="9">
        <v>9923.6297101863856</v>
      </c>
      <c r="M138" s="9">
        <v>119788.26365294859</v>
      </c>
    </row>
    <row r="139" spans="1:13" x14ac:dyDescent="0.25">
      <c r="A139">
        <v>2011</v>
      </c>
      <c r="B139" s="7" t="s">
        <v>427</v>
      </c>
      <c r="C139" s="9">
        <v>12649.259870947095</v>
      </c>
      <c r="D139" s="9">
        <v>1897.8605331016297</v>
      </c>
      <c r="E139" s="9">
        <v>92431.214404176586</v>
      </c>
      <c r="F139" s="9">
        <v>0</v>
      </c>
      <c r="G139" s="9">
        <v>90560.023185806014</v>
      </c>
      <c r="H139" s="9">
        <v>4333.4718418344264</v>
      </c>
      <c r="I139" s="9">
        <v>2591.2823903661642</v>
      </c>
      <c r="J139" s="9">
        <v>6580.2371702345827</v>
      </c>
      <c r="K139" s="9">
        <v>0</v>
      </c>
      <c r="L139" s="9">
        <v>14939.685118084621</v>
      </c>
      <c r="M139" s="9">
        <v>225983.03451455114</v>
      </c>
    </row>
    <row r="140" spans="1:13" x14ac:dyDescent="0.25">
      <c r="A140">
        <v>2011</v>
      </c>
      <c r="B140" s="7" t="s">
        <v>428</v>
      </c>
      <c r="C140" s="9">
        <v>40446.686915606515</v>
      </c>
      <c r="D140" s="9">
        <v>4970.7642534502111</v>
      </c>
      <c r="E140" s="9">
        <v>351569.14085115382</v>
      </c>
      <c r="F140" s="9">
        <v>498.57768675389372</v>
      </c>
      <c r="G140" s="9">
        <v>253588.28167419368</v>
      </c>
      <c r="H140" s="9">
        <v>9542.7080132557294</v>
      </c>
      <c r="I140" s="9">
        <v>5288.3869487542979</v>
      </c>
      <c r="J140" s="9">
        <v>29150.939591270901</v>
      </c>
      <c r="K140" s="9">
        <v>12316.318710369864</v>
      </c>
      <c r="L140" s="9">
        <v>58137.229452360909</v>
      </c>
      <c r="M140" s="9">
        <v>765509.03409716976</v>
      </c>
    </row>
    <row r="141" spans="1:13" x14ac:dyDescent="0.25">
      <c r="A141">
        <v>2011</v>
      </c>
      <c r="B141" s="7" t="s">
        <v>429</v>
      </c>
      <c r="C141" s="9">
        <v>32669.417196744515</v>
      </c>
      <c r="D141" s="9">
        <v>97567.54962344293</v>
      </c>
      <c r="E141" s="9">
        <v>149282.52354298747</v>
      </c>
      <c r="F141" s="9">
        <v>4994.326204060113</v>
      </c>
      <c r="G141" s="9">
        <v>193199.85292451517</v>
      </c>
      <c r="H141" s="9">
        <v>9895.0187794117155</v>
      </c>
      <c r="I141" s="9">
        <v>2659.5918501893152</v>
      </c>
      <c r="J141" s="9">
        <v>17522.291027717558</v>
      </c>
      <c r="K141" s="9">
        <v>16924.977906808344</v>
      </c>
      <c r="L141" s="9">
        <v>21572.231829421016</v>
      </c>
      <c r="M141" s="9">
        <v>546287.78088529815</v>
      </c>
    </row>
    <row r="142" spans="1:13" x14ac:dyDescent="0.25">
      <c r="A142">
        <v>2011</v>
      </c>
      <c r="B142" s="7" t="s">
        <v>430</v>
      </c>
      <c r="C142" s="9">
        <v>114464.72740131451</v>
      </c>
      <c r="D142" s="9">
        <v>214130.24608496318</v>
      </c>
      <c r="E142" s="9">
        <v>668486.51352206222</v>
      </c>
      <c r="F142" s="9">
        <v>3624.1765012409978</v>
      </c>
      <c r="G142" s="9">
        <v>1152222.5131224487</v>
      </c>
      <c r="H142" s="9">
        <v>30342.396361361112</v>
      </c>
      <c r="I142" s="9">
        <v>65806.21362026759</v>
      </c>
      <c r="J142" s="9">
        <v>45473.858086860295</v>
      </c>
      <c r="K142" s="9">
        <v>6070.0674290938077</v>
      </c>
      <c r="L142" s="9">
        <v>141493.15917553764</v>
      </c>
      <c r="M142" s="9">
        <v>2442113.8713051504</v>
      </c>
    </row>
    <row r="143" spans="1:13" x14ac:dyDescent="0.25">
      <c r="A143">
        <v>2011</v>
      </c>
      <c r="B143" s="7" t="s">
        <v>431</v>
      </c>
      <c r="C143" s="9">
        <v>36590.738323179328</v>
      </c>
      <c r="D143" s="9">
        <v>16443.205084053039</v>
      </c>
      <c r="E143" s="9">
        <v>653437.0791317909</v>
      </c>
      <c r="F143" s="9">
        <v>3130.4182680556664</v>
      </c>
      <c r="G143" s="9">
        <v>273656.89814199053</v>
      </c>
      <c r="H143" s="9">
        <v>14747.789217264693</v>
      </c>
      <c r="I143" s="9">
        <v>9428.8847857058481</v>
      </c>
      <c r="J143" s="9">
        <v>23090.718605922732</v>
      </c>
      <c r="K143" s="9">
        <v>11696.643987716525</v>
      </c>
      <c r="L143" s="9">
        <v>58656.286661275197</v>
      </c>
      <c r="M143" s="9">
        <v>1100878.6622069546</v>
      </c>
    </row>
    <row r="144" spans="1:13" x14ac:dyDescent="0.25">
      <c r="A144">
        <v>2011</v>
      </c>
      <c r="B144" s="7" t="s">
        <v>432</v>
      </c>
      <c r="C144" s="9">
        <v>28389.090393687206</v>
      </c>
      <c r="D144" s="9">
        <v>27654.882326911407</v>
      </c>
      <c r="E144" s="9">
        <v>402624.47871883586</v>
      </c>
      <c r="F144" s="9">
        <v>7684.4381252324329</v>
      </c>
      <c r="G144" s="9">
        <v>261778.87453988675</v>
      </c>
      <c r="H144" s="9">
        <v>11349.371281174095</v>
      </c>
      <c r="I144" s="9">
        <v>6893.6399196258526</v>
      </c>
      <c r="J144" s="9">
        <v>30446.482066071134</v>
      </c>
      <c r="K144" s="9">
        <v>61.728506411502657</v>
      </c>
      <c r="L144" s="9">
        <v>30342.866410198556</v>
      </c>
      <c r="M144" s="9">
        <v>807225.85228803474</v>
      </c>
    </row>
    <row r="145" spans="1:13" x14ac:dyDescent="0.25">
      <c r="A145">
        <v>2011</v>
      </c>
      <c r="B145" s="7" t="s">
        <v>433</v>
      </c>
      <c r="C145" s="9">
        <v>452592.98964381014</v>
      </c>
      <c r="D145" s="9">
        <v>51278.539572003458</v>
      </c>
      <c r="E145" s="9">
        <v>1038305.5224642721</v>
      </c>
      <c r="F145" s="9">
        <v>8293.9537542757444</v>
      </c>
      <c r="G145" s="9">
        <v>1749180.8474855591</v>
      </c>
      <c r="H145" s="9">
        <v>32800.252017592225</v>
      </c>
      <c r="I145" s="9">
        <v>34762.568256444298</v>
      </c>
      <c r="J145" s="9">
        <v>88859.786155828508</v>
      </c>
      <c r="K145" s="9">
        <v>13160.111789892708</v>
      </c>
      <c r="L145" s="9">
        <v>229949.75266953674</v>
      </c>
      <c r="M145" s="9">
        <v>3699184.3238092149</v>
      </c>
    </row>
    <row r="146" spans="1:13" x14ac:dyDescent="0.25">
      <c r="A146">
        <v>2011</v>
      </c>
      <c r="B146" s="7" t="s">
        <v>434</v>
      </c>
      <c r="C146" s="9">
        <v>18662.11901237657</v>
      </c>
      <c r="D146" s="9">
        <v>3124.6124375889781</v>
      </c>
      <c r="E146" s="9">
        <v>299929.12081128807</v>
      </c>
      <c r="F146" s="9">
        <v>4180.3126521555396</v>
      </c>
      <c r="G146" s="9">
        <v>178770.17726612918</v>
      </c>
      <c r="H146" s="9">
        <v>9480.846000495736</v>
      </c>
      <c r="I146" s="9">
        <v>5057.6258108051015</v>
      </c>
      <c r="J146" s="9">
        <v>9182.1477936435185</v>
      </c>
      <c r="K146" s="9">
        <v>333.53310382798077</v>
      </c>
      <c r="L146" s="9">
        <v>22095.579478392305</v>
      </c>
      <c r="M146" s="9">
        <v>550816.07436670293</v>
      </c>
    </row>
    <row r="147" spans="1:13" x14ac:dyDescent="0.25">
      <c r="A147">
        <v>2011</v>
      </c>
      <c r="B147" s="7" t="s">
        <v>435</v>
      </c>
      <c r="C147" s="9">
        <v>54080.280428734324</v>
      </c>
      <c r="D147" s="9">
        <v>7285.2710231305737</v>
      </c>
      <c r="E147" s="9">
        <v>235947.54837165435</v>
      </c>
      <c r="F147" s="9">
        <v>10875.750805455666</v>
      </c>
      <c r="G147" s="9">
        <v>210068.19702784283</v>
      </c>
      <c r="H147" s="9">
        <v>13288.265695853352</v>
      </c>
      <c r="I147" s="9">
        <v>8441.5690438696838</v>
      </c>
      <c r="J147" s="9">
        <v>5225.8430723718066</v>
      </c>
      <c r="K147" s="9">
        <v>777.75295962888276</v>
      </c>
      <c r="L147" s="9">
        <v>35874.549788728618</v>
      </c>
      <c r="M147" s="9">
        <v>581865.02821727016</v>
      </c>
    </row>
    <row r="148" spans="1:13" x14ac:dyDescent="0.25">
      <c r="A148">
        <v>2011</v>
      </c>
      <c r="B148" s="7" t="s">
        <v>436</v>
      </c>
      <c r="C148" s="9">
        <v>188414.13081269624</v>
      </c>
      <c r="D148" s="9">
        <v>131466.31805066695</v>
      </c>
      <c r="E148" s="9">
        <v>1335835.8530618127</v>
      </c>
      <c r="F148" s="9">
        <v>11994.451918714538</v>
      </c>
      <c r="G148" s="9">
        <v>1391546.1183931509</v>
      </c>
      <c r="H148" s="9">
        <v>61516.84779145346</v>
      </c>
      <c r="I148" s="9">
        <v>50099.683853659328</v>
      </c>
      <c r="J148" s="9">
        <v>100552.57670517787</v>
      </c>
      <c r="K148" s="9">
        <v>30808.348213510773</v>
      </c>
      <c r="L148" s="9">
        <v>268052.28635482653</v>
      </c>
      <c r="M148" s="9">
        <v>3570286.6151556689</v>
      </c>
    </row>
    <row r="149" spans="1:13" x14ac:dyDescent="0.25">
      <c r="A149">
        <v>2011</v>
      </c>
      <c r="B149" s="7" t="s">
        <v>437</v>
      </c>
      <c r="C149" s="9">
        <v>725423.07757386926</v>
      </c>
      <c r="D149" s="9">
        <v>231469.22201587667</v>
      </c>
      <c r="E149" s="9">
        <v>3180567.8294860907</v>
      </c>
      <c r="F149" s="9">
        <v>54826.36066968552</v>
      </c>
      <c r="G149" s="9">
        <v>3579915.1081813602</v>
      </c>
      <c r="H149" s="9">
        <v>227509.20705659868</v>
      </c>
      <c r="I149" s="9">
        <v>129688.77299938555</v>
      </c>
      <c r="J149" s="9">
        <v>268008.43809242995</v>
      </c>
      <c r="K149" s="9">
        <v>170461.92359914858</v>
      </c>
      <c r="L149" s="9">
        <v>505342.98688193806</v>
      </c>
      <c r="M149" s="9">
        <v>9073212.9265563823</v>
      </c>
    </row>
    <row r="150" spans="1:13" x14ac:dyDescent="0.25">
      <c r="A150">
        <v>2011</v>
      </c>
      <c r="B150" s="7" t="s">
        <v>438</v>
      </c>
      <c r="C150" s="9">
        <v>108139.53075681831</v>
      </c>
      <c r="D150" s="9">
        <v>52934.428581864893</v>
      </c>
      <c r="E150" s="9">
        <v>819356.14653009851</v>
      </c>
      <c r="F150" s="9">
        <v>3241.3131102404154</v>
      </c>
      <c r="G150" s="9">
        <v>848520.75932923786</v>
      </c>
      <c r="H150" s="9">
        <v>40254.500781560942</v>
      </c>
      <c r="I150" s="9">
        <v>31292.055381228613</v>
      </c>
      <c r="J150" s="9">
        <v>84577.173672975332</v>
      </c>
      <c r="K150" s="9">
        <v>2435.4386324234665</v>
      </c>
      <c r="L150" s="9">
        <v>89780.537585762926</v>
      </c>
      <c r="M150" s="9">
        <v>2080531.8843622115</v>
      </c>
    </row>
    <row r="151" spans="1:13" x14ac:dyDescent="0.25">
      <c r="A151">
        <v>2011</v>
      </c>
      <c r="B151" s="7" t="s">
        <v>439</v>
      </c>
      <c r="C151" s="9">
        <v>975144.44191289076</v>
      </c>
      <c r="D151" s="9">
        <v>419410.31592740747</v>
      </c>
      <c r="E151" s="9">
        <v>16845632.967492491</v>
      </c>
      <c r="F151" s="9">
        <v>171572.86252451441</v>
      </c>
      <c r="G151" s="9">
        <v>6724902.6003314788</v>
      </c>
      <c r="H151" s="9">
        <v>379624.48111004557</v>
      </c>
      <c r="I151" s="9">
        <v>193579.10174215364</v>
      </c>
      <c r="J151" s="9">
        <v>906907.83533576946</v>
      </c>
      <c r="K151" s="9">
        <v>483750.249402883</v>
      </c>
      <c r="L151" s="9">
        <v>1215436.164344009</v>
      </c>
      <c r="M151" s="9">
        <v>28315961.020123638</v>
      </c>
    </row>
    <row r="152" spans="1:13" x14ac:dyDescent="0.25">
      <c r="A152">
        <v>2011</v>
      </c>
      <c r="B152" s="7" t="s">
        <v>440</v>
      </c>
      <c r="C152" s="9">
        <v>3907638.5771242213</v>
      </c>
      <c r="D152" s="9">
        <v>1461910.7741683982</v>
      </c>
      <c r="E152" s="9">
        <v>26787478.29139594</v>
      </c>
      <c r="F152" s="9">
        <v>1715388.2809682295</v>
      </c>
      <c r="G152" s="9">
        <v>30393627.835141122</v>
      </c>
      <c r="H152" s="9">
        <v>1449690.6924337652</v>
      </c>
      <c r="I152" s="9">
        <v>664908.94722241675</v>
      </c>
      <c r="J152" s="9">
        <v>2726745.1645355895</v>
      </c>
      <c r="K152" s="9">
        <v>336276.7526223333</v>
      </c>
      <c r="L152" s="9">
        <v>8644330.8077107947</v>
      </c>
      <c r="M152" s="9">
        <v>78087996.123322815</v>
      </c>
    </row>
    <row r="153" spans="1:13" x14ac:dyDescent="0.25">
      <c r="A153">
        <v>2011</v>
      </c>
      <c r="B153" s="7" t="s">
        <v>441</v>
      </c>
      <c r="C153" s="9">
        <v>671092.11485717469</v>
      </c>
      <c r="D153" s="9">
        <v>237841.03233393747</v>
      </c>
      <c r="E153" s="9">
        <v>2605058.0205374216</v>
      </c>
      <c r="F153" s="9">
        <v>72371.715426429932</v>
      </c>
      <c r="G153" s="9">
        <v>3577901.9019249137</v>
      </c>
      <c r="H153" s="9">
        <v>185306.52011425531</v>
      </c>
      <c r="I153" s="9">
        <v>115292.07314574717</v>
      </c>
      <c r="J153" s="9">
        <v>330354.03849844105</v>
      </c>
      <c r="K153" s="9">
        <v>126464.07730450628</v>
      </c>
      <c r="L153" s="9">
        <v>541482.3828478381</v>
      </c>
      <c r="M153" s="9">
        <v>8463163.8769906648</v>
      </c>
    </row>
    <row r="154" spans="1:13" x14ac:dyDescent="0.25">
      <c r="A154">
        <v>2011</v>
      </c>
      <c r="B154" s="7" t="s">
        <v>442</v>
      </c>
      <c r="C154" s="9">
        <v>350891.19866072189</v>
      </c>
      <c r="D154" s="9">
        <v>89742.056524879445</v>
      </c>
      <c r="E154" s="9">
        <v>1692974.1446366294</v>
      </c>
      <c r="F154" s="9">
        <v>29689.280420249012</v>
      </c>
      <c r="G154" s="9">
        <v>1406426.8958675098</v>
      </c>
      <c r="H154" s="9">
        <v>143924.15312346886</v>
      </c>
      <c r="I154" s="9">
        <v>126560.73257548524</v>
      </c>
      <c r="J154" s="9">
        <v>166210.22074892893</v>
      </c>
      <c r="K154" s="9">
        <v>3391.0509946975662</v>
      </c>
      <c r="L154" s="9">
        <v>259013.99747271786</v>
      </c>
      <c r="M154" s="9">
        <v>4268823.731025287</v>
      </c>
    </row>
    <row r="155" spans="1:13" x14ac:dyDescent="0.25">
      <c r="A155">
        <v>2011</v>
      </c>
      <c r="B155" s="7" t="s">
        <v>443</v>
      </c>
      <c r="C155" s="9">
        <v>863485.17385048035</v>
      </c>
      <c r="D155" s="9">
        <v>123926.03004423913</v>
      </c>
      <c r="E155" s="9">
        <v>3238112.8817615113</v>
      </c>
      <c r="F155" s="9">
        <v>29157.227745142802</v>
      </c>
      <c r="G155" s="9">
        <v>3290060.1131765591</v>
      </c>
      <c r="H155" s="9">
        <v>185251.07437267047</v>
      </c>
      <c r="I155" s="9">
        <v>77724.599213687325</v>
      </c>
      <c r="J155" s="9">
        <v>235642.47406323417</v>
      </c>
      <c r="K155" s="9">
        <v>80348.716454846814</v>
      </c>
      <c r="L155" s="9">
        <v>547797.26983479445</v>
      </c>
      <c r="M155" s="9">
        <v>8671505.5605171677</v>
      </c>
    </row>
    <row r="156" spans="1:13" x14ac:dyDescent="0.25">
      <c r="A156">
        <v>2011</v>
      </c>
      <c r="B156" s="7" t="s">
        <v>444</v>
      </c>
      <c r="C156" s="9">
        <v>52685.318534821999</v>
      </c>
      <c r="D156" s="9">
        <v>24623.08263591287</v>
      </c>
      <c r="E156" s="9">
        <v>506687.58584828762</v>
      </c>
      <c r="F156" s="9">
        <v>3539.7451225773657</v>
      </c>
      <c r="G156" s="9">
        <v>256603.57387885998</v>
      </c>
      <c r="H156" s="9">
        <v>16405.316983230914</v>
      </c>
      <c r="I156" s="9">
        <v>16806.849939568456</v>
      </c>
      <c r="J156" s="9">
        <v>27226.987803833777</v>
      </c>
      <c r="K156" s="9">
        <v>2039.1495619947411</v>
      </c>
      <c r="L156" s="9">
        <v>66061.882010901871</v>
      </c>
      <c r="M156" s="9">
        <v>972679.49231998948</v>
      </c>
    </row>
    <row r="157" spans="1:13" x14ac:dyDescent="0.25">
      <c r="A157">
        <v>2011</v>
      </c>
      <c r="B157" s="7" t="s">
        <v>445</v>
      </c>
      <c r="C157" s="9">
        <v>63652.612920970168</v>
      </c>
      <c r="D157" s="9">
        <v>46573.894089814159</v>
      </c>
      <c r="E157" s="9">
        <v>395941.3105233247</v>
      </c>
      <c r="F157" s="9">
        <v>13124.672827624276</v>
      </c>
      <c r="G157" s="9">
        <v>312256.78938725108</v>
      </c>
      <c r="H157" s="9">
        <v>22960.267457751695</v>
      </c>
      <c r="I157" s="9">
        <v>11862.348726801436</v>
      </c>
      <c r="J157" s="9">
        <v>43076.80344106452</v>
      </c>
      <c r="K157" s="9">
        <v>12841.673517478766</v>
      </c>
      <c r="L157" s="9">
        <v>49376.453214660891</v>
      </c>
      <c r="M157" s="9">
        <v>971666.82610674168</v>
      </c>
    </row>
    <row r="158" spans="1:13" x14ac:dyDescent="0.25">
      <c r="A158">
        <v>2011</v>
      </c>
      <c r="B158" s="7" t="s">
        <v>446</v>
      </c>
      <c r="C158" s="9">
        <v>187750.17492872386</v>
      </c>
      <c r="D158" s="9">
        <v>31119.668334916416</v>
      </c>
      <c r="E158" s="9">
        <v>1003992.2067864793</v>
      </c>
      <c r="F158" s="9">
        <v>6741.6819783018773</v>
      </c>
      <c r="G158" s="9">
        <v>876635.70473501983</v>
      </c>
      <c r="H158" s="9">
        <v>45214.609992765894</v>
      </c>
      <c r="I158" s="9">
        <v>37424.095471513181</v>
      </c>
      <c r="J158" s="9">
        <v>73381.274870980269</v>
      </c>
      <c r="K158" s="9">
        <v>6427.9294884442625</v>
      </c>
      <c r="L158" s="9">
        <v>152033.22990656999</v>
      </c>
      <c r="M158" s="9">
        <v>2420720.5764937145</v>
      </c>
    </row>
    <row r="159" spans="1:13" x14ac:dyDescent="0.25">
      <c r="A159">
        <v>2011</v>
      </c>
      <c r="B159" s="7" t="s">
        <v>447</v>
      </c>
      <c r="C159" s="9">
        <v>132801.9606511404</v>
      </c>
      <c r="D159" s="9">
        <v>58103.019325560163</v>
      </c>
      <c r="E159" s="9">
        <v>2669462.834662287</v>
      </c>
      <c r="F159" s="9">
        <v>3135.6471726069663</v>
      </c>
      <c r="G159" s="9">
        <v>1594300.5148295925</v>
      </c>
      <c r="H159" s="9">
        <v>124777.30687578057</v>
      </c>
      <c r="I159" s="9">
        <v>34389.389148397939</v>
      </c>
      <c r="J159" s="9">
        <v>58690.327121115566</v>
      </c>
      <c r="K159" s="9">
        <v>54956.030933721624</v>
      </c>
      <c r="L159" s="9">
        <v>845843.16799619631</v>
      </c>
      <c r="M159" s="9">
        <v>5576460.1987163993</v>
      </c>
    </row>
    <row r="160" spans="1:13" x14ac:dyDescent="0.25">
      <c r="A160">
        <v>2011</v>
      </c>
      <c r="B160" s="7" t="s">
        <v>88</v>
      </c>
      <c r="C160" s="9">
        <v>9227018.4773238879</v>
      </c>
      <c r="D160" s="9">
        <v>3570998.2045928049</v>
      </c>
      <c r="E160" s="9">
        <v>66575547.008290105</v>
      </c>
      <c r="F160" s="9">
        <v>2165880.3813426229</v>
      </c>
      <c r="G160" s="9">
        <v>59781669.793832108</v>
      </c>
      <c r="H160" s="9">
        <v>3084164.7126658522</v>
      </c>
      <c r="I160" s="9">
        <v>1667879.6960307967</v>
      </c>
      <c r="J160" s="9">
        <v>5371127.5716784205</v>
      </c>
      <c r="K160" s="9">
        <v>1656000.7468742575</v>
      </c>
      <c r="L160" s="9">
        <v>13977611.945092116</v>
      </c>
      <c r="M160" s="9">
        <v>167077898.53772298</v>
      </c>
    </row>
    <row r="163" spans="1:13" x14ac:dyDescent="0.25">
      <c r="C163" s="13" t="s">
        <v>93</v>
      </c>
    </row>
    <row r="164" spans="1:13" x14ac:dyDescent="0.25">
      <c r="B164" s="13" t="s">
        <v>94</v>
      </c>
      <c r="C164" s="133" t="s">
        <v>780</v>
      </c>
      <c r="D164" s="133" t="s">
        <v>782</v>
      </c>
      <c r="E164" s="133" t="s">
        <v>23</v>
      </c>
      <c r="F164" s="133" t="s">
        <v>787</v>
      </c>
      <c r="G164" s="133" t="s">
        <v>788</v>
      </c>
      <c r="H164" s="133" t="s">
        <v>791</v>
      </c>
      <c r="I164" s="133" t="s">
        <v>25</v>
      </c>
      <c r="J164" s="133" t="s">
        <v>24</v>
      </c>
      <c r="K164" s="133" t="s">
        <v>35</v>
      </c>
      <c r="L164" s="133" t="s">
        <v>795</v>
      </c>
      <c r="M164" s="133" t="s">
        <v>84</v>
      </c>
    </row>
    <row r="165" spans="1:13" x14ac:dyDescent="0.25">
      <c r="A165">
        <v>2012</v>
      </c>
      <c r="B165" s="7" t="s">
        <v>448</v>
      </c>
      <c r="C165" s="9">
        <v>51239.224699733626</v>
      </c>
      <c r="D165" s="9">
        <v>2709.80801925063</v>
      </c>
      <c r="E165" s="9">
        <v>252055.98517702468</v>
      </c>
      <c r="F165" s="9">
        <v>1132.4686073635376</v>
      </c>
      <c r="G165" s="9">
        <v>184524.65319799384</v>
      </c>
      <c r="H165" s="9">
        <v>9812.5915084013068</v>
      </c>
      <c r="I165" s="9">
        <v>4096.4123105266644</v>
      </c>
      <c r="J165" s="9">
        <v>16891.1037139767</v>
      </c>
      <c r="K165" s="9">
        <v>907.25810615553746</v>
      </c>
      <c r="L165" s="9">
        <v>13233.448987959073</v>
      </c>
      <c r="M165" s="9">
        <v>536602.95432838565</v>
      </c>
    </row>
    <row r="166" spans="1:13" x14ac:dyDescent="0.25">
      <c r="A166">
        <v>2012</v>
      </c>
      <c r="B166" s="7" t="s">
        <v>449</v>
      </c>
      <c r="C166" s="9">
        <v>15884.533446414585</v>
      </c>
      <c r="D166" s="9">
        <v>3567.7043014716996</v>
      </c>
      <c r="E166" s="9">
        <v>70103.01373043163</v>
      </c>
      <c r="F166" s="9">
        <v>481.98777414386137</v>
      </c>
      <c r="G166" s="9">
        <v>47326.034372675967</v>
      </c>
      <c r="H166" s="9">
        <v>2305.5599091448175</v>
      </c>
      <c r="I166" s="9">
        <v>3455.0042319226864</v>
      </c>
      <c r="J166" s="9">
        <v>8483.3728125059515</v>
      </c>
      <c r="K166" s="9">
        <v>31854.444910670944</v>
      </c>
      <c r="L166" s="9">
        <v>4537.3922192202263</v>
      </c>
      <c r="M166" s="9">
        <v>187999.04770860239</v>
      </c>
    </row>
    <row r="167" spans="1:13" x14ac:dyDescent="0.25">
      <c r="A167">
        <v>2012</v>
      </c>
      <c r="B167" s="7" t="s">
        <v>450</v>
      </c>
      <c r="C167" s="9">
        <v>129124.95976349858</v>
      </c>
      <c r="D167" s="9">
        <v>70487.280292998097</v>
      </c>
      <c r="E167" s="9">
        <v>695427.36447382125</v>
      </c>
      <c r="F167" s="9">
        <v>3314.713985790383</v>
      </c>
      <c r="G167" s="9">
        <v>448236.77267110336</v>
      </c>
      <c r="H167" s="9">
        <v>19304.594996797747</v>
      </c>
      <c r="I167" s="9">
        <v>12814.258497987139</v>
      </c>
      <c r="J167" s="9">
        <v>33282.113251182338</v>
      </c>
      <c r="K167" s="9">
        <v>653.46811127292483</v>
      </c>
      <c r="L167" s="9">
        <v>73021.601013509877</v>
      </c>
      <c r="M167" s="9">
        <v>1485667.1270579617</v>
      </c>
    </row>
    <row r="168" spans="1:13" x14ac:dyDescent="0.25">
      <c r="A168">
        <v>2012</v>
      </c>
      <c r="B168" s="7" t="s">
        <v>451</v>
      </c>
      <c r="C168" s="9">
        <v>3421.7807854673424</v>
      </c>
      <c r="D168" s="9">
        <v>988.43354967751145</v>
      </c>
      <c r="E168" s="9">
        <v>72562.37889009848</v>
      </c>
      <c r="F168" s="9">
        <v>241.74795046698324</v>
      </c>
      <c r="G168" s="9">
        <v>55422.597544933771</v>
      </c>
      <c r="H168" s="9">
        <v>3470.680682767259</v>
      </c>
      <c r="I168" s="9">
        <v>4195.2045509750824</v>
      </c>
      <c r="J168" s="9">
        <v>9452.9003737403127</v>
      </c>
      <c r="K168" s="9">
        <v>1306.9712789548951</v>
      </c>
      <c r="L168" s="9">
        <v>4284.1414802376257</v>
      </c>
      <c r="M168" s="9">
        <v>155346.83708731932</v>
      </c>
    </row>
    <row r="169" spans="1:13" x14ac:dyDescent="0.25">
      <c r="A169">
        <v>2012</v>
      </c>
      <c r="B169" s="7" t="s">
        <v>452</v>
      </c>
      <c r="C169" s="9">
        <v>56449.85465055958</v>
      </c>
      <c r="D169" s="9">
        <v>45374.525872251645</v>
      </c>
      <c r="E169" s="9">
        <v>577759.38706940354</v>
      </c>
      <c r="F169" s="9">
        <v>5481.6793084534638</v>
      </c>
      <c r="G169" s="9">
        <v>568638.38846135081</v>
      </c>
      <c r="H169" s="9">
        <v>41071.829810075942</v>
      </c>
      <c r="I169" s="9">
        <v>13830.898837842517</v>
      </c>
      <c r="J169" s="9">
        <v>38964.690723853695</v>
      </c>
      <c r="K169" s="9">
        <v>223398.75977700605</v>
      </c>
      <c r="L169" s="9">
        <v>82033.408675745726</v>
      </c>
      <c r="M169" s="9">
        <v>1653003.4231865429</v>
      </c>
    </row>
    <row r="170" spans="1:13" x14ac:dyDescent="0.25">
      <c r="A170">
        <v>2012</v>
      </c>
      <c r="B170" s="7" t="s">
        <v>453</v>
      </c>
      <c r="C170" s="9">
        <v>5706.8175430629517</v>
      </c>
      <c r="D170" s="9">
        <v>1339.4471292083888</v>
      </c>
      <c r="E170" s="9">
        <v>66759.309721657657</v>
      </c>
      <c r="F170" s="9">
        <v>0</v>
      </c>
      <c r="G170" s="9">
        <v>40207.912726977207</v>
      </c>
      <c r="H170" s="9">
        <v>2401.1038469974069</v>
      </c>
      <c r="I170" s="9">
        <v>1056.0322930913776</v>
      </c>
      <c r="J170" s="9">
        <v>1046.5362836901195</v>
      </c>
      <c r="K170" s="9">
        <v>570.0093189134775</v>
      </c>
      <c r="L170" s="9">
        <v>9862.3923709548726</v>
      </c>
      <c r="M170" s="9">
        <v>128949.56123455346</v>
      </c>
    </row>
    <row r="171" spans="1:13" x14ac:dyDescent="0.25">
      <c r="A171">
        <v>2012</v>
      </c>
      <c r="B171" s="7" t="s">
        <v>454</v>
      </c>
      <c r="C171" s="9">
        <v>17276.235970155198</v>
      </c>
      <c r="D171" s="9">
        <v>1831.6251076567862</v>
      </c>
      <c r="E171" s="9">
        <v>124754.52399949623</v>
      </c>
      <c r="F171" s="9">
        <v>0</v>
      </c>
      <c r="G171" s="9">
        <v>86998.987874517697</v>
      </c>
      <c r="H171" s="9">
        <v>6688.028830181076</v>
      </c>
      <c r="I171" s="9">
        <v>2923.1646545573476</v>
      </c>
      <c r="J171" s="9">
        <v>7027.9842370642309</v>
      </c>
      <c r="K171" s="9">
        <v>0</v>
      </c>
      <c r="L171" s="9">
        <v>11977.352508855098</v>
      </c>
      <c r="M171" s="9">
        <v>259477.90318248369</v>
      </c>
    </row>
    <row r="172" spans="1:13" x14ac:dyDescent="0.25">
      <c r="A172">
        <v>2012</v>
      </c>
      <c r="B172" s="7" t="s">
        <v>455</v>
      </c>
      <c r="C172" s="9">
        <v>60564.498162728909</v>
      </c>
      <c r="D172" s="9">
        <v>6191.1310522130862</v>
      </c>
      <c r="E172" s="9">
        <v>418933.98645598377</v>
      </c>
      <c r="F172" s="9">
        <v>483.69155827607409</v>
      </c>
      <c r="G172" s="9">
        <v>312625.89627721184</v>
      </c>
      <c r="H172" s="9">
        <v>14628.208645302537</v>
      </c>
      <c r="I172" s="9">
        <v>6242.8710062788869</v>
      </c>
      <c r="J172" s="9">
        <v>36541.913706301544</v>
      </c>
      <c r="K172" s="9">
        <v>8646.2793555242515</v>
      </c>
      <c r="L172" s="9">
        <v>55154.059693941577</v>
      </c>
      <c r="M172" s="9">
        <v>920012.53591376252</v>
      </c>
    </row>
    <row r="173" spans="1:13" x14ac:dyDescent="0.25">
      <c r="A173">
        <v>2012</v>
      </c>
      <c r="B173" s="7" t="s">
        <v>456</v>
      </c>
      <c r="C173" s="9">
        <v>39670.757487356008</v>
      </c>
      <c r="D173" s="9">
        <v>66158.814406705889</v>
      </c>
      <c r="E173" s="9">
        <v>191954.79033833463</v>
      </c>
      <c r="F173" s="9">
        <v>5895.1846650859488</v>
      </c>
      <c r="G173" s="9">
        <v>217441.42844668002</v>
      </c>
      <c r="H173" s="9">
        <v>9115.5622969081851</v>
      </c>
      <c r="I173" s="9">
        <v>3381.0902191440218</v>
      </c>
      <c r="J173" s="9">
        <v>18574.778232352917</v>
      </c>
      <c r="K173" s="9">
        <v>18652.703550825725</v>
      </c>
      <c r="L173" s="9">
        <v>50462.083696506757</v>
      </c>
      <c r="M173" s="9">
        <v>621307.19333990011</v>
      </c>
    </row>
    <row r="174" spans="1:13" x14ac:dyDescent="0.25">
      <c r="A174">
        <v>2012</v>
      </c>
      <c r="B174" s="7" t="s">
        <v>457</v>
      </c>
      <c r="C174" s="9">
        <v>140517.48692289137</v>
      </c>
      <c r="D174" s="9">
        <v>232243.48601490998</v>
      </c>
      <c r="E174" s="9">
        <v>731064.53861480579</v>
      </c>
      <c r="F174" s="9">
        <v>4198.9943856243517</v>
      </c>
      <c r="G174" s="9">
        <v>1232807.2545531432</v>
      </c>
      <c r="H174" s="9">
        <v>43807.09459178531</v>
      </c>
      <c r="I174" s="9">
        <v>84428.838542397018</v>
      </c>
      <c r="J174" s="9">
        <v>63810.734097996319</v>
      </c>
      <c r="K174" s="9">
        <v>7163.3047471081545</v>
      </c>
      <c r="L174" s="9">
        <v>143128.46520912903</v>
      </c>
      <c r="M174" s="9">
        <v>2683170.1976797907</v>
      </c>
    </row>
    <row r="175" spans="1:13" x14ac:dyDescent="0.25">
      <c r="A175">
        <v>2012</v>
      </c>
      <c r="B175" s="7" t="s">
        <v>458</v>
      </c>
      <c r="C175" s="9">
        <v>42397.748556924787</v>
      </c>
      <c r="D175" s="9">
        <v>21438.678047193614</v>
      </c>
      <c r="E175" s="9">
        <v>667328.77611586358</v>
      </c>
      <c r="F175" s="9">
        <v>6848.7089808054961</v>
      </c>
      <c r="G175" s="9">
        <v>280349.43175380497</v>
      </c>
      <c r="H175" s="9">
        <v>17352.636141898271</v>
      </c>
      <c r="I175" s="9">
        <v>16266.884747060445</v>
      </c>
      <c r="J175" s="9">
        <v>22560.635132806317</v>
      </c>
      <c r="K175" s="9">
        <v>8279.4543526125926</v>
      </c>
      <c r="L175" s="9">
        <v>68472.890597031073</v>
      </c>
      <c r="M175" s="9">
        <v>1151295.844426001</v>
      </c>
    </row>
    <row r="176" spans="1:13" x14ac:dyDescent="0.25">
      <c r="A176">
        <v>2012</v>
      </c>
      <c r="B176" s="7" t="s">
        <v>459</v>
      </c>
      <c r="C176" s="9">
        <v>40319.086921485592</v>
      </c>
      <c r="D176" s="9">
        <v>69476.864678130878</v>
      </c>
      <c r="E176" s="9">
        <v>446965.63827076874</v>
      </c>
      <c r="F176" s="9">
        <v>8740.4313813476292</v>
      </c>
      <c r="G176" s="9">
        <v>263706.82908608468</v>
      </c>
      <c r="H176" s="9">
        <v>12472.000438535237</v>
      </c>
      <c r="I176" s="9">
        <v>7053.0694962784337</v>
      </c>
      <c r="J176" s="9">
        <v>39461.981638114303</v>
      </c>
      <c r="K176" s="9">
        <v>65.814025415199808</v>
      </c>
      <c r="L176" s="9">
        <v>39616.069588153143</v>
      </c>
      <c r="M176" s="9">
        <v>927877.78552431392</v>
      </c>
    </row>
    <row r="177" spans="1:13" x14ac:dyDescent="0.25">
      <c r="A177">
        <v>2012</v>
      </c>
      <c r="B177" s="7" t="s">
        <v>460</v>
      </c>
      <c r="C177" s="9">
        <v>514128.45773879677</v>
      </c>
      <c r="D177" s="9">
        <v>60562.072963535378</v>
      </c>
      <c r="E177" s="9">
        <v>1101956.1677844105</v>
      </c>
      <c r="F177" s="9">
        <v>12305.405194602266</v>
      </c>
      <c r="G177" s="9">
        <v>2031157.3017788657</v>
      </c>
      <c r="H177" s="9">
        <v>44512.911727833329</v>
      </c>
      <c r="I177" s="9">
        <v>41002.02432070308</v>
      </c>
      <c r="J177" s="9">
        <v>96647.142332272895</v>
      </c>
      <c r="K177" s="9">
        <v>12416.72319825317</v>
      </c>
      <c r="L177" s="9">
        <v>270227.43438758061</v>
      </c>
      <c r="M177" s="9">
        <v>4184915.6414268538</v>
      </c>
    </row>
    <row r="178" spans="1:13" x14ac:dyDescent="0.25">
      <c r="A178">
        <v>2012</v>
      </c>
      <c r="B178" s="7" t="s">
        <v>461</v>
      </c>
      <c r="C178" s="9">
        <v>19865.6972474416</v>
      </c>
      <c r="D178" s="9">
        <v>5484.6860964280313</v>
      </c>
      <c r="E178" s="9">
        <v>295227.92133001948</v>
      </c>
      <c r="F178" s="9">
        <v>3943.6318146870976</v>
      </c>
      <c r="G178" s="9">
        <v>192798.91435620998</v>
      </c>
      <c r="H178" s="9">
        <v>15042.364247023475</v>
      </c>
      <c r="I178" s="9">
        <v>9259.2447830423916</v>
      </c>
      <c r="J178" s="9">
        <v>9758.5931831153939</v>
      </c>
      <c r="K178" s="9">
        <v>332.59767820843115</v>
      </c>
      <c r="L178" s="9">
        <v>29646.514161278639</v>
      </c>
      <c r="M178" s="9">
        <v>581360.16489745432</v>
      </c>
    </row>
    <row r="179" spans="1:13" x14ac:dyDescent="0.25">
      <c r="A179">
        <v>2012</v>
      </c>
      <c r="B179" s="7" t="s">
        <v>462</v>
      </c>
      <c r="C179" s="9">
        <v>64004.89262506253</v>
      </c>
      <c r="D179" s="9">
        <v>8428.9897602512501</v>
      </c>
      <c r="E179" s="9">
        <v>232897.52357033463</v>
      </c>
      <c r="F179" s="9">
        <v>16326.690277722291</v>
      </c>
      <c r="G179" s="9">
        <v>233090.89921824116</v>
      </c>
      <c r="H179" s="9">
        <v>15696.695059692236</v>
      </c>
      <c r="I179" s="9">
        <v>8992.2022465727314</v>
      </c>
      <c r="J179" s="9">
        <v>5198.3459909463563</v>
      </c>
      <c r="K179" s="9">
        <v>723.65191804137442</v>
      </c>
      <c r="L179" s="9">
        <v>46564.808514864264</v>
      </c>
      <c r="M179" s="9">
        <v>631924.699181729</v>
      </c>
    </row>
    <row r="180" spans="1:13" x14ac:dyDescent="0.25">
      <c r="A180">
        <v>2012</v>
      </c>
      <c r="B180" s="7" t="s">
        <v>463</v>
      </c>
      <c r="C180" s="9">
        <v>203288.52720261665</v>
      </c>
      <c r="D180" s="9">
        <v>142858.33243500328</v>
      </c>
      <c r="E180" s="9">
        <v>1244293.7032679142</v>
      </c>
      <c r="F180" s="9">
        <v>15491.911185359191</v>
      </c>
      <c r="G180" s="9">
        <v>1438184.686881782</v>
      </c>
      <c r="H180" s="9">
        <v>67993.335686644612</v>
      </c>
      <c r="I180" s="9">
        <v>41022.253853651193</v>
      </c>
      <c r="J180" s="9">
        <v>125786.1801918398</v>
      </c>
      <c r="K180" s="9">
        <v>31861.634103702319</v>
      </c>
      <c r="L180" s="9">
        <v>303140.27538908523</v>
      </c>
      <c r="M180" s="9">
        <v>3613920.8401975981</v>
      </c>
    </row>
    <row r="181" spans="1:13" x14ac:dyDescent="0.25">
      <c r="A181">
        <v>2012</v>
      </c>
      <c r="B181" s="7" t="s">
        <v>464</v>
      </c>
      <c r="C181" s="9">
        <v>773437.82068535476</v>
      </c>
      <c r="D181" s="9">
        <v>293301.15290926403</v>
      </c>
      <c r="E181" s="9">
        <v>3106578.0517649273</v>
      </c>
      <c r="F181" s="9">
        <v>47768.944061264781</v>
      </c>
      <c r="G181" s="9">
        <v>3922557.9996179291</v>
      </c>
      <c r="H181" s="9">
        <v>264608.32311911299</v>
      </c>
      <c r="I181" s="9">
        <v>139449.83925711154</v>
      </c>
      <c r="J181" s="9">
        <v>286866.67512413894</v>
      </c>
      <c r="K181" s="9">
        <v>192022.03117787678</v>
      </c>
      <c r="L181" s="9">
        <v>549305.88952198857</v>
      </c>
      <c r="M181" s="9">
        <v>9575896.727238968</v>
      </c>
    </row>
    <row r="182" spans="1:13" x14ac:dyDescent="0.25">
      <c r="A182">
        <v>2012</v>
      </c>
      <c r="B182" s="7" t="s">
        <v>465</v>
      </c>
      <c r="C182" s="9">
        <v>124679.10212708556</v>
      </c>
      <c r="D182" s="9">
        <v>52965.496293598706</v>
      </c>
      <c r="E182" s="9">
        <v>802517.37746864604</v>
      </c>
      <c r="F182" s="9">
        <v>5222.0553206118484</v>
      </c>
      <c r="G182" s="9">
        <v>897729.96103961812</v>
      </c>
      <c r="H182" s="9">
        <v>46491.73691863905</v>
      </c>
      <c r="I182" s="9">
        <v>39634.990671587562</v>
      </c>
      <c r="J182" s="9">
        <v>112669.37615487396</v>
      </c>
      <c r="K182" s="9">
        <v>3181.1762856584778</v>
      </c>
      <c r="L182" s="9">
        <v>107841.78872447419</v>
      </c>
      <c r="M182" s="9">
        <v>2192933.0610047937</v>
      </c>
    </row>
    <row r="183" spans="1:13" x14ac:dyDescent="0.25">
      <c r="A183">
        <v>2012</v>
      </c>
      <c r="B183" s="7" t="s">
        <v>466</v>
      </c>
      <c r="C183" s="9">
        <v>1163949.6240209544</v>
      </c>
      <c r="D183" s="9">
        <v>425013.92819680803</v>
      </c>
      <c r="E183" s="9">
        <v>17911940.503557008</v>
      </c>
      <c r="F183" s="9">
        <v>251589.4771924004</v>
      </c>
      <c r="G183" s="9">
        <v>6986305.8271992709</v>
      </c>
      <c r="H183" s="9">
        <v>424511.1068369312</v>
      </c>
      <c r="I183" s="9">
        <v>186382.57928983722</v>
      </c>
      <c r="J183" s="9">
        <v>587277.67157195869</v>
      </c>
      <c r="K183" s="9">
        <v>563239.81069377589</v>
      </c>
      <c r="L183" s="9">
        <v>1286633.7255124026</v>
      </c>
      <c r="M183" s="9">
        <v>29786844.254071351</v>
      </c>
    </row>
    <row r="184" spans="1:13" x14ac:dyDescent="0.25">
      <c r="A184">
        <v>2012</v>
      </c>
      <c r="B184" s="7" t="s">
        <v>467</v>
      </c>
      <c r="C184" s="9">
        <v>4708973.4801392304</v>
      </c>
      <c r="D184" s="9">
        <v>1702429.1608296561</v>
      </c>
      <c r="E184" s="9">
        <v>27558195.770604055</v>
      </c>
      <c r="F184" s="9">
        <v>1835265.4463971888</v>
      </c>
      <c r="G184" s="9">
        <v>30892948.54545255</v>
      </c>
      <c r="H184" s="9">
        <v>1563679.7110311915</v>
      </c>
      <c r="I184" s="9">
        <v>698145.55556492205</v>
      </c>
      <c r="J184" s="9">
        <v>3322168.0914485683</v>
      </c>
      <c r="K184" s="9">
        <v>401356.45247723063</v>
      </c>
      <c r="L184" s="9">
        <v>10118435.600347584</v>
      </c>
      <c r="M184" s="9">
        <v>82801597.814292178</v>
      </c>
    </row>
    <row r="185" spans="1:13" x14ac:dyDescent="0.25">
      <c r="A185">
        <v>2012</v>
      </c>
      <c r="B185" s="7" t="s">
        <v>468</v>
      </c>
      <c r="C185" s="9">
        <v>743069.19771209953</v>
      </c>
      <c r="D185" s="9">
        <v>279939.57703908742</v>
      </c>
      <c r="E185" s="9">
        <v>2581586.5691769035</v>
      </c>
      <c r="F185" s="9">
        <v>106030.04516322784</v>
      </c>
      <c r="G185" s="9">
        <v>4107720.9271284989</v>
      </c>
      <c r="H185" s="9">
        <v>209051.8578325453</v>
      </c>
      <c r="I185" s="9">
        <v>114069.27642718903</v>
      </c>
      <c r="J185" s="9">
        <v>377652.89118490409</v>
      </c>
      <c r="K185" s="9">
        <v>134108.49770726979</v>
      </c>
      <c r="L185" s="9">
        <v>604035.83587311953</v>
      </c>
      <c r="M185" s="9">
        <v>9257264.6752448454</v>
      </c>
    </row>
    <row r="186" spans="1:13" x14ac:dyDescent="0.25">
      <c r="A186">
        <v>2012</v>
      </c>
      <c r="B186" s="7" t="s">
        <v>469</v>
      </c>
      <c r="C186" s="9">
        <v>416872.57790782885</v>
      </c>
      <c r="D186" s="9">
        <v>87686.619965566715</v>
      </c>
      <c r="E186" s="9">
        <v>1759976.3263471655</v>
      </c>
      <c r="F186" s="9">
        <v>38234.578231594227</v>
      </c>
      <c r="G186" s="9">
        <v>1531553.0785553004</v>
      </c>
      <c r="H186" s="9">
        <v>161412.5836891013</v>
      </c>
      <c r="I186" s="9">
        <v>137526.24819596208</v>
      </c>
      <c r="J186" s="9">
        <v>182554.8940524435</v>
      </c>
      <c r="K186" s="9">
        <v>3331.9468884978305</v>
      </c>
      <c r="L186" s="9">
        <v>309485.42703815061</v>
      </c>
      <c r="M186" s="9">
        <v>4628634.2808716111</v>
      </c>
    </row>
    <row r="187" spans="1:13" x14ac:dyDescent="0.25">
      <c r="A187">
        <v>2012</v>
      </c>
      <c r="B187" s="7" t="s">
        <v>470</v>
      </c>
      <c r="C187" s="9">
        <v>922949.43811695813</v>
      </c>
      <c r="D187" s="9">
        <v>109611.57772710225</v>
      </c>
      <c r="E187" s="9">
        <v>3006741.2564984742</v>
      </c>
      <c r="F187" s="9">
        <v>25424.394313046698</v>
      </c>
      <c r="G187" s="9">
        <v>3296897.1939744395</v>
      </c>
      <c r="H187" s="9">
        <v>199014.08087653902</v>
      </c>
      <c r="I187" s="9">
        <v>90923.698920273993</v>
      </c>
      <c r="J187" s="9">
        <v>246241.93022363336</v>
      </c>
      <c r="K187" s="9">
        <v>79223.776605700928</v>
      </c>
      <c r="L187" s="9">
        <v>568193.84338332259</v>
      </c>
      <c r="M187" s="9">
        <v>8545221.1906394921</v>
      </c>
    </row>
    <row r="188" spans="1:13" x14ac:dyDescent="0.25">
      <c r="A188">
        <v>2012</v>
      </c>
      <c r="B188" s="7" t="s">
        <v>471</v>
      </c>
      <c r="C188" s="9">
        <v>59073.08870605837</v>
      </c>
      <c r="D188" s="9">
        <v>30974.189032228613</v>
      </c>
      <c r="E188" s="9">
        <v>489605.10856887721</v>
      </c>
      <c r="F188" s="9">
        <v>8130.6496231064975</v>
      </c>
      <c r="G188" s="9">
        <v>280742.51315039612</v>
      </c>
      <c r="H188" s="9">
        <v>19988.948013136389</v>
      </c>
      <c r="I188" s="9">
        <v>21059.895440676006</v>
      </c>
      <c r="J188" s="9">
        <v>25471.856062141705</v>
      </c>
      <c r="K188" s="9">
        <v>3211.1276049011403</v>
      </c>
      <c r="L188" s="9">
        <v>77632.860187370999</v>
      </c>
      <c r="M188" s="9">
        <v>1015890.2363888931</v>
      </c>
    </row>
    <row r="189" spans="1:13" x14ac:dyDescent="0.25">
      <c r="A189">
        <v>2012</v>
      </c>
      <c r="B189" s="7" t="s">
        <v>472</v>
      </c>
      <c r="C189" s="9">
        <v>60847.230430643394</v>
      </c>
      <c r="D189" s="9">
        <v>13735.364023375247</v>
      </c>
      <c r="E189" s="9">
        <v>448711.69337310398</v>
      </c>
      <c r="F189" s="9">
        <v>33118.429882197735</v>
      </c>
      <c r="G189" s="9">
        <v>361428.73261165945</v>
      </c>
      <c r="H189" s="9">
        <v>28004.366108514936</v>
      </c>
      <c r="I189" s="9">
        <v>11857.502368919313</v>
      </c>
      <c r="J189" s="9">
        <v>47039.698342340853</v>
      </c>
      <c r="K189" s="9">
        <v>1857.2455925509021</v>
      </c>
      <c r="L189" s="9">
        <v>63465.982115703344</v>
      </c>
      <c r="M189" s="9">
        <v>1070066.2448490092</v>
      </c>
    </row>
    <row r="190" spans="1:13" x14ac:dyDescent="0.25">
      <c r="A190">
        <v>2012</v>
      </c>
      <c r="B190" s="7" t="s">
        <v>473</v>
      </c>
      <c r="C190" s="9">
        <v>232019.91041391314</v>
      </c>
      <c r="D190" s="9">
        <v>55300.17030903502</v>
      </c>
      <c r="E190" s="9">
        <v>900290.35788586165</v>
      </c>
      <c r="F190" s="9">
        <v>13562.558399587255</v>
      </c>
      <c r="G190" s="9">
        <v>922788.63326159492</v>
      </c>
      <c r="H190" s="9">
        <v>54562.752142833386</v>
      </c>
      <c r="I190" s="9">
        <v>44233.06613363231</v>
      </c>
      <c r="J190" s="9">
        <v>81052.278438719572</v>
      </c>
      <c r="K190" s="9">
        <v>3820.9198128978501</v>
      </c>
      <c r="L190" s="9">
        <v>151335.85383342241</v>
      </c>
      <c r="M190" s="9">
        <v>2458966.5006314977</v>
      </c>
    </row>
    <row r="191" spans="1:13" x14ac:dyDescent="0.25">
      <c r="A191">
        <v>2012</v>
      </c>
      <c r="B191" s="7" t="s">
        <v>474</v>
      </c>
      <c r="C191" s="9">
        <v>162302.1801362425</v>
      </c>
      <c r="D191" s="9">
        <v>75651.86763008291</v>
      </c>
      <c r="E191" s="9">
        <v>2827746.031035074</v>
      </c>
      <c r="F191" s="9">
        <v>6051.7387131667565</v>
      </c>
      <c r="G191" s="9">
        <v>1575732.5466474839</v>
      </c>
      <c r="H191" s="9">
        <v>118101.99711161181</v>
      </c>
      <c r="I191" s="9">
        <v>35113.408524326376</v>
      </c>
      <c r="J191" s="9">
        <v>62786.725937034556</v>
      </c>
      <c r="K191" s="9">
        <v>45484.653586202461</v>
      </c>
      <c r="L191" s="9">
        <v>415837.56524937105</v>
      </c>
      <c r="M191" s="9">
        <v>5324808.7145705968</v>
      </c>
    </row>
    <row r="192" spans="1:13" x14ac:dyDescent="0.25">
      <c r="B192" s="7" t="s">
        <v>87</v>
      </c>
      <c r="C192" s="9">
        <v>10772034.210120566</v>
      </c>
      <c r="D192" s="9">
        <v>3865750.9836826911</v>
      </c>
      <c r="E192" s="9">
        <v>68583934.055090457</v>
      </c>
      <c r="F192" s="9">
        <v>2455285.5643671211</v>
      </c>
      <c r="G192" s="9">
        <v>62409923.947840326</v>
      </c>
      <c r="H192" s="9">
        <v>3415102.6621001456</v>
      </c>
      <c r="I192" s="9">
        <v>1778415.5153864685</v>
      </c>
      <c r="J192" s="9">
        <v>5865271.0944425166</v>
      </c>
      <c r="K192" s="9">
        <v>1777670.7128652276</v>
      </c>
      <c r="L192" s="9">
        <v>15457566.710280964</v>
      </c>
      <c r="M192" s="9">
        <v>176380955.45617646</v>
      </c>
    </row>
    <row r="195" spans="1:13" x14ac:dyDescent="0.25">
      <c r="C195" s="13" t="s">
        <v>93</v>
      </c>
    </row>
    <row r="196" spans="1:13" x14ac:dyDescent="0.25">
      <c r="B196" s="13" t="s">
        <v>94</v>
      </c>
      <c r="C196" s="133" t="s">
        <v>780</v>
      </c>
      <c r="D196" s="133" t="s">
        <v>782</v>
      </c>
      <c r="E196" s="133" t="s">
        <v>23</v>
      </c>
      <c r="F196" s="133" t="s">
        <v>787</v>
      </c>
      <c r="G196" s="133" t="s">
        <v>788</v>
      </c>
      <c r="H196" s="133" t="s">
        <v>791</v>
      </c>
      <c r="I196" s="133" t="s">
        <v>25</v>
      </c>
      <c r="J196" s="133" t="s">
        <v>24</v>
      </c>
      <c r="K196" s="133" t="s">
        <v>35</v>
      </c>
      <c r="L196" s="133" t="s">
        <v>795</v>
      </c>
      <c r="M196" s="133" t="s">
        <v>84</v>
      </c>
    </row>
    <row r="197" spans="1:13" x14ac:dyDescent="0.25">
      <c r="A197">
        <v>2013</v>
      </c>
      <c r="B197" s="7" t="s">
        <v>475</v>
      </c>
      <c r="C197" s="9">
        <v>61645.678755861598</v>
      </c>
      <c r="D197" s="9">
        <v>2130.5020687873775</v>
      </c>
      <c r="E197" s="9">
        <v>279480.92017441045</v>
      </c>
      <c r="F197" s="9">
        <v>1122.3938290358265</v>
      </c>
      <c r="G197" s="9">
        <v>175557.4700335589</v>
      </c>
      <c r="H197" s="9">
        <v>10842.993127864907</v>
      </c>
      <c r="I197" s="9">
        <v>3935.6151090320168</v>
      </c>
      <c r="J197" s="9">
        <v>18412.659037488695</v>
      </c>
      <c r="K197" s="9">
        <v>3919.9440623195669</v>
      </c>
      <c r="L197" s="9">
        <v>14580.887209785189</v>
      </c>
      <c r="M197" s="9">
        <v>571629.06340814463</v>
      </c>
    </row>
    <row r="198" spans="1:13" x14ac:dyDescent="0.25">
      <c r="A198">
        <v>2013</v>
      </c>
      <c r="B198" s="7" t="s">
        <v>476</v>
      </c>
      <c r="C198" s="9">
        <v>13091.224991329163</v>
      </c>
      <c r="D198" s="9">
        <v>7519.3848970580111</v>
      </c>
      <c r="E198" s="9">
        <v>96846.981064435546</v>
      </c>
      <c r="F198" s="9">
        <v>0</v>
      </c>
      <c r="G198" s="9">
        <v>45088.606009583447</v>
      </c>
      <c r="H198" s="9">
        <v>2489.9396652642067</v>
      </c>
      <c r="I198" s="9">
        <v>3511.1564273540107</v>
      </c>
      <c r="J198" s="9">
        <v>6332.7047782118361</v>
      </c>
      <c r="K198" s="9">
        <v>37930.114442881786</v>
      </c>
      <c r="L198" s="9">
        <v>3352.3229612317159</v>
      </c>
      <c r="M198" s="9">
        <v>216162.43523734971</v>
      </c>
    </row>
    <row r="199" spans="1:13" x14ac:dyDescent="0.25">
      <c r="A199">
        <v>2013</v>
      </c>
      <c r="B199" s="7" t="s">
        <v>477</v>
      </c>
      <c r="C199" s="9">
        <v>142719.27747330398</v>
      </c>
      <c r="D199" s="9">
        <v>70871.792822885633</v>
      </c>
      <c r="E199" s="9">
        <v>708495.21430320677</v>
      </c>
      <c r="F199" s="9">
        <v>3341.1390149507697</v>
      </c>
      <c r="G199" s="9">
        <v>391426.86466415098</v>
      </c>
      <c r="H199" s="9">
        <v>18052.289117207434</v>
      </c>
      <c r="I199" s="9">
        <v>15647.841839446046</v>
      </c>
      <c r="J199" s="9">
        <v>48312.351327692901</v>
      </c>
      <c r="K199" s="9">
        <v>1657.4771159143736</v>
      </c>
      <c r="L199" s="9">
        <v>70869.82963056906</v>
      </c>
      <c r="M199" s="9">
        <v>1471394.0773093281</v>
      </c>
    </row>
    <row r="200" spans="1:13" x14ac:dyDescent="0.25">
      <c r="A200">
        <v>2013</v>
      </c>
      <c r="B200" s="7" t="s">
        <v>478</v>
      </c>
      <c r="C200" s="9">
        <v>2980.5435835443973</v>
      </c>
      <c r="D200" s="9">
        <v>749.91776748690859</v>
      </c>
      <c r="E200" s="9">
        <v>87711.479653859948</v>
      </c>
      <c r="F200" s="9">
        <v>121.91343423566472</v>
      </c>
      <c r="G200" s="9">
        <v>47433.322588823554</v>
      </c>
      <c r="H200" s="9">
        <v>3285.9443184798238</v>
      </c>
      <c r="I200" s="9">
        <v>4923.0920633899113</v>
      </c>
      <c r="J200" s="9">
        <v>7823.3553499152076</v>
      </c>
      <c r="K200" s="9">
        <v>1210.8186413697038</v>
      </c>
      <c r="L200" s="9">
        <v>3806.4370093226403</v>
      </c>
      <c r="M200" s="9">
        <v>160046.82441042777</v>
      </c>
    </row>
    <row r="201" spans="1:13" x14ac:dyDescent="0.25">
      <c r="A201">
        <v>2013</v>
      </c>
      <c r="B201" s="7" t="s">
        <v>479</v>
      </c>
      <c r="C201" s="9">
        <v>85806.705605134019</v>
      </c>
      <c r="D201" s="9">
        <v>56073.758673651551</v>
      </c>
      <c r="E201" s="9">
        <v>587978.74127644766</v>
      </c>
      <c r="F201" s="9">
        <v>5476.695908038836</v>
      </c>
      <c r="G201" s="9">
        <v>559556.61353513331</v>
      </c>
      <c r="H201" s="9">
        <v>44015.184013927937</v>
      </c>
      <c r="I201" s="9">
        <v>15327.032988765486</v>
      </c>
      <c r="J201" s="9">
        <v>44401.441056313721</v>
      </c>
      <c r="K201" s="9">
        <v>268049.20432405832</v>
      </c>
      <c r="L201" s="9">
        <v>84155.227350177825</v>
      </c>
      <c r="M201" s="9">
        <v>1750840.6047316482</v>
      </c>
    </row>
    <row r="202" spans="1:13" x14ac:dyDescent="0.25">
      <c r="A202">
        <v>2013</v>
      </c>
      <c r="B202" s="7" t="s">
        <v>480</v>
      </c>
      <c r="C202" s="9">
        <v>6202.0676623785876</v>
      </c>
      <c r="D202" s="9">
        <v>6896.5954285211328</v>
      </c>
      <c r="E202" s="9">
        <v>72370.254899134525</v>
      </c>
      <c r="F202" s="9">
        <v>0</v>
      </c>
      <c r="G202" s="9">
        <v>48171.782797870015</v>
      </c>
      <c r="H202" s="9">
        <v>2529.1989595085106</v>
      </c>
      <c r="I202" s="9">
        <v>2496.1484629859792</v>
      </c>
      <c r="J202" s="9">
        <v>914.42445720587614</v>
      </c>
      <c r="K202" s="9">
        <v>588.32571658236145</v>
      </c>
      <c r="L202" s="9">
        <v>9689.4471176873194</v>
      </c>
      <c r="M202" s="9">
        <v>149858.24550187431</v>
      </c>
    </row>
    <row r="203" spans="1:13" x14ac:dyDescent="0.25">
      <c r="A203">
        <v>2013</v>
      </c>
      <c r="B203" s="7" t="s">
        <v>481</v>
      </c>
      <c r="C203" s="9">
        <v>16728.184326374474</v>
      </c>
      <c r="D203" s="9">
        <v>1490.6417609041484</v>
      </c>
      <c r="E203" s="9">
        <v>133706.65342551848</v>
      </c>
      <c r="F203" s="9">
        <v>483.10034361578465</v>
      </c>
      <c r="G203" s="9">
        <v>111488.35634122539</v>
      </c>
      <c r="H203" s="9">
        <v>8451.8090075261716</v>
      </c>
      <c r="I203" s="9">
        <v>3490.2568352210419</v>
      </c>
      <c r="J203" s="9">
        <v>7267.4013133822582</v>
      </c>
      <c r="K203" s="9">
        <v>280.42073900962913</v>
      </c>
      <c r="L203" s="9">
        <v>9454.6441915042597</v>
      </c>
      <c r="M203" s="9">
        <v>292841.46828428161</v>
      </c>
    </row>
    <row r="204" spans="1:13" x14ac:dyDescent="0.25">
      <c r="A204">
        <v>2013</v>
      </c>
      <c r="B204" s="7" t="s">
        <v>482</v>
      </c>
      <c r="C204" s="9">
        <v>79456.591671297763</v>
      </c>
      <c r="D204" s="9">
        <v>7947.637753668696</v>
      </c>
      <c r="E204" s="9">
        <v>458492.95272274048</v>
      </c>
      <c r="F204" s="9">
        <v>1240.1100628096442</v>
      </c>
      <c r="G204" s="9">
        <v>310584.68758300995</v>
      </c>
      <c r="H204" s="9">
        <v>16097.062072946897</v>
      </c>
      <c r="I204" s="9">
        <v>8176.1744385987186</v>
      </c>
      <c r="J204" s="9">
        <v>35657.520008702006</v>
      </c>
      <c r="K204" s="9">
        <v>8951.6295343054608</v>
      </c>
      <c r="L204" s="9">
        <v>49652.694814982118</v>
      </c>
      <c r="M204" s="9">
        <v>976257.0606630618</v>
      </c>
    </row>
    <row r="205" spans="1:13" x14ac:dyDescent="0.25">
      <c r="A205">
        <v>2013</v>
      </c>
      <c r="B205" s="7" t="s">
        <v>483</v>
      </c>
      <c r="C205" s="9">
        <v>47433.396251617407</v>
      </c>
      <c r="D205" s="9">
        <v>63827.493373528057</v>
      </c>
      <c r="E205" s="9">
        <v>223835.13042313664</v>
      </c>
      <c r="F205" s="9">
        <v>8239.8675670825232</v>
      </c>
      <c r="G205" s="9">
        <v>231094.2534544362</v>
      </c>
      <c r="H205" s="9">
        <v>10688.654498471358</v>
      </c>
      <c r="I205" s="9">
        <v>3840.9836381585105</v>
      </c>
      <c r="J205" s="9">
        <v>17624.179018011193</v>
      </c>
      <c r="K205" s="9">
        <v>35655.303677844437</v>
      </c>
      <c r="L205" s="9">
        <v>72594.876995401457</v>
      </c>
      <c r="M205" s="9">
        <v>714834.1388976879</v>
      </c>
    </row>
    <row r="206" spans="1:13" x14ac:dyDescent="0.25">
      <c r="A206">
        <v>2013</v>
      </c>
      <c r="B206" s="7" t="s">
        <v>484</v>
      </c>
      <c r="C206" s="9">
        <v>179363.29518278822</v>
      </c>
      <c r="D206" s="9">
        <v>273115.95088549849</v>
      </c>
      <c r="E206" s="9">
        <v>817357.06417812244</v>
      </c>
      <c r="F206" s="9">
        <v>7911.6501630612074</v>
      </c>
      <c r="G206" s="9">
        <v>1239465.5338705392</v>
      </c>
      <c r="H206" s="9">
        <v>45458.385033625556</v>
      </c>
      <c r="I206" s="9">
        <v>95570.307899161344</v>
      </c>
      <c r="J206" s="9">
        <v>64405.375271251833</v>
      </c>
      <c r="K206" s="9">
        <v>659.06982986058676</v>
      </c>
      <c r="L206" s="9">
        <v>150915.68110278208</v>
      </c>
      <c r="M206" s="9">
        <v>2874222.313416691</v>
      </c>
    </row>
    <row r="207" spans="1:13" x14ac:dyDescent="0.25">
      <c r="A207">
        <v>2013</v>
      </c>
      <c r="B207" s="7" t="s">
        <v>485</v>
      </c>
      <c r="C207" s="9">
        <v>48526.444161353829</v>
      </c>
      <c r="D207" s="9">
        <v>25366.557141599347</v>
      </c>
      <c r="E207" s="9">
        <v>603684.36849763058</v>
      </c>
      <c r="F207" s="9">
        <v>9294.555375019876</v>
      </c>
      <c r="G207" s="9">
        <v>298324.74080322648</v>
      </c>
      <c r="H207" s="9">
        <v>19158.356863947396</v>
      </c>
      <c r="I207" s="9">
        <v>17372.044495329115</v>
      </c>
      <c r="J207" s="9">
        <v>24400.292474090533</v>
      </c>
      <c r="K207" s="9">
        <v>9180.723977521011</v>
      </c>
      <c r="L207" s="9">
        <v>67565.336460737075</v>
      </c>
      <c r="M207" s="9">
        <v>1122873.4202504552</v>
      </c>
    </row>
    <row r="208" spans="1:13" x14ac:dyDescent="0.25">
      <c r="A208">
        <v>2013</v>
      </c>
      <c r="B208" s="7" t="s">
        <v>486</v>
      </c>
      <c r="C208" s="9">
        <v>47275.332187167165</v>
      </c>
      <c r="D208" s="9">
        <v>19421.795921829733</v>
      </c>
      <c r="E208" s="9">
        <v>473505.23179204226</v>
      </c>
      <c r="F208" s="9">
        <v>8648.6058567410346</v>
      </c>
      <c r="G208" s="9">
        <v>285869.1156800373</v>
      </c>
      <c r="H208" s="9">
        <v>16493.140914690277</v>
      </c>
      <c r="I208" s="9">
        <v>8229.5288981348058</v>
      </c>
      <c r="J208" s="9">
        <v>45151.722090775002</v>
      </c>
      <c r="K208" s="9">
        <v>0</v>
      </c>
      <c r="L208" s="9">
        <v>52056.809128095687</v>
      </c>
      <c r="M208" s="9">
        <v>956651.28246951336</v>
      </c>
    </row>
    <row r="209" spans="1:13" x14ac:dyDescent="0.25">
      <c r="A209">
        <v>2013</v>
      </c>
      <c r="B209" s="7" t="s">
        <v>487</v>
      </c>
      <c r="C209" s="9">
        <v>166968.63441690311</v>
      </c>
      <c r="D209" s="9">
        <v>61440.815616545093</v>
      </c>
      <c r="E209" s="9">
        <v>1225153.9671279103</v>
      </c>
      <c r="F209" s="9">
        <v>35020.235472761211</v>
      </c>
      <c r="G209" s="9">
        <v>2311008.0145929446</v>
      </c>
      <c r="H209" s="9">
        <v>69732.598710859776</v>
      </c>
      <c r="I209" s="9">
        <v>45767.817649095778</v>
      </c>
      <c r="J209" s="9">
        <v>85260.997677377309</v>
      </c>
      <c r="K209" s="9">
        <v>20190.232161936372</v>
      </c>
      <c r="L209" s="9">
        <v>295112.3809774227</v>
      </c>
      <c r="M209" s="9">
        <v>4315655.6944037564</v>
      </c>
    </row>
    <row r="210" spans="1:13" x14ac:dyDescent="0.25">
      <c r="A210">
        <v>2013</v>
      </c>
      <c r="B210" s="7" t="s">
        <v>488</v>
      </c>
      <c r="C210" s="9">
        <v>23721.551518538516</v>
      </c>
      <c r="D210" s="9">
        <v>8206.7542377577156</v>
      </c>
      <c r="E210" s="9">
        <v>315220.60597923247</v>
      </c>
      <c r="F210" s="9">
        <v>9185.8254833033898</v>
      </c>
      <c r="G210" s="9">
        <v>165355.20942163491</v>
      </c>
      <c r="H210" s="9">
        <v>16138.703185639402</v>
      </c>
      <c r="I210" s="9">
        <v>10873.318092536565</v>
      </c>
      <c r="J210" s="9">
        <v>11502.130040566868</v>
      </c>
      <c r="K210" s="9">
        <v>416.23491727576197</v>
      </c>
      <c r="L210" s="9">
        <v>25860.752211277679</v>
      </c>
      <c r="M210" s="9">
        <v>586481.08508776326</v>
      </c>
    </row>
    <row r="211" spans="1:13" x14ac:dyDescent="0.25">
      <c r="A211">
        <v>2013</v>
      </c>
      <c r="B211" s="7" t="s">
        <v>489</v>
      </c>
      <c r="C211" s="9">
        <v>92357.955634013284</v>
      </c>
      <c r="D211" s="9">
        <v>14712.460050681675</v>
      </c>
      <c r="E211" s="9">
        <v>250141.64793876262</v>
      </c>
      <c r="F211" s="9">
        <v>12896.80358937221</v>
      </c>
      <c r="G211" s="9">
        <v>252634.7698732132</v>
      </c>
      <c r="H211" s="9">
        <v>15688.895322336295</v>
      </c>
      <c r="I211" s="9">
        <v>8720.8699872206362</v>
      </c>
      <c r="J211" s="9">
        <v>4212.6068908781581</v>
      </c>
      <c r="K211" s="9">
        <v>782.91224470890529</v>
      </c>
      <c r="L211" s="9">
        <v>50033.903280053564</v>
      </c>
      <c r="M211" s="9">
        <v>702182.82481124043</v>
      </c>
    </row>
    <row r="212" spans="1:13" x14ac:dyDescent="0.25">
      <c r="A212">
        <v>2013</v>
      </c>
      <c r="B212" s="7" t="s">
        <v>490</v>
      </c>
      <c r="C212" s="9">
        <v>239119.08790769349</v>
      </c>
      <c r="D212" s="9">
        <v>188943.53984275213</v>
      </c>
      <c r="E212" s="9">
        <v>1307893.8974263796</v>
      </c>
      <c r="F212" s="9">
        <v>18633.686267455087</v>
      </c>
      <c r="G212" s="9">
        <v>1382369.5191372419</v>
      </c>
      <c r="H212" s="9">
        <v>75668.62824494543</v>
      </c>
      <c r="I212" s="9">
        <v>43165.796336541323</v>
      </c>
      <c r="J212" s="9">
        <v>118137.1045489411</v>
      </c>
      <c r="K212" s="9">
        <v>31534.201486835827</v>
      </c>
      <c r="L212" s="9">
        <v>284952.65008519264</v>
      </c>
      <c r="M212" s="9">
        <v>3690418.111283978</v>
      </c>
    </row>
    <row r="213" spans="1:13" x14ac:dyDescent="0.25">
      <c r="A213">
        <v>2013</v>
      </c>
      <c r="B213" s="7" t="s">
        <v>491</v>
      </c>
      <c r="C213" s="9">
        <v>779196.31107661035</v>
      </c>
      <c r="D213" s="9">
        <v>281577.23227057199</v>
      </c>
      <c r="E213" s="9">
        <v>3347443.6552551985</v>
      </c>
      <c r="F213" s="9">
        <v>55726.741686280053</v>
      </c>
      <c r="G213" s="9">
        <v>3950346.5744033679</v>
      </c>
      <c r="H213" s="9">
        <v>283447.03540342842</v>
      </c>
      <c r="I213" s="9">
        <v>148608.75646649636</v>
      </c>
      <c r="J213" s="9">
        <v>279312.11750846636</v>
      </c>
      <c r="K213" s="9">
        <v>167757.30885885248</v>
      </c>
      <c r="L213" s="9">
        <v>591108.92198155914</v>
      </c>
      <c r="M213" s="9">
        <v>9884524.6549108289</v>
      </c>
    </row>
    <row r="214" spans="1:13" x14ac:dyDescent="0.25">
      <c r="A214">
        <v>2013</v>
      </c>
      <c r="B214" s="7" t="s">
        <v>492</v>
      </c>
      <c r="C214" s="9">
        <v>148912.02029311479</v>
      </c>
      <c r="D214" s="9">
        <v>87601.447692365895</v>
      </c>
      <c r="E214" s="9">
        <v>872225.98050189042</v>
      </c>
      <c r="F214" s="9">
        <v>11134.998033572427</v>
      </c>
      <c r="G214" s="9">
        <v>931801.13644454826</v>
      </c>
      <c r="H214" s="9">
        <v>54893.715687539996</v>
      </c>
      <c r="I214" s="9">
        <v>43120.674520599503</v>
      </c>
      <c r="J214" s="9">
        <v>110470.81287958904</v>
      </c>
      <c r="K214" s="9">
        <v>3227.916409946346</v>
      </c>
      <c r="L214" s="9">
        <v>119343.46094342225</v>
      </c>
      <c r="M214" s="9">
        <v>2382732.1634065891</v>
      </c>
    </row>
    <row r="215" spans="1:13" x14ac:dyDescent="0.25">
      <c r="A215">
        <v>2013</v>
      </c>
      <c r="B215" s="7" t="s">
        <v>493</v>
      </c>
      <c r="C215" s="9">
        <v>1216523.3437408777</v>
      </c>
      <c r="D215" s="9">
        <v>452447.14725671906</v>
      </c>
      <c r="E215" s="9">
        <v>17202690.264381971</v>
      </c>
      <c r="F215" s="9">
        <v>261335.84528891763</v>
      </c>
      <c r="G215" s="9">
        <v>6689728.2740701735</v>
      </c>
      <c r="H215" s="9">
        <v>458192.53250032529</v>
      </c>
      <c r="I215" s="9">
        <v>229865.30359941514</v>
      </c>
      <c r="J215" s="9">
        <v>599544.33792813774</v>
      </c>
      <c r="K215" s="9">
        <v>565109.79033247521</v>
      </c>
      <c r="L215" s="9">
        <v>1371481.7408077421</v>
      </c>
      <c r="M215" s="9">
        <v>29046918.579906754</v>
      </c>
    </row>
    <row r="216" spans="1:13" x14ac:dyDescent="0.25">
      <c r="A216">
        <v>2013</v>
      </c>
      <c r="B216" s="7" t="s">
        <v>494</v>
      </c>
      <c r="C216" s="9">
        <v>4957443.9592096014</v>
      </c>
      <c r="D216" s="9">
        <v>1724802.0326979321</v>
      </c>
      <c r="E216" s="9">
        <v>27262551.804493275</v>
      </c>
      <c r="F216" s="9">
        <v>2603912.3789447099</v>
      </c>
      <c r="G216" s="9">
        <v>29909400.298649386</v>
      </c>
      <c r="H216" s="9">
        <v>1563835.7770994718</v>
      </c>
      <c r="I216" s="9">
        <v>744740.43509428052</v>
      </c>
      <c r="J216" s="9">
        <v>3868654.5542513626</v>
      </c>
      <c r="K216" s="9">
        <v>394416.82557310961</v>
      </c>
      <c r="L216" s="9">
        <v>10367291.471067749</v>
      </c>
      <c r="M216" s="9">
        <v>83397049.537080884</v>
      </c>
    </row>
    <row r="217" spans="1:13" x14ac:dyDescent="0.25">
      <c r="A217">
        <v>2013</v>
      </c>
      <c r="B217" s="7" t="s">
        <v>495</v>
      </c>
      <c r="C217" s="9">
        <v>857026.82722060126</v>
      </c>
      <c r="D217" s="9">
        <v>238221.13970635779</v>
      </c>
      <c r="E217" s="9">
        <v>2829563.4590127459</v>
      </c>
      <c r="F217" s="9">
        <v>140163.35904469393</v>
      </c>
      <c r="G217" s="9">
        <v>4059894.826412499</v>
      </c>
      <c r="H217" s="9">
        <v>202347.91999896531</v>
      </c>
      <c r="I217" s="9">
        <v>122121.32065824731</v>
      </c>
      <c r="J217" s="9">
        <v>428518.40224269632</v>
      </c>
      <c r="K217" s="9">
        <v>184710.04522020626</v>
      </c>
      <c r="L217" s="9">
        <v>540430.30884909478</v>
      </c>
      <c r="M217" s="9">
        <v>9602997.6083661057</v>
      </c>
    </row>
    <row r="218" spans="1:13" x14ac:dyDescent="0.25">
      <c r="A218">
        <v>2013</v>
      </c>
      <c r="B218" s="7" t="s">
        <v>496</v>
      </c>
      <c r="C218" s="9">
        <v>461623.98478667997</v>
      </c>
      <c r="D218" s="9">
        <v>93918.666191215409</v>
      </c>
      <c r="E218" s="9">
        <v>1968877.8857004025</v>
      </c>
      <c r="F218" s="9">
        <v>51833.495651848483</v>
      </c>
      <c r="G218" s="9">
        <v>1544493.7123104043</v>
      </c>
      <c r="H218" s="9">
        <v>170723.06408888436</v>
      </c>
      <c r="I218" s="9">
        <v>150166.2721481612</v>
      </c>
      <c r="J218" s="9">
        <v>185532.13854600932</v>
      </c>
      <c r="K218" s="9">
        <v>3233.6110821399816</v>
      </c>
      <c r="L218" s="9">
        <v>343473.89788726671</v>
      </c>
      <c r="M218" s="9">
        <v>4973876.7283930127</v>
      </c>
    </row>
    <row r="219" spans="1:13" x14ac:dyDescent="0.25">
      <c r="A219">
        <v>2013</v>
      </c>
      <c r="B219" s="7" t="s">
        <v>497</v>
      </c>
      <c r="C219" s="9">
        <v>1014678.4593041523</v>
      </c>
      <c r="D219" s="9">
        <v>110570.34086002785</v>
      </c>
      <c r="E219" s="9">
        <v>3317007.4530082159</v>
      </c>
      <c r="F219" s="9">
        <v>41555.333141976975</v>
      </c>
      <c r="G219" s="9">
        <v>3228762.2655723593</v>
      </c>
      <c r="H219" s="9">
        <v>212536.78678171325</v>
      </c>
      <c r="I219" s="9">
        <v>109761.97390282837</v>
      </c>
      <c r="J219" s="9">
        <v>279415.66509660787</v>
      </c>
      <c r="K219" s="9">
        <v>108990.7732892442</v>
      </c>
      <c r="L219" s="9">
        <v>606315.65448503697</v>
      </c>
      <c r="M219" s="9">
        <v>9029594.7054421641</v>
      </c>
    </row>
    <row r="220" spans="1:13" x14ac:dyDescent="0.25">
      <c r="A220">
        <v>2013</v>
      </c>
      <c r="B220" s="7" t="s">
        <v>498</v>
      </c>
      <c r="C220" s="9">
        <v>72332.894159551142</v>
      </c>
      <c r="D220" s="9">
        <v>30789.034952876344</v>
      </c>
      <c r="E220" s="9">
        <v>529625.24401059467</v>
      </c>
      <c r="F220" s="9">
        <v>6291.6078987298652</v>
      </c>
      <c r="G220" s="9">
        <v>287333.5584795691</v>
      </c>
      <c r="H220" s="9">
        <v>21596.605185127792</v>
      </c>
      <c r="I220" s="9">
        <v>26344.046020892085</v>
      </c>
      <c r="J220" s="9">
        <v>24291.082642078334</v>
      </c>
      <c r="K220" s="9">
        <v>12152.598752131085</v>
      </c>
      <c r="L220" s="9">
        <v>95753.465859257063</v>
      </c>
      <c r="M220" s="9">
        <v>1106510.1379608074</v>
      </c>
    </row>
    <row r="221" spans="1:13" x14ac:dyDescent="0.25">
      <c r="A221">
        <v>2013</v>
      </c>
      <c r="B221" s="7" t="s">
        <v>499</v>
      </c>
      <c r="C221" s="9">
        <v>66144.950141079331</v>
      </c>
      <c r="D221" s="9">
        <v>15877.098873512439</v>
      </c>
      <c r="E221" s="9">
        <v>514898.86719856062</v>
      </c>
      <c r="F221" s="9">
        <v>9173.9367202092562</v>
      </c>
      <c r="G221" s="9">
        <v>329402.68695080408</v>
      </c>
      <c r="H221" s="9">
        <v>25710.83011556623</v>
      </c>
      <c r="I221" s="9">
        <v>13328.020333237004</v>
      </c>
      <c r="J221" s="9">
        <v>52182.717362012692</v>
      </c>
      <c r="K221" s="9">
        <v>1676.4189337091384</v>
      </c>
      <c r="L221" s="9">
        <v>67894.630744907947</v>
      </c>
      <c r="M221" s="9">
        <v>1096290.1573735988</v>
      </c>
    </row>
    <row r="222" spans="1:13" x14ac:dyDescent="0.25">
      <c r="A222">
        <v>2013</v>
      </c>
      <c r="B222" s="7" t="s">
        <v>500</v>
      </c>
      <c r="C222" s="9">
        <v>257471.48752757744</v>
      </c>
      <c r="D222" s="9">
        <v>43431.745767701839</v>
      </c>
      <c r="E222" s="9">
        <v>1086244.8094348498</v>
      </c>
      <c r="F222" s="9">
        <v>17725.686025541738</v>
      </c>
      <c r="G222" s="9">
        <v>927277.20131460379</v>
      </c>
      <c r="H222" s="9">
        <v>57374.856355617929</v>
      </c>
      <c r="I222" s="9">
        <v>47776.080492158748</v>
      </c>
      <c r="J222" s="9">
        <v>105688.55296037003</v>
      </c>
      <c r="K222" s="9">
        <v>7710.3163894395238</v>
      </c>
      <c r="L222" s="9">
        <v>160441.67275563814</v>
      </c>
      <c r="M222" s="9">
        <v>2711142.4090234991</v>
      </c>
    </row>
    <row r="223" spans="1:13" x14ac:dyDescent="0.25">
      <c r="A223">
        <v>2013</v>
      </c>
      <c r="B223" s="7" t="s">
        <v>501</v>
      </c>
      <c r="C223" s="9">
        <v>203866.00454884616</v>
      </c>
      <c r="D223" s="9">
        <v>99031.774947813348</v>
      </c>
      <c r="E223" s="9">
        <v>3105032.6258097184</v>
      </c>
      <c r="F223" s="9">
        <v>8950.4495659613949</v>
      </c>
      <c r="G223" s="9">
        <v>1662816.7166510138</v>
      </c>
      <c r="H223" s="9">
        <v>125009.82300121797</v>
      </c>
      <c r="I223" s="9">
        <v>46058.483127048552</v>
      </c>
      <c r="J223" s="9">
        <v>71451.997079930574</v>
      </c>
      <c r="K223" s="9">
        <v>64354.690252095868</v>
      </c>
      <c r="L223" s="9">
        <v>411673.4800135697</v>
      </c>
      <c r="M223" s="9">
        <v>5798246.0449972153</v>
      </c>
    </row>
    <row r="224" spans="1:13" x14ac:dyDescent="0.25">
      <c r="A224">
        <v>2013</v>
      </c>
      <c r="B224" s="7" t="s">
        <v>86</v>
      </c>
      <c r="C224" s="9">
        <v>11288616.213337993</v>
      </c>
      <c r="D224" s="9">
        <v>3986983.2594602499</v>
      </c>
      <c r="E224" s="9">
        <v>69678037.15969038</v>
      </c>
      <c r="F224" s="9">
        <v>3329420.4143699249</v>
      </c>
      <c r="G224" s="9">
        <v>61376686.111645371</v>
      </c>
      <c r="H224" s="9">
        <v>3550460.7292750995</v>
      </c>
      <c r="I224" s="9">
        <v>1972939.3515243365</v>
      </c>
      <c r="J224" s="9">
        <v>6544878.6438380657</v>
      </c>
      <c r="K224" s="9">
        <v>1934346.9079657742</v>
      </c>
      <c r="L224" s="9">
        <v>15919862.585921464</v>
      </c>
      <c r="M224" s="9">
        <v>179582231.37702867</v>
      </c>
    </row>
    <row r="227" spans="1:13" x14ac:dyDescent="0.25">
      <c r="C227" s="13" t="s">
        <v>93</v>
      </c>
    </row>
    <row r="228" spans="1:13" x14ac:dyDescent="0.25">
      <c r="B228" s="13" t="s">
        <v>94</v>
      </c>
      <c r="C228" s="133" t="s">
        <v>780</v>
      </c>
      <c r="D228" s="133" t="s">
        <v>782</v>
      </c>
      <c r="E228" s="133" t="s">
        <v>23</v>
      </c>
      <c r="F228" s="133" t="s">
        <v>787</v>
      </c>
      <c r="G228" s="133" t="s">
        <v>788</v>
      </c>
      <c r="H228" s="133" t="s">
        <v>791</v>
      </c>
      <c r="I228" s="133" t="s">
        <v>25</v>
      </c>
      <c r="J228" s="133" t="s">
        <v>24</v>
      </c>
      <c r="K228" s="133" t="s">
        <v>35</v>
      </c>
      <c r="L228" s="133" t="s">
        <v>795</v>
      </c>
      <c r="M228" s="133" t="s">
        <v>84</v>
      </c>
    </row>
    <row r="229" spans="1:13" x14ac:dyDescent="0.25">
      <c r="A229">
        <v>2014</v>
      </c>
      <c r="B229" s="7" t="s">
        <v>502</v>
      </c>
      <c r="C229" s="9">
        <v>57170.319818504824</v>
      </c>
      <c r="D229" s="9">
        <v>3903.5828995237425</v>
      </c>
      <c r="E229" s="9">
        <v>299732.70011656859</v>
      </c>
      <c r="F229" s="9">
        <v>1313.8416250906691</v>
      </c>
      <c r="G229" s="9">
        <v>212497.60549940856</v>
      </c>
      <c r="H229" s="9">
        <v>11889.440696798581</v>
      </c>
      <c r="I229" s="9">
        <v>4034.8870601149806</v>
      </c>
      <c r="J229" s="9">
        <v>17501.611585777744</v>
      </c>
      <c r="K229" s="9">
        <v>4163.7974531782738</v>
      </c>
      <c r="L229" s="9">
        <v>23959.901912492925</v>
      </c>
      <c r="M229" s="9">
        <v>636167.68866745895</v>
      </c>
    </row>
    <row r="230" spans="1:13" x14ac:dyDescent="0.25">
      <c r="A230">
        <v>2014</v>
      </c>
      <c r="B230" s="7" t="s">
        <v>503</v>
      </c>
      <c r="C230" s="9">
        <v>16173.92022394983</v>
      </c>
      <c r="D230" s="9">
        <v>11238.360666260105</v>
      </c>
      <c r="E230" s="9">
        <v>97522.005888354688</v>
      </c>
      <c r="F230" s="9">
        <v>53.459781571371259</v>
      </c>
      <c r="G230" s="9">
        <v>56123.178533138031</v>
      </c>
      <c r="H230" s="9">
        <v>2472.8385494848408</v>
      </c>
      <c r="I230" s="9">
        <v>3940.361533460532</v>
      </c>
      <c r="J230" s="9">
        <v>7293.5030187928223</v>
      </c>
      <c r="K230" s="9">
        <v>34061.087804450537</v>
      </c>
      <c r="L230" s="9">
        <v>3358.1624457052353</v>
      </c>
      <c r="M230" s="9">
        <v>232236.878445168</v>
      </c>
    </row>
    <row r="231" spans="1:13" x14ac:dyDescent="0.25">
      <c r="A231">
        <v>2014</v>
      </c>
      <c r="B231" s="7" t="s">
        <v>504</v>
      </c>
      <c r="C231" s="9">
        <v>161368.03720231861</v>
      </c>
      <c r="D231" s="9">
        <v>80017.081828183582</v>
      </c>
      <c r="E231" s="9">
        <v>765874.80305031873</v>
      </c>
      <c r="F231" s="9">
        <v>2722.7040024410467</v>
      </c>
      <c r="G231" s="9">
        <v>435570.18666570314</v>
      </c>
      <c r="H231" s="9">
        <v>18355.323692057995</v>
      </c>
      <c r="I231" s="9">
        <v>15950.125625758441</v>
      </c>
      <c r="J231" s="9">
        <v>32368.184908635725</v>
      </c>
      <c r="K231" s="9">
        <v>432.21567563014486</v>
      </c>
      <c r="L231" s="9">
        <v>68086.202914162743</v>
      </c>
      <c r="M231" s="9">
        <v>1580744.8655652101</v>
      </c>
    </row>
    <row r="232" spans="1:13" x14ac:dyDescent="0.25">
      <c r="A232">
        <v>2014</v>
      </c>
      <c r="B232" s="7" t="s">
        <v>505</v>
      </c>
      <c r="C232" s="9">
        <v>4739.6759430013599</v>
      </c>
      <c r="D232" s="9">
        <v>287.73167603933734</v>
      </c>
      <c r="E232" s="9">
        <v>89144.800224233593</v>
      </c>
      <c r="F232" s="9">
        <v>0</v>
      </c>
      <c r="G232" s="9">
        <v>47208.657759106965</v>
      </c>
      <c r="H232" s="9">
        <v>4829.1663004823913</v>
      </c>
      <c r="I232" s="9">
        <v>7100.3625108887572</v>
      </c>
      <c r="J232" s="9">
        <v>7228.0806052221833</v>
      </c>
      <c r="K232" s="9">
        <v>1221.0711346166363</v>
      </c>
      <c r="L232" s="9">
        <v>7676.2554622969546</v>
      </c>
      <c r="M232" s="9">
        <v>169435.80161588814</v>
      </c>
    </row>
    <row r="233" spans="1:13" x14ac:dyDescent="0.25">
      <c r="A233">
        <v>2014</v>
      </c>
      <c r="B233" s="7" t="s">
        <v>506</v>
      </c>
      <c r="C233" s="9">
        <v>103964.77269310002</v>
      </c>
      <c r="D233" s="9">
        <v>64540.898805668468</v>
      </c>
      <c r="E233" s="9">
        <v>594621.03878246562</v>
      </c>
      <c r="F233" s="9">
        <v>5312.6974383665902</v>
      </c>
      <c r="G233" s="9">
        <v>603811.48303597933</v>
      </c>
      <c r="H233" s="9">
        <v>48482.629474181173</v>
      </c>
      <c r="I233" s="9">
        <v>60702.945539686742</v>
      </c>
      <c r="J233" s="9">
        <v>51329.724084469373</v>
      </c>
      <c r="K233" s="9">
        <v>254300.85236271718</v>
      </c>
      <c r="L233" s="9">
        <v>102261.55947639528</v>
      </c>
      <c r="M233" s="9">
        <v>1889328.60169303</v>
      </c>
    </row>
    <row r="234" spans="1:13" x14ac:dyDescent="0.25">
      <c r="A234">
        <v>2014</v>
      </c>
      <c r="B234" s="7" t="s">
        <v>507</v>
      </c>
      <c r="C234" s="9">
        <v>8179.3681977292617</v>
      </c>
      <c r="D234" s="9">
        <v>6763.4615379759653</v>
      </c>
      <c r="E234" s="9">
        <v>80187.609060499992</v>
      </c>
      <c r="F234" s="9">
        <v>489.02335192411857</v>
      </c>
      <c r="G234" s="9">
        <v>47911.200985510448</v>
      </c>
      <c r="H234" s="9">
        <v>3589.8000902713884</v>
      </c>
      <c r="I234" s="9">
        <v>2503.3019339531434</v>
      </c>
      <c r="J234" s="9">
        <v>583.25348586728444</v>
      </c>
      <c r="K234" s="9">
        <v>515.97866675965884</v>
      </c>
      <c r="L234" s="9">
        <v>6740.3516771509558</v>
      </c>
      <c r="M234" s="9">
        <v>157463.34898764221</v>
      </c>
    </row>
    <row r="235" spans="1:13" x14ac:dyDescent="0.25">
      <c r="A235">
        <v>2014</v>
      </c>
      <c r="B235" s="7" t="s">
        <v>508</v>
      </c>
      <c r="C235" s="9">
        <v>18170.185077744609</v>
      </c>
      <c r="D235" s="9">
        <v>1943.2130740976063</v>
      </c>
      <c r="E235" s="9">
        <v>146230.27157549007</v>
      </c>
      <c r="F235" s="9">
        <v>1519.7199216529141</v>
      </c>
      <c r="G235" s="9">
        <v>101593.41402725033</v>
      </c>
      <c r="H235" s="9">
        <v>9274.3736973614323</v>
      </c>
      <c r="I235" s="9">
        <v>4206.0496687671366</v>
      </c>
      <c r="J235" s="9">
        <v>7552.0717406511103</v>
      </c>
      <c r="K235" s="9">
        <v>472.73046758155641</v>
      </c>
      <c r="L235" s="9">
        <v>8578.4283588448343</v>
      </c>
      <c r="M235" s="9">
        <v>299540.4576094416</v>
      </c>
    </row>
    <row r="236" spans="1:13" x14ac:dyDescent="0.25">
      <c r="A236">
        <v>2014</v>
      </c>
      <c r="B236" s="7" t="s">
        <v>509</v>
      </c>
      <c r="C236" s="9">
        <v>93492.205279644462</v>
      </c>
      <c r="D236" s="9">
        <v>9597.2856643275536</v>
      </c>
      <c r="E236" s="9">
        <v>455767.60491899459</v>
      </c>
      <c r="F236" s="9">
        <v>1891.8040108732489</v>
      </c>
      <c r="G236" s="9">
        <v>318480.79951123567</v>
      </c>
      <c r="H236" s="9">
        <v>20159.164859912977</v>
      </c>
      <c r="I236" s="9">
        <v>7240.4195635824844</v>
      </c>
      <c r="J236" s="9">
        <v>23798.184020782606</v>
      </c>
      <c r="K236" s="9">
        <v>7231.0315902209195</v>
      </c>
      <c r="L236" s="9">
        <v>46101.082352429628</v>
      </c>
      <c r="M236" s="9">
        <v>983759.58177200402</v>
      </c>
    </row>
    <row r="237" spans="1:13" x14ac:dyDescent="0.25">
      <c r="A237">
        <v>2014</v>
      </c>
      <c r="B237" s="7" t="s">
        <v>510</v>
      </c>
      <c r="C237" s="9">
        <v>56109.23448509063</v>
      </c>
      <c r="D237" s="9">
        <v>59730.830244355355</v>
      </c>
      <c r="E237" s="9">
        <v>222900.63791382697</v>
      </c>
      <c r="F237" s="9">
        <v>8694.2284286898594</v>
      </c>
      <c r="G237" s="9">
        <v>230873.90395420772</v>
      </c>
      <c r="H237" s="9">
        <v>9749.9827240244194</v>
      </c>
      <c r="I237" s="9">
        <v>4802.6383523370514</v>
      </c>
      <c r="J237" s="9">
        <v>18679.421733476142</v>
      </c>
      <c r="K237" s="9">
        <v>21133.705027311873</v>
      </c>
      <c r="L237" s="9">
        <v>31626.188289049627</v>
      </c>
      <c r="M237" s="9">
        <v>664300.77115236979</v>
      </c>
    </row>
    <row r="238" spans="1:13" x14ac:dyDescent="0.25">
      <c r="A238">
        <v>2014</v>
      </c>
      <c r="B238" s="7" t="s">
        <v>511</v>
      </c>
      <c r="C238" s="9">
        <v>195305.77204315757</v>
      </c>
      <c r="D238" s="9">
        <v>240058.0570430753</v>
      </c>
      <c r="E238" s="9">
        <v>1010847.3866702369</v>
      </c>
      <c r="F238" s="9">
        <v>13582.977102497833</v>
      </c>
      <c r="G238" s="9">
        <v>1301981.5441812396</v>
      </c>
      <c r="H238" s="9">
        <v>46508.632889698856</v>
      </c>
      <c r="I238" s="9">
        <v>119464.77669441623</v>
      </c>
      <c r="J238" s="9">
        <v>60919.972857526838</v>
      </c>
      <c r="K238" s="9">
        <v>1086.4224602358568</v>
      </c>
      <c r="L238" s="9">
        <v>173176.96529010282</v>
      </c>
      <c r="M238" s="9">
        <v>3162932.5072321873</v>
      </c>
    </row>
    <row r="239" spans="1:13" x14ac:dyDescent="0.25">
      <c r="A239">
        <v>2014</v>
      </c>
      <c r="B239" s="7" t="s">
        <v>512</v>
      </c>
      <c r="C239" s="9">
        <v>50307.088629116297</v>
      </c>
      <c r="D239" s="9">
        <v>27732.332108512772</v>
      </c>
      <c r="E239" s="9">
        <v>626411.73435395013</v>
      </c>
      <c r="F239" s="9">
        <v>11425.346332502584</v>
      </c>
      <c r="G239" s="9">
        <v>304072.68900921795</v>
      </c>
      <c r="H239" s="9">
        <v>18383.43085161304</v>
      </c>
      <c r="I239" s="9">
        <v>18489.218953633328</v>
      </c>
      <c r="J239" s="9">
        <v>23610.197263969043</v>
      </c>
      <c r="K239" s="9">
        <v>9319.1956937540599</v>
      </c>
      <c r="L239" s="9">
        <v>80713.258899397319</v>
      </c>
      <c r="M239" s="9">
        <v>1170464.4920956665</v>
      </c>
    </row>
    <row r="240" spans="1:13" x14ac:dyDescent="0.25">
      <c r="A240">
        <v>2014</v>
      </c>
      <c r="B240" s="7" t="s">
        <v>513</v>
      </c>
      <c r="C240" s="9">
        <v>55943.118598637608</v>
      </c>
      <c r="D240" s="9">
        <v>25033.115609535223</v>
      </c>
      <c r="E240" s="9">
        <v>545989.09951486345</v>
      </c>
      <c r="F240" s="9">
        <v>17786.553808066576</v>
      </c>
      <c r="G240" s="9">
        <v>327998.33407744882</v>
      </c>
      <c r="H240" s="9">
        <v>19201.326025979055</v>
      </c>
      <c r="I240" s="9">
        <v>10876.047567875186</v>
      </c>
      <c r="J240" s="9">
        <v>35001.020995401122</v>
      </c>
      <c r="K240" s="9">
        <v>212.28099050445465</v>
      </c>
      <c r="L240" s="9">
        <v>56071.67276600784</v>
      </c>
      <c r="M240" s="9">
        <v>1094112.5699543194</v>
      </c>
    </row>
    <row r="241" spans="1:13" x14ac:dyDescent="0.25">
      <c r="A241">
        <v>2014</v>
      </c>
      <c r="B241" s="7" t="s">
        <v>514</v>
      </c>
      <c r="C241" s="9">
        <v>200526.10819513269</v>
      </c>
      <c r="D241" s="9">
        <v>66286.748919114238</v>
      </c>
      <c r="E241" s="9">
        <v>1146159.0336552099</v>
      </c>
      <c r="F241" s="9">
        <v>14179.745302943173</v>
      </c>
      <c r="G241" s="9">
        <v>2211475.1923853955</v>
      </c>
      <c r="H241" s="9">
        <v>59175.982321875606</v>
      </c>
      <c r="I241" s="9">
        <v>56644.790339359235</v>
      </c>
      <c r="J241" s="9">
        <v>82517.998153955356</v>
      </c>
      <c r="K241" s="9">
        <v>19319.778630137305</v>
      </c>
      <c r="L241" s="9">
        <v>315725.07340547658</v>
      </c>
      <c r="M241" s="9">
        <v>4172010.4513086001</v>
      </c>
    </row>
    <row r="242" spans="1:13" x14ac:dyDescent="0.25">
      <c r="A242">
        <v>2014</v>
      </c>
      <c r="B242" s="7" t="s">
        <v>515</v>
      </c>
      <c r="C242" s="9">
        <v>32839.062315206225</v>
      </c>
      <c r="D242" s="9">
        <v>8310.1081775219282</v>
      </c>
      <c r="E242" s="9">
        <v>338818.19032773742</v>
      </c>
      <c r="F242" s="9">
        <v>6167.5440708422075</v>
      </c>
      <c r="G242" s="9">
        <v>196468.34043310417</v>
      </c>
      <c r="H242" s="9">
        <v>17111.848983342403</v>
      </c>
      <c r="I242" s="9">
        <v>18051.131601168119</v>
      </c>
      <c r="J242" s="9">
        <v>10914.243640722092</v>
      </c>
      <c r="K242" s="9">
        <v>337.02501983361782</v>
      </c>
      <c r="L242" s="9">
        <v>32270.946787187229</v>
      </c>
      <c r="M242" s="9">
        <v>661288.44135666545</v>
      </c>
    </row>
    <row r="243" spans="1:13" x14ac:dyDescent="0.25">
      <c r="A243">
        <v>2014</v>
      </c>
      <c r="B243" s="7" t="s">
        <v>516</v>
      </c>
      <c r="C243" s="9">
        <v>88576.681383443298</v>
      </c>
      <c r="D243" s="9">
        <v>9001.9624797531578</v>
      </c>
      <c r="E243" s="9">
        <v>299568.09203204192</v>
      </c>
      <c r="F243" s="9">
        <v>12877.837905841428</v>
      </c>
      <c r="G243" s="9">
        <v>243091.9169882228</v>
      </c>
      <c r="H243" s="9">
        <v>18061.143601375654</v>
      </c>
      <c r="I243" s="9">
        <v>11044.923064282155</v>
      </c>
      <c r="J243" s="9">
        <v>5046.8090264763523</v>
      </c>
      <c r="K243" s="9">
        <v>1048.3577768803225</v>
      </c>
      <c r="L243" s="9">
        <v>55417.816044791594</v>
      </c>
      <c r="M243" s="9">
        <v>743735.54030310875</v>
      </c>
    </row>
    <row r="244" spans="1:13" x14ac:dyDescent="0.25">
      <c r="A244">
        <v>2014</v>
      </c>
      <c r="B244" s="7" t="s">
        <v>517</v>
      </c>
      <c r="C244" s="9">
        <v>237063.77493882878</v>
      </c>
      <c r="D244" s="9">
        <v>170292.06276707049</v>
      </c>
      <c r="E244" s="9">
        <v>1405888.1339339863</v>
      </c>
      <c r="F244" s="9">
        <v>22098.207481046607</v>
      </c>
      <c r="G244" s="9">
        <v>1491603.7870598831</v>
      </c>
      <c r="H244" s="9">
        <v>84779.632864279367</v>
      </c>
      <c r="I244" s="9">
        <v>49974.343800729024</v>
      </c>
      <c r="J244" s="9">
        <v>109331.6260660728</v>
      </c>
      <c r="K244" s="9">
        <v>30964.879242034076</v>
      </c>
      <c r="L244" s="9">
        <v>383017.39906247705</v>
      </c>
      <c r="M244" s="9">
        <v>3985013.8472164078</v>
      </c>
    </row>
    <row r="245" spans="1:13" x14ac:dyDescent="0.25">
      <c r="A245">
        <v>2014</v>
      </c>
      <c r="B245" s="7" t="s">
        <v>518</v>
      </c>
      <c r="C245" s="9">
        <v>789314.83604109578</v>
      </c>
      <c r="D245" s="9">
        <v>348063.85442507989</v>
      </c>
      <c r="E245" s="9">
        <v>3306618.4402327109</v>
      </c>
      <c r="F245" s="9">
        <v>65591.523405396307</v>
      </c>
      <c r="G245" s="9">
        <v>3866330.0157468799</v>
      </c>
      <c r="H245" s="9">
        <v>282955.22398996266</v>
      </c>
      <c r="I245" s="9">
        <v>157877.40385384986</v>
      </c>
      <c r="J245" s="9">
        <v>264003.86857968004</v>
      </c>
      <c r="K245" s="9">
        <v>169097.74236198096</v>
      </c>
      <c r="L245" s="9">
        <v>634467.57922682818</v>
      </c>
      <c r="M245" s="9">
        <v>9884320.4878634661</v>
      </c>
    </row>
    <row r="246" spans="1:13" x14ac:dyDescent="0.25">
      <c r="A246">
        <v>2014</v>
      </c>
      <c r="B246" s="7" t="s">
        <v>519</v>
      </c>
      <c r="C246" s="9">
        <v>149422.85800989618</v>
      </c>
      <c r="D246" s="9">
        <v>17038.363769524614</v>
      </c>
      <c r="E246" s="9">
        <v>866463.53791347577</v>
      </c>
      <c r="F246" s="9">
        <v>8310.5328749124619</v>
      </c>
      <c r="G246" s="9">
        <v>982730.49230804888</v>
      </c>
      <c r="H246" s="9">
        <v>57575.39125432272</v>
      </c>
      <c r="I246" s="9">
        <v>55789.771749598127</v>
      </c>
      <c r="J246" s="9">
        <v>122257.92588212313</v>
      </c>
      <c r="K246" s="9">
        <v>2762.967547733384</v>
      </c>
      <c r="L246" s="9">
        <v>137161.03404538624</v>
      </c>
      <c r="M246" s="9">
        <v>2399512.8753550211</v>
      </c>
    </row>
    <row r="247" spans="1:13" x14ac:dyDescent="0.25">
      <c r="A247">
        <v>2014</v>
      </c>
      <c r="B247" s="7" t="s">
        <v>520</v>
      </c>
      <c r="C247" s="9">
        <v>1236833.5780299546</v>
      </c>
      <c r="D247" s="9">
        <v>512176.0568471154</v>
      </c>
      <c r="E247" s="9">
        <v>17438126.304534368</v>
      </c>
      <c r="F247" s="9">
        <v>252268.41895966913</v>
      </c>
      <c r="G247" s="9">
        <v>6837416.4803032437</v>
      </c>
      <c r="H247" s="9">
        <v>489152.91789504758</v>
      </c>
      <c r="I247" s="9">
        <v>244909.9216165485</v>
      </c>
      <c r="J247" s="9">
        <v>564514.6736055261</v>
      </c>
      <c r="K247" s="9">
        <v>437241.29299248051</v>
      </c>
      <c r="L247" s="9">
        <v>1396253.7406457148</v>
      </c>
      <c r="M247" s="9">
        <v>29408893.385429669</v>
      </c>
    </row>
    <row r="248" spans="1:13" x14ac:dyDescent="0.25">
      <c r="A248">
        <v>2014</v>
      </c>
      <c r="B248" s="7" t="s">
        <v>521</v>
      </c>
      <c r="C248" s="9">
        <v>5341865.0535851503</v>
      </c>
      <c r="D248" s="9">
        <v>1911772.438367846</v>
      </c>
      <c r="E248" s="9">
        <v>27441256.52724902</v>
      </c>
      <c r="F248" s="9">
        <v>3463705.695872128</v>
      </c>
      <c r="G248" s="9">
        <v>29665211.03666842</v>
      </c>
      <c r="H248" s="9">
        <v>1602894.7384271489</v>
      </c>
      <c r="I248" s="9">
        <v>785570.11007679394</v>
      </c>
      <c r="J248" s="9">
        <v>3010410.6114302925</v>
      </c>
      <c r="K248" s="9">
        <v>411732.39106655278</v>
      </c>
      <c r="L248" s="9">
        <v>11053243.645533774</v>
      </c>
      <c r="M248" s="9">
        <v>84687662.248277128</v>
      </c>
    </row>
    <row r="249" spans="1:13" x14ac:dyDescent="0.25">
      <c r="A249">
        <v>2014</v>
      </c>
      <c r="B249" s="7" t="s">
        <v>522</v>
      </c>
      <c r="C249" s="9">
        <v>854962.45979182562</v>
      </c>
      <c r="D249" s="9">
        <v>211636.14663638407</v>
      </c>
      <c r="E249" s="9">
        <v>2762063.1757906498</v>
      </c>
      <c r="F249" s="9">
        <v>97086.499029912549</v>
      </c>
      <c r="G249" s="9">
        <v>4208580.7377757318</v>
      </c>
      <c r="H249" s="9">
        <v>229733.86047196598</v>
      </c>
      <c r="I249" s="9">
        <v>132324.34350172593</v>
      </c>
      <c r="J249" s="9">
        <v>304331.41578595631</v>
      </c>
      <c r="K249" s="9">
        <v>196450.29542727431</v>
      </c>
      <c r="L249" s="9">
        <v>604025.82718157303</v>
      </c>
      <c r="M249" s="9">
        <v>9601194.7613929994</v>
      </c>
    </row>
    <row r="250" spans="1:13" x14ac:dyDescent="0.25">
      <c r="A250">
        <v>2014</v>
      </c>
      <c r="B250" s="7" t="s">
        <v>523</v>
      </c>
      <c r="C250" s="9">
        <v>495734.27970499877</v>
      </c>
      <c r="D250" s="9">
        <v>99831.700303509584</v>
      </c>
      <c r="E250" s="9">
        <v>1983166.3539665965</v>
      </c>
      <c r="F250" s="9">
        <v>56539.119786158219</v>
      </c>
      <c r="G250" s="9">
        <v>1528193.2272163793</v>
      </c>
      <c r="H250" s="9">
        <v>190122.34057234789</v>
      </c>
      <c r="I250" s="9">
        <v>146161.28315340306</v>
      </c>
      <c r="J250" s="9">
        <v>131349.78033308635</v>
      </c>
      <c r="K250" s="9">
        <v>3407.7019685770674</v>
      </c>
      <c r="L250" s="9">
        <v>392175.34068827424</v>
      </c>
      <c r="M250" s="9">
        <v>5026681.1276933299</v>
      </c>
    </row>
    <row r="251" spans="1:13" x14ac:dyDescent="0.25">
      <c r="A251">
        <v>2014</v>
      </c>
      <c r="B251" s="7" t="s">
        <v>524</v>
      </c>
      <c r="C251" s="9">
        <v>1075282.4707191363</v>
      </c>
      <c r="D251" s="9">
        <v>135899.59760523099</v>
      </c>
      <c r="E251" s="9">
        <v>3574885.2741401368</v>
      </c>
      <c r="F251" s="9">
        <v>146375.67588425087</v>
      </c>
      <c r="G251" s="9">
        <v>3302996.5500809639</v>
      </c>
      <c r="H251" s="9">
        <v>231994.16220111999</v>
      </c>
      <c r="I251" s="9">
        <v>123144.88546769755</v>
      </c>
      <c r="J251" s="9">
        <v>239637.50621983496</v>
      </c>
      <c r="K251" s="9">
        <v>111273.34925161416</v>
      </c>
      <c r="L251" s="9">
        <v>656614.96742790658</v>
      </c>
      <c r="M251" s="9">
        <v>9598104.4389978908</v>
      </c>
    </row>
    <row r="252" spans="1:13" x14ac:dyDescent="0.25">
      <c r="A252">
        <v>2014</v>
      </c>
      <c r="B252" s="7" t="s">
        <v>525</v>
      </c>
      <c r="C252" s="9">
        <v>82621.468516544293</v>
      </c>
      <c r="D252" s="9">
        <v>28227.233034542034</v>
      </c>
      <c r="E252" s="9">
        <v>472575.54849469673</v>
      </c>
      <c r="F252" s="9">
        <v>5227.6816842288526</v>
      </c>
      <c r="G252" s="9">
        <v>339068.02536417771</v>
      </c>
      <c r="H252" s="9">
        <v>25757.476068195996</v>
      </c>
      <c r="I252" s="9">
        <v>28900.0692988595</v>
      </c>
      <c r="J252" s="9">
        <v>26962.253465198723</v>
      </c>
      <c r="K252" s="9">
        <v>13158.954320201798</v>
      </c>
      <c r="L252" s="9">
        <v>117038.68585382143</v>
      </c>
      <c r="M252" s="9">
        <v>1139537.3961004671</v>
      </c>
    </row>
    <row r="253" spans="1:13" x14ac:dyDescent="0.25">
      <c r="A253">
        <v>2014</v>
      </c>
      <c r="B253" s="7" t="s">
        <v>526</v>
      </c>
      <c r="C253" s="9">
        <v>75959.404396695638</v>
      </c>
      <c r="D253" s="9">
        <v>21002.607991114412</v>
      </c>
      <c r="E253" s="9">
        <v>536823.0661995979</v>
      </c>
      <c r="F253" s="9">
        <v>8803.065861496676</v>
      </c>
      <c r="G253" s="9">
        <v>331488.85274010996</v>
      </c>
      <c r="H253" s="9">
        <v>31567.826902105076</v>
      </c>
      <c r="I253" s="9">
        <v>16131.952276989909</v>
      </c>
      <c r="J253" s="9">
        <v>46039.644372255229</v>
      </c>
      <c r="K253" s="9">
        <v>2083.7417115520075</v>
      </c>
      <c r="L253" s="9">
        <v>79018.693365997795</v>
      </c>
      <c r="M253" s="9">
        <v>1148918.8558179149</v>
      </c>
    </row>
    <row r="254" spans="1:13" x14ac:dyDescent="0.25">
      <c r="A254">
        <v>2014</v>
      </c>
      <c r="B254" s="7" t="s">
        <v>527</v>
      </c>
      <c r="C254" s="9">
        <v>295726.0283987443</v>
      </c>
      <c r="D254" s="9">
        <v>63926.605557737275</v>
      </c>
      <c r="E254" s="9">
        <v>1036810.7941515715</v>
      </c>
      <c r="F254" s="9">
        <v>23619.273252701194</v>
      </c>
      <c r="G254" s="9">
        <v>1000375.1527867105</v>
      </c>
      <c r="H254" s="9">
        <v>58295.76884412572</v>
      </c>
      <c r="I254" s="9">
        <v>57585.343373599026</v>
      </c>
      <c r="J254" s="9">
        <v>97890.841302487679</v>
      </c>
      <c r="K254" s="9">
        <v>7553.525011340912</v>
      </c>
      <c r="L254" s="9">
        <v>176211.85864557594</v>
      </c>
      <c r="M254" s="9">
        <v>2817995.1913245944</v>
      </c>
    </row>
    <row r="255" spans="1:13" x14ac:dyDescent="0.25">
      <c r="A255">
        <v>2014</v>
      </c>
      <c r="B255" s="7" t="s">
        <v>528</v>
      </c>
      <c r="C255" s="9">
        <v>209945.57004536298</v>
      </c>
      <c r="D255" s="9">
        <v>115980.40574463642</v>
      </c>
      <c r="E255" s="9">
        <v>3181502.658151547</v>
      </c>
      <c r="F255" s="9">
        <v>19942.137736674642</v>
      </c>
      <c r="G255" s="9">
        <v>1659930.4323719873</v>
      </c>
      <c r="H255" s="9">
        <v>130893.93464176918</v>
      </c>
      <c r="I255" s="9">
        <v>41861.420466984913</v>
      </c>
      <c r="J255" s="9">
        <v>56313.376669252721</v>
      </c>
      <c r="K255" s="9">
        <v>63895.989158583994</v>
      </c>
      <c r="L255" s="9">
        <v>471262.62236679613</v>
      </c>
      <c r="M255" s="9">
        <v>5951528.5473535946</v>
      </c>
    </row>
    <row r="256" spans="1:13" x14ac:dyDescent="0.25">
      <c r="A256">
        <v>2014</v>
      </c>
      <c r="B256" s="7" t="s">
        <v>85</v>
      </c>
      <c r="C256" s="9">
        <v>11987597.33226401</v>
      </c>
      <c r="D256" s="9">
        <v>4250291.8437837353</v>
      </c>
      <c r="E256" s="9">
        <v>70725954.822843149</v>
      </c>
      <c r="F256" s="9">
        <v>4267585.3149118796</v>
      </c>
      <c r="G256" s="9">
        <v>61853083.237468705</v>
      </c>
      <c r="H256" s="9">
        <v>3722968.358890851</v>
      </c>
      <c r="I256" s="9">
        <v>2185282.8286460629</v>
      </c>
      <c r="J256" s="9">
        <v>5357387.8008334935</v>
      </c>
      <c r="K256" s="9">
        <v>1804478.3608137383</v>
      </c>
      <c r="L256" s="9">
        <v>17112255.260125615</v>
      </c>
      <c r="M256" s="9">
        <v>183266885.16058126</v>
      </c>
    </row>
    <row r="259" spans="1:44" hidden="1" x14ac:dyDescent="0.25">
      <c r="B259" s="13" t="s">
        <v>93</v>
      </c>
    </row>
    <row r="260" spans="1:44" hidden="1" x14ac:dyDescent="0.25">
      <c r="B260" s="11" t="s">
        <v>32</v>
      </c>
      <c r="C260" s="11" t="s">
        <v>33</v>
      </c>
      <c r="D260" s="11" t="s">
        <v>34</v>
      </c>
      <c r="E260" s="11" t="s">
        <v>36</v>
      </c>
      <c r="F260" s="11" t="s">
        <v>37</v>
      </c>
      <c r="G260" s="11" t="s">
        <v>38</v>
      </c>
      <c r="H260" s="11" t="s">
        <v>39</v>
      </c>
      <c r="I260" s="11" t="s">
        <v>40</v>
      </c>
      <c r="J260" s="11" t="s">
        <v>41</v>
      </c>
      <c r="K260" s="11" t="s">
        <v>42</v>
      </c>
      <c r="L260" s="11" t="s">
        <v>43</v>
      </c>
      <c r="M260" s="11" t="s">
        <v>44</v>
      </c>
      <c r="N260" s="11" t="s">
        <v>45</v>
      </c>
      <c r="O260" s="11" t="s">
        <v>46</v>
      </c>
      <c r="P260" s="11" t="s">
        <v>47</v>
      </c>
      <c r="Q260" s="11" t="s">
        <v>49</v>
      </c>
      <c r="R260" s="11" t="s">
        <v>50</v>
      </c>
      <c r="S260" s="11" t="s">
        <v>51</v>
      </c>
      <c r="T260" s="11" t="s">
        <v>52</v>
      </c>
      <c r="U260" s="11" t="s">
        <v>53</v>
      </c>
      <c r="V260" s="11" t="s">
        <v>54</v>
      </c>
      <c r="W260" s="11" t="s">
        <v>55</v>
      </c>
      <c r="X260" s="11" t="s">
        <v>56</v>
      </c>
      <c r="Y260" s="11" t="s">
        <v>75</v>
      </c>
      <c r="Z260" s="11" t="s">
        <v>57</v>
      </c>
      <c r="AA260" s="11" t="s">
        <v>58</v>
      </c>
      <c r="AB260" s="11" t="s">
        <v>59</v>
      </c>
      <c r="AC260" s="11" t="s">
        <v>60</v>
      </c>
      <c r="AD260" s="11" t="s">
        <v>61</v>
      </c>
      <c r="AE260" s="11" t="s">
        <v>62</v>
      </c>
      <c r="AF260" s="11" t="s">
        <v>63</v>
      </c>
      <c r="AG260" s="11" t="s">
        <v>64</v>
      </c>
      <c r="AH260" s="11" t="s">
        <v>65</v>
      </c>
      <c r="AI260" s="11" t="s">
        <v>66</v>
      </c>
      <c r="AJ260" s="11" t="s">
        <v>67</v>
      </c>
      <c r="AK260" s="11" t="s">
        <v>68</v>
      </c>
      <c r="AL260" s="11" t="s">
        <v>69</v>
      </c>
      <c r="AM260" s="11" t="s">
        <v>70</v>
      </c>
      <c r="AN260" s="11" t="s">
        <v>71</v>
      </c>
      <c r="AO260" s="11" t="s">
        <v>72</v>
      </c>
      <c r="AP260" s="11" t="s">
        <v>84</v>
      </c>
    </row>
    <row r="261" spans="1:44" hidden="1" x14ac:dyDescent="0.25"/>
    <row r="262" spans="1:44" s="121" customFormat="1" x14ac:dyDescent="0.25">
      <c r="B262" s="193" t="s">
        <v>96</v>
      </c>
      <c r="C262" s="193"/>
      <c r="D262" s="193"/>
      <c r="E262" s="193"/>
      <c r="F262" s="193"/>
      <c r="G262" s="193"/>
      <c r="H262" s="193"/>
      <c r="I262" s="193"/>
      <c r="J262" s="193"/>
    </row>
    <row r="263" spans="1:44" hidden="1" x14ac:dyDescent="0.25">
      <c r="C263">
        <v>2007</v>
      </c>
      <c r="D263">
        <v>2007</v>
      </c>
      <c r="E263">
        <v>2007</v>
      </c>
      <c r="F263">
        <v>2007</v>
      </c>
      <c r="G263">
        <v>2007</v>
      </c>
      <c r="H263">
        <v>2007</v>
      </c>
      <c r="I263">
        <v>2007</v>
      </c>
      <c r="J263">
        <v>2007</v>
      </c>
      <c r="K263">
        <v>2007</v>
      </c>
      <c r="L263">
        <v>2007</v>
      </c>
      <c r="M263">
        <v>2007</v>
      </c>
      <c r="N263">
        <v>2007</v>
      </c>
      <c r="O263">
        <v>2007</v>
      </c>
      <c r="P263">
        <v>2007</v>
      </c>
      <c r="Q263">
        <v>2007</v>
      </c>
      <c r="R263">
        <v>2007</v>
      </c>
      <c r="S263">
        <v>2007</v>
      </c>
      <c r="T263">
        <v>2007</v>
      </c>
      <c r="U263">
        <v>2007</v>
      </c>
      <c r="V263">
        <v>2007</v>
      </c>
      <c r="W263">
        <v>2007</v>
      </c>
      <c r="X263">
        <v>2007</v>
      </c>
      <c r="Y263">
        <v>2007</v>
      </c>
      <c r="Z263">
        <v>2007</v>
      </c>
      <c r="AA263">
        <v>2007</v>
      </c>
      <c r="AB263">
        <v>2007</v>
      </c>
      <c r="AC263">
        <v>2007</v>
      </c>
      <c r="AD263">
        <v>2007</v>
      </c>
      <c r="AE263">
        <v>2007</v>
      </c>
      <c r="AF263">
        <v>2007</v>
      </c>
      <c r="AG263">
        <v>2007</v>
      </c>
      <c r="AH263">
        <v>2007</v>
      </c>
      <c r="AI263">
        <v>2007</v>
      </c>
      <c r="AJ263">
        <v>2007</v>
      </c>
      <c r="AK263">
        <v>2007</v>
      </c>
      <c r="AL263">
        <v>2007</v>
      </c>
      <c r="AM263">
        <v>2007</v>
      </c>
      <c r="AN263">
        <v>2007</v>
      </c>
      <c r="AO263">
        <v>2007</v>
      </c>
      <c r="AP263">
        <v>2007</v>
      </c>
      <c r="AQ263">
        <v>2007</v>
      </c>
    </row>
    <row r="264" spans="1:44" hidden="1" x14ac:dyDescent="0.25">
      <c r="C264" s="13" t="s">
        <v>93</v>
      </c>
    </row>
    <row r="265" spans="1:44" hidden="1" x14ac:dyDescent="0.25">
      <c r="B265" s="13" t="s">
        <v>94</v>
      </c>
      <c r="C265" s="133" t="s">
        <v>48</v>
      </c>
      <c r="D265" s="133" t="s">
        <v>845</v>
      </c>
      <c r="E265" s="133" t="s">
        <v>84</v>
      </c>
    </row>
    <row r="266" spans="1:44" hidden="1" x14ac:dyDescent="0.25">
      <c r="A266">
        <v>2007</v>
      </c>
      <c r="B266" s="7" t="s">
        <v>313</v>
      </c>
      <c r="C266" s="9">
        <v>132098.13883501416</v>
      </c>
      <c r="D266" s="9">
        <v>170837.91741896732</v>
      </c>
      <c r="E266" s="9">
        <v>302936.05625398149</v>
      </c>
      <c r="AR266" s="9"/>
    </row>
    <row r="267" spans="1:44" hidden="1" x14ac:dyDescent="0.25">
      <c r="A267">
        <v>2007</v>
      </c>
      <c r="B267" s="7" t="s">
        <v>314</v>
      </c>
      <c r="C267" s="9">
        <v>48432.723926790895</v>
      </c>
      <c r="D267" s="9">
        <v>119732.66986754461</v>
      </c>
      <c r="E267" s="9">
        <v>168165.39379433551</v>
      </c>
      <c r="AR267" s="9"/>
    </row>
    <row r="268" spans="1:44" hidden="1" x14ac:dyDescent="0.25">
      <c r="A268">
        <v>2007</v>
      </c>
      <c r="B268" s="7" t="s">
        <v>315</v>
      </c>
      <c r="C268" s="9">
        <v>217723.12129719468</v>
      </c>
      <c r="D268" s="9">
        <v>645229.26292992046</v>
      </c>
      <c r="E268" s="9">
        <v>862952.3842271152</v>
      </c>
      <c r="AR268" s="9"/>
    </row>
    <row r="269" spans="1:44" hidden="1" x14ac:dyDescent="0.25">
      <c r="A269">
        <v>2007</v>
      </c>
      <c r="B269" s="7" t="s">
        <v>316</v>
      </c>
      <c r="C269" s="9">
        <v>30655.621061012789</v>
      </c>
      <c r="D269" s="9">
        <v>54422.191491542399</v>
      </c>
      <c r="E269" s="9">
        <v>85077.812552555188</v>
      </c>
      <c r="AR269" s="9"/>
    </row>
    <row r="270" spans="1:44" hidden="1" x14ac:dyDescent="0.25">
      <c r="A270">
        <v>2007</v>
      </c>
      <c r="B270" s="7" t="s">
        <v>317</v>
      </c>
      <c r="C270" s="9">
        <v>264096.42936236609</v>
      </c>
      <c r="D270" s="9">
        <v>741448.54182673781</v>
      </c>
      <c r="E270" s="9">
        <v>1005544.9711891039</v>
      </c>
      <c r="AR270" s="9"/>
    </row>
    <row r="271" spans="1:44" hidden="1" x14ac:dyDescent="0.25">
      <c r="A271">
        <v>2007</v>
      </c>
      <c r="B271" s="7" t="s">
        <v>318</v>
      </c>
      <c r="C271" s="9">
        <v>49000.731181273295</v>
      </c>
      <c r="D271" s="9">
        <v>66311.751358069407</v>
      </c>
      <c r="E271" s="9">
        <v>115312.4825393427</v>
      </c>
      <c r="AR271" s="9"/>
    </row>
    <row r="272" spans="1:44" hidden="1" x14ac:dyDescent="0.25">
      <c r="A272">
        <v>2007</v>
      </c>
      <c r="B272" s="7" t="s">
        <v>319</v>
      </c>
      <c r="C272" s="9">
        <v>111249.04473430268</v>
      </c>
      <c r="D272" s="9">
        <v>124655.88774288386</v>
      </c>
      <c r="E272" s="9">
        <v>235904.93247718655</v>
      </c>
      <c r="AR272" s="9"/>
    </row>
    <row r="273" spans="1:44" hidden="1" x14ac:dyDescent="0.25">
      <c r="A273">
        <v>2007</v>
      </c>
      <c r="B273" s="7" t="s">
        <v>320</v>
      </c>
      <c r="C273" s="9">
        <v>196637.5591936227</v>
      </c>
      <c r="D273" s="9">
        <v>303754.24066340498</v>
      </c>
      <c r="E273" s="9">
        <v>500391.79985702771</v>
      </c>
      <c r="AR273" s="9"/>
    </row>
    <row r="274" spans="1:44" hidden="1" x14ac:dyDescent="0.25">
      <c r="A274">
        <v>2007</v>
      </c>
      <c r="B274" s="7" t="s">
        <v>321</v>
      </c>
      <c r="C274" s="9">
        <v>131890.31132992596</v>
      </c>
      <c r="D274" s="9">
        <v>230261.14706075483</v>
      </c>
      <c r="E274" s="9">
        <v>362151.45839068078</v>
      </c>
      <c r="AR274" s="9"/>
    </row>
    <row r="275" spans="1:44" hidden="1" x14ac:dyDescent="0.25">
      <c r="A275">
        <v>2007</v>
      </c>
      <c r="B275" s="7" t="s">
        <v>322</v>
      </c>
      <c r="C275" s="9">
        <v>474628.98078912683</v>
      </c>
      <c r="D275" s="9">
        <v>1033181.7888336601</v>
      </c>
      <c r="E275" s="9">
        <v>1507810.7696227869</v>
      </c>
      <c r="AR275" s="9"/>
    </row>
    <row r="276" spans="1:44" hidden="1" x14ac:dyDescent="0.25">
      <c r="A276">
        <v>2007</v>
      </c>
      <c r="B276" s="7" t="s">
        <v>323</v>
      </c>
      <c r="C276" s="9">
        <v>159718.53907269513</v>
      </c>
      <c r="D276" s="9">
        <v>408900.95783587691</v>
      </c>
      <c r="E276" s="9">
        <v>568619.49690857204</v>
      </c>
      <c r="AR276" s="9"/>
    </row>
    <row r="277" spans="1:44" hidden="1" x14ac:dyDescent="0.25">
      <c r="A277">
        <v>2007</v>
      </c>
      <c r="B277" s="7" t="s">
        <v>324</v>
      </c>
      <c r="C277" s="9">
        <v>104920.38878836823</v>
      </c>
      <c r="D277" s="9">
        <v>384739.84361911018</v>
      </c>
      <c r="E277" s="9">
        <v>489660.23240747838</v>
      </c>
      <c r="AR277" s="9"/>
    </row>
    <row r="278" spans="1:44" hidden="1" x14ac:dyDescent="0.25">
      <c r="A278">
        <v>2007</v>
      </c>
      <c r="B278" s="7" t="s">
        <v>325</v>
      </c>
      <c r="C278" s="9">
        <v>913594.16408949799</v>
      </c>
      <c r="D278" s="9">
        <v>1765583.4751937247</v>
      </c>
      <c r="E278" s="9">
        <v>2679177.6392832226</v>
      </c>
      <c r="AR278" s="9"/>
    </row>
    <row r="279" spans="1:44" hidden="1" x14ac:dyDescent="0.25">
      <c r="A279">
        <v>2007</v>
      </c>
      <c r="B279" s="7" t="s">
        <v>326</v>
      </c>
      <c r="C279" s="9">
        <v>130137.67018691456</v>
      </c>
      <c r="D279" s="9">
        <v>243834.05407607657</v>
      </c>
      <c r="E279" s="9">
        <v>373971.72426299111</v>
      </c>
      <c r="AR279" s="9"/>
    </row>
    <row r="280" spans="1:44" hidden="1" x14ac:dyDescent="0.25">
      <c r="A280">
        <v>2007</v>
      </c>
      <c r="B280" s="7" t="s">
        <v>327</v>
      </c>
      <c r="C280" s="9">
        <v>143156.34949955333</v>
      </c>
      <c r="D280" s="9">
        <v>369061.44562555046</v>
      </c>
      <c r="E280" s="9">
        <v>512217.79512510379</v>
      </c>
      <c r="AR280" s="9"/>
    </row>
    <row r="281" spans="1:44" hidden="1" x14ac:dyDescent="0.25">
      <c r="A281">
        <v>2007</v>
      </c>
      <c r="B281" s="7" t="s">
        <v>328</v>
      </c>
      <c r="C281" s="9">
        <v>928624.23171552061</v>
      </c>
      <c r="D281" s="9">
        <v>1665681.4732031787</v>
      </c>
      <c r="E281" s="9">
        <v>2594305.7049186993</v>
      </c>
      <c r="AR281" s="9"/>
    </row>
    <row r="282" spans="1:44" hidden="1" x14ac:dyDescent="0.25">
      <c r="A282">
        <v>2007</v>
      </c>
      <c r="B282" s="7" t="s">
        <v>329</v>
      </c>
      <c r="C282" s="9">
        <v>2193010.4792510602</v>
      </c>
      <c r="D282" s="9">
        <v>5029865.1925091716</v>
      </c>
      <c r="E282" s="9">
        <v>7222875.6717602313</v>
      </c>
      <c r="AR282" s="9"/>
    </row>
    <row r="283" spans="1:44" hidden="1" x14ac:dyDescent="0.25">
      <c r="A283">
        <v>2007</v>
      </c>
      <c r="B283" s="7" t="s">
        <v>330</v>
      </c>
      <c r="C283" s="9">
        <v>481993.9566107869</v>
      </c>
      <c r="D283" s="9">
        <v>1100285.6495686781</v>
      </c>
      <c r="E283" s="9">
        <v>1582279.6061794651</v>
      </c>
      <c r="AR283" s="9"/>
    </row>
    <row r="284" spans="1:44" hidden="1" x14ac:dyDescent="0.25">
      <c r="A284">
        <v>2007</v>
      </c>
      <c r="B284" s="7" t="s">
        <v>331</v>
      </c>
      <c r="C284" s="9">
        <v>3462808.1595981717</v>
      </c>
      <c r="D284" s="9">
        <v>19059025.572949652</v>
      </c>
      <c r="E284" s="9">
        <v>22521833.732547823</v>
      </c>
      <c r="AR284" s="9"/>
    </row>
    <row r="285" spans="1:44" hidden="1" x14ac:dyDescent="0.25">
      <c r="A285">
        <v>2007</v>
      </c>
      <c r="B285" s="7" t="s">
        <v>332</v>
      </c>
      <c r="C285" s="9">
        <v>14242688.960810121</v>
      </c>
      <c r="D285" s="9">
        <v>44653472.762575746</v>
      </c>
      <c r="E285" s="9">
        <v>58896161.72338587</v>
      </c>
      <c r="AR285" s="9"/>
    </row>
    <row r="286" spans="1:44" hidden="1" x14ac:dyDescent="0.25">
      <c r="A286">
        <v>2007</v>
      </c>
      <c r="B286" s="7" t="s">
        <v>333</v>
      </c>
      <c r="C286" s="9">
        <v>1805281.0987756706</v>
      </c>
      <c r="D286" s="9">
        <v>4334491.7428351939</v>
      </c>
      <c r="E286" s="9">
        <v>6139772.8416108647</v>
      </c>
      <c r="AR286" s="9"/>
    </row>
    <row r="287" spans="1:44" hidden="1" x14ac:dyDescent="0.25">
      <c r="A287">
        <v>2007</v>
      </c>
      <c r="B287" s="7" t="s">
        <v>334</v>
      </c>
      <c r="C287" s="9">
        <v>819246.33806049882</v>
      </c>
      <c r="D287" s="9">
        <v>2247824.1608253988</v>
      </c>
      <c r="E287" s="9">
        <v>3067070.4988858975</v>
      </c>
      <c r="AR287" s="9"/>
    </row>
    <row r="288" spans="1:44" hidden="1" x14ac:dyDescent="0.25">
      <c r="A288">
        <v>2007</v>
      </c>
      <c r="B288" s="7" t="s">
        <v>335</v>
      </c>
      <c r="C288" s="9">
        <v>1793722.9993898075</v>
      </c>
      <c r="D288" s="9">
        <v>5042891.9639211614</v>
      </c>
      <c r="E288" s="9">
        <v>6836614.9633109691</v>
      </c>
      <c r="AR288" s="9"/>
    </row>
    <row r="289" spans="1:44" hidden="1" x14ac:dyDescent="0.25">
      <c r="A289">
        <v>2007</v>
      </c>
      <c r="B289" s="7" t="s">
        <v>336</v>
      </c>
      <c r="C289" s="9">
        <v>156690.45612331652</v>
      </c>
      <c r="D289" s="9">
        <v>573395.98203394562</v>
      </c>
      <c r="E289" s="9">
        <v>730086.43815726216</v>
      </c>
      <c r="AR289" s="9"/>
    </row>
    <row r="290" spans="1:44" hidden="1" x14ac:dyDescent="0.25">
      <c r="A290">
        <v>2007</v>
      </c>
      <c r="B290" s="7" t="s">
        <v>337</v>
      </c>
      <c r="C290" s="9">
        <v>254279.97228240297</v>
      </c>
      <c r="D290" s="9">
        <v>405148.90406207362</v>
      </c>
      <c r="E290" s="9">
        <v>659428.87634447659</v>
      </c>
      <c r="AR290" s="9"/>
    </row>
    <row r="291" spans="1:44" hidden="1" x14ac:dyDescent="0.25">
      <c r="A291">
        <v>2007</v>
      </c>
      <c r="B291" s="7" t="s">
        <v>338</v>
      </c>
      <c r="C291" s="9">
        <v>605936.02357230603</v>
      </c>
      <c r="D291" s="9">
        <v>1135395.3470704625</v>
      </c>
      <c r="E291" s="9">
        <v>1741331.3706427687</v>
      </c>
      <c r="AR291" s="9"/>
    </row>
    <row r="292" spans="1:44" hidden="1" x14ac:dyDescent="0.25">
      <c r="A292">
        <v>2007</v>
      </c>
      <c r="B292" s="7" t="s">
        <v>339</v>
      </c>
      <c r="C292" s="9">
        <v>744632.50584343553</v>
      </c>
      <c r="D292" s="9">
        <v>3452014.1996449465</v>
      </c>
      <c r="E292" s="9">
        <v>4196646.7054883819</v>
      </c>
      <c r="AR292" s="9"/>
    </row>
    <row r="293" spans="1:44" hidden="1" x14ac:dyDescent="0.25">
      <c r="A293">
        <v>2007</v>
      </c>
      <c r="B293" s="7" t="s">
        <v>92</v>
      </c>
      <c r="C293" s="9">
        <v>30596854.955380756</v>
      </c>
      <c r="D293" s="9">
        <v>95361448.126743436</v>
      </c>
      <c r="E293" s="9">
        <v>125958303.08212419</v>
      </c>
      <c r="AR293" s="9"/>
    </row>
    <row r="294" spans="1:44" hidden="1" x14ac:dyDescent="0.25"/>
    <row r="295" spans="1:44" hidden="1" x14ac:dyDescent="0.25"/>
    <row r="296" spans="1:44" hidden="1" x14ac:dyDescent="0.25">
      <c r="C296" s="13" t="s">
        <v>93</v>
      </c>
    </row>
    <row r="297" spans="1:44" hidden="1" x14ac:dyDescent="0.25">
      <c r="B297" s="13" t="s">
        <v>94</v>
      </c>
      <c r="C297" s="133" t="s">
        <v>48</v>
      </c>
      <c r="D297" s="133" t="s">
        <v>845</v>
      </c>
      <c r="E297" s="133" t="s">
        <v>84</v>
      </c>
    </row>
    <row r="298" spans="1:44" hidden="1" x14ac:dyDescent="0.25">
      <c r="A298">
        <v>2008</v>
      </c>
      <c r="B298" s="7" t="s">
        <v>340</v>
      </c>
      <c r="C298" s="9">
        <v>172221.15960881219</v>
      </c>
      <c r="D298" s="9">
        <v>191682.64324856509</v>
      </c>
      <c r="E298" s="9">
        <v>363903.80285737728</v>
      </c>
    </row>
    <row r="299" spans="1:44" hidden="1" x14ac:dyDescent="0.25">
      <c r="A299">
        <v>2008</v>
      </c>
      <c r="B299" s="7" t="s">
        <v>341</v>
      </c>
      <c r="C299" s="9">
        <v>50745.043453882085</v>
      </c>
      <c r="D299" s="9">
        <v>126295.56713538278</v>
      </c>
      <c r="E299" s="9">
        <v>177040.61058926486</v>
      </c>
    </row>
    <row r="300" spans="1:44" hidden="1" x14ac:dyDescent="0.25">
      <c r="A300">
        <v>2008</v>
      </c>
      <c r="B300" s="7" t="s">
        <v>342</v>
      </c>
      <c r="C300" s="9">
        <v>271077.20562901098</v>
      </c>
      <c r="D300" s="9">
        <v>791743.37484470929</v>
      </c>
      <c r="E300" s="9">
        <v>1062820.5804737203</v>
      </c>
    </row>
    <row r="301" spans="1:44" hidden="1" x14ac:dyDescent="0.25">
      <c r="A301">
        <v>2008</v>
      </c>
      <c r="B301" s="7" t="s">
        <v>343</v>
      </c>
      <c r="C301" s="9">
        <v>34320.704934159454</v>
      </c>
      <c r="D301" s="9">
        <v>58838.233563770154</v>
      </c>
      <c r="E301" s="9">
        <v>93158.938497929601</v>
      </c>
    </row>
    <row r="302" spans="1:44" hidden="1" x14ac:dyDescent="0.25">
      <c r="A302">
        <v>2008</v>
      </c>
      <c r="B302" s="7" t="s">
        <v>344</v>
      </c>
      <c r="C302" s="9">
        <v>324571.42478136322</v>
      </c>
      <c r="D302" s="9">
        <v>874014.00821275706</v>
      </c>
      <c r="E302" s="9">
        <v>1198585.4329941203</v>
      </c>
    </row>
    <row r="303" spans="1:44" hidden="1" x14ac:dyDescent="0.25">
      <c r="A303">
        <v>2008</v>
      </c>
      <c r="B303" s="7" t="s">
        <v>345</v>
      </c>
      <c r="C303" s="9">
        <v>45530.703216000511</v>
      </c>
      <c r="D303" s="9">
        <v>84973.934927451541</v>
      </c>
      <c r="E303" s="9">
        <v>130504.63814345206</v>
      </c>
    </row>
    <row r="304" spans="1:44" hidden="1" x14ac:dyDescent="0.25">
      <c r="A304">
        <v>2008</v>
      </c>
      <c r="B304" s="7" t="s">
        <v>346</v>
      </c>
      <c r="C304" s="9">
        <v>160141.06078431368</v>
      </c>
      <c r="D304" s="9">
        <v>187858.14160893796</v>
      </c>
      <c r="E304" s="9">
        <v>347999.20239325165</v>
      </c>
    </row>
    <row r="305" spans="1:5" hidden="1" x14ac:dyDescent="0.25">
      <c r="A305">
        <v>2008</v>
      </c>
      <c r="B305" s="7" t="s">
        <v>347</v>
      </c>
      <c r="C305" s="9">
        <v>216228.55142073688</v>
      </c>
      <c r="D305" s="9">
        <v>432568.34654975892</v>
      </c>
      <c r="E305" s="9">
        <v>648796.89797049575</v>
      </c>
    </row>
    <row r="306" spans="1:5" hidden="1" x14ac:dyDescent="0.25">
      <c r="A306">
        <v>2008</v>
      </c>
      <c r="B306" s="7" t="s">
        <v>348</v>
      </c>
      <c r="C306" s="9">
        <v>158750.75635976507</v>
      </c>
      <c r="D306" s="9">
        <v>255890.55685062081</v>
      </c>
      <c r="E306" s="9">
        <v>414641.31321038585</v>
      </c>
    </row>
    <row r="307" spans="1:5" hidden="1" x14ac:dyDescent="0.25">
      <c r="A307">
        <v>2008</v>
      </c>
      <c r="B307" s="7" t="s">
        <v>349</v>
      </c>
      <c r="C307" s="9">
        <v>619827.68850792747</v>
      </c>
      <c r="D307" s="9">
        <v>1161588.6443889088</v>
      </c>
      <c r="E307" s="9">
        <v>1781416.3328968361</v>
      </c>
    </row>
    <row r="308" spans="1:5" hidden="1" x14ac:dyDescent="0.25">
      <c r="A308">
        <v>2008</v>
      </c>
      <c r="B308" s="7" t="s">
        <v>350</v>
      </c>
      <c r="C308" s="9">
        <v>177604.79918138986</v>
      </c>
      <c r="D308" s="9">
        <v>436389.85613912775</v>
      </c>
      <c r="E308" s="9">
        <v>613994.6553205176</v>
      </c>
    </row>
    <row r="309" spans="1:5" hidden="1" x14ac:dyDescent="0.25">
      <c r="A309">
        <v>2008</v>
      </c>
      <c r="B309" s="7" t="s">
        <v>351</v>
      </c>
      <c r="C309" s="9">
        <v>124183.35985408338</v>
      </c>
      <c r="D309" s="9">
        <v>383281.89100036648</v>
      </c>
      <c r="E309" s="9">
        <v>507465.25085444987</v>
      </c>
    </row>
    <row r="310" spans="1:5" hidden="1" x14ac:dyDescent="0.25">
      <c r="A310">
        <v>2008</v>
      </c>
      <c r="B310" s="7" t="s">
        <v>352</v>
      </c>
      <c r="C310" s="9">
        <v>1060142.335900811</v>
      </c>
      <c r="D310" s="9">
        <v>2163640.3704601983</v>
      </c>
      <c r="E310" s="9">
        <v>3223782.7063610093</v>
      </c>
    </row>
    <row r="311" spans="1:5" hidden="1" x14ac:dyDescent="0.25">
      <c r="A311">
        <v>2008</v>
      </c>
      <c r="B311" s="7" t="s">
        <v>353</v>
      </c>
      <c r="C311" s="9">
        <v>129903.4181875002</v>
      </c>
      <c r="D311" s="9">
        <v>278984.6988778268</v>
      </c>
      <c r="E311" s="9">
        <v>408888.11706532701</v>
      </c>
    </row>
    <row r="312" spans="1:5" hidden="1" x14ac:dyDescent="0.25">
      <c r="A312">
        <v>2008</v>
      </c>
      <c r="B312" s="7" t="s">
        <v>354</v>
      </c>
      <c r="C312" s="9">
        <v>151544.08534875474</v>
      </c>
      <c r="D312" s="9">
        <v>350313.89944268001</v>
      </c>
      <c r="E312" s="9">
        <v>501857.98479143472</v>
      </c>
    </row>
    <row r="313" spans="1:5" hidden="1" x14ac:dyDescent="0.25">
      <c r="A313">
        <v>2008</v>
      </c>
      <c r="B313" s="7" t="s">
        <v>355</v>
      </c>
      <c r="C313" s="9">
        <v>1217219.410095464</v>
      </c>
      <c r="D313" s="9">
        <v>1857433.6375231519</v>
      </c>
      <c r="E313" s="9">
        <v>3074653.0476186159</v>
      </c>
    </row>
    <row r="314" spans="1:5" hidden="1" x14ac:dyDescent="0.25">
      <c r="A314">
        <v>2008</v>
      </c>
      <c r="B314" s="7" t="s">
        <v>356</v>
      </c>
      <c r="C314" s="9">
        <v>2544872.3393867146</v>
      </c>
      <c r="D314" s="9">
        <v>5578218.8224479873</v>
      </c>
      <c r="E314" s="9">
        <v>8123091.1618347019</v>
      </c>
    </row>
    <row r="315" spans="1:5" hidden="1" x14ac:dyDescent="0.25">
      <c r="A315">
        <v>2008</v>
      </c>
      <c r="B315" s="7" t="s">
        <v>357</v>
      </c>
      <c r="C315" s="9">
        <v>569739.64593402157</v>
      </c>
      <c r="D315" s="9">
        <v>1471568.8039551408</v>
      </c>
      <c r="E315" s="9">
        <v>2041308.4498891623</v>
      </c>
    </row>
    <row r="316" spans="1:5" hidden="1" x14ac:dyDescent="0.25">
      <c r="A316">
        <v>2008</v>
      </c>
      <c r="B316" s="7" t="s">
        <v>358</v>
      </c>
      <c r="C316" s="9">
        <v>4151890.4783608951</v>
      </c>
      <c r="D316" s="9">
        <v>19750453.93163396</v>
      </c>
      <c r="E316" s="9">
        <v>23902344.409994856</v>
      </c>
    </row>
    <row r="317" spans="1:5" hidden="1" x14ac:dyDescent="0.25">
      <c r="A317">
        <v>2008</v>
      </c>
      <c r="B317" s="7" t="s">
        <v>359</v>
      </c>
      <c r="C317" s="9">
        <v>17390871.227404427</v>
      </c>
      <c r="D317" s="9">
        <v>47737260.520307876</v>
      </c>
      <c r="E317" s="9">
        <v>65128131.747712299</v>
      </c>
    </row>
    <row r="318" spans="1:5" hidden="1" x14ac:dyDescent="0.25">
      <c r="A318">
        <v>2008</v>
      </c>
      <c r="B318" s="7" t="s">
        <v>360</v>
      </c>
      <c r="C318" s="9">
        <v>2323133.36758726</v>
      </c>
      <c r="D318" s="9">
        <v>4823089.1826506546</v>
      </c>
      <c r="E318" s="9">
        <v>7146222.5502379145</v>
      </c>
    </row>
    <row r="319" spans="1:5" hidden="1" x14ac:dyDescent="0.25">
      <c r="A319">
        <v>2008</v>
      </c>
      <c r="B319" s="7" t="s">
        <v>361</v>
      </c>
      <c r="C319" s="9">
        <v>1048317.148889007</v>
      </c>
      <c r="D319" s="9">
        <v>2565799.3011558801</v>
      </c>
      <c r="E319" s="9">
        <v>3614116.4500448871</v>
      </c>
    </row>
    <row r="320" spans="1:5" hidden="1" x14ac:dyDescent="0.25">
      <c r="A320">
        <v>2008</v>
      </c>
      <c r="B320" s="7" t="s">
        <v>362</v>
      </c>
      <c r="C320" s="9">
        <v>2120287.7621004544</v>
      </c>
      <c r="D320" s="9">
        <v>5809385.63864055</v>
      </c>
      <c r="E320" s="9">
        <v>7929673.4007410044</v>
      </c>
    </row>
    <row r="321" spans="1:5" hidden="1" x14ac:dyDescent="0.25">
      <c r="A321">
        <v>2008</v>
      </c>
      <c r="B321" s="7" t="s">
        <v>363</v>
      </c>
      <c r="C321" s="9">
        <v>182647.19469587758</v>
      </c>
      <c r="D321" s="9">
        <v>582956.5827360861</v>
      </c>
      <c r="E321" s="9">
        <v>765603.77743196371</v>
      </c>
    </row>
    <row r="322" spans="1:5" hidden="1" x14ac:dyDescent="0.25">
      <c r="A322">
        <v>2008</v>
      </c>
      <c r="B322" s="7" t="s">
        <v>364</v>
      </c>
      <c r="C322" s="9">
        <v>306164.70838856528</v>
      </c>
      <c r="D322" s="9">
        <v>479015.34084062249</v>
      </c>
      <c r="E322" s="9">
        <v>785180.04922918777</v>
      </c>
    </row>
    <row r="323" spans="1:5" hidden="1" x14ac:dyDescent="0.25">
      <c r="A323">
        <v>2008</v>
      </c>
      <c r="B323" s="7" t="s">
        <v>365</v>
      </c>
      <c r="C323" s="9">
        <v>768063.15882439539</v>
      </c>
      <c r="D323" s="9">
        <v>1278415.7396761149</v>
      </c>
      <c r="E323" s="9">
        <v>2046478.8985005103</v>
      </c>
    </row>
    <row r="324" spans="1:5" hidden="1" x14ac:dyDescent="0.25">
      <c r="A324">
        <v>2008</v>
      </c>
      <c r="B324" s="7" t="s">
        <v>366</v>
      </c>
      <c r="C324" s="9">
        <v>924174.48028721276</v>
      </c>
      <c r="D324" s="9">
        <v>3074330.4321432612</v>
      </c>
      <c r="E324" s="9">
        <v>3998504.9124304741</v>
      </c>
    </row>
    <row r="325" spans="1:5" hidden="1" x14ac:dyDescent="0.25">
      <c r="A325">
        <v>2008</v>
      </c>
      <c r="B325" s="7" t="s">
        <v>91</v>
      </c>
      <c r="C325" s="9">
        <v>37244173.219122812</v>
      </c>
      <c r="D325" s="9">
        <v>102785992.10096234</v>
      </c>
      <c r="E325" s="9">
        <v>140030165.32008517</v>
      </c>
    </row>
    <row r="326" spans="1:5" hidden="1" x14ac:dyDescent="0.25"/>
    <row r="327" spans="1:5" hidden="1" x14ac:dyDescent="0.25"/>
    <row r="328" spans="1:5" hidden="1" x14ac:dyDescent="0.25">
      <c r="C328" s="13" t="s">
        <v>93</v>
      </c>
    </row>
    <row r="329" spans="1:5" hidden="1" x14ac:dyDescent="0.25">
      <c r="B329" s="13" t="s">
        <v>94</v>
      </c>
      <c r="C329" s="133" t="s">
        <v>48</v>
      </c>
      <c r="D329" s="133" t="s">
        <v>845</v>
      </c>
      <c r="E329" s="133" t="s">
        <v>84</v>
      </c>
    </row>
    <row r="330" spans="1:5" hidden="1" x14ac:dyDescent="0.25">
      <c r="A330">
        <v>2009</v>
      </c>
      <c r="B330" s="7" t="s">
        <v>367</v>
      </c>
      <c r="C330" s="9">
        <v>172080.37134460217</v>
      </c>
      <c r="D330" s="9">
        <v>235205.36375882663</v>
      </c>
      <c r="E330" s="9">
        <v>407285.73510342883</v>
      </c>
    </row>
    <row r="331" spans="1:5" hidden="1" x14ac:dyDescent="0.25">
      <c r="A331">
        <v>2009</v>
      </c>
      <c r="B331" s="7" t="s">
        <v>368</v>
      </c>
      <c r="C331" s="9">
        <v>52053.880616757495</v>
      </c>
      <c r="D331" s="9">
        <v>122794.23004502637</v>
      </c>
      <c r="E331" s="9">
        <v>174848.11066178387</v>
      </c>
    </row>
    <row r="332" spans="1:5" hidden="1" x14ac:dyDescent="0.25">
      <c r="A332">
        <v>2009</v>
      </c>
      <c r="B332" s="7" t="s">
        <v>369</v>
      </c>
      <c r="C332" s="9">
        <v>293320.52408331499</v>
      </c>
      <c r="D332" s="9">
        <v>826824.51002212102</v>
      </c>
      <c r="E332" s="9">
        <v>1120145.0341054359</v>
      </c>
    </row>
    <row r="333" spans="1:5" hidden="1" x14ac:dyDescent="0.25">
      <c r="A333">
        <v>2009</v>
      </c>
      <c r="B333" s="7" t="s">
        <v>370</v>
      </c>
      <c r="C333" s="9">
        <v>33643.644464572295</v>
      </c>
      <c r="D333" s="9">
        <v>77390.407960076365</v>
      </c>
      <c r="E333" s="9">
        <v>111034.05242464866</v>
      </c>
    </row>
    <row r="334" spans="1:5" hidden="1" x14ac:dyDescent="0.25">
      <c r="A334">
        <v>2009</v>
      </c>
      <c r="B334" s="7" t="s">
        <v>371</v>
      </c>
      <c r="C334" s="9">
        <v>337352.08009191265</v>
      </c>
      <c r="D334" s="9">
        <v>1083889.0653698167</v>
      </c>
      <c r="E334" s="9">
        <v>1421241.1454617293</v>
      </c>
    </row>
    <row r="335" spans="1:5" hidden="1" x14ac:dyDescent="0.25">
      <c r="A335">
        <v>2009</v>
      </c>
      <c r="B335" s="7" t="s">
        <v>372</v>
      </c>
      <c r="C335" s="9">
        <v>32811.360420691781</v>
      </c>
      <c r="D335" s="9">
        <v>76677.198099492482</v>
      </c>
      <c r="E335" s="9">
        <v>109488.55852018426</v>
      </c>
    </row>
    <row r="336" spans="1:5" hidden="1" x14ac:dyDescent="0.25">
      <c r="A336">
        <v>2009</v>
      </c>
      <c r="B336" s="7" t="s">
        <v>373</v>
      </c>
      <c r="C336" s="9">
        <v>111685.95078842435</v>
      </c>
      <c r="D336" s="9">
        <v>112248.41340855745</v>
      </c>
      <c r="E336" s="9">
        <v>223934.3641969818</v>
      </c>
    </row>
    <row r="337" spans="1:5" hidden="1" x14ac:dyDescent="0.25">
      <c r="A337">
        <v>2009</v>
      </c>
      <c r="B337" s="7" t="s">
        <v>374</v>
      </c>
      <c r="C337" s="9">
        <v>233692.22223879461</v>
      </c>
      <c r="D337" s="9">
        <v>370951.38208707276</v>
      </c>
      <c r="E337" s="9">
        <v>604643.60432586737</v>
      </c>
    </row>
    <row r="338" spans="1:5" hidden="1" x14ac:dyDescent="0.25">
      <c r="A338">
        <v>2009</v>
      </c>
      <c r="B338" s="7" t="s">
        <v>375</v>
      </c>
      <c r="C338" s="9">
        <v>175903.35426559922</v>
      </c>
      <c r="D338" s="9">
        <v>246444.11815801467</v>
      </c>
      <c r="E338" s="9">
        <v>422347.47242361389</v>
      </c>
    </row>
    <row r="339" spans="1:5" hidden="1" x14ac:dyDescent="0.25">
      <c r="A339">
        <v>2009</v>
      </c>
      <c r="B339" s="7" t="s">
        <v>376</v>
      </c>
      <c r="C339" s="9">
        <v>678375.224161878</v>
      </c>
      <c r="D339" s="9">
        <v>1271427.3966501013</v>
      </c>
      <c r="E339" s="9">
        <v>1949802.6208119793</v>
      </c>
    </row>
    <row r="340" spans="1:5" hidden="1" x14ac:dyDescent="0.25">
      <c r="A340">
        <v>2009</v>
      </c>
      <c r="B340" s="7" t="s">
        <v>377</v>
      </c>
      <c r="C340" s="9">
        <v>182048.52534425922</v>
      </c>
      <c r="D340" s="9">
        <v>513037.35406027955</v>
      </c>
      <c r="E340" s="9">
        <v>695085.87940453878</v>
      </c>
    </row>
    <row r="341" spans="1:5" hidden="1" x14ac:dyDescent="0.25">
      <c r="A341">
        <v>2009</v>
      </c>
      <c r="B341" s="7" t="s">
        <v>378</v>
      </c>
      <c r="C341" s="9">
        <v>137773.18606869076</v>
      </c>
      <c r="D341" s="9">
        <v>503082.48708160967</v>
      </c>
      <c r="E341" s="9">
        <v>640855.6731503004</v>
      </c>
    </row>
    <row r="342" spans="1:5" hidden="1" x14ac:dyDescent="0.25">
      <c r="A342">
        <v>2009</v>
      </c>
      <c r="B342" s="7" t="s">
        <v>379</v>
      </c>
      <c r="C342" s="9">
        <v>1183508.4158840484</v>
      </c>
      <c r="D342" s="9">
        <v>2045130.9599241808</v>
      </c>
      <c r="E342" s="9">
        <v>3228639.3758082292</v>
      </c>
    </row>
    <row r="343" spans="1:5" hidden="1" x14ac:dyDescent="0.25">
      <c r="A343">
        <v>2009</v>
      </c>
      <c r="B343" s="7" t="s">
        <v>380</v>
      </c>
      <c r="C343" s="9">
        <v>131618.74588683838</v>
      </c>
      <c r="D343" s="9">
        <v>419049.38314422936</v>
      </c>
      <c r="E343" s="9">
        <v>550668.12903106771</v>
      </c>
    </row>
    <row r="344" spans="1:5" hidden="1" x14ac:dyDescent="0.25">
      <c r="A344">
        <v>2009</v>
      </c>
      <c r="B344" s="7" t="s">
        <v>381</v>
      </c>
      <c r="C344" s="9">
        <v>159873.08298226501</v>
      </c>
      <c r="D344" s="9">
        <v>320815.23871868232</v>
      </c>
      <c r="E344" s="9">
        <v>480688.32170094736</v>
      </c>
    </row>
    <row r="345" spans="1:5" hidden="1" x14ac:dyDescent="0.25">
      <c r="A345">
        <v>2009</v>
      </c>
      <c r="B345" s="7" t="s">
        <v>382</v>
      </c>
      <c r="C345" s="9">
        <v>1204554.2288109888</v>
      </c>
      <c r="D345" s="9">
        <v>1896460.7386680057</v>
      </c>
      <c r="E345" s="9">
        <v>3101014.9674789943</v>
      </c>
    </row>
    <row r="346" spans="1:5" hidden="1" x14ac:dyDescent="0.25">
      <c r="A346">
        <v>2009</v>
      </c>
      <c r="B346" s="7" t="s">
        <v>383</v>
      </c>
      <c r="C346" s="9">
        <v>2583183.1370064099</v>
      </c>
      <c r="D346" s="9">
        <v>5709226.4554188596</v>
      </c>
      <c r="E346" s="9">
        <v>8292409.59242527</v>
      </c>
    </row>
    <row r="347" spans="1:5" hidden="1" x14ac:dyDescent="0.25">
      <c r="A347">
        <v>2009</v>
      </c>
      <c r="B347" s="7" t="s">
        <v>384</v>
      </c>
      <c r="C347" s="9">
        <v>579719.38341267488</v>
      </c>
      <c r="D347" s="9">
        <v>1387732.5630730963</v>
      </c>
      <c r="E347" s="9">
        <v>1967451.9464857713</v>
      </c>
    </row>
    <row r="348" spans="1:5" hidden="1" x14ac:dyDescent="0.25">
      <c r="A348">
        <v>2009</v>
      </c>
      <c r="B348" s="7" t="s">
        <v>385</v>
      </c>
      <c r="C348" s="9">
        <v>4051482.3311951905</v>
      </c>
      <c r="D348" s="9">
        <v>20099209.834491916</v>
      </c>
      <c r="E348" s="9">
        <v>24150692.165687107</v>
      </c>
    </row>
    <row r="349" spans="1:5" hidden="1" x14ac:dyDescent="0.25">
      <c r="A349">
        <v>2009</v>
      </c>
      <c r="B349" s="7" t="s">
        <v>386</v>
      </c>
      <c r="C349" s="9">
        <v>16949868.858819064</v>
      </c>
      <c r="D349" s="9">
        <v>53311893.889168389</v>
      </c>
      <c r="E349" s="9">
        <v>70261762.747987449</v>
      </c>
    </row>
    <row r="350" spans="1:5" hidden="1" x14ac:dyDescent="0.25">
      <c r="A350">
        <v>2009</v>
      </c>
      <c r="B350" s="7" t="s">
        <v>387</v>
      </c>
      <c r="C350" s="9">
        <v>2548072.0881368425</v>
      </c>
      <c r="D350" s="9">
        <v>5048682.8066007206</v>
      </c>
      <c r="E350" s="9">
        <v>7596754.8947375631</v>
      </c>
    </row>
    <row r="351" spans="1:5" hidden="1" x14ac:dyDescent="0.25">
      <c r="A351">
        <v>2009</v>
      </c>
      <c r="B351" s="7" t="s">
        <v>388</v>
      </c>
      <c r="C351" s="9">
        <v>1026335.8733511905</v>
      </c>
      <c r="D351" s="9">
        <v>2757531.9218498738</v>
      </c>
      <c r="E351" s="9">
        <v>3783867.7952010641</v>
      </c>
    </row>
    <row r="352" spans="1:5" hidden="1" x14ac:dyDescent="0.25">
      <c r="A352">
        <v>2009</v>
      </c>
      <c r="B352" s="7" t="s">
        <v>389</v>
      </c>
      <c r="C352" s="9">
        <v>2094611.2052088249</v>
      </c>
      <c r="D352" s="9">
        <v>5774633.715340429</v>
      </c>
      <c r="E352" s="9">
        <v>7869244.9205492539</v>
      </c>
    </row>
    <row r="353" spans="1:5" hidden="1" x14ac:dyDescent="0.25">
      <c r="A353">
        <v>2009</v>
      </c>
      <c r="B353" s="7" t="s">
        <v>390</v>
      </c>
      <c r="C353" s="9">
        <v>211120.65836494722</v>
      </c>
      <c r="D353" s="9">
        <v>657755.47232580336</v>
      </c>
      <c r="E353" s="9">
        <v>868876.13069075055</v>
      </c>
    </row>
    <row r="354" spans="1:5" hidden="1" x14ac:dyDescent="0.25">
      <c r="A354">
        <v>2009</v>
      </c>
      <c r="B354" s="7" t="s">
        <v>391</v>
      </c>
      <c r="C354" s="9">
        <v>325493.08506532479</v>
      </c>
      <c r="D354" s="9">
        <v>517258.27916999074</v>
      </c>
      <c r="E354" s="9">
        <v>842751.36423531547</v>
      </c>
    </row>
    <row r="355" spans="1:5" hidden="1" x14ac:dyDescent="0.25">
      <c r="A355">
        <v>2009</v>
      </c>
      <c r="B355" s="7" t="s">
        <v>392</v>
      </c>
      <c r="C355" s="9">
        <v>778301.41867583909</v>
      </c>
      <c r="D355" s="9">
        <v>1318809.2858382398</v>
      </c>
      <c r="E355" s="9">
        <v>2097110.7045140788</v>
      </c>
    </row>
    <row r="356" spans="1:5" hidden="1" x14ac:dyDescent="0.25">
      <c r="A356">
        <v>2009</v>
      </c>
      <c r="B356" s="7" t="s">
        <v>393</v>
      </c>
      <c r="C356" s="9">
        <v>982044.75408301281</v>
      </c>
      <c r="D356" s="9">
        <v>3756139.0782573931</v>
      </c>
      <c r="E356" s="9">
        <v>4738183.8323404063</v>
      </c>
    </row>
    <row r="357" spans="1:5" hidden="1" x14ac:dyDescent="0.25">
      <c r="A357">
        <v>2009</v>
      </c>
      <c r="B357" s="7" t="s">
        <v>90</v>
      </c>
      <c r="C357" s="9">
        <v>37250527.590772957</v>
      </c>
      <c r="D357" s="9">
        <v>110460301.54869077</v>
      </c>
      <c r="E357" s="9">
        <v>147710829.13946372</v>
      </c>
    </row>
    <row r="358" spans="1:5" hidden="1" x14ac:dyDescent="0.25"/>
    <row r="359" spans="1:5" hidden="1" x14ac:dyDescent="0.25"/>
    <row r="360" spans="1:5" hidden="1" x14ac:dyDescent="0.25">
      <c r="C360" s="13" t="s">
        <v>93</v>
      </c>
    </row>
    <row r="361" spans="1:5" hidden="1" x14ac:dyDescent="0.25">
      <c r="B361" s="13" t="s">
        <v>94</v>
      </c>
      <c r="C361" s="133" t="s">
        <v>48</v>
      </c>
      <c r="D361" s="133" t="s">
        <v>845</v>
      </c>
      <c r="E361" s="133" t="s">
        <v>84</v>
      </c>
    </row>
    <row r="362" spans="1:5" hidden="1" x14ac:dyDescent="0.25">
      <c r="A362">
        <v>2010</v>
      </c>
      <c r="B362" s="7" t="s">
        <v>394</v>
      </c>
      <c r="C362" s="9">
        <v>181990.56070268515</v>
      </c>
      <c r="D362" s="9">
        <v>297920.48445104383</v>
      </c>
      <c r="E362" s="9">
        <v>479911.04515372898</v>
      </c>
    </row>
    <row r="363" spans="1:5" hidden="1" x14ac:dyDescent="0.25">
      <c r="A363">
        <v>2010</v>
      </c>
      <c r="B363" s="7" t="s">
        <v>395</v>
      </c>
      <c r="C363" s="9">
        <v>50178.077820900035</v>
      </c>
      <c r="D363" s="9">
        <v>145309.98172971836</v>
      </c>
      <c r="E363" s="9">
        <v>195488.0595506184</v>
      </c>
    </row>
    <row r="364" spans="1:5" hidden="1" x14ac:dyDescent="0.25">
      <c r="A364">
        <v>2010</v>
      </c>
      <c r="B364" s="7" t="s">
        <v>396</v>
      </c>
      <c r="C364" s="9">
        <v>322126.04104384908</v>
      </c>
      <c r="D364" s="9">
        <v>975690.82706564944</v>
      </c>
      <c r="E364" s="9">
        <v>1297816.8681094986</v>
      </c>
    </row>
    <row r="365" spans="1:5" hidden="1" x14ac:dyDescent="0.25">
      <c r="A365">
        <v>2010</v>
      </c>
      <c r="B365" s="7" t="s">
        <v>397</v>
      </c>
      <c r="C365" s="9">
        <v>30377.473347782921</v>
      </c>
      <c r="D365" s="9">
        <v>86473.191700555224</v>
      </c>
      <c r="E365" s="9">
        <v>116850.66504833815</v>
      </c>
    </row>
    <row r="366" spans="1:5" hidden="1" x14ac:dyDescent="0.25">
      <c r="A366">
        <v>2010</v>
      </c>
      <c r="B366" s="7" t="s">
        <v>398</v>
      </c>
      <c r="C366" s="9">
        <v>354858.81883638259</v>
      </c>
      <c r="D366" s="9">
        <v>1242447.9495686165</v>
      </c>
      <c r="E366" s="9">
        <v>1597306.768404999</v>
      </c>
    </row>
    <row r="367" spans="1:5" hidden="1" x14ac:dyDescent="0.25">
      <c r="A367">
        <v>2010</v>
      </c>
      <c r="B367" s="7" t="s">
        <v>399</v>
      </c>
      <c r="C367" s="9">
        <v>39420.547465950847</v>
      </c>
      <c r="D367" s="9">
        <v>73247.506201638447</v>
      </c>
      <c r="E367" s="9">
        <v>112668.05366758929</v>
      </c>
    </row>
    <row r="368" spans="1:5" hidden="1" x14ac:dyDescent="0.25">
      <c r="A368">
        <v>2010</v>
      </c>
      <c r="B368" s="7" t="s">
        <v>400</v>
      </c>
      <c r="C368" s="9">
        <v>96725.870969212076</v>
      </c>
      <c r="D368" s="9">
        <v>117763.09367736369</v>
      </c>
      <c r="E368" s="9">
        <v>214488.96464657577</v>
      </c>
    </row>
    <row r="369" spans="1:5" hidden="1" x14ac:dyDescent="0.25">
      <c r="A369">
        <v>2010</v>
      </c>
      <c r="B369" s="7" t="s">
        <v>401</v>
      </c>
      <c r="C369" s="9">
        <v>275218.87352329848</v>
      </c>
      <c r="D369" s="9">
        <v>457231.56575010117</v>
      </c>
      <c r="E369" s="9">
        <v>732450.43927339965</v>
      </c>
    </row>
    <row r="370" spans="1:5" hidden="1" x14ac:dyDescent="0.25">
      <c r="A370">
        <v>2010</v>
      </c>
      <c r="B370" s="7" t="s">
        <v>402</v>
      </c>
      <c r="C370" s="9">
        <v>201975.3977772973</v>
      </c>
      <c r="D370" s="9">
        <v>269495.83449593745</v>
      </c>
      <c r="E370" s="9">
        <v>471471.23227323475</v>
      </c>
    </row>
    <row r="371" spans="1:5" hidden="1" x14ac:dyDescent="0.25">
      <c r="A371">
        <v>2010</v>
      </c>
      <c r="B371" s="7" t="s">
        <v>403</v>
      </c>
      <c r="C371" s="9">
        <v>854082.5480144805</v>
      </c>
      <c r="D371" s="9">
        <v>1555044.1534159435</v>
      </c>
      <c r="E371" s="9">
        <v>2409126.7014304241</v>
      </c>
    </row>
    <row r="372" spans="1:5" hidden="1" x14ac:dyDescent="0.25">
      <c r="A372">
        <v>2010</v>
      </c>
      <c r="B372" s="7" t="s">
        <v>404</v>
      </c>
      <c r="C372" s="9">
        <v>200645.65526349016</v>
      </c>
      <c r="D372" s="9">
        <v>616584.2164333415</v>
      </c>
      <c r="E372" s="9">
        <v>817229.87169683166</v>
      </c>
    </row>
    <row r="373" spans="1:5" hidden="1" x14ac:dyDescent="0.25">
      <c r="A373">
        <v>2010</v>
      </c>
      <c r="B373" s="7" t="s">
        <v>405</v>
      </c>
      <c r="C373" s="9">
        <v>162116.77426415126</v>
      </c>
      <c r="D373" s="9">
        <v>604889.95658730343</v>
      </c>
      <c r="E373" s="9">
        <v>767006.73085145466</v>
      </c>
    </row>
    <row r="374" spans="1:5" hidden="1" x14ac:dyDescent="0.25">
      <c r="A374">
        <v>2010</v>
      </c>
      <c r="B374" s="7" t="s">
        <v>406</v>
      </c>
      <c r="C374" s="9">
        <v>1556653.681857476</v>
      </c>
      <c r="D374" s="9">
        <v>2053959.1414164782</v>
      </c>
      <c r="E374" s="9">
        <v>3610612.823273954</v>
      </c>
    </row>
    <row r="375" spans="1:5" hidden="1" x14ac:dyDescent="0.25">
      <c r="A375">
        <v>2010</v>
      </c>
      <c r="B375" s="7" t="s">
        <v>407</v>
      </c>
      <c r="C375" s="9">
        <v>146182.41330125509</v>
      </c>
      <c r="D375" s="9">
        <v>401587.99660360906</v>
      </c>
      <c r="E375" s="9">
        <v>547770.40990486415</v>
      </c>
    </row>
    <row r="376" spans="1:5" hidden="1" x14ac:dyDescent="0.25">
      <c r="A376">
        <v>2010</v>
      </c>
      <c r="B376" s="7" t="s">
        <v>408</v>
      </c>
      <c r="C376" s="9">
        <v>166448.62201248447</v>
      </c>
      <c r="D376" s="9">
        <v>355420.16444397141</v>
      </c>
      <c r="E376" s="9">
        <v>521868.78645645588</v>
      </c>
    </row>
    <row r="377" spans="1:5" hidden="1" x14ac:dyDescent="0.25">
      <c r="A377">
        <v>2010</v>
      </c>
      <c r="B377" s="7" t="s">
        <v>409</v>
      </c>
      <c r="C377" s="9">
        <v>1237739.7478985223</v>
      </c>
      <c r="D377" s="9">
        <v>2124495.8851837344</v>
      </c>
      <c r="E377" s="9">
        <v>3362235.6330822567</v>
      </c>
    </row>
    <row r="378" spans="1:5" hidden="1" x14ac:dyDescent="0.25">
      <c r="A378">
        <v>2010</v>
      </c>
      <c r="B378" s="7" t="s">
        <v>410</v>
      </c>
      <c r="C378" s="9">
        <v>2661695.409140612</v>
      </c>
      <c r="D378" s="9">
        <v>6628695.7882962152</v>
      </c>
      <c r="E378" s="9">
        <v>9290391.1974368282</v>
      </c>
    </row>
    <row r="379" spans="1:5" hidden="1" x14ac:dyDescent="0.25">
      <c r="A379">
        <v>2010</v>
      </c>
      <c r="B379" s="7" t="s">
        <v>411</v>
      </c>
      <c r="C379" s="9">
        <v>573221.47142900457</v>
      </c>
      <c r="D379" s="9">
        <v>1429022.7505058537</v>
      </c>
      <c r="E379" s="9">
        <v>2002244.2219348582</v>
      </c>
    </row>
    <row r="380" spans="1:5" hidden="1" x14ac:dyDescent="0.25">
      <c r="A380">
        <v>2010</v>
      </c>
      <c r="B380" s="7" t="s">
        <v>412</v>
      </c>
      <c r="C380" s="9">
        <v>4053012.634068199</v>
      </c>
      <c r="D380" s="9">
        <v>22613695.789826561</v>
      </c>
      <c r="E380" s="9">
        <v>26666708.423894759</v>
      </c>
    </row>
    <row r="381" spans="1:5" hidden="1" x14ac:dyDescent="0.25">
      <c r="A381">
        <v>2010</v>
      </c>
      <c r="B381" s="7" t="s">
        <v>413</v>
      </c>
      <c r="C381" s="9">
        <v>18245959.943361767</v>
      </c>
      <c r="D381" s="9">
        <v>57983516.23882293</v>
      </c>
      <c r="E381" s="9">
        <v>76229476.182184696</v>
      </c>
    </row>
    <row r="382" spans="1:5" hidden="1" x14ac:dyDescent="0.25">
      <c r="A382">
        <v>2010</v>
      </c>
      <c r="B382" s="7" t="s">
        <v>414</v>
      </c>
      <c r="C382" s="9">
        <v>2682243.1315002847</v>
      </c>
      <c r="D382" s="9">
        <v>5857356.1219372489</v>
      </c>
      <c r="E382" s="9">
        <v>8539599.253437534</v>
      </c>
    </row>
    <row r="383" spans="1:5" hidden="1" x14ac:dyDescent="0.25">
      <c r="A383">
        <v>2010</v>
      </c>
      <c r="B383" s="7" t="s">
        <v>415</v>
      </c>
      <c r="C383" s="9">
        <v>1090571.402374682</v>
      </c>
      <c r="D383" s="9">
        <v>3119439.1766422363</v>
      </c>
      <c r="E383" s="9">
        <v>4210010.5790169183</v>
      </c>
    </row>
    <row r="384" spans="1:5" hidden="1" x14ac:dyDescent="0.25">
      <c r="A384">
        <v>2010</v>
      </c>
      <c r="B384" s="7" t="s">
        <v>416</v>
      </c>
      <c r="C384" s="9">
        <v>2187127.5704896748</v>
      </c>
      <c r="D384" s="9">
        <v>6596569.518716298</v>
      </c>
      <c r="E384" s="9">
        <v>8783697.0892059729</v>
      </c>
    </row>
    <row r="385" spans="1:5" hidden="1" x14ac:dyDescent="0.25">
      <c r="A385">
        <v>2010</v>
      </c>
      <c r="B385" s="7" t="s">
        <v>417</v>
      </c>
      <c r="C385" s="9">
        <v>198073.19685671595</v>
      </c>
      <c r="D385" s="9">
        <v>732468.40209464577</v>
      </c>
      <c r="E385" s="9">
        <v>930541.59895136172</v>
      </c>
    </row>
    <row r="386" spans="1:5" hidden="1" x14ac:dyDescent="0.25">
      <c r="A386">
        <v>2010</v>
      </c>
      <c r="B386" s="7" t="s">
        <v>418</v>
      </c>
      <c r="C386" s="9">
        <v>327223.02393542015</v>
      </c>
      <c r="D386" s="9">
        <v>559533.20679523447</v>
      </c>
      <c r="E386" s="9">
        <v>886756.23073065467</v>
      </c>
    </row>
    <row r="387" spans="1:5" hidden="1" x14ac:dyDescent="0.25">
      <c r="A387">
        <v>2010</v>
      </c>
      <c r="B387" s="7" t="s">
        <v>419</v>
      </c>
      <c r="C387" s="9">
        <v>781895.57616531127</v>
      </c>
      <c r="D387" s="9">
        <v>1609392.2656048024</v>
      </c>
      <c r="E387" s="9">
        <v>2391287.8417701134</v>
      </c>
    </row>
    <row r="388" spans="1:5" hidden="1" x14ac:dyDescent="0.25">
      <c r="A388">
        <v>2010</v>
      </c>
      <c r="B388" s="7" t="s">
        <v>420</v>
      </c>
      <c r="C388" s="9">
        <v>1143588.5865545017</v>
      </c>
      <c r="D388" s="9">
        <v>4057551.0868022167</v>
      </c>
      <c r="E388" s="9">
        <v>5201139.6733567184</v>
      </c>
    </row>
    <row r="389" spans="1:5" hidden="1" x14ac:dyDescent="0.25">
      <c r="A389">
        <v>2010</v>
      </c>
      <c r="B389" s="7" t="s">
        <v>89</v>
      </c>
      <c r="C389" s="9">
        <v>39821353.049975395</v>
      </c>
      <c r="D389" s="9">
        <v>122564802.29476929</v>
      </c>
      <c r="E389" s="9">
        <v>162386155.34474468</v>
      </c>
    </row>
    <row r="390" spans="1:5" hidden="1" x14ac:dyDescent="0.25"/>
    <row r="391" spans="1:5" hidden="1" x14ac:dyDescent="0.25"/>
    <row r="392" spans="1:5" hidden="1" x14ac:dyDescent="0.25">
      <c r="C392" s="13" t="s">
        <v>93</v>
      </c>
    </row>
    <row r="393" spans="1:5" hidden="1" x14ac:dyDescent="0.25">
      <c r="B393" s="13" t="s">
        <v>94</v>
      </c>
      <c r="C393" s="133" t="s">
        <v>48</v>
      </c>
      <c r="D393" s="133" t="s">
        <v>845</v>
      </c>
      <c r="E393" s="133" t="s">
        <v>84</v>
      </c>
    </row>
    <row r="394" spans="1:5" hidden="1" x14ac:dyDescent="0.25">
      <c r="A394">
        <v>2011</v>
      </c>
      <c r="B394" s="7" t="s">
        <v>421</v>
      </c>
      <c r="C394" s="9">
        <v>172878.46767008712</v>
      </c>
      <c r="D394" s="9">
        <v>334691.55385497946</v>
      </c>
      <c r="E394" s="9">
        <v>507570.02152506658</v>
      </c>
    </row>
    <row r="395" spans="1:5" hidden="1" x14ac:dyDescent="0.25">
      <c r="A395">
        <v>2011</v>
      </c>
      <c r="B395" s="7" t="s">
        <v>422</v>
      </c>
      <c r="C395" s="9">
        <v>46512.124685090406</v>
      </c>
      <c r="D395" s="9">
        <v>110261.54756700795</v>
      </c>
      <c r="E395" s="9">
        <v>156773.67225209836</v>
      </c>
    </row>
    <row r="396" spans="1:5" hidden="1" x14ac:dyDescent="0.25">
      <c r="A396">
        <v>2011</v>
      </c>
      <c r="B396" s="7" t="s">
        <v>423</v>
      </c>
      <c r="C396" s="9">
        <v>342172.72210375464</v>
      </c>
      <c r="D396" s="9">
        <v>1068627.7767664539</v>
      </c>
      <c r="E396" s="9">
        <v>1410800.4988702084</v>
      </c>
    </row>
    <row r="397" spans="1:5" hidden="1" x14ac:dyDescent="0.25">
      <c r="A397">
        <v>2011</v>
      </c>
      <c r="B397" s="7" t="s">
        <v>424</v>
      </c>
      <c r="C397" s="9">
        <v>31094.720032688565</v>
      </c>
      <c r="D397" s="9">
        <v>93690.734281493758</v>
      </c>
      <c r="E397" s="9">
        <v>124785.45431418232</v>
      </c>
    </row>
    <row r="398" spans="1:5" hidden="1" x14ac:dyDescent="0.25">
      <c r="A398">
        <v>2011</v>
      </c>
      <c r="B398" s="7" t="s">
        <v>425</v>
      </c>
      <c r="C398" s="9">
        <v>350092.79258328769</v>
      </c>
      <c r="D398" s="9">
        <v>1215215.341144145</v>
      </c>
      <c r="E398" s="9">
        <v>1565308.1337274327</v>
      </c>
    </row>
    <row r="399" spans="1:5" hidden="1" x14ac:dyDescent="0.25">
      <c r="A399">
        <v>2011</v>
      </c>
      <c r="B399" s="7" t="s">
        <v>426</v>
      </c>
      <c r="C399" s="9">
        <v>35650.320713814632</v>
      </c>
      <c r="D399" s="9">
        <v>84137.942939133951</v>
      </c>
      <c r="E399" s="9">
        <v>119788.26365294858</v>
      </c>
    </row>
    <row r="400" spans="1:5" hidden="1" x14ac:dyDescent="0.25">
      <c r="A400">
        <v>2011</v>
      </c>
      <c r="B400" s="7" t="s">
        <v>427</v>
      </c>
      <c r="C400" s="9">
        <v>76764.940673350517</v>
      </c>
      <c r="D400" s="9">
        <v>149218.09384120058</v>
      </c>
      <c r="E400" s="9">
        <v>225983.03451455111</v>
      </c>
    </row>
    <row r="401" spans="1:5" hidden="1" x14ac:dyDescent="0.25">
      <c r="A401">
        <v>2011</v>
      </c>
      <c r="B401" s="7" t="s">
        <v>428</v>
      </c>
      <c r="C401" s="9">
        <v>264645.71554632392</v>
      </c>
      <c r="D401" s="9">
        <v>500863.3185508459</v>
      </c>
      <c r="E401" s="9">
        <v>765509.03409716976</v>
      </c>
    </row>
    <row r="402" spans="1:5" hidden="1" x14ac:dyDescent="0.25">
      <c r="A402">
        <v>2011</v>
      </c>
      <c r="B402" s="7" t="s">
        <v>429</v>
      </c>
      <c r="C402" s="9">
        <v>208413.55784749106</v>
      </c>
      <c r="D402" s="9">
        <v>337874.2230378071</v>
      </c>
      <c r="E402" s="9">
        <v>546287.78088529815</v>
      </c>
    </row>
    <row r="403" spans="1:5" hidden="1" x14ac:dyDescent="0.25">
      <c r="A403">
        <v>2011</v>
      </c>
      <c r="B403" s="7" t="s">
        <v>430</v>
      </c>
      <c r="C403" s="9">
        <v>920698.29993325751</v>
      </c>
      <c r="D403" s="9">
        <v>1521415.5713718925</v>
      </c>
      <c r="E403" s="9">
        <v>2442113.87130515</v>
      </c>
    </row>
    <row r="404" spans="1:5" hidden="1" x14ac:dyDescent="0.25">
      <c r="A404">
        <v>2011</v>
      </c>
      <c r="B404" s="7" t="s">
        <v>431</v>
      </c>
      <c r="C404" s="9">
        <v>212591.49511664669</v>
      </c>
      <c r="D404" s="9">
        <v>888287.16709030757</v>
      </c>
      <c r="E404" s="9">
        <v>1100878.6622069543</v>
      </c>
    </row>
    <row r="405" spans="1:5" hidden="1" x14ac:dyDescent="0.25">
      <c r="A405">
        <v>2011</v>
      </c>
      <c r="B405" s="7" t="s">
        <v>432</v>
      </c>
      <c r="C405" s="9">
        <v>196029.90389750875</v>
      </c>
      <c r="D405" s="9">
        <v>611195.948390526</v>
      </c>
      <c r="E405" s="9">
        <v>807225.85228803474</v>
      </c>
    </row>
    <row r="406" spans="1:5" hidden="1" x14ac:dyDescent="0.25">
      <c r="A406">
        <v>2011</v>
      </c>
      <c r="B406" s="7" t="s">
        <v>433</v>
      </c>
      <c r="C406" s="9">
        <v>1285686.8364801737</v>
      </c>
      <c r="D406" s="9">
        <v>2413497.4873290416</v>
      </c>
      <c r="E406" s="9">
        <v>3699184.3238092153</v>
      </c>
    </row>
    <row r="407" spans="1:5" hidden="1" x14ac:dyDescent="0.25">
      <c r="A407">
        <v>2011</v>
      </c>
      <c r="B407" s="7" t="s">
        <v>434</v>
      </c>
      <c r="C407" s="9">
        <v>149514.95356709664</v>
      </c>
      <c r="D407" s="9">
        <v>401301.1207996062</v>
      </c>
      <c r="E407" s="9">
        <v>550816.07436670281</v>
      </c>
    </row>
    <row r="408" spans="1:5" hidden="1" x14ac:dyDescent="0.25">
      <c r="A408">
        <v>2011</v>
      </c>
      <c r="B408" s="7" t="s">
        <v>435</v>
      </c>
      <c r="C408" s="9">
        <v>181954.93076005578</v>
      </c>
      <c r="D408" s="9">
        <v>399910.09745721432</v>
      </c>
      <c r="E408" s="9">
        <v>581865.02821727004</v>
      </c>
    </row>
    <row r="409" spans="1:5" hidden="1" x14ac:dyDescent="0.25">
      <c r="A409">
        <v>2011</v>
      </c>
      <c r="B409" s="7" t="s">
        <v>436</v>
      </c>
      <c r="C409" s="9">
        <v>1246643.2871780822</v>
      </c>
      <c r="D409" s="9">
        <v>2323643.3279775861</v>
      </c>
      <c r="E409" s="9">
        <v>3570286.615155668</v>
      </c>
    </row>
    <row r="410" spans="1:5" hidden="1" x14ac:dyDescent="0.25">
      <c r="A410">
        <v>2011</v>
      </c>
      <c r="B410" s="7" t="s">
        <v>437</v>
      </c>
      <c r="C410" s="9">
        <v>2686067.2426371351</v>
      </c>
      <c r="D410" s="9">
        <v>6387145.6839192491</v>
      </c>
      <c r="E410" s="9">
        <v>9073212.9265563842</v>
      </c>
    </row>
    <row r="411" spans="1:5" hidden="1" x14ac:dyDescent="0.25">
      <c r="A411">
        <v>2011</v>
      </c>
      <c r="B411" s="7" t="s">
        <v>438</v>
      </c>
      <c r="C411" s="9">
        <v>584553.28914948856</v>
      </c>
      <c r="D411" s="9">
        <v>1495978.5952127222</v>
      </c>
      <c r="E411" s="9">
        <v>2080531.8843622108</v>
      </c>
    </row>
    <row r="412" spans="1:5" hidden="1" x14ac:dyDescent="0.25">
      <c r="A412">
        <v>2011</v>
      </c>
      <c r="B412" s="7" t="s">
        <v>439</v>
      </c>
      <c r="C412" s="9">
        <v>4100246.2221154515</v>
      </c>
      <c r="D412" s="9">
        <v>24215714.798008185</v>
      </c>
      <c r="E412" s="9">
        <v>28315961.020123638</v>
      </c>
    </row>
    <row r="413" spans="1:5" hidden="1" x14ac:dyDescent="0.25">
      <c r="A413">
        <v>2011</v>
      </c>
      <c r="B413" s="7" t="s">
        <v>440</v>
      </c>
      <c r="C413" s="9">
        <v>18850553.580290332</v>
      </c>
      <c r="D413" s="9">
        <v>59237442.543032482</v>
      </c>
      <c r="E413" s="9">
        <v>78087996.123322815</v>
      </c>
    </row>
    <row r="414" spans="1:5" hidden="1" x14ac:dyDescent="0.25">
      <c r="A414">
        <v>2011</v>
      </c>
      <c r="B414" s="7" t="s">
        <v>441</v>
      </c>
      <c r="C414" s="9">
        <v>2810381.9040169804</v>
      </c>
      <c r="D414" s="9">
        <v>5652781.9729736857</v>
      </c>
      <c r="E414" s="9">
        <v>8463163.8769906666</v>
      </c>
    </row>
    <row r="415" spans="1:5" hidden="1" x14ac:dyDescent="0.25">
      <c r="A415">
        <v>2011</v>
      </c>
      <c r="B415" s="7" t="s">
        <v>442</v>
      </c>
      <c r="C415" s="9">
        <v>1154337.2660795576</v>
      </c>
      <c r="D415" s="9">
        <v>3114486.4649457308</v>
      </c>
      <c r="E415" s="9">
        <v>4268823.7310252879</v>
      </c>
    </row>
    <row r="416" spans="1:5" hidden="1" x14ac:dyDescent="0.25">
      <c r="A416">
        <v>2011</v>
      </c>
      <c r="B416" s="7" t="s">
        <v>443</v>
      </c>
      <c r="C416" s="9">
        <v>2131808.5807483434</v>
      </c>
      <c r="D416" s="9">
        <v>6539696.9797688229</v>
      </c>
      <c r="E416" s="9">
        <v>8671505.5605171658</v>
      </c>
    </row>
    <row r="417" spans="1:5" hidden="1" x14ac:dyDescent="0.25">
      <c r="A417">
        <v>2011</v>
      </c>
      <c r="B417" s="7" t="s">
        <v>444</v>
      </c>
      <c r="C417" s="9">
        <v>224852.75720351952</v>
      </c>
      <c r="D417" s="9">
        <v>747826.73511647026</v>
      </c>
      <c r="E417" s="9">
        <v>972679.49231998972</v>
      </c>
    </row>
    <row r="418" spans="1:5" hidden="1" x14ac:dyDescent="0.25">
      <c r="A418">
        <v>2011</v>
      </c>
      <c r="B418" s="7" t="s">
        <v>445</v>
      </c>
      <c r="C418" s="9">
        <v>338695.37355614617</v>
      </c>
      <c r="D418" s="9">
        <v>632971.45255059551</v>
      </c>
      <c r="E418" s="9">
        <v>971666.82610674168</v>
      </c>
    </row>
    <row r="419" spans="1:5" hidden="1" x14ac:dyDescent="0.25">
      <c r="A419">
        <v>2011</v>
      </c>
      <c r="B419" s="7" t="s">
        <v>446</v>
      </c>
      <c r="C419" s="9">
        <v>803181.4345982665</v>
      </c>
      <c r="D419" s="9">
        <v>1617539.1418954479</v>
      </c>
      <c r="E419" s="9">
        <v>2420720.5764937145</v>
      </c>
    </row>
    <row r="420" spans="1:5" hidden="1" x14ac:dyDescent="0.25">
      <c r="A420">
        <v>2011</v>
      </c>
      <c r="B420" s="7" t="s">
        <v>447</v>
      </c>
      <c r="C420" s="9">
        <v>958762.78320370172</v>
      </c>
      <c r="D420" s="9">
        <v>4617697.4155126968</v>
      </c>
      <c r="E420" s="9">
        <v>5576460.1987163983</v>
      </c>
    </row>
    <row r="421" spans="1:5" hidden="1" x14ac:dyDescent="0.25">
      <c r="A421">
        <v>2011</v>
      </c>
      <c r="B421" s="7" t="s">
        <v>88</v>
      </c>
      <c r="C421" s="9">
        <v>40364785.502387628</v>
      </c>
      <c r="D421" s="9">
        <v>126713113.03533533</v>
      </c>
      <c r="E421" s="9">
        <v>167077898.53772295</v>
      </c>
    </row>
    <row r="422" spans="1:5" hidden="1" x14ac:dyDescent="0.25"/>
    <row r="423" spans="1:5" hidden="1" x14ac:dyDescent="0.25"/>
    <row r="424" spans="1:5" hidden="1" x14ac:dyDescent="0.25">
      <c r="C424" s="13" t="s">
        <v>93</v>
      </c>
    </row>
    <row r="425" spans="1:5" hidden="1" x14ac:dyDescent="0.25">
      <c r="B425" s="13" t="s">
        <v>94</v>
      </c>
      <c r="C425" s="133" t="s">
        <v>48</v>
      </c>
      <c r="D425" s="133" t="s">
        <v>845</v>
      </c>
      <c r="E425" s="133" t="s">
        <v>84</v>
      </c>
    </row>
    <row r="426" spans="1:5" hidden="1" x14ac:dyDescent="0.25">
      <c r="A426">
        <v>2012</v>
      </c>
      <c r="B426" s="7" t="s">
        <v>448</v>
      </c>
      <c r="C426" s="9">
        <v>211974.4901331118</v>
      </c>
      <c r="D426" s="9">
        <v>324628.4641952737</v>
      </c>
      <c r="E426" s="9">
        <v>536602.95432838553</v>
      </c>
    </row>
    <row r="427" spans="1:5" hidden="1" x14ac:dyDescent="0.25">
      <c r="A427">
        <v>2012</v>
      </c>
      <c r="B427" s="7" t="s">
        <v>449</v>
      </c>
      <c r="C427" s="9">
        <v>58206.432898242536</v>
      </c>
      <c r="D427" s="9">
        <v>129792.61481035987</v>
      </c>
      <c r="E427" s="9">
        <v>187999.04770860239</v>
      </c>
    </row>
    <row r="428" spans="1:5" hidden="1" x14ac:dyDescent="0.25">
      <c r="A428">
        <v>2012</v>
      </c>
      <c r="B428" s="7" t="s">
        <v>450</v>
      </c>
      <c r="C428" s="9">
        <v>411722.26668177621</v>
      </c>
      <c r="D428" s="9">
        <v>1073944.8603761853</v>
      </c>
      <c r="E428" s="9">
        <v>1485667.1270579614</v>
      </c>
    </row>
    <row r="429" spans="1:5" hidden="1" x14ac:dyDescent="0.25">
      <c r="A429">
        <v>2012</v>
      </c>
      <c r="B429" s="7" t="s">
        <v>451</v>
      </c>
      <c r="C429" s="9">
        <v>57631.560456771833</v>
      </c>
      <c r="D429" s="9">
        <v>97715.276630547451</v>
      </c>
      <c r="E429" s="9">
        <v>155346.83708731929</v>
      </c>
    </row>
    <row r="430" spans="1:5" hidden="1" x14ac:dyDescent="0.25">
      <c r="A430">
        <v>2012</v>
      </c>
      <c r="B430" s="7" t="s">
        <v>452</v>
      </c>
      <c r="C430" s="9">
        <v>441599.93408548745</v>
      </c>
      <c r="D430" s="9">
        <v>1211403.4891010553</v>
      </c>
      <c r="E430" s="9">
        <v>1653003.4231865427</v>
      </c>
    </row>
    <row r="431" spans="1:5" hidden="1" x14ac:dyDescent="0.25">
      <c r="A431">
        <v>2012</v>
      </c>
      <c r="B431" s="7" t="s">
        <v>453</v>
      </c>
      <c r="C431" s="9">
        <v>44479.891203656094</v>
      </c>
      <c r="D431" s="9">
        <v>84469.670030897352</v>
      </c>
      <c r="E431" s="9">
        <v>128949.56123455345</v>
      </c>
    </row>
    <row r="432" spans="1:5" hidden="1" x14ac:dyDescent="0.25">
      <c r="A432">
        <v>2012</v>
      </c>
      <c r="B432" s="7" t="s">
        <v>454</v>
      </c>
      <c r="C432" s="9">
        <v>80881.373110062312</v>
      </c>
      <c r="D432" s="9">
        <v>178596.53007242139</v>
      </c>
      <c r="E432" s="9">
        <v>259477.90318248369</v>
      </c>
    </row>
    <row r="433" spans="1:5" hidden="1" x14ac:dyDescent="0.25">
      <c r="A433">
        <v>2012</v>
      </c>
      <c r="B433" s="7" t="s">
        <v>455</v>
      </c>
      <c r="C433" s="9">
        <v>342338.63174676051</v>
      </c>
      <c r="D433" s="9">
        <v>577673.90416700218</v>
      </c>
      <c r="E433" s="9">
        <v>920012.53591376264</v>
      </c>
    </row>
    <row r="434" spans="1:5" hidden="1" x14ac:dyDescent="0.25">
      <c r="A434">
        <v>2012</v>
      </c>
      <c r="B434" s="7" t="s">
        <v>456</v>
      </c>
      <c r="C434" s="9">
        <v>232958.93097871231</v>
      </c>
      <c r="D434" s="9">
        <v>388348.2623611876</v>
      </c>
      <c r="E434" s="9">
        <v>621307.19333989988</v>
      </c>
    </row>
    <row r="435" spans="1:5" hidden="1" x14ac:dyDescent="0.25">
      <c r="A435">
        <v>2012</v>
      </c>
      <c r="B435" s="7" t="s">
        <v>457</v>
      </c>
      <c r="C435" s="9">
        <v>1022070.9953488461</v>
      </c>
      <c r="D435" s="9">
        <v>1661099.2023309444</v>
      </c>
      <c r="E435" s="9">
        <v>2683170.1976797907</v>
      </c>
    </row>
    <row r="436" spans="1:5" hidden="1" x14ac:dyDescent="0.25">
      <c r="A436">
        <v>2012</v>
      </c>
      <c r="B436" s="7" t="s">
        <v>458</v>
      </c>
      <c r="C436" s="9">
        <v>247261.5494967447</v>
      </c>
      <c r="D436" s="9">
        <v>904034.29492925643</v>
      </c>
      <c r="E436" s="9">
        <v>1151295.8444260012</v>
      </c>
    </row>
    <row r="437" spans="1:5" hidden="1" x14ac:dyDescent="0.25">
      <c r="A437">
        <v>2012</v>
      </c>
      <c r="B437" s="7" t="s">
        <v>459</v>
      </c>
      <c r="C437" s="9">
        <v>229408.45970062507</v>
      </c>
      <c r="D437" s="9">
        <v>698469.32582368876</v>
      </c>
      <c r="E437" s="9">
        <v>927877.7855243138</v>
      </c>
    </row>
    <row r="438" spans="1:5" hidden="1" x14ac:dyDescent="0.25">
      <c r="A438">
        <v>2012</v>
      </c>
      <c r="B438" s="7" t="s">
        <v>460</v>
      </c>
      <c r="C438" s="9">
        <v>1823464.500083046</v>
      </c>
      <c r="D438" s="9">
        <v>2361451.1413438069</v>
      </c>
      <c r="E438" s="9">
        <v>4184915.6414268529</v>
      </c>
    </row>
    <row r="439" spans="1:5" hidden="1" x14ac:dyDescent="0.25">
      <c r="A439">
        <v>2012</v>
      </c>
      <c r="B439" s="7" t="s">
        <v>461</v>
      </c>
      <c r="C439" s="9">
        <v>166170.38863245118</v>
      </c>
      <c r="D439" s="9">
        <v>415189.77626500343</v>
      </c>
      <c r="E439" s="9">
        <v>581360.16489745467</v>
      </c>
    </row>
    <row r="440" spans="1:5" hidden="1" x14ac:dyDescent="0.25">
      <c r="A440">
        <v>2012</v>
      </c>
      <c r="B440" s="7" t="s">
        <v>462</v>
      </c>
      <c r="C440" s="9">
        <v>212968.27409102904</v>
      </c>
      <c r="D440" s="9">
        <v>418956.42509069986</v>
      </c>
      <c r="E440" s="9">
        <v>631924.69918172888</v>
      </c>
    </row>
    <row r="441" spans="1:5" hidden="1" x14ac:dyDescent="0.25">
      <c r="A441">
        <v>2012</v>
      </c>
      <c r="B441" s="7" t="s">
        <v>463</v>
      </c>
      <c r="C441" s="9">
        <v>1401022.525887284</v>
      </c>
      <c r="D441" s="9">
        <v>2212898.3143103146</v>
      </c>
      <c r="E441" s="9">
        <v>3613920.8401975986</v>
      </c>
    </row>
    <row r="442" spans="1:5" hidden="1" x14ac:dyDescent="0.25">
      <c r="A442">
        <v>2012</v>
      </c>
      <c r="B442" s="7" t="s">
        <v>464</v>
      </c>
      <c r="C442" s="9">
        <v>3098122.0469960035</v>
      </c>
      <c r="D442" s="9">
        <v>6477774.680242965</v>
      </c>
      <c r="E442" s="9">
        <v>9575896.727238968</v>
      </c>
    </row>
    <row r="443" spans="1:5" hidden="1" x14ac:dyDescent="0.25">
      <c r="A443">
        <v>2012</v>
      </c>
      <c r="B443" s="7" t="s">
        <v>465</v>
      </c>
      <c r="C443" s="9">
        <v>675214.26422894665</v>
      </c>
      <c r="D443" s="9">
        <v>1517718.7967758472</v>
      </c>
      <c r="E443" s="9">
        <v>2192933.0610047937</v>
      </c>
    </row>
    <row r="444" spans="1:5" hidden="1" x14ac:dyDescent="0.25">
      <c r="A444">
        <v>2012</v>
      </c>
      <c r="B444" s="7" t="s">
        <v>466</v>
      </c>
      <c r="C444" s="9">
        <v>4684702.802546883</v>
      </c>
      <c r="D444" s="9">
        <v>25102141.451524459</v>
      </c>
      <c r="E444" s="9">
        <v>29786844.25407134</v>
      </c>
    </row>
    <row r="445" spans="1:5" hidden="1" x14ac:dyDescent="0.25">
      <c r="A445">
        <v>2012</v>
      </c>
      <c r="B445" s="7" t="s">
        <v>467</v>
      </c>
      <c r="C445" s="9">
        <v>20012617.070455395</v>
      </c>
      <c r="D445" s="9">
        <v>62788980.743836783</v>
      </c>
      <c r="E445" s="9">
        <v>82801597.814292178</v>
      </c>
    </row>
    <row r="446" spans="1:5" hidden="1" x14ac:dyDescent="0.25">
      <c r="A446">
        <v>2012</v>
      </c>
      <c r="B446" s="7" t="s">
        <v>468</v>
      </c>
      <c r="C446" s="9">
        <v>3064439.2242628178</v>
      </c>
      <c r="D446" s="9">
        <v>6192825.4509820249</v>
      </c>
      <c r="E446" s="9">
        <v>9257264.6752448417</v>
      </c>
    </row>
    <row r="447" spans="1:5" hidden="1" x14ac:dyDescent="0.25">
      <c r="A447">
        <v>2012</v>
      </c>
      <c r="B447" s="7" t="s">
        <v>469</v>
      </c>
      <c r="C447" s="9">
        <v>1362962.3761004293</v>
      </c>
      <c r="D447" s="9">
        <v>3265671.9047711808</v>
      </c>
      <c r="E447" s="9">
        <v>4628634.2808716102</v>
      </c>
    </row>
    <row r="448" spans="1:5" hidden="1" x14ac:dyDescent="0.25">
      <c r="A448">
        <v>2012</v>
      </c>
      <c r="B448" s="7" t="s">
        <v>470</v>
      </c>
      <c r="C448" s="9">
        <v>2345750.2734742668</v>
      </c>
      <c r="D448" s="9">
        <v>6199470.9171652235</v>
      </c>
      <c r="E448" s="9">
        <v>8545221.1906394903</v>
      </c>
    </row>
    <row r="449" spans="1:5" hidden="1" x14ac:dyDescent="0.25">
      <c r="A449">
        <v>2012</v>
      </c>
      <c r="B449" s="7" t="s">
        <v>471</v>
      </c>
      <c r="C449" s="9">
        <v>249587.70729184127</v>
      </c>
      <c r="D449" s="9">
        <v>766302.52909705206</v>
      </c>
      <c r="E449" s="9">
        <v>1015890.2363888933</v>
      </c>
    </row>
    <row r="450" spans="1:5" hidden="1" x14ac:dyDescent="0.25">
      <c r="A450">
        <v>2012</v>
      </c>
      <c r="B450" s="7" t="s">
        <v>472</v>
      </c>
      <c r="C450" s="9">
        <v>387893.45423310867</v>
      </c>
      <c r="D450" s="9">
        <v>682172.79061590042</v>
      </c>
      <c r="E450" s="9">
        <v>1070066.244849009</v>
      </c>
    </row>
    <row r="451" spans="1:5" hidden="1" x14ac:dyDescent="0.25">
      <c r="A451">
        <v>2012</v>
      </c>
      <c r="B451" s="7" t="s">
        <v>473</v>
      </c>
      <c r="C451" s="9">
        <v>901040.10476406862</v>
      </c>
      <c r="D451" s="9">
        <v>1557926.3958674285</v>
      </c>
      <c r="E451" s="9">
        <v>2458966.5006314972</v>
      </c>
    </row>
    <row r="452" spans="1:5" hidden="1" x14ac:dyDescent="0.25">
      <c r="A452">
        <v>2012</v>
      </c>
      <c r="B452" s="7" t="s">
        <v>474</v>
      </c>
      <c r="C452" s="9">
        <v>1016439.2451272429</v>
      </c>
      <c r="D452" s="9">
        <v>4308369.4694433529</v>
      </c>
      <c r="E452" s="9">
        <v>5324808.7145705959</v>
      </c>
    </row>
    <row r="453" spans="1:5" hidden="1" x14ac:dyDescent="0.25">
      <c r="A453">
        <v>2012</v>
      </c>
      <c r="B453" s="7" t="s">
        <v>87</v>
      </c>
      <c r="C453" s="9">
        <v>44782928.774015605</v>
      </c>
      <c r="D453" s="9">
        <v>131598026.68216085</v>
      </c>
      <c r="E453" s="9">
        <v>176380955.45617646</v>
      </c>
    </row>
    <row r="454" spans="1:5" hidden="1" x14ac:dyDescent="0.25"/>
    <row r="455" spans="1:5" hidden="1" x14ac:dyDescent="0.25"/>
    <row r="456" spans="1:5" hidden="1" x14ac:dyDescent="0.25">
      <c r="C456" s="13" t="s">
        <v>93</v>
      </c>
    </row>
    <row r="457" spans="1:5" hidden="1" x14ac:dyDescent="0.25">
      <c r="B457" s="13" t="s">
        <v>94</v>
      </c>
      <c r="C457" s="133" t="s">
        <v>48</v>
      </c>
      <c r="D457" s="133" t="s">
        <v>845</v>
      </c>
      <c r="E457" s="133" t="s">
        <v>84</v>
      </c>
    </row>
    <row r="458" spans="1:5" hidden="1" x14ac:dyDescent="0.25">
      <c r="A458">
        <v>2013</v>
      </c>
      <c r="B458" s="7" t="s">
        <v>475</v>
      </c>
      <c r="C458" s="9">
        <v>209922.86585400047</v>
      </c>
      <c r="D458" s="9">
        <v>361706.19755414414</v>
      </c>
      <c r="E458" s="9">
        <v>571629.06340814463</v>
      </c>
    </row>
    <row r="459" spans="1:5" hidden="1" x14ac:dyDescent="0.25">
      <c r="A459">
        <v>2013</v>
      </c>
      <c r="B459" s="7" t="s">
        <v>476</v>
      </c>
      <c r="C459" s="9">
        <v>54968.572342879153</v>
      </c>
      <c r="D459" s="9">
        <v>161193.86289447057</v>
      </c>
      <c r="E459" s="9">
        <v>216162.43523734971</v>
      </c>
    </row>
    <row r="460" spans="1:5" hidden="1" x14ac:dyDescent="0.25">
      <c r="A460">
        <v>2013</v>
      </c>
      <c r="B460" s="7" t="s">
        <v>477</v>
      </c>
      <c r="C460" s="9">
        <v>392625.94534200965</v>
      </c>
      <c r="D460" s="9">
        <v>1078768.1319673182</v>
      </c>
      <c r="E460" s="9">
        <v>1471394.0773093279</v>
      </c>
    </row>
    <row r="461" spans="1:5" hidden="1" x14ac:dyDescent="0.25">
      <c r="A461">
        <v>2013</v>
      </c>
      <c r="B461" s="7" t="s">
        <v>478</v>
      </c>
      <c r="C461" s="9">
        <v>43080.612449244552</v>
      </c>
      <c r="D461" s="9">
        <v>116966.21196118322</v>
      </c>
      <c r="E461" s="9">
        <v>160046.82441042777</v>
      </c>
    </row>
    <row r="462" spans="1:5" hidden="1" x14ac:dyDescent="0.25">
      <c r="A462">
        <v>2013</v>
      </c>
      <c r="B462" s="7" t="s">
        <v>479</v>
      </c>
      <c r="C462" s="9">
        <v>470977.11658553226</v>
      </c>
      <c r="D462" s="9">
        <v>1279863.4881461165</v>
      </c>
      <c r="E462" s="9">
        <v>1750840.6047316487</v>
      </c>
    </row>
    <row r="463" spans="1:5" hidden="1" x14ac:dyDescent="0.25">
      <c r="A463">
        <v>2013</v>
      </c>
      <c r="B463" s="7" t="s">
        <v>480</v>
      </c>
      <c r="C463" s="9">
        <v>51235.183851285226</v>
      </c>
      <c r="D463" s="9">
        <v>98623.061650589065</v>
      </c>
      <c r="E463" s="9">
        <v>149858.24550187431</v>
      </c>
    </row>
    <row r="464" spans="1:5" hidden="1" x14ac:dyDescent="0.25">
      <c r="A464">
        <v>2013</v>
      </c>
      <c r="B464" s="7" t="s">
        <v>481</v>
      </c>
      <c r="C464" s="9">
        <v>104353.20405162661</v>
      </c>
      <c r="D464" s="9">
        <v>188488.264232655</v>
      </c>
      <c r="E464" s="9">
        <v>292841.46828428161</v>
      </c>
    </row>
    <row r="465" spans="1:5" hidden="1" x14ac:dyDescent="0.25">
      <c r="A465">
        <v>2013</v>
      </c>
      <c r="B465" s="7" t="s">
        <v>482</v>
      </c>
      <c r="C465" s="9">
        <v>363030.68176476256</v>
      </c>
      <c r="D465" s="9">
        <v>613226.37889829942</v>
      </c>
      <c r="E465" s="9">
        <v>976257.06066306191</v>
      </c>
    </row>
    <row r="466" spans="1:5" hidden="1" x14ac:dyDescent="0.25">
      <c r="A466">
        <v>2013</v>
      </c>
      <c r="B466" s="7" t="s">
        <v>483</v>
      </c>
      <c r="C466" s="9">
        <v>248086.55023021638</v>
      </c>
      <c r="D466" s="9">
        <v>466747.58866747154</v>
      </c>
      <c r="E466" s="9">
        <v>714834.1388976879</v>
      </c>
    </row>
    <row r="467" spans="1:5" hidden="1" x14ac:dyDescent="0.25">
      <c r="A467">
        <v>2013</v>
      </c>
      <c r="B467" s="7" t="s">
        <v>484</v>
      </c>
      <c r="C467" s="9">
        <v>1053412.9672930636</v>
      </c>
      <c r="D467" s="9">
        <v>1820809.3461236272</v>
      </c>
      <c r="E467" s="9">
        <v>2874222.3134166906</v>
      </c>
    </row>
    <row r="468" spans="1:5" hidden="1" x14ac:dyDescent="0.25">
      <c r="A468">
        <v>2013</v>
      </c>
      <c r="B468" s="7" t="s">
        <v>485</v>
      </c>
      <c r="C468" s="9">
        <v>285255.84609023668</v>
      </c>
      <c r="D468" s="9">
        <v>837617.57416021847</v>
      </c>
      <c r="E468" s="9">
        <v>1122873.4202504552</v>
      </c>
    </row>
    <row r="469" spans="1:5" hidden="1" x14ac:dyDescent="0.25">
      <c r="A469">
        <v>2013</v>
      </c>
      <c r="B469" s="7" t="s">
        <v>486</v>
      </c>
      <c r="C469" s="9">
        <v>267882.67428888765</v>
      </c>
      <c r="D469" s="9">
        <v>688768.60818062548</v>
      </c>
      <c r="E469" s="9">
        <v>956651.28246951313</v>
      </c>
    </row>
    <row r="470" spans="1:5" hidden="1" x14ac:dyDescent="0.25">
      <c r="A470">
        <v>2013</v>
      </c>
      <c r="B470" s="7" t="s">
        <v>487</v>
      </c>
      <c r="C470" s="9">
        <v>1946161.206458987</v>
      </c>
      <c r="D470" s="9">
        <v>2369494.4879447697</v>
      </c>
      <c r="E470" s="9">
        <v>4315655.6944037564</v>
      </c>
    </row>
    <row r="471" spans="1:5" hidden="1" x14ac:dyDescent="0.25">
      <c r="A471">
        <v>2013</v>
      </c>
      <c r="B471" s="7" t="s">
        <v>488</v>
      </c>
      <c r="C471" s="9">
        <v>182321.53140691595</v>
      </c>
      <c r="D471" s="9">
        <v>404159.55368084734</v>
      </c>
      <c r="E471" s="9">
        <v>586481.08508776326</v>
      </c>
    </row>
    <row r="472" spans="1:5" hidden="1" x14ac:dyDescent="0.25">
      <c r="A472">
        <v>2013</v>
      </c>
      <c r="B472" s="7" t="s">
        <v>489</v>
      </c>
      <c r="C472" s="9">
        <v>227608.26524124993</v>
      </c>
      <c r="D472" s="9">
        <v>474574.55956999061</v>
      </c>
      <c r="E472" s="9">
        <v>702182.82481124054</v>
      </c>
    </row>
    <row r="473" spans="1:5" hidden="1" x14ac:dyDescent="0.25">
      <c r="A473">
        <v>2013</v>
      </c>
      <c r="B473" s="7" t="s">
        <v>490</v>
      </c>
      <c r="C473" s="9">
        <v>1384370.7680099418</v>
      </c>
      <c r="D473" s="9">
        <v>2306047.3432740369</v>
      </c>
      <c r="E473" s="9">
        <v>3690418.1112839784</v>
      </c>
    </row>
    <row r="474" spans="1:5" hidden="1" x14ac:dyDescent="0.25">
      <c r="A474">
        <v>2013</v>
      </c>
      <c r="B474" s="7" t="s">
        <v>491</v>
      </c>
      <c r="C474" s="9">
        <v>3209992.9911343455</v>
      </c>
      <c r="D474" s="9">
        <v>6674531.663776489</v>
      </c>
      <c r="E474" s="9">
        <v>9884524.6549108345</v>
      </c>
    </row>
    <row r="475" spans="1:5" hidden="1" x14ac:dyDescent="0.25">
      <c r="A475">
        <v>2013</v>
      </c>
      <c r="B475" s="7" t="s">
        <v>492</v>
      </c>
      <c r="C475" s="9">
        <v>742494.75933473534</v>
      </c>
      <c r="D475" s="9">
        <v>1640237.404071854</v>
      </c>
      <c r="E475" s="9">
        <v>2382732.1634065891</v>
      </c>
    </row>
    <row r="476" spans="1:5" hidden="1" x14ac:dyDescent="0.25">
      <c r="A476">
        <v>2013</v>
      </c>
      <c r="B476" s="7" t="s">
        <v>493</v>
      </c>
      <c r="C476" s="9">
        <v>4896073.1512678917</v>
      </c>
      <c r="D476" s="9">
        <v>24150845.428638868</v>
      </c>
      <c r="E476" s="9">
        <v>29046918.579906762</v>
      </c>
    </row>
    <row r="477" spans="1:5" hidden="1" x14ac:dyDescent="0.25">
      <c r="A477">
        <v>2013</v>
      </c>
      <c r="B477" s="7" t="s">
        <v>494</v>
      </c>
      <c r="C477" s="9">
        <v>21261958.293499105</v>
      </c>
      <c r="D477" s="9">
        <v>62135091.243581787</v>
      </c>
      <c r="E477" s="9">
        <v>83397049.537080884</v>
      </c>
    </row>
    <row r="478" spans="1:5" hidden="1" x14ac:dyDescent="0.25">
      <c r="A478">
        <v>2013</v>
      </c>
      <c r="B478" s="7" t="s">
        <v>495</v>
      </c>
      <c r="C478" s="9">
        <v>3116104.5580286956</v>
      </c>
      <c r="D478" s="9">
        <v>6486893.0503374115</v>
      </c>
      <c r="E478" s="9">
        <v>9602997.6083661076</v>
      </c>
    </row>
    <row r="479" spans="1:5" hidden="1" x14ac:dyDescent="0.25">
      <c r="A479">
        <v>2013</v>
      </c>
      <c r="B479" s="7" t="s">
        <v>496</v>
      </c>
      <c r="C479" s="9">
        <v>1445964.9513521255</v>
      </c>
      <c r="D479" s="9">
        <v>3527911.7770408867</v>
      </c>
      <c r="E479" s="9">
        <v>4973876.7283930127</v>
      </c>
    </row>
    <row r="480" spans="1:5" hidden="1" x14ac:dyDescent="0.25">
      <c r="A480">
        <v>2013</v>
      </c>
      <c r="B480" s="7" t="s">
        <v>497</v>
      </c>
      <c r="C480" s="9">
        <v>2497702.7647002973</v>
      </c>
      <c r="D480" s="9">
        <v>6531891.940741864</v>
      </c>
      <c r="E480" s="9">
        <v>9029594.7054421604</v>
      </c>
    </row>
    <row r="481" spans="1:5" hidden="1" x14ac:dyDescent="0.25">
      <c r="A481">
        <v>2013</v>
      </c>
      <c r="B481" s="7" t="s">
        <v>498</v>
      </c>
      <c r="C481" s="9">
        <v>264318.98720211501</v>
      </c>
      <c r="D481" s="9">
        <v>842191.1507586923</v>
      </c>
      <c r="E481" s="9">
        <v>1106510.1379608074</v>
      </c>
    </row>
    <row r="482" spans="1:5" hidden="1" x14ac:dyDescent="0.25">
      <c r="A482">
        <v>2013</v>
      </c>
      <c r="B482" s="7" t="s">
        <v>499</v>
      </c>
      <c r="C482" s="9">
        <v>367626.46436566906</v>
      </c>
      <c r="D482" s="9">
        <v>728663.69300792972</v>
      </c>
      <c r="E482" s="9">
        <v>1096290.1573735988</v>
      </c>
    </row>
    <row r="483" spans="1:5" hidden="1" x14ac:dyDescent="0.25">
      <c r="A483">
        <v>2013</v>
      </c>
      <c r="B483" s="7" t="s">
        <v>500</v>
      </c>
      <c r="C483" s="9">
        <v>937101.37042484013</v>
      </c>
      <c r="D483" s="9">
        <v>1774041.038598659</v>
      </c>
      <c r="E483" s="9">
        <v>2711142.4090234991</v>
      </c>
    </row>
    <row r="484" spans="1:5" hidden="1" x14ac:dyDescent="0.25">
      <c r="A484">
        <v>2013</v>
      </c>
      <c r="B484" s="7" t="s">
        <v>501</v>
      </c>
      <c r="C484" s="9">
        <v>1116953.8110810341</v>
      </c>
      <c r="D484" s="9">
        <v>4681292.2339161811</v>
      </c>
      <c r="E484" s="9">
        <v>5798246.0449972153</v>
      </c>
    </row>
    <row r="485" spans="1:5" hidden="1" x14ac:dyDescent="0.25">
      <c r="A485">
        <v>2013</v>
      </c>
      <c r="B485" s="7" t="s">
        <v>86</v>
      </c>
      <c r="C485" s="9">
        <v>47141586.093651697</v>
      </c>
      <c r="D485" s="9">
        <v>132440645.28337695</v>
      </c>
      <c r="E485" s="9">
        <v>179582231.37702864</v>
      </c>
    </row>
    <row r="486" spans="1:5" hidden="1" x14ac:dyDescent="0.25"/>
    <row r="487" spans="1:5" hidden="1" x14ac:dyDescent="0.25"/>
    <row r="488" spans="1:5" hidden="1" x14ac:dyDescent="0.25">
      <c r="C488" s="13" t="s">
        <v>93</v>
      </c>
    </row>
    <row r="489" spans="1:5" hidden="1" x14ac:dyDescent="0.25">
      <c r="B489" s="13" t="s">
        <v>94</v>
      </c>
      <c r="C489" s="133" t="s">
        <v>48</v>
      </c>
      <c r="D489" s="133" t="s">
        <v>845</v>
      </c>
      <c r="E489" s="133" t="s">
        <v>84</v>
      </c>
    </row>
    <row r="490" spans="1:5" hidden="1" x14ac:dyDescent="0.25">
      <c r="A490">
        <v>2014</v>
      </c>
      <c r="B490" s="7" t="s">
        <v>502</v>
      </c>
      <c r="C490" s="9">
        <v>216996.99504216682</v>
      </c>
      <c r="D490" s="9">
        <v>419170.69362529222</v>
      </c>
      <c r="E490" s="9">
        <v>636167.68866745906</v>
      </c>
    </row>
    <row r="491" spans="1:5" hidden="1" x14ac:dyDescent="0.25">
      <c r="A491">
        <v>2014</v>
      </c>
      <c r="B491" s="7" t="s">
        <v>503</v>
      </c>
      <c r="C491" s="9">
        <v>63663.10230581661</v>
      </c>
      <c r="D491" s="9">
        <v>168573.77613935139</v>
      </c>
      <c r="E491" s="9">
        <v>232236.878445168</v>
      </c>
    </row>
    <row r="492" spans="1:5" hidden="1" x14ac:dyDescent="0.25">
      <c r="A492">
        <v>2014</v>
      </c>
      <c r="B492" s="7" t="s">
        <v>504</v>
      </c>
      <c r="C492" s="9">
        <v>449842.39754809288</v>
      </c>
      <c r="D492" s="9">
        <v>1130902.4680171174</v>
      </c>
      <c r="E492" s="9">
        <v>1580744.8655652101</v>
      </c>
    </row>
    <row r="493" spans="1:5" hidden="1" x14ac:dyDescent="0.25">
      <c r="A493">
        <v>2014</v>
      </c>
      <c r="B493" s="7" t="s">
        <v>505</v>
      </c>
      <c r="C493" s="9">
        <v>46151.6142723718</v>
      </c>
      <c r="D493" s="9">
        <v>123284.18734351637</v>
      </c>
      <c r="E493" s="9">
        <v>169435.80161588817</v>
      </c>
    </row>
    <row r="494" spans="1:5" hidden="1" x14ac:dyDescent="0.25">
      <c r="A494">
        <v>2014</v>
      </c>
      <c r="B494" s="7" t="s">
        <v>506</v>
      </c>
      <c r="C494" s="9">
        <v>522247.63469201518</v>
      </c>
      <c r="D494" s="9">
        <v>1367080.9670010144</v>
      </c>
      <c r="E494" s="9">
        <v>1889328.6016930295</v>
      </c>
    </row>
    <row r="495" spans="1:5" hidden="1" x14ac:dyDescent="0.25">
      <c r="A495">
        <v>2014</v>
      </c>
      <c r="B495" s="7" t="s">
        <v>507</v>
      </c>
      <c r="C495" s="9">
        <v>53019.369911333975</v>
      </c>
      <c r="D495" s="9">
        <v>104443.97907630824</v>
      </c>
      <c r="E495" s="9">
        <v>157463.34898764221</v>
      </c>
    </row>
    <row r="496" spans="1:5" hidden="1" x14ac:dyDescent="0.25">
      <c r="A496">
        <v>2014</v>
      </c>
      <c r="B496" s="7" t="s">
        <v>508</v>
      </c>
      <c r="C496" s="9">
        <v>98018.160062984083</v>
      </c>
      <c r="D496" s="9">
        <v>201522.29754645756</v>
      </c>
      <c r="E496" s="9">
        <v>299540.45760944166</v>
      </c>
    </row>
    <row r="497" spans="1:5" hidden="1" x14ac:dyDescent="0.25">
      <c r="A497">
        <v>2014</v>
      </c>
      <c r="B497" s="7" t="s">
        <v>509</v>
      </c>
      <c r="C497" s="9">
        <v>372883.9887061945</v>
      </c>
      <c r="D497" s="9">
        <v>610875.59306580957</v>
      </c>
      <c r="E497" s="9">
        <v>983759.58177200402</v>
      </c>
    </row>
    <row r="498" spans="1:5" hidden="1" x14ac:dyDescent="0.25">
      <c r="A498">
        <v>2014</v>
      </c>
      <c r="B498" s="7" t="s">
        <v>510</v>
      </c>
      <c r="C498" s="9">
        <v>260172.56720411326</v>
      </c>
      <c r="D498" s="9">
        <v>404128.2039482565</v>
      </c>
      <c r="E498" s="9">
        <v>664300.77115236979</v>
      </c>
    </row>
    <row r="499" spans="1:5" hidden="1" x14ac:dyDescent="0.25">
      <c r="A499">
        <v>2014</v>
      </c>
      <c r="B499" s="7" t="s">
        <v>511</v>
      </c>
      <c r="C499" s="9">
        <v>1155708.3764207612</v>
      </c>
      <c r="D499" s="9">
        <v>2007224.130811427</v>
      </c>
      <c r="E499" s="9">
        <v>3162932.5072321882</v>
      </c>
    </row>
    <row r="500" spans="1:5" hidden="1" x14ac:dyDescent="0.25">
      <c r="A500">
        <v>2014</v>
      </c>
      <c r="B500" s="7" t="s">
        <v>512</v>
      </c>
      <c r="C500" s="9">
        <v>299153.76995828061</v>
      </c>
      <c r="D500" s="9">
        <v>871310.72213738586</v>
      </c>
      <c r="E500" s="9">
        <v>1170464.4920956665</v>
      </c>
    </row>
    <row r="501" spans="1:5" hidden="1" x14ac:dyDescent="0.25">
      <c r="A501">
        <v>2014</v>
      </c>
      <c r="B501" s="7" t="s">
        <v>513</v>
      </c>
      <c r="C501" s="9">
        <v>317809.70961237454</v>
      </c>
      <c r="D501" s="9">
        <v>776302.86034194462</v>
      </c>
      <c r="E501" s="9">
        <v>1094112.5699543192</v>
      </c>
    </row>
    <row r="502" spans="1:5" hidden="1" x14ac:dyDescent="0.25">
      <c r="A502">
        <v>2014</v>
      </c>
      <c r="B502" s="7" t="s">
        <v>514</v>
      </c>
      <c r="C502" s="9">
        <v>1856867.5669568256</v>
      </c>
      <c r="D502" s="9">
        <v>2315142.8843517741</v>
      </c>
      <c r="E502" s="9">
        <v>4172010.4513085997</v>
      </c>
    </row>
    <row r="503" spans="1:5" hidden="1" x14ac:dyDescent="0.25">
      <c r="A503">
        <v>2014</v>
      </c>
      <c r="B503" s="7" t="s">
        <v>515</v>
      </c>
      <c r="C503" s="9">
        <v>182807.95800130596</v>
      </c>
      <c r="D503" s="9">
        <v>478480.48335535947</v>
      </c>
      <c r="E503" s="9">
        <v>661288.44135666545</v>
      </c>
    </row>
    <row r="504" spans="1:5" hidden="1" x14ac:dyDescent="0.25">
      <c r="A504">
        <v>2014</v>
      </c>
      <c r="B504" s="7" t="s">
        <v>516</v>
      </c>
      <c r="C504" s="9">
        <v>236320.79882205406</v>
      </c>
      <c r="D504" s="9">
        <v>507414.74148105463</v>
      </c>
      <c r="E504" s="9">
        <v>743735.54030310875</v>
      </c>
    </row>
    <row r="505" spans="1:5" hidden="1" x14ac:dyDescent="0.25">
      <c r="A505">
        <v>2014</v>
      </c>
      <c r="B505" s="7" t="s">
        <v>517</v>
      </c>
      <c r="C505" s="9">
        <v>1479091.8778581866</v>
      </c>
      <c r="D505" s="9">
        <v>2505921.9693582216</v>
      </c>
      <c r="E505" s="9">
        <v>3985013.8472164082</v>
      </c>
    </row>
    <row r="506" spans="1:5" hidden="1" x14ac:dyDescent="0.25">
      <c r="A506">
        <v>2014</v>
      </c>
      <c r="B506" s="7" t="s">
        <v>518</v>
      </c>
      <c r="C506" s="9">
        <v>3323667.9369147867</v>
      </c>
      <c r="D506" s="9">
        <v>6560652.5509486767</v>
      </c>
      <c r="E506" s="9">
        <v>9884320.4878634624</v>
      </c>
    </row>
    <row r="507" spans="1:5" hidden="1" x14ac:dyDescent="0.25">
      <c r="A507">
        <v>2014</v>
      </c>
      <c r="B507" s="7" t="s">
        <v>519</v>
      </c>
      <c r="C507" s="9">
        <v>820334.86395959381</v>
      </c>
      <c r="D507" s="9">
        <v>1579178.0113954276</v>
      </c>
      <c r="E507" s="9">
        <v>2399512.8753550216</v>
      </c>
    </row>
    <row r="508" spans="1:5" hidden="1" x14ac:dyDescent="0.25">
      <c r="A508">
        <v>2014</v>
      </c>
      <c r="B508" s="7" t="s">
        <v>520</v>
      </c>
      <c r="C508" s="9">
        <v>5199125.1415209472</v>
      </c>
      <c r="D508" s="9">
        <v>24209768.243908722</v>
      </c>
      <c r="E508" s="9">
        <v>29408893.385429669</v>
      </c>
    </row>
    <row r="509" spans="1:5" hidden="1" x14ac:dyDescent="0.25">
      <c r="A509">
        <v>2014</v>
      </c>
      <c r="B509" s="7" t="s">
        <v>521</v>
      </c>
      <c r="C509" s="9">
        <v>21415763.667027239</v>
      </c>
      <c r="D509" s="9">
        <v>63271898.581249893</v>
      </c>
      <c r="E509" s="9">
        <v>84687662.248277128</v>
      </c>
    </row>
    <row r="510" spans="1:5" hidden="1" x14ac:dyDescent="0.25">
      <c r="A510">
        <v>2014</v>
      </c>
      <c r="B510" s="7" t="s">
        <v>522</v>
      </c>
      <c r="C510" s="9">
        <v>3389189.1933780345</v>
      </c>
      <c r="D510" s="9">
        <v>6212005.5680149663</v>
      </c>
      <c r="E510" s="9">
        <v>9601194.7613930013</v>
      </c>
    </row>
    <row r="511" spans="1:5" hidden="1" x14ac:dyDescent="0.25">
      <c r="A511">
        <v>2014</v>
      </c>
      <c r="B511" s="7" t="s">
        <v>523</v>
      </c>
      <c r="C511" s="9">
        <v>1489287.4972719357</v>
      </c>
      <c r="D511" s="9">
        <v>3537393.6304213954</v>
      </c>
      <c r="E511" s="9">
        <v>5026681.1276933309</v>
      </c>
    </row>
    <row r="512" spans="1:5" hidden="1" x14ac:dyDescent="0.25">
      <c r="A512">
        <v>2014</v>
      </c>
      <c r="B512" s="7" t="s">
        <v>524</v>
      </c>
      <c r="C512" s="9">
        <v>2602961.2643062253</v>
      </c>
      <c r="D512" s="9">
        <v>6995143.1746916668</v>
      </c>
      <c r="E512" s="9">
        <v>9598104.4389978927</v>
      </c>
    </row>
    <row r="513" spans="1:44" hidden="1" x14ac:dyDescent="0.25">
      <c r="A513">
        <v>2014</v>
      </c>
      <c r="B513" s="7" t="s">
        <v>525</v>
      </c>
      <c r="C513" s="9">
        <v>339402.40913143195</v>
      </c>
      <c r="D513" s="9">
        <v>800134.98696903512</v>
      </c>
      <c r="E513" s="9">
        <v>1139537.3961004671</v>
      </c>
    </row>
    <row r="514" spans="1:44" hidden="1" x14ac:dyDescent="0.25">
      <c r="A514">
        <v>2014</v>
      </c>
      <c r="B514" s="7" t="s">
        <v>526</v>
      </c>
      <c r="C514" s="9">
        <v>377804.9526212886</v>
      </c>
      <c r="D514" s="9">
        <v>771113.90319662611</v>
      </c>
      <c r="E514" s="9">
        <v>1148918.8558179147</v>
      </c>
    </row>
    <row r="515" spans="1:44" hidden="1" x14ac:dyDescent="0.25">
      <c r="A515">
        <v>2014</v>
      </c>
      <c r="B515" s="7" t="s">
        <v>527</v>
      </c>
      <c r="C515" s="9">
        <v>1033786.4127062366</v>
      </c>
      <c r="D515" s="9">
        <v>1784208.7786183574</v>
      </c>
      <c r="E515" s="9">
        <v>2817995.191324594</v>
      </c>
    </row>
    <row r="516" spans="1:44" hidden="1" x14ac:dyDescent="0.25">
      <c r="A516">
        <v>2014</v>
      </c>
      <c r="B516" s="7" t="s">
        <v>528</v>
      </c>
      <c r="C516" s="9">
        <v>1152424.805763243</v>
      </c>
      <c r="D516" s="9">
        <v>4799103.7415903518</v>
      </c>
      <c r="E516" s="9">
        <v>5951528.5473535946</v>
      </c>
    </row>
    <row r="517" spans="1:44" hidden="1" x14ac:dyDescent="0.25">
      <c r="A517">
        <v>2014</v>
      </c>
      <c r="B517" s="7" t="s">
        <v>85</v>
      </c>
      <c r="C517" s="9">
        <v>48754504.031975836</v>
      </c>
      <c r="D517" s="9">
        <v>134512381.1286054</v>
      </c>
      <c r="E517" s="9">
        <v>183266885.16058123</v>
      </c>
    </row>
    <row r="518" spans="1:44" hidden="1" x14ac:dyDescent="0.25"/>
    <row r="519" spans="1:44" hidden="1" x14ac:dyDescent="0.25"/>
    <row r="520" spans="1:44" hidden="1" x14ac:dyDescent="0.25"/>
    <row r="521" spans="1:44" s="121" customFormat="1" hidden="1" x14ac:dyDescent="0.25">
      <c r="B521" s="193" t="s">
        <v>890</v>
      </c>
      <c r="C521" s="193"/>
      <c r="D521" s="193"/>
      <c r="E521" s="193"/>
      <c r="F521" s="193"/>
      <c r="G521" s="193"/>
      <c r="H521" s="193"/>
      <c r="I521" s="193"/>
      <c r="J521" s="193"/>
    </row>
    <row r="523" spans="1:44" x14ac:dyDescent="0.25">
      <c r="C523" s="13" t="s">
        <v>93</v>
      </c>
    </row>
    <row r="524" spans="1:44" x14ac:dyDescent="0.25">
      <c r="C524" s="133" t="s">
        <v>48</v>
      </c>
      <c r="M524" s="133" t="s">
        <v>845</v>
      </c>
      <c r="W524" s="133" t="s">
        <v>84</v>
      </c>
    </row>
    <row r="525" spans="1:44" x14ac:dyDescent="0.25">
      <c r="A525">
        <v>2007</v>
      </c>
      <c r="B525" s="13" t="s">
        <v>94</v>
      </c>
      <c r="C525" s="133" t="s">
        <v>780</v>
      </c>
      <c r="D525" s="133" t="s">
        <v>782</v>
      </c>
      <c r="E525" s="133" t="s">
        <v>23</v>
      </c>
      <c r="F525" s="133" t="s">
        <v>787</v>
      </c>
      <c r="G525" s="133" t="s">
        <v>788</v>
      </c>
      <c r="H525" s="133" t="s">
        <v>791</v>
      </c>
      <c r="I525" s="133" t="s">
        <v>25</v>
      </c>
      <c r="J525" s="133" t="s">
        <v>24</v>
      </c>
      <c r="K525" s="133" t="s">
        <v>35</v>
      </c>
      <c r="L525" s="133" t="s">
        <v>795</v>
      </c>
      <c r="M525" s="133" t="s">
        <v>780</v>
      </c>
      <c r="N525" s="133" t="s">
        <v>782</v>
      </c>
      <c r="O525" s="133" t="s">
        <v>23</v>
      </c>
      <c r="P525" s="133" t="s">
        <v>787</v>
      </c>
      <c r="Q525" s="133" t="s">
        <v>788</v>
      </c>
      <c r="R525" s="133" t="s">
        <v>791</v>
      </c>
      <c r="S525" s="133" t="s">
        <v>25</v>
      </c>
      <c r="T525" s="133" t="s">
        <v>24</v>
      </c>
      <c r="U525" s="133" t="s">
        <v>35</v>
      </c>
      <c r="V525" s="133" t="s">
        <v>795</v>
      </c>
      <c r="AR525" s="9"/>
    </row>
    <row r="526" spans="1:44" x14ac:dyDescent="0.25">
      <c r="A526">
        <v>2007</v>
      </c>
      <c r="B526" s="7" t="s">
        <v>313</v>
      </c>
      <c r="C526" s="9">
        <v>17609.223260582796</v>
      </c>
      <c r="D526" s="9"/>
      <c r="E526" s="9"/>
      <c r="F526" s="9"/>
      <c r="G526" s="9">
        <v>102067.70729874694</v>
      </c>
      <c r="H526" s="9"/>
      <c r="I526" s="9"/>
      <c r="J526" s="9">
        <v>12421.208275684432</v>
      </c>
      <c r="K526" s="9"/>
      <c r="L526" s="9"/>
      <c r="M526" s="9">
        <v>4187.8273342619823</v>
      </c>
      <c r="N526" s="9">
        <v>4966.5911617239344</v>
      </c>
      <c r="O526" s="9">
        <v>117188.90375810374</v>
      </c>
      <c r="P526" s="9">
        <v>0</v>
      </c>
      <c r="Q526" s="9">
        <v>20811.574424237784</v>
      </c>
      <c r="R526" s="9">
        <v>7761.6918313651167</v>
      </c>
      <c r="S526" s="9">
        <v>3162.3011949356987</v>
      </c>
      <c r="T526" s="9">
        <v>4342.4178879074707</v>
      </c>
      <c r="U526" s="9">
        <v>47.214542190334512</v>
      </c>
      <c r="V526" s="9">
        <v>8369.3952842412873</v>
      </c>
      <c r="W526" s="9">
        <v>302936.05625398154</v>
      </c>
      <c r="AR526" s="9"/>
    </row>
    <row r="527" spans="1:44" x14ac:dyDescent="0.25">
      <c r="A527">
        <v>2007</v>
      </c>
      <c r="B527" s="7" t="s">
        <v>314</v>
      </c>
      <c r="C527" s="9">
        <v>1646.1142524092365</v>
      </c>
      <c r="D527" s="9"/>
      <c r="E527" s="9"/>
      <c r="F527" s="9"/>
      <c r="G527" s="9">
        <v>42479.699535288448</v>
      </c>
      <c r="H527" s="9"/>
      <c r="I527" s="9"/>
      <c r="J527" s="9">
        <v>4306.9101390932074</v>
      </c>
      <c r="K527" s="9"/>
      <c r="L527" s="9"/>
      <c r="M527" s="9">
        <v>2127.5734036381282</v>
      </c>
      <c r="N527" s="9">
        <v>1521.3855240731612</v>
      </c>
      <c r="O527" s="9">
        <v>49309.367251947144</v>
      </c>
      <c r="P527" s="9">
        <v>0</v>
      </c>
      <c r="Q527" s="9">
        <v>4390.7835552904326</v>
      </c>
      <c r="R527" s="9">
        <v>1517.780104534216</v>
      </c>
      <c r="S527" s="9">
        <v>2357.5984253262886</v>
      </c>
      <c r="T527" s="9">
        <v>1143.8609140277072</v>
      </c>
      <c r="U527" s="9">
        <v>55676.6095164984</v>
      </c>
      <c r="V527" s="9">
        <v>1687.7111722091456</v>
      </c>
      <c r="W527" s="9">
        <v>168165.39379433551</v>
      </c>
      <c r="AR527" s="9"/>
    </row>
    <row r="528" spans="1:44" x14ac:dyDescent="0.25">
      <c r="A528">
        <v>2007</v>
      </c>
      <c r="B528" s="7" t="s">
        <v>315</v>
      </c>
      <c r="C528" s="9">
        <v>27339.155401415952</v>
      </c>
      <c r="D528" s="9"/>
      <c r="E528" s="9"/>
      <c r="F528" s="9"/>
      <c r="G528" s="9">
        <v>170975.26731500757</v>
      </c>
      <c r="H528" s="9"/>
      <c r="I528" s="9"/>
      <c r="J528" s="9">
        <v>19408.698580771132</v>
      </c>
      <c r="K528" s="9"/>
      <c r="L528" s="9"/>
      <c r="M528" s="9">
        <v>20029.243663110774</v>
      </c>
      <c r="N528" s="9">
        <v>9273.9096665908291</v>
      </c>
      <c r="O528" s="9">
        <v>364410.0594898932</v>
      </c>
      <c r="P528" s="9">
        <v>280.04202237125031</v>
      </c>
      <c r="Q528" s="9">
        <v>124048.62189023269</v>
      </c>
      <c r="R528" s="9">
        <v>30814.46679396298</v>
      </c>
      <c r="S528" s="9">
        <v>10425.515271567625</v>
      </c>
      <c r="T528" s="9">
        <v>20624.952319698132</v>
      </c>
      <c r="U528" s="9">
        <v>27647.959952653855</v>
      </c>
      <c r="V528" s="9">
        <v>37674.491859839181</v>
      </c>
      <c r="W528" s="9">
        <v>862952.3842271152</v>
      </c>
      <c r="AR528" s="9"/>
    </row>
    <row r="529" spans="1:44" x14ac:dyDescent="0.25">
      <c r="A529">
        <v>2007</v>
      </c>
      <c r="B529" s="7" t="s">
        <v>316</v>
      </c>
      <c r="C529" s="9">
        <v>897.40465762609688</v>
      </c>
      <c r="D529" s="9"/>
      <c r="E529" s="9"/>
      <c r="F529" s="9"/>
      <c r="G529" s="9">
        <v>26549.164810965547</v>
      </c>
      <c r="H529" s="9"/>
      <c r="I529" s="9"/>
      <c r="J529" s="9">
        <v>3209.0515924211481</v>
      </c>
      <c r="K529" s="9"/>
      <c r="L529" s="9"/>
      <c r="M529" s="9">
        <v>659.49255489526695</v>
      </c>
      <c r="N529" s="9">
        <v>502.37330789191429</v>
      </c>
      <c r="O529" s="9">
        <v>30632.229785777567</v>
      </c>
      <c r="P529" s="9">
        <v>464.69048166072184</v>
      </c>
      <c r="Q529" s="9">
        <v>7983.6223127276553</v>
      </c>
      <c r="R529" s="9">
        <v>4045.1877224559489</v>
      </c>
      <c r="S529" s="9">
        <v>2040.3155451298178</v>
      </c>
      <c r="T529" s="9">
        <v>724.92587999547993</v>
      </c>
      <c r="U529" s="9">
        <v>655.75283657790715</v>
      </c>
      <c r="V529" s="9">
        <v>6713.6010644301296</v>
      </c>
      <c r="W529" s="9">
        <v>85077.812552555188</v>
      </c>
      <c r="AR529" s="9"/>
    </row>
    <row r="530" spans="1:44" x14ac:dyDescent="0.25">
      <c r="A530">
        <v>2007</v>
      </c>
      <c r="B530" s="7" t="s">
        <v>317</v>
      </c>
      <c r="C530" s="9">
        <v>26119.979253615063</v>
      </c>
      <c r="D530" s="9"/>
      <c r="E530" s="9"/>
      <c r="F530" s="9"/>
      <c r="G530" s="9">
        <v>208583.64270385518</v>
      </c>
      <c r="H530" s="9"/>
      <c r="I530" s="9"/>
      <c r="J530" s="9">
        <v>29392.807404895859</v>
      </c>
      <c r="K530" s="9"/>
      <c r="L530" s="9"/>
      <c r="M530" s="9">
        <v>10921.280202304002</v>
      </c>
      <c r="N530" s="9">
        <v>73351.102686683211</v>
      </c>
      <c r="O530" s="9">
        <v>344237.0678483888</v>
      </c>
      <c r="P530" s="9">
        <v>4355.3947084001993</v>
      </c>
      <c r="Q530" s="9">
        <v>175520.6875854769</v>
      </c>
      <c r="R530" s="9">
        <v>15540.438098769795</v>
      </c>
      <c r="S530" s="9">
        <v>13022.514517986945</v>
      </c>
      <c r="T530" s="9">
        <v>11847.212448313527</v>
      </c>
      <c r="U530" s="9">
        <v>13011.19716362108</v>
      </c>
      <c r="V530" s="9">
        <v>79641.646566793541</v>
      </c>
      <c r="W530" s="9">
        <v>1005544.971189104</v>
      </c>
      <c r="AR530" s="9"/>
    </row>
    <row r="531" spans="1:44" x14ac:dyDescent="0.25">
      <c r="A531">
        <v>2007</v>
      </c>
      <c r="B531" s="7" t="s">
        <v>318</v>
      </c>
      <c r="C531" s="9">
        <v>424.5079693702429</v>
      </c>
      <c r="D531" s="9"/>
      <c r="E531" s="9"/>
      <c r="F531" s="9"/>
      <c r="G531" s="9">
        <v>46066.012391737284</v>
      </c>
      <c r="H531" s="9"/>
      <c r="I531" s="9"/>
      <c r="J531" s="9">
        <v>2510.2108201657675</v>
      </c>
      <c r="K531" s="9"/>
      <c r="L531" s="9"/>
      <c r="M531" s="9">
        <v>1040.9496223286205</v>
      </c>
      <c r="N531" s="9">
        <v>258.11077519960111</v>
      </c>
      <c r="O531" s="9">
        <v>50159.998098484131</v>
      </c>
      <c r="P531" s="9">
        <v>0</v>
      </c>
      <c r="Q531" s="9">
        <v>1749.5692282621283</v>
      </c>
      <c r="R531" s="9">
        <v>721.45327000814382</v>
      </c>
      <c r="S531" s="9">
        <v>1668.4992554194232</v>
      </c>
      <c r="T531" s="9">
        <v>335.60020434308518</v>
      </c>
      <c r="U531" s="9">
        <v>0</v>
      </c>
      <c r="V531" s="9">
        <v>10377.570904024284</v>
      </c>
      <c r="W531" s="9">
        <v>115312.4825393427</v>
      </c>
      <c r="AR531" s="9"/>
    </row>
    <row r="532" spans="1:44" x14ac:dyDescent="0.25">
      <c r="A532">
        <v>2007</v>
      </c>
      <c r="B532" s="7" t="s">
        <v>319</v>
      </c>
      <c r="C532" s="9">
        <v>2857.2584869219186</v>
      </c>
      <c r="D532" s="9"/>
      <c r="E532" s="9"/>
      <c r="F532" s="9"/>
      <c r="G532" s="9">
        <v>97752.154393740711</v>
      </c>
      <c r="H532" s="9"/>
      <c r="I532" s="9"/>
      <c r="J532" s="9">
        <v>10639.631853640043</v>
      </c>
      <c r="K532" s="9"/>
      <c r="L532" s="9"/>
      <c r="M532" s="9">
        <v>18581.145013424815</v>
      </c>
      <c r="N532" s="9">
        <v>2487.917856643855</v>
      </c>
      <c r="O532" s="9">
        <v>50693.524722603215</v>
      </c>
      <c r="P532" s="9">
        <v>0</v>
      </c>
      <c r="Q532" s="9">
        <v>33672.654918744134</v>
      </c>
      <c r="R532" s="9">
        <v>3362.3541773064321</v>
      </c>
      <c r="S532" s="9">
        <v>1948.4321474265225</v>
      </c>
      <c r="T532" s="9">
        <v>2647.4940786952088</v>
      </c>
      <c r="U532" s="9">
        <v>0</v>
      </c>
      <c r="V532" s="9">
        <v>11262.36482803969</v>
      </c>
      <c r="W532" s="9">
        <v>235904.93247718658</v>
      </c>
      <c r="AR532" s="9"/>
    </row>
    <row r="533" spans="1:44" x14ac:dyDescent="0.25">
      <c r="A533">
        <v>2007</v>
      </c>
      <c r="B533" s="7" t="s">
        <v>320</v>
      </c>
      <c r="C533" s="9">
        <v>19974.111414276074</v>
      </c>
      <c r="D533" s="9"/>
      <c r="E533" s="9"/>
      <c r="F533" s="9"/>
      <c r="G533" s="9">
        <v>148876.85490902155</v>
      </c>
      <c r="H533" s="9"/>
      <c r="I533" s="9"/>
      <c r="J533" s="9">
        <v>27786.592870325097</v>
      </c>
      <c r="K533" s="9"/>
      <c r="L533" s="9"/>
      <c r="M533" s="9">
        <v>6504.2643749741628</v>
      </c>
      <c r="N533" s="9">
        <v>11739.519504586435</v>
      </c>
      <c r="O533" s="9">
        <v>210537.66568717809</v>
      </c>
      <c r="P533" s="9">
        <v>182.44381978838572</v>
      </c>
      <c r="Q533" s="9">
        <v>34667.463951306549</v>
      </c>
      <c r="R533" s="9">
        <v>4652.9457611200341</v>
      </c>
      <c r="S533" s="9">
        <v>3777.2935509946528</v>
      </c>
      <c r="T533" s="9">
        <v>2691.5769318524344</v>
      </c>
      <c r="U533" s="9">
        <v>2040.8883457917229</v>
      </c>
      <c r="V533" s="9">
        <v>26960.178735812548</v>
      </c>
      <c r="W533" s="9">
        <v>500391.79985702771</v>
      </c>
      <c r="AR533" s="9"/>
    </row>
    <row r="534" spans="1:44" x14ac:dyDescent="0.25">
      <c r="A534">
        <v>2007</v>
      </c>
      <c r="B534" s="7" t="s">
        <v>321</v>
      </c>
      <c r="C534" s="9">
        <v>9695.4571556701412</v>
      </c>
      <c r="D534" s="9"/>
      <c r="E534" s="9"/>
      <c r="F534" s="9"/>
      <c r="G534" s="9">
        <v>102661.9952304</v>
      </c>
      <c r="H534" s="9"/>
      <c r="I534" s="9"/>
      <c r="J534" s="9">
        <v>19532.858943855808</v>
      </c>
      <c r="K534" s="9"/>
      <c r="L534" s="9"/>
      <c r="M534" s="9">
        <v>7029.1912217392774</v>
      </c>
      <c r="N534" s="9">
        <v>51145.68639513466</v>
      </c>
      <c r="O534" s="9">
        <v>109116.04809472563</v>
      </c>
      <c r="P534" s="9">
        <v>62.706812155921277</v>
      </c>
      <c r="Q534" s="9">
        <v>34543.615028526568</v>
      </c>
      <c r="R534" s="9">
        <v>4474.9851050939988</v>
      </c>
      <c r="S534" s="9">
        <v>6465.44093043869</v>
      </c>
      <c r="T534" s="9">
        <v>1490.8141200201869</v>
      </c>
      <c r="U534" s="9">
        <v>4905.9972271361321</v>
      </c>
      <c r="V534" s="9">
        <v>11026.662125783647</v>
      </c>
      <c r="W534" s="9">
        <v>362151.45839068061</v>
      </c>
      <c r="AR534" s="9"/>
    </row>
    <row r="535" spans="1:44" x14ac:dyDescent="0.25">
      <c r="A535">
        <v>2007</v>
      </c>
      <c r="B535" s="7" t="s">
        <v>322</v>
      </c>
      <c r="C535" s="9">
        <v>25686.178715042093</v>
      </c>
      <c r="D535" s="9"/>
      <c r="E535" s="9"/>
      <c r="F535" s="9"/>
      <c r="G535" s="9">
        <v>416986.08271222969</v>
      </c>
      <c r="H535" s="9"/>
      <c r="I535" s="9"/>
      <c r="J535" s="9">
        <v>31956.719361855019</v>
      </c>
      <c r="K535" s="9"/>
      <c r="L535" s="9"/>
      <c r="M535" s="9">
        <v>47372.562650118904</v>
      </c>
      <c r="N535" s="9">
        <v>51706.012011227511</v>
      </c>
      <c r="O535" s="9">
        <v>504404.6251002365</v>
      </c>
      <c r="P535" s="9">
        <v>902.55960958297555</v>
      </c>
      <c r="Q535" s="9">
        <v>296976.32659830002</v>
      </c>
      <c r="R535" s="9">
        <v>19489.622453982262</v>
      </c>
      <c r="S535" s="9">
        <v>34082.108382402024</v>
      </c>
      <c r="T535" s="9">
        <v>14950.268787997829</v>
      </c>
      <c r="U535" s="9">
        <v>858.24109817655744</v>
      </c>
      <c r="V535" s="9">
        <v>62439.462141635508</v>
      </c>
      <c r="W535" s="9">
        <v>1507810.7696227867</v>
      </c>
      <c r="AR535" s="9"/>
    </row>
    <row r="536" spans="1:44" x14ac:dyDescent="0.25">
      <c r="A536">
        <v>2007</v>
      </c>
      <c r="B536" s="7" t="s">
        <v>323</v>
      </c>
      <c r="C536" s="9">
        <v>14701.767408946303</v>
      </c>
      <c r="D536" s="9"/>
      <c r="E536" s="9"/>
      <c r="F536" s="9"/>
      <c r="G536" s="9">
        <v>122021.26450770705</v>
      </c>
      <c r="H536" s="9"/>
      <c r="I536" s="9"/>
      <c r="J536" s="9">
        <v>22995.507156041789</v>
      </c>
      <c r="K536" s="9"/>
      <c r="L536" s="9"/>
      <c r="M536" s="9">
        <v>5212.6175629858408</v>
      </c>
      <c r="N536" s="9">
        <v>15355.360325096</v>
      </c>
      <c r="O536" s="9">
        <v>207684.97284965409</v>
      </c>
      <c r="P536" s="9">
        <v>908.25866870050186</v>
      </c>
      <c r="Q536" s="9">
        <v>103577.16943693615</v>
      </c>
      <c r="R536" s="9">
        <v>10688.711646891656</v>
      </c>
      <c r="S536" s="9">
        <v>11098.533675051478</v>
      </c>
      <c r="T536" s="9">
        <v>3001.3835662893598</v>
      </c>
      <c r="U536" s="9">
        <v>10896.447879010688</v>
      </c>
      <c r="V536" s="9">
        <v>40477.502225261094</v>
      </c>
      <c r="W536" s="9">
        <v>568619.49690857204</v>
      </c>
      <c r="AR536" s="9"/>
    </row>
    <row r="537" spans="1:44" x14ac:dyDescent="0.25">
      <c r="A537">
        <v>2007</v>
      </c>
      <c r="B537" s="7" t="s">
        <v>324</v>
      </c>
      <c r="C537" s="9">
        <v>15483.367563047039</v>
      </c>
      <c r="D537" s="9"/>
      <c r="E537" s="9"/>
      <c r="F537" s="9"/>
      <c r="G537" s="9">
        <v>82011.029715978948</v>
      </c>
      <c r="H537" s="9"/>
      <c r="I537" s="9"/>
      <c r="J537" s="9">
        <v>7425.9915093422478</v>
      </c>
      <c r="K537" s="9"/>
      <c r="L537" s="9"/>
      <c r="M537" s="9">
        <v>2875.7693600429557</v>
      </c>
      <c r="N537" s="9">
        <v>5558.515987806978</v>
      </c>
      <c r="O537" s="9">
        <v>240471.14356359627</v>
      </c>
      <c r="P537" s="9">
        <v>441.49292159330673</v>
      </c>
      <c r="Q537" s="9">
        <v>92887.714421079567</v>
      </c>
      <c r="R537" s="9">
        <v>5875.8880885299859</v>
      </c>
      <c r="S537" s="9">
        <v>7660.1906731678682</v>
      </c>
      <c r="T537" s="9">
        <v>8142.2426591321409</v>
      </c>
      <c r="U537" s="9">
        <v>766.16528597791444</v>
      </c>
      <c r="V537" s="9">
        <v>20060.720658183305</v>
      </c>
      <c r="W537" s="9">
        <v>489660.23240747856</v>
      </c>
      <c r="AR537" s="9"/>
    </row>
    <row r="538" spans="1:44" x14ac:dyDescent="0.25">
      <c r="A538">
        <v>2007</v>
      </c>
      <c r="B538" s="7" t="s">
        <v>325</v>
      </c>
      <c r="C538" s="9">
        <v>38518.416662782103</v>
      </c>
      <c r="D538" s="9"/>
      <c r="E538" s="9"/>
      <c r="F538" s="9"/>
      <c r="G538" s="9">
        <v>823497.29864147864</v>
      </c>
      <c r="H538" s="9"/>
      <c r="I538" s="9"/>
      <c r="J538" s="9">
        <v>51578.448785237255</v>
      </c>
      <c r="K538" s="9"/>
      <c r="L538" s="9"/>
      <c r="M538" s="9">
        <v>424405.63311636163</v>
      </c>
      <c r="N538" s="9">
        <v>37295.310684698285</v>
      </c>
      <c r="O538" s="9">
        <v>564684.22044028097</v>
      </c>
      <c r="P538" s="9">
        <v>2868.1488614148698</v>
      </c>
      <c r="Q538" s="9">
        <v>496806.75712135626</v>
      </c>
      <c r="R538" s="9">
        <v>17663.542605205635</v>
      </c>
      <c r="S538" s="9">
        <v>34889.07307963405</v>
      </c>
      <c r="T538" s="9">
        <v>26260.640921379068</v>
      </c>
      <c r="U538" s="9">
        <v>5691.8596746235162</v>
      </c>
      <c r="V538" s="9">
        <v>155018.28868877038</v>
      </c>
      <c r="W538" s="9">
        <v>2679177.6392832231</v>
      </c>
      <c r="AR538" s="9"/>
    </row>
    <row r="539" spans="1:44" x14ac:dyDescent="0.25">
      <c r="A539">
        <v>2007</v>
      </c>
      <c r="B539" s="7" t="s">
        <v>326</v>
      </c>
      <c r="C539" s="9">
        <v>7412.7870269072355</v>
      </c>
      <c r="D539" s="9"/>
      <c r="E539" s="9"/>
      <c r="F539" s="9"/>
      <c r="G539" s="9">
        <v>111814.34208673022</v>
      </c>
      <c r="H539" s="9"/>
      <c r="I539" s="9"/>
      <c r="J539" s="9">
        <v>10910.541073277112</v>
      </c>
      <c r="K539" s="9"/>
      <c r="L539" s="9"/>
      <c r="M539" s="9">
        <v>1179.7146732829558</v>
      </c>
      <c r="N539" s="9">
        <v>1552.9417774160956</v>
      </c>
      <c r="O539" s="9">
        <v>168138.85748919751</v>
      </c>
      <c r="P539" s="9">
        <v>250.82724862368511</v>
      </c>
      <c r="Q539" s="9">
        <v>52932.674365753155</v>
      </c>
      <c r="R539" s="9">
        <v>4430.1767593175182</v>
      </c>
      <c r="S539" s="9">
        <v>4199.0703100052597</v>
      </c>
      <c r="T539" s="9">
        <v>1370.6324485972466</v>
      </c>
      <c r="U539" s="9">
        <v>453.75660020816213</v>
      </c>
      <c r="V539" s="9">
        <v>9325.402403674947</v>
      </c>
      <c r="W539" s="9">
        <v>373971.72426299111</v>
      </c>
      <c r="AR539" s="9"/>
    </row>
    <row r="540" spans="1:44" x14ac:dyDescent="0.25">
      <c r="A540">
        <v>2007</v>
      </c>
      <c r="B540" s="7" t="s">
        <v>327</v>
      </c>
      <c r="C540" s="9">
        <v>14616.264235652126</v>
      </c>
      <c r="D540" s="9"/>
      <c r="E540" s="9"/>
      <c r="F540" s="9"/>
      <c r="G540" s="9">
        <v>118791.09796138832</v>
      </c>
      <c r="H540" s="9"/>
      <c r="I540" s="9"/>
      <c r="J540" s="9">
        <v>9748.9873025128618</v>
      </c>
      <c r="K540" s="9"/>
      <c r="L540" s="9"/>
      <c r="M540" s="9">
        <v>9151.3367876901175</v>
      </c>
      <c r="N540" s="9">
        <v>6832.9395553433087</v>
      </c>
      <c r="O540" s="9">
        <v>237417.57595057739</v>
      </c>
      <c r="P540" s="9">
        <v>8966.2332069422519</v>
      </c>
      <c r="Q540" s="9">
        <v>55617.345087025431</v>
      </c>
      <c r="R540" s="9">
        <v>4942.4869222784109</v>
      </c>
      <c r="S540" s="9">
        <v>21169.079147939261</v>
      </c>
      <c r="T540" s="9">
        <v>2706.6397236383164</v>
      </c>
      <c r="U540" s="9">
        <v>3053.0774287318841</v>
      </c>
      <c r="V540" s="9">
        <v>19204.731815384141</v>
      </c>
      <c r="W540" s="9">
        <v>512217.79512510385</v>
      </c>
      <c r="AR540" s="9"/>
    </row>
    <row r="541" spans="1:44" x14ac:dyDescent="0.25">
      <c r="A541">
        <v>2007</v>
      </c>
      <c r="B541" s="7" t="s">
        <v>328</v>
      </c>
      <c r="C541" s="9">
        <v>68000.470341095061</v>
      </c>
      <c r="D541" s="9"/>
      <c r="E541" s="9"/>
      <c r="F541" s="9"/>
      <c r="G541" s="9">
        <v>742898.52654167137</v>
      </c>
      <c r="H541" s="9"/>
      <c r="I541" s="9"/>
      <c r="J541" s="9">
        <v>117725.23483275421</v>
      </c>
      <c r="K541" s="9"/>
      <c r="L541" s="9"/>
      <c r="M541" s="9">
        <v>60577.085168024358</v>
      </c>
      <c r="N541" s="9">
        <v>51043.827007305765</v>
      </c>
      <c r="O541" s="9">
        <v>803523.34535432607</v>
      </c>
      <c r="P541" s="9">
        <v>1438.9114361754921</v>
      </c>
      <c r="Q541" s="9">
        <v>387787.31002338248</v>
      </c>
      <c r="R541" s="9">
        <v>62672.884034481758</v>
      </c>
      <c r="S541" s="9">
        <v>46776.51561260887</v>
      </c>
      <c r="T541" s="9">
        <v>22703.689203365851</v>
      </c>
      <c r="U541" s="9">
        <v>35813.144722501551</v>
      </c>
      <c r="V541" s="9">
        <v>193344.76064100667</v>
      </c>
      <c r="W541" s="9">
        <v>2594305.7049186998</v>
      </c>
      <c r="AR541" s="9"/>
    </row>
    <row r="542" spans="1:44" x14ac:dyDescent="0.25">
      <c r="A542">
        <v>2007</v>
      </c>
      <c r="B542" s="7" t="s">
        <v>329</v>
      </c>
      <c r="C542" s="9">
        <v>165971.26825979099</v>
      </c>
      <c r="D542" s="9"/>
      <c r="E542" s="9"/>
      <c r="F542" s="9"/>
      <c r="G542" s="9">
        <v>1752581.2571809546</v>
      </c>
      <c r="H542" s="9"/>
      <c r="I542" s="9"/>
      <c r="J542" s="9">
        <v>274457.95381031442</v>
      </c>
      <c r="K542" s="9"/>
      <c r="L542" s="9"/>
      <c r="M542" s="9">
        <v>465982.30618356774</v>
      </c>
      <c r="N542" s="9">
        <v>181457.16737611976</v>
      </c>
      <c r="O542" s="9">
        <v>2306387.85116632</v>
      </c>
      <c r="P542" s="9">
        <v>16091.815534734391</v>
      </c>
      <c r="Q542" s="9">
        <v>1305220.3012829137</v>
      </c>
      <c r="R542" s="9">
        <v>159256.24064327226</v>
      </c>
      <c r="S542" s="9">
        <v>130763.0260642394</v>
      </c>
      <c r="T542" s="9">
        <v>49048.825445047682</v>
      </c>
      <c r="U542" s="9">
        <v>73337.440125552632</v>
      </c>
      <c r="V542" s="9">
        <v>342320.21868740587</v>
      </c>
      <c r="W542" s="9">
        <v>7222875.6717602322</v>
      </c>
      <c r="AR542" s="9"/>
    </row>
    <row r="543" spans="1:44" x14ac:dyDescent="0.25">
      <c r="A543">
        <v>2007</v>
      </c>
      <c r="B543" s="7" t="s">
        <v>330</v>
      </c>
      <c r="C543" s="9">
        <v>41498.485364694621</v>
      </c>
      <c r="D543" s="9"/>
      <c r="E543" s="9"/>
      <c r="F543" s="9"/>
      <c r="G543" s="9">
        <v>389507.1077459855</v>
      </c>
      <c r="H543" s="9"/>
      <c r="I543" s="9"/>
      <c r="J543" s="9">
        <v>50988.363500106803</v>
      </c>
      <c r="K543" s="9"/>
      <c r="L543" s="9"/>
      <c r="M543" s="9">
        <v>23094.973318887522</v>
      </c>
      <c r="N543" s="9">
        <v>20045.413832200815</v>
      </c>
      <c r="O543" s="9">
        <v>495793.70048636611</v>
      </c>
      <c r="P543" s="9">
        <v>0</v>
      </c>
      <c r="Q543" s="9">
        <v>364968.67947287718</v>
      </c>
      <c r="R543" s="9">
        <v>22249.87488432859</v>
      </c>
      <c r="S543" s="9">
        <v>14133.272221054129</v>
      </c>
      <c r="T543" s="9">
        <v>83972.120674487014</v>
      </c>
      <c r="U543" s="9">
        <v>20679.29605089605</v>
      </c>
      <c r="V543" s="9">
        <v>55348.318627581059</v>
      </c>
      <c r="W543" s="9">
        <v>1582279.6061794653</v>
      </c>
      <c r="AR543" s="9"/>
    </row>
    <row r="544" spans="1:44" x14ac:dyDescent="0.25">
      <c r="A544">
        <v>2007</v>
      </c>
      <c r="B544" s="7" t="s">
        <v>331</v>
      </c>
      <c r="C544" s="9">
        <v>307896.83027284167</v>
      </c>
      <c r="D544" s="9"/>
      <c r="E544" s="9"/>
      <c r="F544" s="9"/>
      <c r="G544" s="9">
        <v>2947710.0311420234</v>
      </c>
      <c r="H544" s="9"/>
      <c r="I544" s="9"/>
      <c r="J544" s="9">
        <v>207201.2981833067</v>
      </c>
      <c r="K544" s="9"/>
      <c r="L544" s="9"/>
      <c r="M544" s="9">
        <v>762259.47449271765</v>
      </c>
      <c r="N544" s="9">
        <v>311556.8041894972</v>
      </c>
      <c r="O544" s="9">
        <v>12850011.342941687</v>
      </c>
      <c r="P544" s="9">
        <v>20048.674788227305</v>
      </c>
      <c r="Q544" s="9">
        <v>3036352.3787124939</v>
      </c>
      <c r="R544" s="9">
        <v>246969.96087450953</v>
      </c>
      <c r="S544" s="9">
        <v>176995.98249358623</v>
      </c>
      <c r="T544" s="9">
        <v>366627.02876489476</v>
      </c>
      <c r="U544" s="9">
        <v>187419.75785370148</v>
      </c>
      <c r="V544" s="9">
        <v>1100784.1678383367</v>
      </c>
      <c r="W544" s="9">
        <v>22521833.732547827</v>
      </c>
      <c r="AR544" s="9"/>
    </row>
    <row r="545" spans="1:44" x14ac:dyDescent="0.25">
      <c r="A545">
        <v>2007</v>
      </c>
      <c r="B545" s="7" t="s">
        <v>332</v>
      </c>
      <c r="C545" s="9">
        <v>954433.97820303321</v>
      </c>
      <c r="D545" s="9"/>
      <c r="E545" s="9"/>
      <c r="F545" s="9"/>
      <c r="G545" s="9">
        <v>12302596.17173991</v>
      </c>
      <c r="H545" s="9"/>
      <c r="I545" s="9"/>
      <c r="J545" s="9">
        <v>985658.81086717686</v>
      </c>
      <c r="K545" s="9"/>
      <c r="L545" s="9"/>
      <c r="M545" s="9">
        <v>1568962.5109988959</v>
      </c>
      <c r="N545" s="9">
        <v>494334.1137011979</v>
      </c>
      <c r="O545" s="9">
        <v>19335325.696389448</v>
      </c>
      <c r="P545" s="9">
        <v>11597.970785812007</v>
      </c>
      <c r="Q545" s="9">
        <v>12511736.345205542</v>
      </c>
      <c r="R545" s="9">
        <v>835065.95647849492</v>
      </c>
      <c r="S545" s="9">
        <v>643044.11828579463</v>
      </c>
      <c r="T545" s="9">
        <v>1899532.8587243054</v>
      </c>
      <c r="U545" s="9">
        <v>517698.69184949098</v>
      </c>
      <c r="V545" s="9">
        <v>6836174.5001567453</v>
      </c>
      <c r="W545" s="9">
        <v>58896161.723385848</v>
      </c>
      <c r="AR545" s="9"/>
    </row>
    <row r="546" spans="1:44" x14ac:dyDescent="0.25">
      <c r="A546">
        <v>2007</v>
      </c>
      <c r="B546" s="7" t="s">
        <v>333</v>
      </c>
      <c r="C546" s="9">
        <v>275181.05089748692</v>
      </c>
      <c r="D546" s="9"/>
      <c r="E546" s="9"/>
      <c r="F546" s="9"/>
      <c r="G546" s="9">
        <v>1392376.92483027</v>
      </c>
      <c r="H546" s="9"/>
      <c r="I546" s="9"/>
      <c r="J546" s="9">
        <v>137723.12304791372</v>
      </c>
      <c r="K546" s="9"/>
      <c r="L546" s="9"/>
      <c r="M546" s="9">
        <v>106899.12485060873</v>
      </c>
      <c r="N546" s="9">
        <v>186402.06331803891</v>
      </c>
      <c r="O546" s="9">
        <v>1489410.069882392</v>
      </c>
      <c r="P546" s="9">
        <v>12156.09573772795</v>
      </c>
      <c r="Q546" s="9">
        <v>1163653.3339078231</v>
      </c>
      <c r="R546" s="9">
        <v>122909.51824762359</v>
      </c>
      <c r="S546" s="9">
        <v>103315.06269685134</v>
      </c>
      <c r="T546" s="9">
        <v>108539.68039877788</v>
      </c>
      <c r="U546" s="9">
        <v>98064.062404584096</v>
      </c>
      <c r="V546" s="9">
        <v>943142.73139076598</v>
      </c>
      <c r="W546" s="9">
        <v>6139772.8416108647</v>
      </c>
      <c r="AR546" s="9"/>
    </row>
    <row r="547" spans="1:44" x14ac:dyDescent="0.25">
      <c r="A547">
        <v>2007</v>
      </c>
      <c r="B547" s="7" t="s">
        <v>334</v>
      </c>
      <c r="C547" s="9">
        <v>165177.34996229495</v>
      </c>
      <c r="D547" s="9"/>
      <c r="E547" s="9"/>
      <c r="F547" s="9"/>
      <c r="G547" s="9">
        <v>572472.60019266023</v>
      </c>
      <c r="H547" s="9"/>
      <c r="I547" s="9"/>
      <c r="J547" s="9">
        <v>81596.387905543641</v>
      </c>
      <c r="K547" s="9"/>
      <c r="L547" s="9"/>
      <c r="M547" s="9">
        <v>48075.606707295519</v>
      </c>
      <c r="N547" s="9">
        <v>119704.60473304929</v>
      </c>
      <c r="O547" s="9">
        <v>1107516.3796421904</v>
      </c>
      <c r="P547" s="9">
        <v>4057.448901050795</v>
      </c>
      <c r="Q547" s="9">
        <v>477703.86971056007</v>
      </c>
      <c r="R547" s="9">
        <v>97936.729850352509</v>
      </c>
      <c r="S547" s="9">
        <v>95688.678974522045</v>
      </c>
      <c r="T547" s="9">
        <v>124260.09493735086</v>
      </c>
      <c r="U547" s="9">
        <v>5474.1248433609962</v>
      </c>
      <c r="V547" s="9">
        <v>167406.62252566684</v>
      </c>
      <c r="W547" s="9">
        <v>3067070.4988858984</v>
      </c>
      <c r="AR547" s="9"/>
    </row>
    <row r="548" spans="1:44" x14ac:dyDescent="0.25">
      <c r="A548">
        <v>2007</v>
      </c>
      <c r="B548" s="7" t="s">
        <v>335</v>
      </c>
      <c r="C548" s="9">
        <v>184973.65120954358</v>
      </c>
      <c r="D548" s="9"/>
      <c r="E548" s="9"/>
      <c r="F548" s="9"/>
      <c r="G548" s="9">
        <v>1440255.1930665146</v>
      </c>
      <c r="H548" s="9"/>
      <c r="I548" s="9"/>
      <c r="J548" s="9">
        <v>168494.15511374953</v>
      </c>
      <c r="K548" s="9"/>
      <c r="L548" s="9"/>
      <c r="M548" s="9">
        <v>403413.85694595712</v>
      </c>
      <c r="N548" s="9">
        <v>132228.23704411194</v>
      </c>
      <c r="O548" s="9">
        <v>2321024.4530015439</v>
      </c>
      <c r="P548" s="9">
        <v>2486.101997745543</v>
      </c>
      <c r="Q548" s="9">
        <v>1530711.0095954435</v>
      </c>
      <c r="R548" s="9">
        <v>124168.59728698207</v>
      </c>
      <c r="S548" s="9">
        <v>79051.167643459761</v>
      </c>
      <c r="T548" s="9">
        <v>70160.672556266421</v>
      </c>
      <c r="U548" s="9">
        <v>71066.661688858876</v>
      </c>
      <c r="V548" s="9">
        <v>308581.20616079075</v>
      </c>
      <c r="W548" s="9">
        <v>6836614.9633109663</v>
      </c>
      <c r="AR548" s="9"/>
    </row>
    <row r="549" spans="1:44" x14ac:dyDescent="0.25">
      <c r="A549">
        <v>2007</v>
      </c>
      <c r="B549" s="7" t="s">
        <v>336</v>
      </c>
      <c r="C549" s="9">
        <v>20436.486510109247</v>
      </c>
      <c r="D549" s="9"/>
      <c r="E549" s="9"/>
      <c r="F549" s="9"/>
      <c r="G549" s="9">
        <v>119077.84650449117</v>
      </c>
      <c r="H549" s="9"/>
      <c r="I549" s="9"/>
      <c r="J549" s="9">
        <v>17176.123108716085</v>
      </c>
      <c r="K549" s="9"/>
      <c r="L549" s="9"/>
      <c r="M549" s="9">
        <v>6050.7149221487216</v>
      </c>
      <c r="N549" s="9">
        <v>40238.697617835278</v>
      </c>
      <c r="O549" s="9">
        <v>361803.59999088867</v>
      </c>
      <c r="P549" s="9">
        <v>4594.9122883976652</v>
      </c>
      <c r="Q549" s="9">
        <v>89125.821649082165</v>
      </c>
      <c r="R549" s="9">
        <v>10603.046511437633</v>
      </c>
      <c r="S549" s="9">
        <v>14679.534428685865</v>
      </c>
      <c r="T549" s="9">
        <v>2876.3940250873134</v>
      </c>
      <c r="U549" s="9">
        <v>2073.528504300697</v>
      </c>
      <c r="V549" s="9">
        <v>41349.732096081621</v>
      </c>
      <c r="W549" s="9">
        <v>730086.43815726216</v>
      </c>
      <c r="AR549" s="9"/>
    </row>
    <row r="550" spans="1:44" x14ac:dyDescent="0.25">
      <c r="A550">
        <v>2007</v>
      </c>
      <c r="B550" s="7" t="s">
        <v>337</v>
      </c>
      <c r="C550" s="9">
        <v>35932.278279120073</v>
      </c>
      <c r="D550" s="9"/>
      <c r="E550" s="9"/>
      <c r="F550" s="9"/>
      <c r="G550" s="9">
        <v>194573.14206850214</v>
      </c>
      <c r="H550" s="9"/>
      <c r="I550" s="9"/>
      <c r="J550" s="9">
        <v>23774.551934780771</v>
      </c>
      <c r="K550" s="9"/>
      <c r="L550" s="9"/>
      <c r="M550" s="9">
        <v>4696.3412861148481</v>
      </c>
      <c r="N550" s="9">
        <v>42628.534319146973</v>
      </c>
      <c r="O550" s="9">
        <v>232485.19062831692</v>
      </c>
      <c r="P550" s="9">
        <v>5101.7958737074223</v>
      </c>
      <c r="Q550" s="9">
        <v>41521.709166784887</v>
      </c>
      <c r="R550" s="9">
        <v>13956.102484192106</v>
      </c>
      <c r="S550" s="9">
        <v>9291.8183893972291</v>
      </c>
      <c r="T550" s="9">
        <v>17089.33578917367</v>
      </c>
      <c r="U550" s="9">
        <v>695.92495705426199</v>
      </c>
      <c r="V550" s="9">
        <v>37682.151168185323</v>
      </c>
      <c r="W550" s="9">
        <v>659428.87634447671</v>
      </c>
      <c r="AR550" s="9"/>
    </row>
    <row r="551" spans="1:44" x14ac:dyDescent="0.25">
      <c r="A551">
        <v>2007</v>
      </c>
      <c r="B551" s="7" t="s">
        <v>338</v>
      </c>
      <c r="C551" s="9">
        <v>46654.240561746155</v>
      </c>
      <c r="D551" s="9"/>
      <c r="E551" s="9"/>
      <c r="F551" s="9"/>
      <c r="G551" s="9">
        <v>489437.62411167432</v>
      </c>
      <c r="H551" s="9"/>
      <c r="I551" s="9"/>
      <c r="J551" s="9">
        <v>69844.158898885595</v>
      </c>
      <c r="K551" s="9"/>
      <c r="L551" s="9"/>
      <c r="M551" s="9">
        <v>47783.333724526405</v>
      </c>
      <c r="N551" s="9">
        <v>46352.991716578632</v>
      </c>
      <c r="O551" s="9">
        <v>628705.40911277325</v>
      </c>
      <c r="P551" s="9">
        <v>2873.7132659043118</v>
      </c>
      <c r="Q551" s="9">
        <v>262536.59043062734</v>
      </c>
      <c r="R551" s="9">
        <v>26600.834468966674</v>
      </c>
      <c r="S551" s="9">
        <v>30389.704828445108</v>
      </c>
      <c r="T551" s="9">
        <v>15193.474970429679</v>
      </c>
      <c r="U551" s="9">
        <v>2207.5233750368034</v>
      </c>
      <c r="V551" s="9">
        <v>72751.771177174538</v>
      </c>
      <c r="W551" s="9">
        <v>1741331.3706427687</v>
      </c>
      <c r="AR551" s="9"/>
    </row>
    <row r="552" spans="1:44" x14ac:dyDescent="0.25">
      <c r="A552">
        <v>2007</v>
      </c>
      <c r="B552" s="7" t="s">
        <v>339</v>
      </c>
      <c r="C552" s="9">
        <v>51939.888906244654</v>
      </c>
      <c r="D552" s="9"/>
      <c r="E552" s="9"/>
      <c r="F552" s="9"/>
      <c r="G552" s="9">
        <v>637636.14129528706</v>
      </c>
      <c r="H552" s="9"/>
      <c r="I552" s="9"/>
      <c r="J552" s="9">
        <v>55056.475641903773</v>
      </c>
      <c r="K552" s="9"/>
      <c r="L552" s="9"/>
      <c r="M552" s="9">
        <v>31217.179889631447</v>
      </c>
      <c r="N552" s="9">
        <v>68356.488856558572</v>
      </c>
      <c r="O552" s="9">
        <v>1573234.684164264</v>
      </c>
      <c r="P552" s="9">
        <v>2900.4144865916669</v>
      </c>
      <c r="Q552" s="9">
        <v>778213.60408383247</v>
      </c>
      <c r="R552" s="9">
        <v>46677.119643524318</v>
      </c>
      <c r="S552" s="9">
        <v>30716.998580803014</v>
      </c>
      <c r="T552" s="9">
        <v>6952.0671558399954</v>
      </c>
      <c r="U552" s="9">
        <v>587792.10278534819</v>
      </c>
      <c r="V552" s="9">
        <v>325953.53999855241</v>
      </c>
      <c r="W552" s="9">
        <v>4196646.7054883819</v>
      </c>
      <c r="AR552" s="9"/>
    </row>
    <row r="553" spans="1:44" x14ac:dyDescent="0.25">
      <c r="B553" s="7" t="s">
        <v>92</v>
      </c>
      <c r="C553" s="9">
        <v>2541077.9722322654</v>
      </c>
      <c r="D553" s="9"/>
      <c r="E553" s="9"/>
      <c r="F553" s="9"/>
      <c r="G553" s="9">
        <v>25602256.180634223</v>
      </c>
      <c r="H553" s="9"/>
      <c r="I553" s="9"/>
      <c r="J553" s="9">
        <v>2453520.8025142704</v>
      </c>
      <c r="K553" s="9"/>
      <c r="L553" s="9"/>
      <c r="M553" s="9">
        <v>4090291.1100295349</v>
      </c>
      <c r="N553" s="9">
        <v>1967896.6209317569</v>
      </c>
      <c r="O553" s="9">
        <v>46754307.982891157</v>
      </c>
      <c r="P553" s="9">
        <v>103030.65345730862</v>
      </c>
      <c r="Q553" s="9">
        <v>23485717.533166621</v>
      </c>
      <c r="R553" s="9">
        <v>1905048.5967489879</v>
      </c>
      <c r="S553" s="9">
        <v>1532811.8463268732</v>
      </c>
      <c r="T553" s="9">
        <v>2869236.9055369138</v>
      </c>
      <c r="U553" s="9">
        <v>1728027.4267118848</v>
      </c>
      <c r="V553" s="9">
        <v>10925079.450942377</v>
      </c>
      <c r="W553" s="9">
        <v>125958303.08212419</v>
      </c>
    </row>
    <row r="555" spans="1:44" x14ac:dyDescent="0.25">
      <c r="C555" s="13" t="s">
        <v>93</v>
      </c>
    </row>
    <row r="556" spans="1:44" x14ac:dyDescent="0.25">
      <c r="C556" s="133" t="s">
        <v>48</v>
      </c>
      <c r="M556" s="133" t="s">
        <v>845</v>
      </c>
      <c r="W556" s="133" t="s">
        <v>84</v>
      </c>
    </row>
    <row r="557" spans="1:44" x14ac:dyDescent="0.25">
      <c r="A557">
        <v>2008</v>
      </c>
      <c r="B557" s="13" t="s">
        <v>94</v>
      </c>
      <c r="C557" s="133" t="s">
        <v>780</v>
      </c>
      <c r="D557" s="133" t="s">
        <v>782</v>
      </c>
      <c r="E557" s="133" t="s">
        <v>23</v>
      </c>
      <c r="F557" s="133" t="s">
        <v>787</v>
      </c>
      <c r="G557" s="133" t="s">
        <v>788</v>
      </c>
      <c r="H557" s="133" t="s">
        <v>791</v>
      </c>
      <c r="I557" s="133" t="s">
        <v>25</v>
      </c>
      <c r="J557" s="133" t="s">
        <v>24</v>
      </c>
      <c r="K557" s="133" t="s">
        <v>35</v>
      </c>
      <c r="L557" s="133" t="s">
        <v>795</v>
      </c>
      <c r="M557" s="133" t="s">
        <v>780</v>
      </c>
      <c r="N557" s="133" t="s">
        <v>782</v>
      </c>
      <c r="O557" s="133" t="s">
        <v>23</v>
      </c>
      <c r="P557" s="133" t="s">
        <v>787</v>
      </c>
      <c r="Q557" s="133" t="s">
        <v>788</v>
      </c>
      <c r="R557" s="133" t="s">
        <v>791</v>
      </c>
      <c r="S557" s="133" t="s">
        <v>25</v>
      </c>
      <c r="T557" s="133" t="s">
        <v>24</v>
      </c>
      <c r="U557" s="133" t="s">
        <v>35</v>
      </c>
      <c r="V557" s="133" t="s">
        <v>795</v>
      </c>
    </row>
    <row r="558" spans="1:44" x14ac:dyDescent="0.25">
      <c r="A558">
        <v>2008</v>
      </c>
      <c r="B558" s="7" t="s">
        <v>340</v>
      </c>
      <c r="C558" s="9">
        <v>26291.654384390382</v>
      </c>
      <c r="D558" s="9"/>
      <c r="E558" s="9"/>
      <c r="F558" s="9"/>
      <c r="G558" s="9">
        <v>133661.20092963334</v>
      </c>
      <c r="H558" s="9"/>
      <c r="I558" s="9"/>
      <c r="J558" s="9">
        <v>12268.304294788473</v>
      </c>
      <c r="K558" s="9"/>
      <c r="L558" s="9"/>
      <c r="M558" s="9">
        <v>1768.2318574300075</v>
      </c>
      <c r="N558" s="9">
        <v>949.18591055815932</v>
      </c>
      <c r="O558" s="9">
        <v>139436.23890811516</v>
      </c>
      <c r="P558" s="9">
        <v>251.7901075273974</v>
      </c>
      <c r="Q558" s="9">
        <v>22625.774121629402</v>
      </c>
      <c r="R558" s="9">
        <v>7873.3756604847558</v>
      </c>
      <c r="S558" s="9">
        <v>3468.3458296954304</v>
      </c>
      <c r="T558" s="9">
        <v>5312.3349267892218</v>
      </c>
      <c r="U558" s="9">
        <v>529.94956375062543</v>
      </c>
      <c r="V558" s="9">
        <v>9467.4163625849596</v>
      </c>
      <c r="W558" s="9">
        <v>363903.80285737739</v>
      </c>
    </row>
    <row r="559" spans="1:44" x14ac:dyDescent="0.25">
      <c r="A559">
        <v>2008</v>
      </c>
      <c r="B559" s="7" t="s">
        <v>341</v>
      </c>
      <c r="C559" s="9">
        <v>3194.7877633435878</v>
      </c>
      <c r="D559" s="9"/>
      <c r="E559" s="9"/>
      <c r="F559" s="9"/>
      <c r="G559" s="9">
        <v>43235.039317617964</v>
      </c>
      <c r="H559" s="9"/>
      <c r="I559" s="9"/>
      <c r="J559" s="9">
        <v>4315.2163729205322</v>
      </c>
      <c r="K559" s="9"/>
      <c r="L559" s="9"/>
      <c r="M559" s="9">
        <v>6743.3742594432051</v>
      </c>
      <c r="N559" s="9">
        <v>1021.0283780660999</v>
      </c>
      <c r="O559" s="9">
        <v>43554.176487196222</v>
      </c>
      <c r="P559" s="9">
        <v>0</v>
      </c>
      <c r="Q559" s="9">
        <v>4171.8872638651974</v>
      </c>
      <c r="R559" s="9">
        <v>1754.9982661382251</v>
      </c>
      <c r="S559" s="9">
        <v>2242.0321678901801</v>
      </c>
      <c r="T559" s="9">
        <v>1854.7609472005879</v>
      </c>
      <c r="U559" s="9">
        <v>62095.965182419684</v>
      </c>
      <c r="V559" s="9">
        <v>2857.3441831633677</v>
      </c>
      <c r="W559" s="9">
        <v>177040.61058926486</v>
      </c>
    </row>
    <row r="560" spans="1:44" x14ac:dyDescent="0.25">
      <c r="A560">
        <v>2008</v>
      </c>
      <c r="B560" s="7" t="s">
        <v>342</v>
      </c>
      <c r="C560" s="9">
        <v>39295.397734154802</v>
      </c>
      <c r="D560" s="9"/>
      <c r="E560" s="9"/>
      <c r="F560" s="9"/>
      <c r="G560" s="9">
        <v>209514.36714455139</v>
      </c>
      <c r="H560" s="9"/>
      <c r="I560" s="9"/>
      <c r="J560" s="9">
        <v>22267.440750304777</v>
      </c>
      <c r="K560" s="9"/>
      <c r="L560" s="9"/>
      <c r="M560" s="9">
        <v>36403.894402032878</v>
      </c>
      <c r="N560" s="9">
        <v>92908.102292061609</v>
      </c>
      <c r="O560" s="9">
        <v>429505.78253233095</v>
      </c>
      <c r="P560" s="9">
        <v>822.7332738555375</v>
      </c>
      <c r="Q560" s="9">
        <v>106580.97439028979</v>
      </c>
      <c r="R560" s="9">
        <v>12106.682713396525</v>
      </c>
      <c r="S560" s="9">
        <v>11255.838880920441</v>
      </c>
      <c r="T560" s="9">
        <v>27816.992747845437</v>
      </c>
      <c r="U560" s="9">
        <v>27996.343135683503</v>
      </c>
      <c r="V560" s="9">
        <v>46346.03047629277</v>
      </c>
      <c r="W560" s="9">
        <v>1062820.5804737203</v>
      </c>
    </row>
    <row r="561" spans="1:23" x14ac:dyDescent="0.25">
      <c r="A561">
        <v>2008</v>
      </c>
      <c r="B561" s="7" t="s">
        <v>343</v>
      </c>
      <c r="C561" s="9">
        <v>1584.004446372184</v>
      </c>
      <c r="D561" s="9"/>
      <c r="E561" s="9"/>
      <c r="F561" s="9"/>
      <c r="G561" s="9">
        <v>27477.663754995399</v>
      </c>
      <c r="H561" s="9"/>
      <c r="I561" s="9"/>
      <c r="J561" s="9">
        <v>5259.0367327918702</v>
      </c>
      <c r="K561" s="9"/>
      <c r="L561" s="9"/>
      <c r="M561" s="9">
        <v>356.14010367796328</v>
      </c>
      <c r="N561" s="9">
        <v>619.88016104133794</v>
      </c>
      <c r="O561" s="9">
        <v>35746.519408751308</v>
      </c>
      <c r="P561" s="9">
        <v>248.73270055568642</v>
      </c>
      <c r="Q561" s="9">
        <v>9223.3784527932603</v>
      </c>
      <c r="R561" s="9">
        <v>2670.857909159904</v>
      </c>
      <c r="S561" s="9">
        <v>1896.0484704579003</v>
      </c>
      <c r="T561" s="9">
        <v>631.81328911364801</v>
      </c>
      <c r="U561" s="9">
        <v>747.25627708384422</v>
      </c>
      <c r="V561" s="9">
        <v>6697.6067911353175</v>
      </c>
      <c r="W561" s="9">
        <v>93158.93849792963</v>
      </c>
    </row>
    <row r="562" spans="1:23" x14ac:dyDescent="0.25">
      <c r="A562">
        <v>2008</v>
      </c>
      <c r="B562" s="7" t="s">
        <v>344</v>
      </c>
      <c r="C562" s="9">
        <v>27135.374804131276</v>
      </c>
      <c r="D562" s="9"/>
      <c r="E562" s="9"/>
      <c r="F562" s="9"/>
      <c r="G562" s="9">
        <v>266943.64117045869</v>
      </c>
      <c r="H562" s="9"/>
      <c r="I562" s="9"/>
      <c r="J562" s="9">
        <v>30492.408806773226</v>
      </c>
      <c r="K562" s="9"/>
      <c r="L562" s="9"/>
      <c r="M562" s="9">
        <v>15843.432316341772</v>
      </c>
      <c r="N562" s="9">
        <v>115647.20766500982</v>
      </c>
      <c r="O562" s="9">
        <v>398728.50025075406</v>
      </c>
      <c r="P562" s="9">
        <v>3475.1706004916477</v>
      </c>
      <c r="Q562" s="9">
        <v>182047.21033270759</v>
      </c>
      <c r="R562" s="9">
        <v>22255.644073614909</v>
      </c>
      <c r="S562" s="9">
        <v>11780.629143131189</v>
      </c>
      <c r="T562" s="9">
        <v>795.98216693562415</v>
      </c>
      <c r="U562" s="9">
        <v>37468.04200974635</v>
      </c>
      <c r="V562" s="9">
        <v>85972.189654024172</v>
      </c>
      <c r="W562" s="9">
        <v>1198585.4329941205</v>
      </c>
    </row>
    <row r="563" spans="1:23" x14ac:dyDescent="0.25">
      <c r="A563">
        <v>2008</v>
      </c>
      <c r="B563" s="7" t="s">
        <v>345</v>
      </c>
      <c r="C563" s="9">
        <v>485.28367169001029</v>
      </c>
      <c r="D563" s="9"/>
      <c r="E563" s="9"/>
      <c r="F563" s="9"/>
      <c r="G563" s="9">
        <v>41250.48682300801</v>
      </c>
      <c r="H563" s="9"/>
      <c r="I563" s="9"/>
      <c r="J563" s="9">
        <v>3794.9327213024876</v>
      </c>
      <c r="K563" s="9"/>
      <c r="L563" s="9"/>
      <c r="M563" s="9">
        <v>832.00016330089124</v>
      </c>
      <c r="N563" s="9">
        <v>8635.9757456378375</v>
      </c>
      <c r="O563" s="9">
        <v>58933.297689695384</v>
      </c>
      <c r="P563" s="9">
        <v>0</v>
      </c>
      <c r="Q563" s="9">
        <v>1449.3356606727541</v>
      </c>
      <c r="R563" s="9">
        <v>1328.0555197444471</v>
      </c>
      <c r="S563" s="9">
        <v>1685.2706581583955</v>
      </c>
      <c r="T563" s="9">
        <v>0</v>
      </c>
      <c r="U563" s="9">
        <v>0</v>
      </c>
      <c r="V563" s="9">
        <v>12109.999490241835</v>
      </c>
      <c r="W563" s="9">
        <v>130504.63814345207</v>
      </c>
    </row>
    <row r="564" spans="1:23" x14ac:dyDescent="0.25">
      <c r="A564">
        <v>2008</v>
      </c>
      <c r="B564" s="7" t="s">
        <v>346</v>
      </c>
      <c r="C564" s="9">
        <v>3798.532666262071</v>
      </c>
      <c r="D564" s="9"/>
      <c r="E564" s="9"/>
      <c r="F564" s="9"/>
      <c r="G564" s="9">
        <v>145366.42596165551</v>
      </c>
      <c r="H564" s="9"/>
      <c r="I564" s="9"/>
      <c r="J564" s="9">
        <v>10976.102156396122</v>
      </c>
      <c r="K564" s="9"/>
      <c r="L564" s="9"/>
      <c r="M564" s="9">
        <v>9554.5770334968656</v>
      </c>
      <c r="N564" s="9">
        <v>4186.257551511042</v>
      </c>
      <c r="O564" s="9">
        <v>118761.06097244148</v>
      </c>
      <c r="P564" s="9">
        <v>560.85487272276839</v>
      </c>
      <c r="Q564" s="9">
        <v>31037.510946682676</v>
      </c>
      <c r="R564" s="9">
        <v>3885.0309968960328</v>
      </c>
      <c r="S564" s="9">
        <v>3934.6637826853603</v>
      </c>
      <c r="T564" s="9">
        <v>2601.5194567767985</v>
      </c>
      <c r="U564" s="9">
        <v>0</v>
      </c>
      <c r="V564" s="9">
        <v>13336.665995724929</v>
      </c>
      <c r="W564" s="9">
        <v>347999.20239325159</v>
      </c>
    </row>
    <row r="565" spans="1:23" x14ac:dyDescent="0.25">
      <c r="A565">
        <v>2008</v>
      </c>
      <c r="B565" s="7" t="s">
        <v>347</v>
      </c>
      <c r="C565" s="9">
        <v>27132.878603291087</v>
      </c>
      <c r="D565" s="9"/>
      <c r="E565" s="9"/>
      <c r="F565" s="9"/>
      <c r="G565" s="9">
        <v>157687.97081547917</v>
      </c>
      <c r="H565" s="9"/>
      <c r="I565" s="9"/>
      <c r="J565" s="9">
        <v>31407.702001966645</v>
      </c>
      <c r="K565" s="9"/>
      <c r="L565" s="9"/>
      <c r="M565" s="9">
        <v>6887.0596381971482</v>
      </c>
      <c r="N565" s="9">
        <v>5035.3735636947076</v>
      </c>
      <c r="O565" s="9">
        <v>316132.35466467479</v>
      </c>
      <c r="P565" s="9">
        <v>0</v>
      </c>
      <c r="Q565" s="9">
        <v>44282.795333216651</v>
      </c>
      <c r="R565" s="9">
        <v>5697.6342810674723</v>
      </c>
      <c r="S565" s="9">
        <v>3132.8229234866276</v>
      </c>
      <c r="T565" s="9">
        <v>5201.7454162110089</v>
      </c>
      <c r="U565" s="9">
        <v>0</v>
      </c>
      <c r="V565" s="9">
        <v>46198.560729210483</v>
      </c>
      <c r="W565" s="9">
        <v>648796.89797049586</v>
      </c>
    </row>
    <row r="566" spans="1:23" x14ac:dyDescent="0.25">
      <c r="A566">
        <v>2008</v>
      </c>
      <c r="B566" s="7" t="s">
        <v>348</v>
      </c>
      <c r="C566" s="9">
        <v>15394.56277677151</v>
      </c>
      <c r="D566" s="9"/>
      <c r="E566" s="9"/>
      <c r="F566" s="9"/>
      <c r="G566" s="9">
        <v>124661.30069539082</v>
      </c>
      <c r="H566" s="9"/>
      <c r="I566" s="9"/>
      <c r="J566" s="9">
        <v>18694.892887602731</v>
      </c>
      <c r="K566" s="9"/>
      <c r="L566" s="9"/>
      <c r="M566" s="9">
        <v>5528.0537163182662</v>
      </c>
      <c r="N566" s="9">
        <v>55742.548148345508</v>
      </c>
      <c r="O566" s="9">
        <v>129039.44821355192</v>
      </c>
      <c r="P566" s="9">
        <v>449.76065714485247</v>
      </c>
      <c r="Q566" s="9">
        <v>38267.088469183269</v>
      </c>
      <c r="R566" s="9">
        <v>4463.968226468789</v>
      </c>
      <c r="S566" s="9">
        <v>1947.2639963608617</v>
      </c>
      <c r="T566" s="9">
        <v>998.70027369569459</v>
      </c>
      <c r="U566" s="9">
        <v>4413.3439841628087</v>
      </c>
      <c r="V566" s="9">
        <v>15040.381165388737</v>
      </c>
      <c r="W566" s="9">
        <v>414641.31321038568</v>
      </c>
    </row>
    <row r="567" spans="1:23" x14ac:dyDescent="0.25">
      <c r="A567">
        <v>2008</v>
      </c>
      <c r="B567" s="7" t="s">
        <v>349</v>
      </c>
      <c r="C567" s="9">
        <v>33902.50155815998</v>
      </c>
      <c r="D567" s="9"/>
      <c r="E567" s="9"/>
      <c r="F567" s="9"/>
      <c r="G567" s="9">
        <v>556003.78459165618</v>
      </c>
      <c r="H567" s="9"/>
      <c r="I567" s="9"/>
      <c r="J567" s="9">
        <v>29921.4023581113</v>
      </c>
      <c r="K567" s="9"/>
      <c r="L567" s="9"/>
      <c r="M567" s="9">
        <v>53592.291504763547</v>
      </c>
      <c r="N567" s="9">
        <v>56625.506531148392</v>
      </c>
      <c r="O567" s="9">
        <v>551557.58588130795</v>
      </c>
      <c r="P567" s="9">
        <v>8012.9039143404043</v>
      </c>
      <c r="Q567" s="9">
        <v>295256.76580761489</v>
      </c>
      <c r="R567" s="9">
        <v>40893.28022040498</v>
      </c>
      <c r="S567" s="9">
        <v>46331.324113211609</v>
      </c>
      <c r="T567" s="9">
        <v>15743.138996015798</v>
      </c>
      <c r="U567" s="9">
        <v>1344.8073796850015</v>
      </c>
      <c r="V567" s="9">
        <v>92231.040040415857</v>
      </c>
      <c r="W567" s="9">
        <v>1781416.3328968359</v>
      </c>
    </row>
    <row r="568" spans="1:23" x14ac:dyDescent="0.25">
      <c r="A568">
        <v>2008</v>
      </c>
      <c r="B568" s="7" t="s">
        <v>350</v>
      </c>
      <c r="C568" s="9">
        <v>18172.089191853054</v>
      </c>
      <c r="D568" s="9"/>
      <c r="E568" s="9"/>
      <c r="F568" s="9"/>
      <c r="G568" s="9">
        <v>141604.86401288258</v>
      </c>
      <c r="H568" s="9"/>
      <c r="I568" s="9"/>
      <c r="J568" s="9">
        <v>17827.84597665424</v>
      </c>
      <c r="K568" s="9"/>
      <c r="L568" s="9"/>
      <c r="M568" s="9">
        <v>8289.6437148833793</v>
      </c>
      <c r="N568" s="9">
        <v>14375.611415632158</v>
      </c>
      <c r="O568" s="9">
        <v>219571.00151271888</v>
      </c>
      <c r="P568" s="9">
        <v>558.83882316337144</v>
      </c>
      <c r="Q568" s="9">
        <v>107025.95515101633</v>
      </c>
      <c r="R568" s="9">
        <v>13628.850921825036</v>
      </c>
      <c r="S568" s="9">
        <v>11259.659417614195</v>
      </c>
      <c r="T568" s="9">
        <v>2130.9526160595874</v>
      </c>
      <c r="U568" s="9">
        <v>8386.1489790314317</v>
      </c>
      <c r="V568" s="9">
        <v>51163.193587183399</v>
      </c>
      <c r="W568" s="9">
        <v>613994.65532051772</v>
      </c>
    </row>
    <row r="569" spans="1:23" x14ac:dyDescent="0.25">
      <c r="A569">
        <v>2008</v>
      </c>
      <c r="B569" s="7" t="s">
        <v>351</v>
      </c>
      <c r="C569" s="9">
        <v>21171.111752353154</v>
      </c>
      <c r="D569" s="9"/>
      <c r="E569" s="9"/>
      <c r="F569" s="9"/>
      <c r="G569" s="9">
        <v>96631.407702250144</v>
      </c>
      <c r="H569" s="9"/>
      <c r="I569" s="9"/>
      <c r="J569" s="9">
        <v>6380.8403994800674</v>
      </c>
      <c r="K569" s="9"/>
      <c r="L569" s="9"/>
      <c r="M569" s="9">
        <v>2165.2012807391743</v>
      </c>
      <c r="N569" s="9">
        <v>10809.758262395068</v>
      </c>
      <c r="O569" s="9">
        <v>227204.17823613872</v>
      </c>
      <c r="P569" s="9">
        <v>776.63769145293361</v>
      </c>
      <c r="Q569" s="9">
        <v>92299.489213467532</v>
      </c>
      <c r="R569" s="9">
        <v>7715.0635099860465</v>
      </c>
      <c r="S569" s="9">
        <v>4564.3799627052722</v>
      </c>
      <c r="T569" s="9">
        <v>13620.251391460042</v>
      </c>
      <c r="U569" s="9">
        <v>1687.7828510276813</v>
      </c>
      <c r="V569" s="9">
        <v>22439.148600993864</v>
      </c>
      <c r="W569" s="9">
        <v>507465.25085444964</v>
      </c>
    </row>
    <row r="570" spans="1:23" x14ac:dyDescent="0.25">
      <c r="A570">
        <v>2008</v>
      </c>
      <c r="B570" s="7" t="s">
        <v>352</v>
      </c>
      <c r="C570" s="9">
        <v>49970.592851556612</v>
      </c>
      <c r="D570" s="9"/>
      <c r="E570" s="9"/>
      <c r="F570" s="9"/>
      <c r="G570" s="9">
        <v>943565.38059963728</v>
      </c>
      <c r="H570" s="9"/>
      <c r="I570" s="9"/>
      <c r="J570" s="9">
        <v>66606.36244961714</v>
      </c>
      <c r="K570" s="9"/>
      <c r="L570" s="9"/>
      <c r="M570" s="9">
        <v>448234.74939277547</v>
      </c>
      <c r="N570" s="9">
        <v>173565.55491489239</v>
      </c>
      <c r="O570" s="9">
        <v>689280.2151888184</v>
      </c>
      <c r="P570" s="9">
        <v>2481.6351712249048</v>
      </c>
      <c r="Q570" s="9">
        <v>524086.25434570684</v>
      </c>
      <c r="R570" s="9">
        <v>23586.888346014755</v>
      </c>
      <c r="S570" s="9">
        <v>30424.893004435282</v>
      </c>
      <c r="T570" s="9">
        <v>31151.479994050191</v>
      </c>
      <c r="U570" s="9">
        <v>44339.972055954328</v>
      </c>
      <c r="V570" s="9">
        <v>196488.728046326</v>
      </c>
      <c r="W570" s="9">
        <v>3223782.7063610088</v>
      </c>
    </row>
    <row r="571" spans="1:23" x14ac:dyDescent="0.25">
      <c r="A571">
        <v>2008</v>
      </c>
      <c r="B571" s="7" t="s">
        <v>353</v>
      </c>
      <c r="C571" s="9">
        <v>9045.3052599866078</v>
      </c>
      <c r="D571" s="9"/>
      <c r="E571" s="9"/>
      <c r="F571" s="9"/>
      <c r="G571" s="9">
        <v>111210.87936966942</v>
      </c>
      <c r="H571" s="9"/>
      <c r="I571" s="9"/>
      <c r="J571" s="9">
        <v>9647.2335578441671</v>
      </c>
      <c r="K571" s="9"/>
      <c r="L571" s="9"/>
      <c r="M571" s="9">
        <v>3256.937803903912</v>
      </c>
      <c r="N571" s="9">
        <v>2115.6212414280344</v>
      </c>
      <c r="O571" s="9">
        <v>197335.47481734341</v>
      </c>
      <c r="P571" s="9">
        <v>1503.5867726109416</v>
      </c>
      <c r="Q571" s="9">
        <v>49053.622702006491</v>
      </c>
      <c r="R571" s="9">
        <v>6056.1640959984707</v>
      </c>
      <c r="S571" s="9">
        <v>4256.5661611653004</v>
      </c>
      <c r="T571" s="9">
        <v>1511.7389213733229</v>
      </c>
      <c r="U571" s="9">
        <v>547.50974974265966</v>
      </c>
      <c r="V571" s="9">
        <v>13347.476612254393</v>
      </c>
      <c r="W571" s="9">
        <v>408888.11706532707</v>
      </c>
    </row>
    <row r="572" spans="1:23" x14ac:dyDescent="0.25">
      <c r="A572">
        <v>2008</v>
      </c>
      <c r="B572" s="7" t="s">
        <v>354</v>
      </c>
      <c r="C572" s="9">
        <v>19232.069519269902</v>
      </c>
      <c r="D572" s="9"/>
      <c r="E572" s="9"/>
      <c r="F572" s="9"/>
      <c r="G572" s="9">
        <v>124921.09083135263</v>
      </c>
      <c r="H572" s="9"/>
      <c r="I572" s="9"/>
      <c r="J572" s="9">
        <v>7390.9249981322264</v>
      </c>
      <c r="K572" s="9"/>
      <c r="L572" s="9"/>
      <c r="M572" s="9">
        <v>15815.041759362204</v>
      </c>
      <c r="N572" s="9">
        <v>6180.6627944526899</v>
      </c>
      <c r="O572" s="9">
        <v>218179.54091066442</v>
      </c>
      <c r="P572" s="9">
        <v>9059.104902797515</v>
      </c>
      <c r="Q572" s="9">
        <v>55677.508740260877</v>
      </c>
      <c r="R572" s="9">
        <v>8102.4493823623707</v>
      </c>
      <c r="S572" s="9">
        <v>5899.8473360161006</v>
      </c>
      <c r="T572" s="9">
        <v>1325.18403327232</v>
      </c>
      <c r="U572" s="9">
        <v>5722.8733220083495</v>
      </c>
      <c r="V572" s="9">
        <v>24351.686261483235</v>
      </c>
      <c r="W572" s="9">
        <v>501857.98479143478</v>
      </c>
    </row>
    <row r="573" spans="1:23" x14ac:dyDescent="0.25">
      <c r="A573">
        <v>2008</v>
      </c>
      <c r="B573" s="7" t="s">
        <v>355</v>
      </c>
      <c r="C573" s="9">
        <v>80201.903143951349</v>
      </c>
      <c r="D573" s="9"/>
      <c r="E573" s="9"/>
      <c r="F573" s="9"/>
      <c r="G573" s="9">
        <v>1029804.2959104294</v>
      </c>
      <c r="H573" s="9"/>
      <c r="I573" s="9"/>
      <c r="J573" s="9">
        <v>107213.21104108333</v>
      </c>
      <c r="K573" s="9"/>
      <c r="L573" s="9"/>
      <c r="M573" s="9">
        <v>74247.690209174601</v>
      </c>
      <c r="N573" s="9">
        <v>79712.750996435527</v>
      </c>
      <c r="O573" s="9">
        <v>873890.68956470094</v>
      </c>
      <c r="P573" s="9">
        <v>2903.7584785080385</v>
      </c>
      <c r="Q573" s="9">
        <v>410381.25785323331</v>
      </c>
      <c r="R573" s="9">
        <v>68568.591651115436</v>
      </c>
      <c r="S573" s="9">
        <v>46708.72380233743</v>
      </c>
      <c r="T573" s="9">
        <v>21009.127544502739</v>
      </c>
      <c r="U573" s="9">
        <v>27935.40491318806</v>
      </c>
      <c r="V573" s="9">
        <v>252075.64250995577</v>
      </c>
      <c r="W573" s="9">
        <v>3074653.0476186159</v>
      </c>
    </row>
    <row r="574" spans="1:23" x14ac:dyDescent="0.25">
      <c r="A574">
        <v>2008</v>
      </c>
      <c r="B574" s="7" t="s">
        <v>356</v>
      </c>
      <c r="C574" s="9">
        <v>212041.51539228676</v>
      </c>
      <c r="D574" s="9"/>
      <c r="E574" s="9"/>
      <c r="F574" s="9"/>
      <c r="G574" s="9">
        <v>2044790.7747969013</v>
      </c>
      <c r="H574" s="9"/>
      <c r="I574" s="9"/>
      <c r="J574" s="9">
        <v>288040.04919752647</v>
      </c>
      <c r="K574" s="9"/>
      <c r="L574" s="9"/>
      <c r="M574" s="9">
        <v>649415.14120691607</v>
      </c>
      <c r="N574" s="9">
        <v>237113.14475154641</v>
      </c>
      <c r="O574" s="9">
        <v>2470377.997835665</v>
      </c>
      <c r="P574" s="9">
        <v>16649.884360454427</v>
      </c>
      <c r="Q574" s="9">
        <v>1320858.714593353</v>
      </c>
      <c r="R574" s="9">
        <v>187182.37492421572</v>
      </c>
      <c r="S574" s="9">
        <v>120175.74740613154</v>
      </c>
      <c r="T574" s="9">
        <v>46915.539637281006</v>
      </c>
      <c r="U574" s="9">
        <v>109499.74374719366</v>
      </c>
      <c r="V574" s="9">
        <v>420030.53398523177</v>
      </c>
      <c r="W574" s="9">
        <v>8123091.1618347019</v>
      </c>
    </row>
    <row r="575" spans="1:23" x14ac:dyDescent="0.25">
      <c r="A575">
        <v>2008</v>
      </c>
      <c r="B575" s="7" t="s">
        <v>357</v>
      </c>
      <c r="C575" s="9">
        <v>58026.953467670872</v>
      </c>
      <c r="D575" s="9"/>
      <c r="E575" s="9"/>
      <c r="F575" s="9"/>
      <c r="G575" s="9">
        <v>468084.78811795474</v>
      </c>
      <c r="H575" s="9"/>
      <c r="I575" s="9"/>
      <c r="J575" s="9">
        <v>43627.904348395889</v>
      </c>
      <c r="K575" s="9"/>
      <c r="L575" s="9"/>
      <c r="M575" s="9">
        <v>30419.04885413454</v>
      </c>
      <c r="N575" s="9">
        <v>20430.059508776631</v>
      </c>
      <c r="O575" s="9">
        <v>804639.38512555172</v>
      </c>
      <c r="P575" s="9">
        <v>1131.7129833683193</v>
      </c>
      <c r="Q575" s="9">
        <v>359433.19675112423</v>
      </c>
      <c r="R575" s="9">
        <v>30247.531012698324</v>
      </c>
      <c r="S575" s="9">
        <v>15177.660266584297</v>
      </c>
      <c r="T575" s="9">
        <v>105745.32936003941</v>
      </c>
      <c r="U575" s="9">
        <v>24132.132665446959</v>
      </c>
      <c r="V575" s="9">
        <v>80212.74742741615</v>
      </c>
      <c r="W575" s="9">
        <v>2041308.4498891621</v>
      </c>
    </row>
    <row r="576" spans="1:23" x14ac:dyDescent="0.25">
      <c r="A576">
        <v>2008</v>
      </c>
      <c r="B576" s="7" t="s">
        <v>358</v>
      </c>
      <c r="C576" s="9">
        <v>433869.06691496511</v>
      </c>
      <c r="D576" s="9"/>
      <c r="E576" s="9"/>
      <c r="F576" s="9"/>
      <c r="G576" s="9">
        <v>3481078.3900438705</v>
      </c>
      <c r="H576" s="9"/>
      <c r="I576" s="9"/>
      <c r="J576" s="9">
        <v>236943.0214020597</v>
      </c>
      <c r="K576" s="9"/>
      <c r="L576" s="9"/>
      <c r="M576" s="9">
        <v>1091925.11872686</v>
      </c>
      <c r="N576" s="9">
        <v>305227.20385521388</v>
      </c>
      <c r="O576" s="9">
        <v>13148616.706676392</v>
      </c>
      <c r="P576" s="9">
        <v>28889.414337663253</v>
      </c>
      <c r="Q576" s="9">
        <v>2907363.4899607394</v>
      </c>
      <c r="R576" s="9">
        <v>302360.95080231648</v>
      </c>
      <c r="S576" s="9">
        <v>178607.21834895774</v>
      </c>
      <c r="T576" s="9">
        <v>395859.07894670218</v>
      </c>
      <c r="U576" s="9">
        <v>236900.83222469353</v>
      </c>
      <c r="V576" s="9">
        <v>1154703.9177544191</v>
      </c>
      <c r="W576" s="9">
        <v>23902344.409994848</v>
      </c>
    </row>
    <row r="577" spans="1:23" x14ac:dyDescent="0.25">
      <c r="A577">
        <v>2008</v>
      </c>
      <c r="B577" s="7" t="s">
        <v>359</v>
      </c>
      <c r="C577" s="9">
        <v>1227451.6710301326</v>
      </c>
      <c r="D577" s="9"/>
      <c r="E577" s="9"/>
      <c r="F577" s="9"/>
      <c r="G577" s="9">
        <v>15099885.611881901</v>
      </c>
      <c r="H577" s="9"/>
      <c r="I577" s="9"/>
      <c r="J577" s="9">
        <v>1063533.944492396</v>
      </c>
      <c r="K577" s="9"/>
      <c r="L577" s="9"/>
      <c r="M577" s="9">
        <v>2056574.2041198588</v>
      </c>
      <c r="N577" s="9">
        <v>780253.91722110554</v>
      </c>
      <c r="O577" s="9">
        <v>19248378.857478797</v>
      </c>
      <c r="P577" s="9">
        <v>217342.40317573649</v>
      </c>
      <c r="Q577" s="9">
        <v>12529348.164932743</v>
      </c>
      <c r="R577" s="9">
        <v>1113293.094698621</v>
      </c>
      <c r="S577" s="9">
        <v>638819.28881465388</v>
      </c>
      <c r="T577" s="9">
        <v>2019182.4824927864</v>
      </c>
      <c r="U577" s="9">
        <v>533712.75137900864</v>
      </c>
      <c r="V577" s="9">
        <v>8600355.3559945673</v>
      </c>
      <c r="W577" s="9">
        <v>65128131.747712307</v>
      </c>
    </row>
    <row r="578" spans="1:23" x14ac:dyDescent="0.25">
      <c r="A578">
        <v>2008</v>
      </c>
      <c r="B578" s="7" t="s">
        <v>360</v>
      </c>
      <c r="C578" s="9">
        <v>364644.29711890157</v>
      </c>
      <c r="D578" s="9"/>
      <c r="E578" s="9"/>
      <c r="F578" s="9"/>
      <c r="G578" s="9">
        <v>1812719.8113311315</v>
      </c>
      <c r="H578" s="9"/>
      <c r="I578" s="9"/>
      <c r="J578" s="9">
        <v>145769.2591372272</v>
      </c>
      <c r="K578" s="9"/>
      <c r="L578" s="9"/>
      <c r="M578" s="9">
        <v>110834.55120742225</v>
      </c>
      <c r="N578" s="9">
        <v>196648.59568225479</v>
      </c>
      <c r="O578" s="9">
        <v>1905216.4293765184</v>
      </c>
      <c r="P578" s="9">
        <v>32438.76153925273</v>
      </c>
      <c r="Q578" s="9">
        <v>1686097.3800795181</v>
      </c>
      <c r="R578" s="9">
        <v>140520.94125040487</v>
      </c>
      <c r="S578" s="9">
        <v>104129.12520677457</v>
      </c>
      <c r="T578" s="9">
        <v>92871.912529936555</v>
      </c>
      <c r="U578" s="9">
        <v>113420.48945037839</v>
      </c>
      <c r="V578" s="9">
        <v>440910.99632819358</v>
      </c>
      <c r="W578" s="9">
        <v>7146222.5502379155</v>
      </c>
    </row>
    <row r="579" spans="1:23" x14ac:dyDescent="0.25">
      <c r="A579">
        <v>2008</v>
      </c>
      <c r="B579" s="7" t="s">
        <v>361</v>
      </c>
      <c r="C579" s="9">
        <v>225534.18747939338</v>
      </c>
      <c r="D579" s="9"/>
      <c r="E579" s="9"/>
      <c r="F579" s="9"/>
      <c r="G579" s="9">
        <v>730261.14332412556</v>
      </c>
      <c r="H579" s="9"/>
      <c r="I579" s="9"/>
      <c r="J579" s="9">
        <v>92521.818085488019</v>
      </c>
      <c r="K579" s="9"/>
      <c r="L579" s="9"/>
      <c r="M579" s="9">
        <v>63164.073487708534</v>
      </c>
      <c r="N579" s="9">
        <v>115522.9027134269</v>
      </c>
      <c r="O579" s="9">
        <v>1331935.5409111411</v>
      </c>
      <c r="P579" s="9">
        <v>10525.428091189451</v>
      </c>
      <c r="Q579" s="9">
        <v>485999.7083774028</v>
      </c>
      <c r="R579" s="9">
        <v>115013.49874337786</v>
      </c>
      <c r="S579" s="9">
        <v>101810.9807469494</v>
      </c>
      <c r="T579" s="9">
        <v>117744.19101720743</v>
      </c>
      <c r="U579" s="9">
        <v>5501.0365419323443</v>
      </c>
      <c r="V579" s="9">
        <v>218581.94052554492</v>
      </c>
      <c r="W579" s="9">
        <v>3614116.4500448871</v>
      </c>
    </row>
    <row r="580" spans="1:23" x14ac:dyDescent="0.25">
      <c r="A580">
        <v>2008</v>
      </c>
      <c r="B580" s="7" t="s">
        <v>362</v>
      </c>
      <c r="C580" s="9">
        <v>233650.2799927083</v>
      </c>
      <c r="D580" s="9"/>
      <c r="E580" s="9"/>
      <c r="F580" s="9"/>
      <c r="G580" s="9">
        <v>1704032.0235672658</v>
      </c>
      <c r="H580" s="9"/>
      <c r="I580" s="9"/>
      <c r="J580" s="9">
        <v>182605.45854048055</v>
      </c>
      <c r="K580" s="9"/>
      <c r="L580" s="9"/>
      <c r="M580" s="9">
        <v>441079.48085534543</v>
      </c>
      <c r="N580" s="9">
        <v>146140.95009609655</v>
      </c>
      <c r="O580" s="9">
        <v>2854890.4922858854</v>
      </c>
      <c r="P580" s="9">
        <v>9593.2925201999988</v>
      </c>
      <c r="Q580" s="9">
        <v>1459089.5316984579</v>
      </c>
      <c r="R580" s="9">
        <v>148215.29991959181</v>
      </c>
      <c r="S580" s="9">
        <v>71088.2428333305</v>
      </c>
      <c r="T580" s="9">
        <v>73188.392074333198</v>
      </c>
      <c r="U580" s="9">
        <v>16472.782888073561</v>
      </c>
      <c r="V580" s="9">
        <v>589627.17346923565</v>
      </c>
      <c r="W580" s="9">
        <v>7929673.4007410053</v>
      </c>
    </row>
    <row r="581" spans="1:23" x14ac:dyDescent="0.25">
      <c r="A581">
        <v>2008</v>
      </c>
      <c r="B581" s="7" t="s">
        <v>363</v>
      </c>
      <c r="C581" s="9">
        <v>28204.093535663091</v>
      </c>
      <c r="D581" s="9"/>
      <c r="E581" s="9"/>
      <c r="F581" s="9"/>
      <c r="G581" s="9">
        <v>138147.34459182582</v>
      </c>
      <c r="H581" s="9"/>
      <c r="I581" s="9"/>
      <c r="J581" s="9">
        <v>16295.756568388693</v>
      </c>
      <c r="K581" s="9"/>
      <c r="L581" s="9"/>
      <c r="M581" s="9">
        <v>4808.6110794475189</v>
      </c>
      <c r="N581" s="9">
        <v>27895.05301196453</v>
      </c>
      <c r="O581" s="9">
        <v>376093.05142877501</v>
      </c>
      <c r="P581" s="9">
        <v>361.94641179380022</v>
      </c>
      <c r="Q581" s="9">
        <v>91457.913469661653</v>
      </c>
      <c r="R581" s="9">
        <v>15797.587887130134</v>
      </c>
      <c r="S581" s="9">
        <v>16335.203862954892</v>
      </c>
      <c r="T581" s="9">
        <v>3725.4453138869148</v>
      </c>
      <c r="U581" s="9">
        <v>2516.046134599449</v>
      </c>
      <c r="V581" s="9">
        <v>43965.724135872151</v>
      </c>
      <c r="W581" s="9">
        <v>765603.77743196371</v>
      </c>
    </row>
    <row r="582" spans="1:23" x14ac:dyDescent="0.25">
      <c r="A582">
        <v>2008</v>
      </c>
      <c r="B582" s="7" t="s">
        <v>364</v>
      </c>
      <c r="C582" s="9">
        <v>40036.924757659865</v>
      </c>
      <c r="D582" s="9"/>
      <c r="E582" s="9"/>
      <c r="F582" s="9"/>
      <c r="G582" s="9">
        <v>244188.35363633983</v>
      </c>
      <c r="H582" s="9"/>
      <c r="I582" s="9"/>
      <c r="J582" s="9">
        <v>21939.429994565595</v>
      </c>
      <c r="K582" s="9"/>
      <c r="L582" s="9"/>
      <c r="M582" s="9">
        <v>6445.6792533083553</v>
      </c>
      <c r="N582" s="9">
        <v>43606.02005602204</v>
      </c>
      <c r="O582" s="9">
        <v>283034.74834016862</v>
      </c>
      <c r="P582" s="9">
        <v>8413.5690521680281</v>
      </c>
      <c r="Q582" s="9">
        <v>38975.850671186738</v>
      </c>
      <c r="R582" s="9">
        <v>16126.435068599505</v>
      </c>
      <c r="S582" s="9">
        <v>11492.293929381018</v>
      </c>
      <c r="T582" s="9">
        <v>22550.21516712891</v>
      </c>
      <c r="U582" s="9">
        <v>887.67069650100893</v>
      </c>
      <c r="V582" s="9">
        <v>47482.858606158217</v>
      </c>
      <c r="W582" s="9">
        <v>785180.04922918777</v>
      </c>
    </row>
    <row r="583" spans="1:23" x14ac:dyDescent="0.25">
      <c r="A583">
        <v>2008</v>
      </c>
      <c r="B583" s="7" t="s">
        <v>365</v>
      </c>
      <c r="C583" s="9">
        <v>61567.457675294208</v>
      </c>
      <c r="D583" s="9"/>
      <c r="E583" s="9"/>
      <c r="F583" s="9"/>
      <c r="G583" s="9">
        <v>633144.32248815894</v>
      </c>
      <c r="H583" s="9"/>
      <c r="I583" s="9"/>
      <c r="J583" s="9">
        <v>73351.378660942399</v>
      </c>
      <c r="K583" s="9"/>
      <c r="L583" s="9"/>
      <c r="M583" s="9">
        <v>56359.206742803595</v>
      </c>
      <c r="N583" s="9">
        <v>29484.664120331348</v>
      </c>
      <c r="O583" s="9">
        <v>757915.02289795561</v>
      </c>
      <c r="P583" s="9">
        <v>5977.1961475354719</v>
      </c>
      <c r="Q583" s="9">
        <v>263148.26347533066</v>
      </c>
      <c r="R583" s="9">
        <v>30200.284296486778</v>
      </c>
      <c r="S583" s="9">
        <v>26953.742320824589</v>
      </c>
      <c r="T583" s="9">
        <v>16355.309567104016</v>
      </c>
      <c r="U583" s="9">
        <v>2499.7590738578501</v>
      </c>
      <c r="V583" s="9">
        <v>89522.291033885063</v>
      </c>
      <c r="W583" s="9">
        <v>2046478.8985005107</v>
      </c>
    </row>
    <row r="584" spans="1:23" x14ac:dyDescent="0.25">
      <c r="A584">
        <v>2008</v>
      </c>
      <c r="B584" s="7" t="s">
        <v>366</v>
      </c>
      <c r="C584" s="9">
        <v>65180.465119340945</v>
      </c>
      <c r="D584" s="9"/>
      <c r="E584" s="9"/>
      <c r="F584" s="9"/>
      <c r="G584" s="9">
        <v>803098.22861689795</v>
      </c>
      <c r="H584" s="9"/>
      <c r="I584" s="9"/>
      <c r="J584" s="9">
        <v>55895.786550973848</v>
      </c>
      <c r="K584" s="9"/>
      <c r="L584" s="9"/>
      <c r="M584" s="9">
        <v>35793.146006231553</v>
      </c>
      <c r="N584" s="9">
        <v>61092.282563225286</v>
      </c>
      <c r="O584" s="9">
        <v>1137961.3921991924</v>
      </c>
      <c r="P584" s="9">
        <v>1222.136369255406</v>
      </c>
      <c r="Q584" s="9">
        <v>781498.32438220491</v>
      </c>
      <c r="R584" s="9">
        <v>75593.283719584026</v>
      </c>
      <c r="S584" s="9">
        <v>31109.940256340622</v>
      </c>
      <c r="T584" s="9">
        <v>5882.6213603354736</v>
      </c>
      <c r="U584" s="9">
        <v>645478.02033342107</v>
      </c>
      <c r="V584" s="9">
        <v>298699.28495347139</v>
      </c>
      <c r="W584" s="9">
        <v>3998504.9124304745</v>
      </c>
    </row>
    <row r="585" spans="1:23" x14ac:dyDescent="0.25">
      <c r="B585" s="7" t="s">
        <v>91</v>
      </c>
      <c r="C585" s="9">
        <v>3326214.9626115547</v>
      </c>
      <c r="D585" s="9"/>
      <c r="E585" s="9"/>
      <c r="F585" s="9"/>
      <c r="G585" s="9">
        <v>31312970.592027038</v>
      </c>
      <c r="H585" s="9"/>
      <c r="I585" s="9"/>
      <c r="J585" s="9">
        <v>2604987.664484214</v>
      </c>
      <c r="K585" s="9"/>
      <c r="L585" s="9"/>
      <c r="M585" s="9">
        <v>5236336.5806958778</v>
      </c>
      <c r="N585" s="9">
        <v>2591545.8191522742</v>
      </c>
      <c r="O585" s="9">
        <v>48965915.689795256</v>
      </c>
      <c r="P585" s="9">
        <v>363651.25295501348</v>
      </c>
      <c r="Q585" s="9">
        <v>23896737.347176071</v>
      </c>
      <c r="R585" s="9">
        <v>2405138.8180977046</v>
      </c>
      <c r="S585" s="9">
        <v>1506487.7536431551</v>
      </c>
      <c r="T585" s="9">
        <v>3031726.2401880436</v>
      </c>
      <c r="U585" s="9">
        <v>1914236.6645385912</v>
      </c>
      <c r="V585" s="9">
        <v>12874215.934720375</v>
      </c>
      <c r="W585" s="9">
        <v>140030165.3200852</v>
      </c>
    </row>
    <row r="587" spans="1:23" x14ac:dyDescent="0.25">
      <c r="C587" s="13" t="s">
        <v>93</v>
      </c>
    </row>
    <row r="588" spans="1:23" x14ac:dyDescent="0.25">
      <c r="C588" s="133" t="s">
        <v>48</v>
      </c>
      <c r="M588" s="133" t="s">
        <v>845</v>
      </c>
      <c r="W588" s="133" t="s">
        <v>84</v>
      </c>
    </row>
    <row r="589" spans="1:23" x14ac:dyDescent="0.25">
      <c r="A589">
        <v>2009</v>
      </c>
      <c r="B589" s="13" t="s">
        <v>94</v>
      </c>
      <c r="C589" s="133" t="s">
        <v>780</v>
      </c>
      <c r="D589" s="133" t="s">
        <v>782</v>
      </c>
      <c r="E589" s="133" t="s">
        <v>23</v>
      </c>
      <c r="F589" s="133" t="s">
        <v>787</v>
      </c>
      <c r="G589" s="133" t="s">
        <v>788</v>
      </c>
      <c r="H589" s="133" t="s">
        <v>791</v>
      </c>
      <c r="I589" s="133" t="s">
        <v>25</v>
      </c>
      <c r="J589" s="133" t="s">
        <v>24</v>
      </c>
      <c r="K589" s="133" t="s">
        <v>35</v>
      </c>
      <c r="L589" s="133" t="s">
        <v>795</v>
      </c>
      <c r="M589" s="133" t="s">
        <v>780</v>
      </c>
      <c r="N589" s="133" t="s">
        <v>782</v>
      </c>
      <c r="O589" s="133" t="s">
        <v>23</v>
      </c>
      <c r="P589" s="133" t="s">
        <v>787</v>
      </c>
      <c r="Q589" s="133" t="s">
        <v>788</v>
      </c>
      <c r="R589" s="133" t="s">
        <v>791</v>
      </c>
      <c r="S589" s="133" t="s">
        <v>25</v>
      </c>
      <c r="T589" s="133" t="s">
        <v>24</v>
      </c>
      <c r="U589" s="133" t="s">
        <v>35</v>
      </c>
      <c r="V589" s="133" t="s">
        <v>795</v>
      </c>
    </row>
    <row r="590" spans="1:23" x14ac:dyDescent="0.25">
      <c r="A590">
        <v>2009</v>
      </c>
      <c r="B590" s="7" t="s">
        <v>367</v>
      </c>
      <c r="C590" s="9">
        <v>24968.640247388528</v>
      </c>
      <c r="D590" s="9"/>
      <c r="E590" s="9"/>
      <c r="F590" s="9"/>
      <c r="G590" s="9">
        <v>134584.36745865221</v>
      </c>
      <c r="H590" s="9"/>
      <c r="I590" s="9"/>
      <c r="J590" s="9">
        <v>12527.363638561415</v>
      </c>
      <c r="K590" s="9"/>
      <c r="L590" s="9"/>
      <c r="M590" s="9">
        <v>3250.5803150050797</v>
      </c>
      <c r="N590" s="9">
        <v>1140.6726600707971</v>
      </c>
      <c r="O590" s="9">
        <v>175900.97226512985</v>
      </c>
      <c r="P590" s="9">
        <v>149.07358948715034</v>
      </c>
      <c r="Q590" s="9">
        <v>27390.935244565506</v>
      </c>
      <c r="R590" s="9">
        <v>8122.0338499227801</v>
      </c>
      <c r="S590" s="9">
        <v>3559.1148958567314</v>
      </c>
      <c r="T590" s="9">
        <v>7242.5058943745171</v>
      </c>
      <c r="U590" s="9">
        <v>1255.2376807020778</v>
      </c>
      <c r="V590" s="9">
        <v>7194.2373637121791</v>
      </c>
      <c r="W590" s="9">
        <v>407285.73510342877</v>
      </c>
    </row>
    <row r="591" spans="1:23" x14ac:dyDescent="0.25">
      <c r="A591">
        <v>2009</v>
      </c>
      <c r="B591" s="7" t="s">
        <v>368</v>
      </c>
      <c r="C591" s="9">
        <v>3811.8261970707931</v>
      </c>
      <c r="D591" s="9"/>
      <c r="E591" s="9"/>
      <c r="F591" s="9"/>
      <c r="G591" s="9">
        <v>43530.711969488199</v>
      </c>
      <c r="H591" s="9"/>
      <c r="I591" s="9"/>
      <c r="J591" s="9">
        <v>4711.3424501985019</v>
      </c>
      <c r="K591" s="9"/>
      <c r="L591" s="9"/>
      <c r="M591" s="9">
        <v>6245.4078808817394</v>
      </c>
      <c r="N591" s="9">
        <v>214.01233542321708</v>
      </c>
      <c r="O591" s="9">
        <v>40601.021330230898</v>
      </c>
      <c r="P591" s="9">
        <v>0</v>
      </c>
      <c r="Q591" s="9">
        <v>4020.6394661481299</v>
      </c>
      <c r="R591" s="9">
        <v>2235.4807917161834</v>
      </c>
      <c r="S591" s="9">
        <v>2184.0997330027535</v>
      </c>
      <c r="T591" s="9">
        <v>1612.0988218161763</v>
      </c>
      <c r="U591" s="9">
        <v>60273.048789025146</v>
      </c>
      <c r="V591" s="9">
        <v>5408.420896782136</v>
      </c>
      <c r="W591" s="9">
        <v>174848.11066178387</v>
      </c>
    </row>
    <row r="592" spans="1:23" x14ac:dyDescent="0.25">
      <c r="A592">
        <v>2009</v>
      </c>
      <c r="B592" s="7" t="s">
        <v>369</v>
      </c>
      <c r="C592" s="9">
        <v>39945.888752435843</v>
      </c>
      <c r="D592" s="9"/>
      <c r="E592" s="9"/>
      <c r="F592" s="9"/>
      <c r="G592" s="9">
        <v>228247.63759985234</v>
      </c>
      <c r="H592" s="9"/>
      <c r="I592" s="9"/>
      <c r="J592" s="9">
        <v>25126.997731026855</v>
      </c>
      <c r="K592" s="9"/>
      <c r="L592" s="9"/>
      <c r="M592" s="9">
        <v>30905.829115273998</v>
      </c>
      <c r="N592" s="9">
        <v>81819.264557363043</v>
      </c>
      <c r="O592" s="9">
        <v>457500.65331200493</v>
      </c>
      <c r="P592" s="9">
        <v>208.14392633200407</v>
      </c>
      <c r="Q592" s="9">
        <v>129302.88128884128</v>
      </c>
      <c r="R592" s="9">
        <v>12736.130468669307</v>
      </c>
      <c r="S592" s="9">
        <v>8840.7079411007635</v>
      </c>
      <c r="T592" s="9">
        <v>22054.963172232652</v>
      </c>
      <c r="U592" s="9">
        <v>33677.429757562008</v>
      </c>
      <c r="V592" s="9">
        <v>49778.506482741039</v>
      </c>
      <c r="W592" s="9">
        <v>1120145.0341054362</v>
      </c>
    </row>
    <row r="593" spans="1:23" x14ac:dyDescent="0.25">
      <c r="A593">
        <v>2009</v>
      </c>
      <c r="B593" s="7" t="s">
        <v>370</v>
      </c>
      <c r="C593" s="9">
        <v>679.97724541622563</v>
      </c>
      <c r="D593" s="9"/>
      <c r="E593" s="9"/>
      <c r="F593" s="9"/>
      <c r="G593" s="9">
        <v>26778.225802227997</v>
      </c>
      <c r="H593" s="9"/>
      <c r="I593" s="9"/>
      <c r="J593" s="9">
        <v>6185.4414169280699</v>
      </c>
      <c r="K593" s="9"/>
      <c r="L593" s="9"/>
      <c r="M593" s="9">
        <v>374.87843665639519</v>
      </c>
      <c r="N593" s="9">
        <v>2113.1061742696825</v>
      </c>
      <c r="O593" s="9">
        <v>45898.085948738953</v>
      </c>
      <c r="P593" s="9">
        <v>220.16736906303882</v>
      </c>
      <c r="Q593" s="9">
        <v>11614.67037670171</v>
      </c>
      <c r="R593" s="9">
        <v>3043.5650655584113</v>
      </c>
      <c r="S593" s="9">
        <v>2283.4167274832694</v>
      </c>
      <c r="T593" s="9">
        <v>1099.4376866743337</v>
      </c>
      <c r="U593" s="9">
        <v>5459.9685289103991</v>
      </c>
      <c r="V593" s="9">
        <v>5283.1116460201683</v>
      </c>
      <c r="W593" s="9">
        <v>111034.05242464867</v>
      </c>
    </row>
    <row r="594" spans="1:23" x14ac:dyDescent="0.25">
      <c r="A594">
        <v>2009</v>
      </c>
      <c r="B594" s="7" t="s">
        <v>371</v>
      </c>
      <c r="C594" s="9">
        <v>24666.556868025844</v>
      </c>
      <c r="D594" s="9"/>
      <c r="E594" s="9"/>
      <c r="F594" s="9"/>
      <c r="G594" s="9">
        <v>278772.88744601281</v>
      </c>
      <c r="H594" s="9"/>
      <c r="I594" s="9"/>
      <c r="J594" s="9">
        <v>33912.635777873998</v>
      </c>
      <c r="K594" s="9"/>
      <c r="L594" s="9"/>
      <c r="M594" s="9">
        <v>17808.509047152304</v>
      </c>
      <c r="N594" s="9">
        <v>91343.805394224881</v>
      </c>
      <c r="O594" s="9">
        <v>404389.89258151385</v>
      </c>
      <c r="P594" s="9">
        <v>4089.4261461233204</v>
      </c>
      <c r="Q594" s="9">
        <v>190319.01107598568</v>
      </c>
      <c r="R594" s="9">
        <v>21230.837960872705</v>
      </c>
      <c r="S594" s="9">
        <v>8277.8767221620983</v>
      </c>
      <c r="T594" s="9">
        <v>477.87566657008512</v>
      </c>
      <c r="U594" s="9">
        <v>265316.99280318426</v>
      </c>
      <c r="V594" s="9">
        <v>80634.837972027875</v>
      </c>
      <c r="W594" s="9">
        <v>1421241.14546173</v>
      </c>
    </row>
    <row r="595" spans="1:23" x14ac:dyDescent="0.25">
      <c r="A595">
        <v>2009</v>
      </c>
      <c r="B595" s="7" t="s">
        <v>372</v>
      </c>
      <c r="C595" s="9">
        <v>916.75888567289189</v>
      </c>
      <c r="D595" s="9"/>
      <c r="E595" s="9"/>
      <c r="F595" s="9"/>
      <c r="G595" s="9">
        <v>29963.693290388248</v>
      </c>
      <c r="H595" s="9"/>
      <c r="I595" s="9"/>
      <c r="J595" s="9">
        <v>1930.9082446306434</v>
      </c>
      <c r="K595" s="9"/>
      <c r="L595" s="9"/>
      <c r="M595" s="9">
        <v>478.3180145061832</v>
      </c>
      <c r="N595" s="9">
        <v>382.24252966269643</v>
      </c>
      <c r="O595" s="9">
        <v>62813.046059253546</v>
      </c>
      <c r="P595" s="9">
        <v>0</v>
      </c>
      <c r="Q595" s="9">
        <v>1139.6773305165896</v>
      </c>
      <c r="R595" s="9">
        <v>878.11708773253201</v>
      </c>
      <c r="S595" s="9">
        <v>861.62981532808249</v>
      </c>
      <c r="T595" s="9">
        <v>0</v>
      </c>
      <c r="U595" s="9">
        <v>0</v>
      </c>
      <c r="V595" s="9">
        <v>10124.167262492854</v>
      </c>
      <c r="W595" s="9">
        <v>109488.55852018428</v>
      </c>
    </row>
    <row r="596" spans="1:23" x14ac:dyDescent="0.25">
      <c r="A596">
        <v>2009</v>
      </c>
      <c r="B596" s="7" t="s">
        <v>373</v>
      </c>
      <c r="C596" s="9">
        <v>3961.4116509974901</v>
      </c>
      <c r="D596" s="9"/>
      <c r="E596" s="9"/>
      <c r="F596" s="9"/>
      <c r="G596" s="9">
        <v>97320.100418971313</v>
      </c>
      <c r="H596" s="9"/>
      <c r="I596" s="9"/>
      <c r="J596" s="9">
        <v>10404.43871845556</v>
      </c>
      <c r="K596" s="9"/>
      <c r="L596" s="9"/>
      <c r="M596" s="9">
        <v>9524.8056155323357</v>
      </c>
      <c r="N596" s="9">
        <v>4575.0751913558797</v>
      </c>
      <c r="O596" s="9">
        <v>41436.583004178603</v>
      </c>
      <c r="P596" s="9">
        <v>158.49130995783398</v>
      </c>
      <c r="Q596" s="9">
        <v>31279.434886342944</v>
      </c>
      <c r="R596" s="9">
        <v>3710.9538287947962</v>
      </c>
      <c r="S596" s="9">
        <v>2836.1135467142863</v>
      </c>
      <c r="T596" s="9">
        <v>2518.555120800771</v>
      </c>
      <c r="U596" s="9">
        <v>0</v>
      </c>
      <c r="V596" s="9">
        <v>16208.400904879967</v>
      </c>
      <c r="W596" s="9">
        <v>223934.36419698174</v>
      </c>
    </row>
    <row r="597" spans="1:23" x14ac:dyDescent="0.25">
      <c r="A597">
        <v>2009</v>
      </c>
      <c r="B597" s="7" t="s">
        <v>374</v>
      </c>
      <c r="C597" s="9">
        <v>26343.167186210274</v>
      </c>
      <c r="D597" s="9"/>
      <c r="E597" s="9"/>
      <c r="F597" s="9"/>
      <c r="G597" s="9">
        <v>181185.58978776715</v>
      </c>
      <c r="H597" s="9"/>
      <c r="I597" s="9"/>
      <c r="J597" s="9">
        <v>26163.465264817169</v>
      </c>
      <c r="K597" s="9"/>
      <c r="L597" s="9"/>
      <c r="M597" s="9">
        <v>9528.8580667731239</v>
      </c>
      <c r="N597" s="9">
        <v>3343.6310570750011</v>
      </c>
      <c r="O597" s="9">
        <v>257167.03242703772</v>
      </c>
      <c r="P597" s="9">
        <v>373.3408784894898</v>
      </c>
      <c r="Q597" s="9">
        <v>48933.600498706153</v>
      </c>
      <c r="R597" s="9">
        <v>7117.3909494871696</v>
      </c>
      <c r="S597" s="9">
        <v>5611.9601518203835</v>
      </c>
      <c r="T597" s="9">
        <v>3929.4194584839174</v>
      </c>
      <c r="U597" s="9">
        <v>1947.1884050358483</v>
      </c>
      <c r="V597" s="9">
        <v>32998.960194163898</v>
      </c>
      <c r="W597" s="9">
        <v>604643.60432586726</v>
      </c>
    </row>
    <row r="598" spans="1:23" x14ac:dyDescent="0.25">
      <c r="A598">
        <v>2009</v>
      </c>
      <c r="B598" s="7" t="s">
        <v>375</v>
      </c>
      <c r="C598" s="9">
        <v>17244.387876788158</v>
      </c>
      <c r="D598" s="9"/>
      <c r="E598" s="9"/>
      <c r="F598" s="9"/>
      <c r="G598" s="9">
        <v>135858.60742616237</v>
      </c>
      <c r="H598" s="9"/>
      <c r="I598" s="9"/>
      <c r="J598" s="9">
        <v>22800.358962648697</v>
      </c>
      <c r="K598" s="9"/>
      <c r="L598" s="9"/>
      <c r="M598" s="9">
        <v>5812.4252627579153</v>
      </c>
      <c r="N598" s="9">
        <v>47602.344837992088</v>
      </c>
      <c r="O598" s="9">
        <v>129604.28201726351</v>
      </c>
      <c r="P598" s="9">
        <v>745.89347125308245</v>
      </c>
      <c r="Q598" s="9">
        <v>21271.047624260827</v>
      </c>
      <c r="R598" s="9">
        <v>5814.9067327307948</v>
      </c>
      <c r="S598" s="9">
        <v>2646.55443768646</v>
      </c>
      <c r="T598" s="9">
        <v>916.39361581592652</v>
      </c>
      <c r="U598" s="9">
        <v>12245.856148775654</v>
      </c>
      <c r="V598" s="9">
        <v>19784.414009478365</v>
      </c>
      <c r="W598" s="9">
        <v>422347.47242361389</v>
      </c>
    </row>
    <row r="599" spans="1:23" x14ac:dyDescent="0.25">
      <c r="A599">
        <v>2009</v>
      </c>
      <c r="B599" s="7" t="s">
        <v>376</v>
      </c>
      <c r="C599" s="9">
        <v>32981.99050234061</v>
      </c>
      <c r="D599" s="9"/>
      <c r="E599" s="9"/>
      <c r="F599" s="9"/>
      <c r="G599" s="9">
        <v>620985.67877267767</v>
      </c>
      <c r="H599" s="9"/>
      <c r="I599" s="9"/>
      <c r="J599" s="9">
        <v>24407.554886859645</v>
      </c>
      <c r="K599" s="9"/>
      <c r="L599" s="9"/>
      <c r="M599" s="9">
        <v>36262.416293528513</v>
      </c>
      <c r="N599" s="9">
        <v>80193.934197282419</v>
      </c>
      <c r="O599" s="9">
        <v>620960.34445875068</v>
      </c>
      <c r="P599" s="9">
        <v>1074.069539934681</v>
      </c>
      <c r="Q599" s="9">
        <v>325949.79164526128</v>
      </c>
      <c r="R599" s="9">
        <v>29660.00199451168</v>
      </c>
      <c r="S599" s="9">
        <v>45997.067706765527</v>
      </c>
      <c r="T599" s="9">
        <v>18168.98349441931</v>
      </c>
      <c r="U599" s="9">
        <v>1359.425825886934</v>
      </c>
      <c r="V599" s="9">
        <v>111801.36149376028</v>
      </c>
      <c r="W599" s="9">
        <v>1949802.6208119791</v>
      </c>
    </row>
    <row r="600" spans="1:23" x14ac:dyDescent="0.25">
      <c r="A600">
        <v>2009</v>
      </c>
      <c r="B600" s="7" t="s">
        <v>377</v>
      </c>
      <c r="C600" s="9">
        <v>15317.89392447824</v>
      </c>
      <c r="D600" s="9"/>
      <c r="E600" s="9"/>
      <c r="F600" s="9"/>
      <c r="G600" s="9">
        <v>150822.68942125278</v>
      </c>
      <c r="H600" s="9"/>
      <c r="I600" s="9"/>
      <c r="J600" s="9">
        <v>15907.941998528197</v>
      </c>
      <c r="K600" s="9"/>
      <c r="L600" s="9"/>
      <c r="M600" s="9">
        <v>7140.138085997648</v>
      </c>
      <c r="N600" s="9">
        <v>16628.569751744966</v>
      </c>
      <c r="O600" s="9">
        <v>295684.39153020503</v>
      </c>
      <c r="P600" s="9">
        <v>1446.6982502352428</v>
      </c>
      <c r="Q600" s="9">
        <v>107221.10501062508</v>
      </c>
      <c r="R600" s="9">
        <v>12540.630538533977</v>
      </c>
      <c r="S600" s="9">
        <v>8126.7562373255105</v>
      </c>
      <c r="T600" s="9">
        <v>2104.7438644724152</v>
      </c>
      <c r="U600" s="9">
        <v>8217.1508383611435</v>
      </c>
      <c r="V600" s="9">
        <v>53927.16995277848</v>
      </c>
      <c r="W600" s="9">
        <v>695085.87940453866</v>
      </c>
    </row>
    <row r="601" spans="1:23" x14ac:dyDescent="0.25">
      <c r="A601">
        <v>2009</v>
      </c>
      <c r="B601" s="7" t="s">
        <v>378</v>
      </c>
      <c r="C601" s="9">
        <v>18522.149211087846</v>
      </c>
      <c r="D601" s="9"/>
      <c r="E601" s="9"/>
      <c r="F601" s="9"/>
      <c r="G601" s="9">
        <v>109022.20870509694</v>
      </c>
      <c r="H601" s="9"/>
      <c r="I601" s="9"/>
      <c r="J601" s="9">
        <v>10228.828152505967</v>
      </c>
      <c r="K601" s="9"/>
      <c r="L601" s="9"/>
      <c r="M601" s="9">
        <v>1963.1765521863792</v>
      </c>
      <c r="N601" s="9">
        <v>15411.178013208093</v>
      </c>
      <c r="O601" s="9">
        <v>329881.94548980461</v>
      </c>
      <c r="P601" s="9">
        <v>2702.5583653971703</v>
      </c>
      <c r="Q601" s="9">
        <v>94562.606972962691</v>
      </c>
      <c r="R601" s="9">
        <v>9691.9049332895374</v>
      </c>
      <c r="S601" s="9">
        <v>5147.1789385092152</v>
      </c>
      <c r="T601" s="9">
        <v>12741.033644461957</v>
      </c>
      <c r="U601" s="9">
        <v>862.53037061647979</v>
      </c>
      <c r="V601" s="9">
        <v>30118.373801173562</v>
      </c>
      <c r="W601" s="9">
        <v>640855.6731503004</v>
      </c>
    </row>
    <row r="602" spans="1:23" x14ac:dyDescent="0.25">
      <c r="A602">
        <v>2009</v>
      </c>
      <c r="B602" s="7" t="s">
        <v>379</v>
      </c>
      <c r="C602" s="9">
        <v>52817.091959363133</v>
      </c>
      <c r="D602" s="9"/>
      <c r="E602" s="9"/>
      <c r="F602" s="9"/>
      <c r="G602" s="9">
        <v>1049608.1410738854</v>
      </c>
      <c r="H602" s="9"/>
      <c r="I602" s="9"/>
      <c r="J602" s="9">
        <v>81083.182850800105</v>
      </c>
      <c r="K602" s="9"/>
      <c r="L602" s="9"/>
      <c r="M602" s="9">
        <v>414714.81730916339</v>
      </c>
      <c r="N602" s="9">
        <v>236027.97281794102</v>
      </c>
      <c r="O602" s="9">
        <v>717952.73486346251</v>
      </c>
      <c r="P602" s="9">
        <v>3493.1495141767514</v>
      </c>
      <c r="Q602" s="9">
        <v>376350.27250384743</v>
      </c>
      <c r="R602" s="9">
        <v>27293.984176976905</v>
      </c>
      <c r="S602" s="9">
        <v>30419.741932535475</v>
      </c>
      <c r="T602" s="9">
        <v>13502.803061140716</v>
      </c>
      <c r="U602" s="9">
        <v>10928.576560005147</v>
      </c>
      <c r="V602" s="9">
        <v>214446.90718493244</v>
      </c>
      <c r="W602" s="9">
        <v>3228639.3758082306</v>
      </c>
    </row>
    <row r="603" spans="1:23" x14ac:dyDescent="0.25">
      <c r="A603">
        <v>2009</v>
      </c>
      <c r="B603" s="7" t="s">
        <v>380</v>
      </c>
      <c r="C603" s="9">
        <v>9887.54447481647</v>
      </c>
      <c r="D603" s="9"/>
      <c r="E603" s="9"/>
      <c r="F603" s="9"/>
      <c r="G603" s="9">
        <v>110155.36695436975</v>
      </c>
      <c r="H603" s="9"/>
      <c r="I603" s="9"/>
      <c r="J603" s="9">
        <v>11575.834457652176</v>
      </c>
      <c r="K603" s="9"/>
      <c r="L603" s="9"/>
      <c r="M603" s="9">
        <v>1661.7651113556669</v>
      </c>
      <c r="N603" s="9">
        <v>68186.396352466661</v>
      </c>
      <c r="O603" s="9">
        <v>270551.15185083216</v>
      </c>
      <c r="P603" s="9">
        <v>1392.0948658367156</v>
      </c>
      <c r="Q603" s="9">
        <v>51004.272600256998</v>
      </c>
      <c r="R603" s="9">
        <v>6164.9337902604138</v>
      </c>
      <c r="S603" s="9">
        <v>3847.2625303962341</v>
      </c>
      <c r="T603" s="9">
        <v>2276.7799384945724</v>
      </c>
      <c r="U603" s="9">
        <v>405.00428180539893</v>
      </c>
      <c r="V603" s="9">
        <v>13559.721822524563</v>
      </c>
      <c r="W603" s="9">
        <v>550668.12903106771</v>
      </c>
    </row>
    <row r="604" spans="1:23" x14ac:dyDescent="0.25">
      <c r="A604">
        <v>2009</v>
      </c>
      <c r="B604" s="7" t="s">
        <v>381</v>
      </c>
      <c r="C604" s="9">
        <v>20905.254483768938</v>
      </c>
      <c r="D604" s="9"/>
      <c r="E604" s="9"/>
      <c r="F604" s="9"/>
      <c r="G604" s="9">
        <v>131590.90383576174</v>
      </c>
      <c r="H604" s="9"/>
      <c r="I604" s="9"/>
      <c r="J604" s="9">
        <v>7376.9246627343355</v>
      </c>
      <c r="K604" s="9"/>
      <c r="L604" s="9"/>
      <c r="M604" s="9">
        <v>11806.312775917655</v>
      </c>
      <c r="N604" s="9">
        <v>5340.0426760719211</v>
      </c>
      <c r="O604" s="9">
        <v>207396.7648884693</v>
      </c>
      <c r="P604" s="9">
        <v>8802.2257246665886</v>
      </c>
      <c r="Q604" s="9">
        <v>40963.818387627303</v>
      </c>
      <c r="R604" s="9">
        <v>9660.076188484556</v>
      </c>
      <c r="S604" s="9">
        <v>5532.3465711282252</v>
      </c>
      <c r="T604" s="9">
        <v>474.86684086457421</v>
      </c>
      <c r="U604" s="9">
        <v>6939.7987126038988</v>
      </c>
      <c r="V604" s="9">
        <v>23898.985952848379</v>
      </c>
      <c r="W604" s="9">
        <v>480688.32170094748</v>
      </c>
    </row>
    <row r="605" spans="1:23" x14ac:dyDescent="0.25">
      <c r="A605">
        <v>2009</v>
      </c>
      <c r="B605" s="7" t="s">
        <v>382</v>
      </c>
      <c r="C605" s="9">
        <v>76876.047645568484</v>
      </c>
      <c r="D605" s="9"/>
      <c r="E605" s="9"/>
      <c r="F605" s="9"/>
      <c r="G605" s="9">
        <v>1017000.1738169657</v>
      </c>
      <c r="H605" s="9"/>
      <c r="I605" s="9"/>
      <c r="J605" s="9">
        <v>110678.00734845454</v>
      </c>
      <c r="K605" s="9"/>
      <c r="L605" s="9"/>
      <c r="M605" s="9">
        <v>66116.967340530333</v>
      </c>
      <c r="N605" s="9">
        <v>103241.57507746131</v>
      </c>
      <c r="O605" s="9">
        <v>946301.24200408277</v>
      </c>
      <c r="P605" s="9">
        <v>3885.543759158686</v>
      </c>
      <c r="Q605" s="9">
        <v>386912.95779528504</v>
      </c>
      <c r="R605" s="9">
        <v>62794.547390901884</v>
      </c>
      <c r="S605" s="9">
        <v>44566.552427476308</v>
      </c>
      <c r="T605" s="9">
        <v>20785.677397528467</v>
      </c>
      <c r="U605" s="9">
        <v>34327.998617172329</v>
      </c>
      <c r="V605" s="9">
        <v>227527.67685840873</v>
      </c>
      <c r="W605" s="9">
        <v>3101014.9674789947</v>
      </c>
    </row>
    <row r="606" spans="1:23" x14ac:dyDescent="0.25">
      <c r="A606">
        <v>2009</v>
      </c>
      <c r="B606" s="7" t="s">
        <v>383</v>
      </c>
      <c r="C606" s="9">
        <v>208614.0009311084</v>
      </c>
      <c r="D606" s="9"/>
      <c r="E606" s="9"/>
      <c r="F606" s="9"/>
      <c r="G606" s="9">
        <v>2122090.3860491617</v>
      </c>
      <c r="H606" s="9"/>
      <c r="I606" s="9"/>
      <c r="J606" s="9">
        <v>252478.75002614022</v>
      </c>
      <c r="K606" s="9"/>
      <c r="L606" s="9"/>
      <c r="M606" s="9">
        <v>329426.02957942203</v>
      </c>
      <c r="N606" s="9">
        <v>266229.68299827806</v>
      </c>
      <c r="O606" s="9">
        <v>2772942.2698450191</v>
      </c>
      <c r="P606" s="9">
        <v>23663.227007929858</v>
      </c>
      <c r="Q606" s="9">
        <v>1345264.1406003954</v>
      </c>
      <c r="R606" s="9">
        <v>185204.95664780337</v>
      </c>
      <c r="S606" s="9">
        <v>120818.88557855327</v>
      </c>
      <c r="T606" s="9">
        <v>53180.034081380683</v>
      </c>
      <c r="U606" s="9">
        <v>154181.23241235863</v>
      </c>
      <c r="V606" s="9">
        <v>458315.99666771904</v>
      </c>
      <c r="W606" s="9">
        <v>8292409.5924252709</v>
      </c>
    </row>
    <row r="607" spans="1:23" x14ac:dyDescent="0.25">
      <c r="A607">
        <v>2009</v>
      </c>
      <c r="B607" s="7" t="s">
        <v>384</v>
      </c>
      <c r="C607" s="9">
        <v>66539.833953785841</v>
      </c>
      <c r="D607" s="9"/>
      <c r="E607" s="9"/>
      <c r="F607" s="9"/>
      <c r="G607" s="9">
        <v>463657.8430471957</v>
      </c>
      <c r="H607" s="9"/>
      <c r="I607" s="9"/>
      <c r="J607" s="9">
        <v>49521.706411693311</v>
      </c>
      <c r="K607" s="9"/>
      <c r="L607" s="9"/>
      <c r="M607" s="9">
        <v>33475.807116923519</v>
      </c>
      <c r="N607" s="9">
        <v>26868.250136774146</v>
      </c>
      <c r="O607" s="9">
        <v>764445.42248373362</v>
      </c>
      <c r="P607" s="9">
        <v>1088.5527260880542</v>
      </c>
      <c r="Q607" s="9">
        <v>367070.61747286934</v>
      </c>
      <c r="R607" s="9">
        <v>33818.242176594242</v>
      </c>
      <c r="S607" s="9">
        <v>17819.192442737338</v>
      </c>
      <c r="T607" s="9">
        <v>39628.680142708159</v>
      </c>
      <c r="U607" s="9">
        <v>26786.673386959377</v>
      </c>
      <c r="V607" s="9">
        <v>76731.124987708696</v>
      </c>
      <c r="W607" s="9">
        <v>1967451.9464857713</v>
      </c>
    </row>
    <row r="608" spans="1:23" x14ac:dyDescent="0.25">
      <c r="A608">
        <v>2009</v>
      </c>
      <c r="B608" s="7" t="s">
        <v>385</v>
      </c>
      <c r="C608" s="9">
        <v>401642.12753577769</v>
      </c>
      <c r="D608" s="9"/>
      <c r="E608" s="9"/>
      <c r="F608" s="9"/>
      <c r="G608" s="9">
        <v>3418534.6198010119</v>
      </c>
      <c r="H608" s="9"/>
      <c r="I608" s="9"/>
      <c r="J608" s="9">
        <v>231305.58385840131</v>
      </c>
      <c r="K608" s="9"/>
      <c r="L608" s="9"/>
      <c r="M608" s="9">
        <v>536140.87861094042</v>
      </c>
      <c r="N608" s="9">
        <v>320052.61850751645</v>
      </c>
      <c r="O608" s="9">
        <v>13752805.688087</v>
      </c>
      <c r="P608" s="9">
        <v>45092.622229895867</v>
      </c>
      <c r="Q608" s="9">
        <v>3069145.8123441315</v>
      </c>
      <c r="R608" s="9">
        <v>303677.24120216328</v>
      </c>
      <c r="S608" s="9">
        <v>172600.53955205873</v>
      </c>
      <c r="T608" s="9">
        <v>373924.16956009547</v>
      </c>
      <c r="U608" s="9">
        <v>448300.06065477757</v>
      </c>
      <c r="V608" s="9">
        <v>1077470.2037433393</v>
      </c>
      <c r="W608" s="9">
        <v>24150692.16568711</v>
      </c>
    </row>
    <row r="609" spans="1:23" x14ac:dyDescent="0.25">
      <c r="A609">
        <v>2009</v>
      </c>
      <c r="B609" s="7" t="s">
        <v>386</v>
      </c>
      <c r="C609" s="9">
        <v>1141345.2115002638</v>
      </c>
      <c r="D609" s="9"/>
      <c r="E609" s="9"/>
      <c r="F609" s="9"/>
      <c r="G609" s="9">
        <v>14759659.695864394</v>
      </c>
      <c r="H609" s="9"/>
      <c r="I609" s="9"/>
      <c r="J609" s="9">
        <v>1048863.9514544071</v>
      </c>
      <c r="K609" s="9"/>
      <c r="L609" s="9"/>
      <c r="M609" s="9">
        <v>1770423.1399869311</v>
      </c>
      <c r="N609" s="9">
        <v>997185.79567613767</v>
      </c>
      <c r="O609" s="9">
        <v>25052052.843479209</v>
      </c>
      <c r="P609" s="9">
        <v>941177.8475036053</v>
      </c>
      <c r="Q609" s="9">
        <v>12675618.962350624</v>
      </c>
      <c r="R609" s="9">
        <v>1145207.5464018555</v>
      </c>
      <c r="S609" s="9">
        <v>599661.12532912754</v>
      </c>
      <c r="T609" s="9">
        <v>1923723.4631633139</v>
      </c>
      <c r="U609" s="9">
        <v>413631.83046275814</v>
      </c>
      <c r="V609" s="9">
        <v>7793211.3348148186</v>
      </c>
      <c r="W609" s="9">
        <v>70261762.747987449</v>
      </c>
    </row>
    <row r="610" spans="1:23" x14ac:dyDescent="0.25">
      <c r="A610">
        <v>2009</v>
      </c>
      <c r="B610" s="7" t="s">
        <v>387</v>
      </c>
      <c r="C610" s="9">
        <v>355583.99306766625</v>
      </c>
      <c r="D610" s="9"/>
      <c r="E610" s="9"/>
      <c r="F610" s="9"/>
      <c r="G610" s="9">
        <v>2016969.667391777</v>
      </c>
      <c r="H610" s="9"/>
      <c r="I610" s="9"/>
      <c r="J610" s="9">
        <v>175518.42767739913</v>
      </c>
      <c r="K610" s="9"/>
      <c r="L610" s="9"/>
      <c r="M610" s="9">
        <v>119195.35922291163</v>
      </c>
      <c r="N610" s="9">
        <v>195978.56392499321</v>
      </c>
      <c r="O610" s="9">
        <v>1985542.4154527048</v>
      </c>
      <c r="P610" s="9">
        <v>49691.564570942654</v>
      </c>
      <c r="Q610" s="9">
        <v>1774408.9455972188</v>
      </c>
      <c r="R610" s="9">
        <v>158868.15042086435</v>
      </c>
      <c r="S610" s="9">
        <v>97718.840732826357</v>
      </c>
      <c r="T610" s="9">
        <v>121095.42132975132</v>
      </c>
      <c r="U610" s="9">
        <v>127180.81432785225</v>
      </c>
      <c r="V610" s="9">
        <v>419002.73102065385</v>
      </c>
      <c r="W610" s="9">
        <v>7596754.8947375603</v>
      </c>
    </row>
    <row r="611" spans="1:23" x14ac:dyDescent="0.25">
      <c r="A611">
        <v>2009</v>
      </c>
      <c r="B611" s="7" t="s">
        <v>388</v>
      </c>
      <c r="C611" s="9">
        <v>208886.13584755742</v>
      </c>
      <c r="D611" s="9"/>
      <c r="E611" s="9"/>
      <c r="F611" s="9"/>
      <c r="G611" s="9">
        <v>730663.58644347917</v>
      </c>
      <c r="H611" s="9"/>
      <c r="I611" s="9"/>
      <c r="J611" s="9">
        <v>86786.151060153847</v>
      </c>
      <c r="K611" s="9"/>
      <c r="L611" s="9"/>
      <c r="M611" s="9">
        <v>86860.15118167382</v>
      </c>
      <c r="N611" s="9">
        <v>140979.51331779201</v>
      </c>
      <c r="O611" s="9">
        <v>1427607.7029284085</v>
      </c>
      <c r="P611" s="9">
        <v>8919.9910242024398</v>
      </c>
      <c r="Q611" s="9">
        <v>519383.1473928038</v>
      </c>
      <c r="R611" s="9">
        <v>130011.17609144065</v>
      </c>
      <c r="S611" s="9">
        <v>104732.98779460188</v>
      </c>
      <c r="T611" s="9">
        <v>114615.11166704416</v>
      </c>
      <c r="U611" s="9">
        <v>6344.8793042901525</v>
      </c>
      <c r="V611" s="9">
        <v>218077.26114761652</v>
      </c>
      <c r="W611" s="9">
        <v>3783867.7952010641</v>
      </c>
    </row>
    <row r="612" spans="1:23" x14ac:dyDescent="0.25">
      <c r="A612">
        <v>2009</v>
      </c>
      <c r="B612" s="7" t="s">
        <v>389</v>
      </c>
      <c r="C612" s="9">
        <v>225207.34639358451</v>
      </c>
      <c r="D612" s="9"/>
      <c r="E612" s="9"/>
      <c r="F612" s="9"/>
      <c r="G612" s="9">
        <v>1687668.1967317914</v>
      </c>
      <c r="H612" s="9"/>
      <c r="I612" s="9"/>
      <c r="J612" s="9">
        <v>181735.66208344919</v>
      </c>
      <c r="K612" s="9"/>
      <c r="L612" s="9"/>
      <c r="M612" s="9">
        <v>432657.44645420235</v>
      </c>
      <c r="N612" s="9">
        <v>111930.03199693061</v>
      </c>
      <c r="O612" s="9">
        <v>2788889.8400958483</v>
      </c>
      <c r="P612" s="9">
        <v>13008.041841129867</v>
      </c>
      <c r="Q612" s="9">
        <v>1541233.0085644224</v>
      </c>
      <c r="R612" s="9">
        <v>146791.2400827712</v>
      </c>
      <c r="S612" s="9">
        <v>67692.712568125877</v>
      </c>
      <c r="T612" s="9">
        <v>91869.363145228795</v>
      </c>
      <c r="U612" s="9">
        <v>42925.37445976615</v>
      </c>
      <c r="V612" s="9">
        <v>537636.65613200329</v>
      </c>
      <c r="W612" s="9">
        <v>7869244.920549253</v>
      </c>
    </row>
    <row r="613" spans="1:23" x14ac:dyDescent="0.25">
      <c r="A613">
        <v>2009</v>
      </c>
      <c r="B613" s="7" t="s">
        <v>390</v>
      </c>
      <c r="C613" s="9">
        <v>45295.874169400515</v>
      </c>
      <c r="D613" s="9"/>
      <c r="E613" s="9"/>
      <c r="F613" s="9"/>
      <c r="G613" s="9">
        <v>145816.25542021546</v>
      </c>
      <c r="H613" s="9"/>
      <c r="I613" s="9"/>
      <c r="J613" s="9">
        <v>20008.528775331226</v>
      </c>
      <c r="K613" s="9"/>
      <c r="L613" s="9"/>
      <c r="M613" s="9">
        <v>5188.9867164848165</v>
      </c>
      <c r="N613" s="9">
        <v>25498.443395704671</v>
      </c>
      <c r="O613" s="9">
        <v>451296.61291488475</v>
      </c>
      <c r="P613" s="9">
        <v>410.66558198455556</v>
      </c>
      <c r="Q613" s="9">
        <v>95846.66773260363</v>
      </c>
      <c r="R613" s="9">
        <v>8831.0679577017345</v>
      </c>
      <c r="S613" s="9">
        <v>17015.438160479469</v>
      </c>
      <c r="T613" s="9">
        <v>3700.4376864448423</v>
      </c>
      <c r="U613" s="9">
        <v>2183.1690095638778</v>
      </c>
      <c r="V613" s="9">
        <v>47783.98316995085</v>
      </c>
      <c r="W613" s="9">
        <v>868876.13069075043</v>
      </c>
    </row>
    <row r="614" spans="1:23" x14ac:dyDescent="0.25">
      <c r="A614">
        <v>2009</v>
      </c>
      <c r="B614" s="7" t="s">
        <v>391</v>
      </c>
      <c r="C614" s="9">
        <v>38989.20561560824</v>
      </c>
      <c r="D614" s="9"/>
      <c r="E614" s="9"/>
      <c r="F614" s="9"/>
      <c r="G614" s="9">
        <v>260441.75789225977</v>
      </c>
      <c r="H614" s="9"/>
      <c r="I614" s="9"/>
      <c r="J614" s="9">
        <v>26062.12155745682</v>
      </c>
      <c r="K614" s="9"/>
      <c r="L614" s="9"/>
      <c r="M614" s="9">
        <v>5492.31241369504</v>
      </c>
      <c r="N614" s="9">
        <v>37173.162867813859</v>
      </c>
      <c r="O614" s="9">
        <v>320292.77122296527</v>
      </c>
      <c r="P614" s="9">
        <v>9776.5614796920818</v>
      </c>
      <c r="Q614" s="9">
        <v>48602.491143594198</v>
      </c>
      <c r="R614" s="9">
        <v>18627.280416429199</v>
      </c>
      <c r="S614" s="9">
        <v>9454.8793060502849</v>
      </c>
      <c r="T614" s="9">
        <v>17821.158874325687</v>
      </c>
      <c r="U614" s="9">
        <v>1010.5474192635579</v>
      </c>
      <c r="V614" s="9">
        <v>49007.1140261615</v>
      </c>
      <c r="W614" s="9">
        <v>842751.36423531536</v>
      </c>
    </row>
    <row r="615" spans="1:23" x14ac:dyDescent="0.25">
      <c r="A615">
        <v>2009</v>
      </c>
      <c r="B615" s="7" t="s">
        <v>392</v>
      </c>
      <c r="C615" s="9">
        <v>73534.320951874353</v>
      </c>
      <c r="D615" s="9"/>
      <c r="E615" s="9"/>
      <c r="F615" s="9"/>
      <c r="G615" s="9">
        <v>635788.61662668618</v>
      </c>
      <c r="H615" s="9"/>
      <c r="I615" s="9"/>
      <c r="J615" s="9">
        <v>68978.481097278564</v>
      </c>
      <c r="K615" s="9"/>
      <c r="L615" s="9"/>
      <c r="M615" s="9">
        <v>55728.091215624001</v>
      </c>
      <c r="N615" s="9">
        <v>24212.676134031521</v>
      </c>
      <c r="O615" s="9">
        <v>779552.96180442139</v>
      </c>
      <c r="P615" s="9">
        <v>2799.2599612975214</v>
      </c>
      <c r="Q615" s="9">
        <v>267086.32048357063</v>
      </c>
      <c r="R615" s="9">
        <v>30624.030067352731</v>
      </c>
      <c r="S615" s="9">
        <v>26606.584844910682</v>
      </c>
      <c r="T615" s="9">
        <v>19329.223951169985</v>
      </c>
      <c r="U615" s="9">
        <v>3666.4043151946325</v>
      </c>
      <c r="V615" s="9">
        <v>109203.73306066688</v>
      </c>
      <c r="W615" s="9">
        <v>2097110.704514079</v>
      </c>
    </row>
    <row r="616" spans="1:23" x14ac:dyDescent="0.25">
      <c r="A616">
        <v>2009</v>
      </c>
      <c r="B616" s="7" t="s">
        <v>393</v>
      </c>
      <c r="C616" s="9">
        <v>71379.708471405203</v>
      </c>
      <c r="D616" s="9"/>
      <c r="E616" s="9"/>
      <c r="F616" s="9"/>
      <c r="G616" s="9">
        <v>855524.65375261451</v>
      </c>
      <c r="H616" s="9"/>
      <c r="I616" s="9"/>
      <c r="J616" s="9">
        <v>55140.3918589932</v>
      </c>
      <c r="K616" s="9"/>
      <c r="L616" s="9"/>
      <c r="M616" s="9">
        <v>21546.29868198148</v>
      </c>
      <c r="N616" s="9">
        <v>52353.972963256063</v>
      </c>
      <c r="O616" s="9">
        <v>2433794.2858998645</v>
      </c>
      <c r="P616" s="9">
        <v>1079.3602301104372</v>
      </c>
      <c r="Q616" s="9">
        <v>761539.53733047855</v>
      </c>
      <c r="R616" s="9">
        <v>74538.09945293497</v>
      </c>
      <c r="S616" s="9">
        <v>26295.34216154513</v>
      </c>
      <c r="T616" s="9">
        <v>7012.4938737557086</v>
      </c>
      <c r="U616" s="9">
        <v>42033.944530272587</v>
      </c>
      <c r="V616" s="9">
        <v>335945.7431331923</v>
      </c>
      <c r="W616" s="9">
        <v>4738183.8323404053</v>
      </c>
    </row>
    <row r="617" spans="1:23" x14ac:dyDescent="0.25">
      <c r="B617" s="7" t="s">
        <v>90</v>
      </c>
      <c r="C617" s="9">
        <v>3206864.3455494619</v>
      </c>
      <c r="D617" s="9"/>
      <c r="E617" s="9"/>
      <c r="F617" s="9"/>
      <c r="G617" s="9">
        <v>31442242.26280012</v>
      </c>
      <c r="H617" s="9"/>
      <c r="I617" s="9"/>
      <c r="J617" s="9">
        <v>2601420.98242338</v>
      </c>
      <c r="K617" s="9"/>
      <c r="L617" s="9"/>
      <c r="M617" s="9">
        <v>4019729.7064040084</v>
      </c>
      <c r="N617" s="9">
        <v>2956026.5355428415</v>
      </c>
      <c r="O617" s="9">
        <v>57533262.958245017</v>
      </c>
      <c r="P617" s="9">
        <v>1125448.5708669901</v>
      </c>
      <c r="Q617" s="9">
        <v>24313436.37372065</v>
      </c>
      <c r="R617" s="9">
        <v>2458894.5266663549</v>
      </c>
      <c r="S617" s="9">
        <v>1441154.9087863078</v>
      </c>
      <c r="T617" s="9">
        <v>2875805.6951533696</v>
      </c>
      <c r="U617" s="9">
        <v>1711461.1376027036</v>
      </c>
      <c r="V617" s="9">
        <v>12025081.135702558</v>
      </c>
      <c r="W617" s="9">
        <v>147710829.13946375</v>
      </c>
    </row>
    <row r="619" spans="1:23" x14ac:dyDescent="0.25">
      <c r="C619" s="13" t="s">
        <v>93</v>
      </c>
    </row>
    <row r="620" spans="1:23" x14ac:dyDescent="0.25">
      <c r="C620" s="133" t="s">
        <v>48</v>
      </c>
      <c r="M620" s="133" t="s">
        <v>845</v>
      </c>
      <c r="W620" s="133" t="s">
        <v>84</v>
      </c>
    </row>
    <row r="621" spans="1:23" x14ac:dyDescent="0.25">
      <c r="A621">
        <v>2010</v>
      </c>
      <c r="B621" s="13" t="s">
        <v>94</v>
      </c>
      <c r="C621" s="133" t="s">
        <v>780</v>
      </c>
      <c r="D621" s="133" t="s">
        <v>782</v>
      </c>
      <c r="E621" s="133" t="s">
        <v>23</v>
      </c>
      <c r="F621" s="133" t="s">
        <v>787</v>
      </c>
      <c r="G621" s="133" t="s">
        <v>788</v>
      </c>
      <c r="H621" s="133" t="s">
        <v>791</v>
      </c>
      <c r="I621" s="133" t="s">
        <v>25</v>
      </c>
      <c r="J621" s="133" t="s">
        <v>24</v>
      </c>
      <c r="K621" s="133" t="s">
        <v>35</v>
      </c>
      <c r="L621" s="133" t="s">
        <v>795</v>
      </c>
      <c r="M621" s="133" t="s">
        <v>780</v>
      </c>
      <c r="N621" s="133" t="s">
        <v>782</v>
      </c>
      <c r="O621" s="133" t="s">
        <v>23</v>
      </c>
      <c r="P621" s="133" t="s">
        <v>787</v>
      </c>
      <c r="Q621" s="133" t="s">
        <v>788</v>
      </c>
      <c r="R621" s="133" t="s">
        <v>791</v>
      </c>
      <c r="S621" s="133" t="s">
        <v>25</v>
      </c>
      <c r="T621" s="133" t="s">
        <v>24</v>
      </c>
      <c r="U621" s="133" t="s">
        <v>35</v>
      </c>
      <c r="V621" s="133" t="s">
        <v>795</v>
      </c>
    </row>
    <row r="622" spans="1:23" x14ac:dyDescent="0.25">
      <c r="A622">
        <v>2010</v>
      </c>
      <c r="B622" s="7" t="s">
        <v>394</v>
      </c>
      <c r="C622" s="9">
        <v>29922.540171816541</v>
      </c>
      <c r="D622" s="9"/>
      <c r="E622" s="9"/>
      <c r="F622" s="9"/>
      <c r="G622" s="9">
        <v>142236.85052702695</v>
      </c>
      <c r="H622" s="9"/>
      <c r="I622" s="9"/>
      <c r="J622" s="9">
        <v>9831.1700038416893</v>
      </c>
      <c r="K622" s="9"/>
      <c r="L622" s="9"/>
      <c r="M622" s="9">
        <v>4161.0619052820966</v>
      </c>
      <c r="N622" s="9">
        <v>2593.2410106626662</v>
      </c>
      <c r="O622" s="9">
        <v>221885.68323200615</v>
      </c>
      <c r="P622" s="9">
        <v>384.69032443435503</v>
      </c>
      <c r="Q622" s="9">
        <v>41073.007082841301</v>
      </c>
      <c r="R622" s="9">
        <v>9515.3036132238758</v>
      </c>
      <c r="S622" s="9">
        <v>3289.0116882301031</v>
      </c>
      <c r="T622" s="9">
        <v>5222.3918610337132</v>
      </c>
      <c r="U622" s="9">
        <v>1154.8783661432187</v>
      </c>
      <c r="V622" s="9">
        <v>8641.2153671863598</v>
      </c>
      <c r="W622" s="9">
        <v>479911.04515372904</v>
      </c>
    </row>
    <row r="623" spans="1:23" x14ac:dyDescent="0.25">
      <c r="A623">
        <v>2010</v>
      </c>
      <c r="B623" s="7" t="s">
        <v>395</v>
      </c>
      <c r="C623" s="9">
        <v>4726.5859540844567</v>
      </c>
      <c r="D623" s="9"/>
      <c r="E623" s="9"/>
      <c r="F623" s="9"/>
      <c r="G623" s="9">
        <v>37218.882611713925</v>
      </c>
      <c r="H623" s="9"/>
      <c r="I623" s="9"/>
      <c r="J623" s="9">
        <v>8232.6092551016554</v>
      </c>
      <c r="K623" s="9"/>
      <c r="L623" s="9"/>
      <c r="M623" s="9">
        <v>2955.856858815991</v>
      </c>
      <c r="N623" s="9">
        <v>264.11545370573646</v>
      </c>
      <c r="O623" s="9">
        <v>59928.754487663631</v>
      </c>
      <c r="P623" s="9">
        <v>0</v>
      </c>
      <c r="Q623" s="9">
        <v>6411.3970190620366</v>
      </c>
      <c r="R623" s="9">
        <v>2002.6274134367545</v>
      </c>
      <c r="S623" s="9">
        <v>2362.5960256834692</v>
      </c>
      <c r="T623" s="9">
        <v>1663.5914648166599</v>
      </c>
      <c r="U623" s="9">
        <v>62923.045554916229</v>
      </c>
      <c r="V623" s="9">
        <v>6797.9974516178281</v>
      </c>
      <c r="W623" s="9">
        <v>195488.05955061837</v>
      </c>
    </row>
    <row r="624" spans="1:23" x14ac:dyDescent="0.25">
      <c r="A624">
        <v>2010</v>
      </c>
      <c r="B624" s="7" t="s">
        <v>396</v>
      </c>
      <c r="C624" s="9">
        <v>42291.032985971447</v>
      </c>
      <c r="D624" s="9"/>
      <c r="E624" s="9"/>
      <c r="F624" s="9"/>
      <c r="G624" s="9">
        <v>244227.03616909153</v>
      </c>
      <c r="H624" s="9"/>
      <c r="I624" s="9"/>
      <c r="J624" s="9">
        <v>35607.971888786065</v>
      </c>
      <c r="K624" s="9"/>
      <c r="L624" s="9"/>
      <c r="M624" s="9">
        <v>60183.942431509204</v>
      </c>
      <c r="N624" s="9">
        <v>89229.694263290672</v>
      </c>
      <c r="O624" s="9">
        <v>528124.67564672395</v>
      </c>
      <c r="P624" s="9">
        <v>0</v>
      </c>
      <c r="Q624" s="9">
        <v>144933.6553832349</v>
      </c>
      <c r="R624" s="9">
        <v>15002.818105649236</v>
      </c>
      <c r="S624" s="9">
        <v>13788.42430668202</v>
      </c>
      <c r="T624" s="9">
        <v>22172.932450753524</v>
      </c>
      <c r="U624" s="9">
        <v>31318.749613242129</v>
      </c>
      <c r="V624" s="9">
        <v>70935.934864563882</v>
      </c>
      <c r="W624" s="9">
        <v>1297816.8681094986</v>
      </c>
    </row>
    <row r="625" spans="1:23" x14ac:dyDescent="0.25">
      <c r="A625">
        <v>2010</v>
      </c>
      <c r="B625" s="7" t="s">
        <v>397</v>
      </c>
      <c r="C625" s="9">
        <v>1251.5003812454238</v>
      </c>
      <c r="D625" s="9"/>
      <c r="E625" s="9"/>
      <c r="F625" s="9"/>
      <c r="G625" s="9">
        <v>23921.686171680434</v>
      </c>
      <c r="H625" s="9"/>
      <c r="I625" s="9"/>
      <c r="J625" s="9">
        <v>5204.286794857062</v>
      </c>
      <c r="K625" s="9"/>
      <c r="L625" s="9"/>
      <c r="M625" s="9">
        <v>95.963055527995735</v>
      </c>
      <c r="N625" s="9">
        <v>1902.5188722446819</v>
      </c>
      <c r="O625" s="9">
        <v>58257.954654724352</v>
      </c>
      <c r="P625" s="9">
        <v>410.25832076064654</v>
      </c>
      <c r="Q625" s="9">
        <v>13563.787166244318</v>
      </c>
      <c r="R625" s="9">
        <v>3216.1693065492909</v>
      </c>
      <c r="S625" s="9">
        <v>2677.5397637292499</v>
      </c>
      <c r="T625" s="9">
        <v>1343.072703952291</v>
      </c>
      <c r="U625" s="9">
        <v>1124.1789832585634</v>
      </c>
      <c r="V625" s="9">
        <v>3881.7488735638417</v>
      </c>
      <c r="W625" s="9">
        <v>116850.66504833815</v>
      </c>
    </row>
    <row r="626" spans="1:23" x14ac:dyDescent="0.25">
      <c r="A626">
        <v>2010</v>
      </c>
      <c r="B626" s="7" t="s">
        <v>398</v>
      </c>
      <c r="C626" s="9">
        <v>25346.163564251612</v>
      </c>
      <c r="D626" s="9"/>
      <c r="E626" s="9"/>
      <c r="F626" s="9"/>
      <c r="G626" s="9">
        <v>287773.63482656504</v>
      </c>
      <c r="H626" s="9"/>
      <c r="I626" s="9"/>
      <c r="J626" s="9">
        <v>41739.02044556594</v>
      </c>
      <c r="K626" s="9"/>
      <c r="L626" s="9"/>
      <c r="M626" s="9">
        <v>21212.355426054393</v>
      </c>
      <c r="N626" s="9">
        <v>82163.879211856562</v>
      </c>
      <c r="O626" s="9">
        <v>521617.39390509145</v>
      </c>
      <c r="P626" s="9">
        <v>5493.2224218691163</v>
      </c>
      <c r="Q626" s="9">
        <v>237672.06400361628</v>
      </c>
      <c r="R626" s="9">
        <v>23482.224142611703</v>
      </c>
      <c r="S626" s="9">
        <v>11484.277516930561</v>
      </c>
      <c r="T626" s="9">
        <v>1745.0365684254814</v>
      </c>
      <c r="U626" s="9">
        <v>258807.54973094058</v>
      </c>
      <c r="V626" s="9">
        <v>78769.946641220537</v>
      </c>
      <c r="W626" s="9">
        <v>1597306.7684049993</v>
      </c>
    </row>
    <row r="627" spans="1:23" x14ac:dyDescent="0.25">
      <c r="A627">
        <v>2010</v>
      </c>
      <c r="B627" s="7" t="s">
        <v>399</v>
      </c>
      <c r="C627" s="9">
        <v>2527.3272338498459</v>
      </c>
      <c r="D627" s="9"/>
      <c r="E627" s="9"/>
      <c r="F627" s="9"/>
      <c r="G627" s="9">
        <v>34422.307085838678</v>
      </c>
      <c r="H627" s="9"/>
      <c r="I627" s="9"/>
      <c r="J627" s="9">
        <v>2470.9131462623272</v>
      </c>
      <c r="K627" s="9"/>
      <c r="L627" s="9"/>
      <c r="M627" s="9">
        <v>347.13083043774702</v>
      </c>
      <c r="N627" s="9">
        <v>463.94679817729212</v>
      </c>
      <c r="O627" s="9">
        <v>61962.024825572087</v>
      </c>
      <c r="P627" s="9">
        <v>0</v>
      </c>
      <c r="Q627" s="9">
        <v>954.49993517300709</v>
      </c>
      <c r="R627" s="9">
        <v>861.89078537078888</v>
      </c>
      <c r="S627" s="9">
        <v>1174.7610589187611</v>
      </c>
      <c r="T627" s="9">
        <v>299.58558190372429</v>
      </c>
      <c r="U627" s="9">
        <v>0</v>
      </c>
      <c r="V627" s="9">
        <v>7183.6663860850431</v>
      </c>
      <c r="W627" s="9">
        <v>112668.05366758931</v>
      </c>
    </row>
    <row r="628" spans="1:23" x14ac:dyDescent="0.25">
      <c r="A628">
        <v>2010</v>
      </c>
      <c r="B628" s="7" t="s">
        <v>400</v>
      </c>
      <c r="C628" s="9">
        <v>4135.4016143857252</v>
      </c>
      <c r="D628" s="9"/>
      <c r="E628" s="9"/>
      <c r="F628" s="9"/>
      <c r="G628" s="9">
        <v>83819.176509785524</v>
      </c>
      <c r="H628" s="9"/>
      <c r="I628" s="9"/>
      <c r="J628" s="9">
        <v>8771.2928450408326</v>
      </c>
      <c r="K628" s="9"/>
      <c r="L628" s="9"/>
      <c r="M628" s="9">
        <v>5487.1938878944757</v>
      </c>
      <c r="N628" s="9">
        <v>1788.3567397329955</v>
      </c>
      <c r="O628" s="9">
        <v>59557.74223417975</v>
      </c>
      <c r="P628" s="9">
        <v>709.42268059652258</v>
      </c>
      <c r="Q628" s="9">
        <v>29554.552511754111</v>
      </c>
      <c r="R628" s="9">
        <v>4169.313634231723</v>
      </c>
      <c r="S628" s="9">
        <v>3030.2721551722152</v>
      </c>
      <c r="T628" s="9">
        <v>74.169246005290972</v>
      </c>
      <c r="U628" s="9">
        <v>0</v>
      </c>
      <c r="V628" s="9">
        <v>13392.070587796616</v>
      </c>
      <c r="W628" s="9">
        <v>214488.9646465758</v>
      </c>
    </row>
    <row r="629" spans="1:23" x14ac:dyDescent="0.25">
      <c r="A629">
        <v>2010</v>
      </c>
      <c r="B629" s="7" t="s">
        <v>401</v>
      </c>
      <c r="C629" s="9">
        <v>28980.603851251293</v>
      </c>
      <c r="D629" s="9"/>
      <c r="E629" s="9"/>
      <c r="F629" s="9"/>
      <c r="G629" s="9">
        <v>214110.81341021392</v>
      </c>
      <c r="H629" s="9"/>
      <c r="I629" s="9"/>
      <c r="J629" s="9">
        <v>32127.456261833278</v>
      </c>
      <c r="K629" s="9"/>
      <c r="L629" s="9"/>
      <c r="M629" s="9">
        <v>8719.8335708344566</v>
      </c>
      <c r="N629" s="9">
        <v>2104.2451374394354</v>
      </c>
      <c r="O629" s="9">
        <v>313035.5517916102</v>
      </c>
      <c r="P629" s="9">
        <v>100.29768932571527</v>
      </c>
      <c r="Q629" s="9">
        <v>55689.445776292385</v>
      </c>
      <c r="R629" s="9">
        <v>7649.8069138034261</v>
      </c>
      <c r="S629" s="9">
        <v>6038.7675976189157</v>
      </c>
      <c r="T629" s="9">
        <v>5143.2910873189185</v>
      </c>
      <c r="U629" s="9">
        <v>10332.834497339914</v>
      </c>
      <c r="V629" s="9">
        <v>48417.491688517861</v>
      </c>
      <c r="W629" s="9">
        <v>732450.43927339977</v>
      </c>
    </row>
    <row r="630" spans="1:23" x14ac:dyDescent="0.25">
      <c r="A630">
        <v>2010</v>
      </c>
      <c r="B630" s="7" t="s">
        <v>402</v>
      </c>
      <c r="C630" s="9">
        <v>19029.613615816867</v>
      </c>
      <c r="D630" s="9"/>
      <c r="E630" s="9"/>
      <c r="F630" s="9"/>
      <c r="G630" s="9">
        <v>160610.75037145615</v>
      </c>
      <c r="H630" s="9"/>
      <c r="I630" s="9"/>
      <c r="J630" s="9">
        <v>22335.033790024278</v>
      </c>
      <c r="K630" s="9"/>
      <c r="L630" s="9"/>
      <c r="M630" s="9">
        <v>5542.7857585013426</v>
      </c>
      <c r="N630" s="9">
        <v>48800.675568876963</v>
      </c>
      <c r="O630" s="9">
        <v>144567.80309889046</v>
      </c>
      <c r="P630" s="9">
        <v>2260.9439933097374</v>
      </c>
      <c r="Q630" s="9">
        <v>34058.769970925445</v>
      </c>
      <c r="R630" s="9">
        <v>5127.9133329683982</v>
      </c>
      <c r="S630" s="9">
        <v>3553.809008664447</v>
      </c>
      <c r="T630" s="9">
        <v>1058.7296292519964</v>
      </c>
      <c r="U630" s="9">
        <v>6100.7995601228122</v>
      </c>
      <c r="V630" s="9">
        <v>18423.604574425746</v>
      </c>
      <c r="W630" s="9">
        <v>471471.23227323469</v>
      </c>
    </row>
    <row r="631" spans="1:23" x14ac:dyDescent="0.25">
      <c r="A631">
        <v>2010</v>
      </c>
      <c r="B631" s="7" t="s">
        <v>403</v>
      </c>
      <c r="C631" s="9">
        <v>37956.065959215892</v>
      </c>
      <c r="D631" s="9"/>
      <c r="E631" s="9"/>
      <c r="F631" s="9"/>
      <c r="G631" s="9">
        <v>783534.25750063278</v>
      </c>
      <c r="H631" s="9"/>
      <c r="I631" s="9"/>
      <c r="J631" s="9">
        <v>32592.224554631721</v>
      </c>
      <c r="K631" s="9"/>
      <c r="L631" s="9"/>
      <c r="M631" s="9">
        <v>81031.559029972457</v>
      </c>
      <c r="N631" s="9">
        <v>177469.77067959073</v>
      </c>
      <c r="O631" s="9">
        <v>716387.13427646074</v>
      </c>
      <c r="P631" s="9">
        <v>2717.1157278545061</v>
      </c>
      <c r="Q631" s="9">
        <v>329211.25121701584</v>
      </c>
      <c r="R631" s="9">
        <v>26632.654784374259</v>
      </c>
      <c r="S631" s="9">
        <v>59401.845166808343</v>
      </c>
      <c r="T631" s="9">
        <v>30644.669755676176</v>
      </c>
      <c r="U631" s="9">
        <v>4834.4530067220967</v>
      </c>
      <c r="V631" s="9">
        <v>126713.69977146876</v>
      </c>
      <c r="W631" s="9">
        <v>2409126.701430425</v>
      </c>
    </row>
    <row r="632" spans="1:23" x14ac:dyDescent="0.25">
      <c r="A632">
        <v>2010</v>
      </c>
      <c r="B632" s="7" t="s">
        <v>404</v>
      </c>
      <c r="C632" s="9">
        <v>14875.230854847403</v>
      </c>
      <c r="D632" s="9"/>
      <c r="E632" s="9"/>
      <c r="F632" s="9"/>
      <c r="G632" s="9">
        <v>161673.32234863052</v>
      </c>
      <c r="H632" s="9"/>
      <c r="I632" s="9"/>
      <c r="J632" s="9">
        <v>24097.102060012214</v>
      </c>
      <c r="K632" s="9"/>
      <c r="L632" s="9"/>
      <c r="M632" s="9">
        <v>21329.854702230459</v>
      </c>
      <c r="N632" s="9">
        <v>17941.278832076696</v>
      </c>
      <c r="O632" s="9">
        <v>367953.158768175</v>
      </c>
      <c r="P632" s="9">
        <v>1817.793210818435</v>
      </c>
      <c r="Q632" s="9">
        <v>112902.76901139371</v>
      </c>
      <c r="R632" s="9">
        <v>15154.279576406805</v>
      </c>
      <c r="S632" s="9">
        <v>12672.390960359111</v>
      </c>
      <c r="T632" s="9">
        <v>2534.0425274981235</v>
      </c>
      <c r="U632" s="9">
        <v>8307.7159515882595</v>
      </c>
      <c r="V632" s="9">
        <v>55970.93289279491</v>
      </c>
      <c r="W632" s="9">
        <v>817229.87169683166</v>
      </c>
    </row>
    <row r="633" spans="1:23" x14ac:dyDescent="0.25">
      <c r="A633">
        <v>2010</v>
      </c>
      <c r="B633" s="7" t="s">
        <v>405</v>
      </c>
      <c r="C633" s="9">
        <v>18854.73775646992</v>
      </c>
      <c r="D633" s="9"/>
      <c r="E633" s="9"/>
      <c r="F633" s="9"/>
      <c r="G633" s="9">
        <v>131876.87064680559</v>
      </c>
      <c r="H633" s="9"/>
      <c r="I633" s="9"/>
      <c r="J633" s="9">
        <v>11385.165860875743</v>
      </c>
      <c r="K633" s="9"/>
      <c r="L633" s="9"/>
      <c r="M633" s="9">
        <v>2921.7809870893939</v>
      </c>
      <c r="N633" s="9">
        <v>16519.894619953786</v>
      </c>
      <c r="O633" s="9">
        <v>409595.99481495452</v>
      </c>
      <c r="P633" s="9">
        <v>6596.2715624902639</v>
      </c>
      <c r="Q633" s="9">
        <v>109188.66422384139</v>
      </c>
      <c r="R633" s="9">
        <v>9031.4568276804821</v>
      </c>
      <c r="S633" s="9">
        <v>6806.7483565443772</v>
      </c>
      <c r="T633" s="9">
        <v>16814.606352491515</v>
      </c>
      <c r="U633" s="9">
        <v>818.52194725784238</v>
      </c>
      <c r="V633" s="9">
        <v>26596.016894999899</v>
      </c>
      <c r="W633" s="9">
        <v>767006.73085145478</v>
      </c>
    </row>
    <row r="634" spans="1:23" x14ac:dyDescent="0.25">
      <c r="A634">
        <v>2010</v>
      </c>
      <c r="B634" s="7" t="s">
        <v>406</v>
      </c>
      <c r="C634" s="9">
        <v>52513.601948727257</v>
      </c>
      <c r="D634" s="9"/>
      <c r="E634" s="9"/>
      <c r="F634" s="9"/>
      <c r="G634" s="9">
        <v>1399869.5566337525</v>
      </c>
      <c r="H634" s="9"/>
      <c r="I634" s="9"/>
      <c r="J634" s="9">
        <v>104270.5232749961</v>
      </c>
      <c r="K634" s="9"/>
      <c r="L634" s="9"/>
      <c r="M634" s="9">
        <v>409466.04327325255</v>
      </c>
      <c r="N634" s="9">
        <v>170901.19608274673</v>
      </c>
      <c r="O634" s="9">
        <v>775291.59495020087</v>
      </c>
      <c r="P634" s="9">
        <v>6610.4485041729586</v>
      </c>
      <c r="Q634" s="9">
        <v>384727.38552223507</v>
      </c>
      <c r="R634" s="9">
        <v>34059.083354316426</v>
      </c>
      <c r="S634" s="9">
        <v>37473.207649160271</v>
      </c>
      <c r="T634" s="9">
        <v>17108.001898990278</v>
      </c>
      <c r="U634" s="9">
        <v>4201.1202319949425</v>
      </c>
      <c r="V634" s="9">
        <v>214121.05994940831</v>
      </c>
      <c r="W634" s="9">
        <v>3610612.8232739544</v>
      </c>
    </row>
    <row r="635" spans="1:23" x14ac:dyDescent="0.25">
      <c r="A635">
        <v>2010</v>
      </c>
      <c r="B635" s="7" t="s">
        <v>407</v>
      </c>
      <c r="C635" s="9">
        <v>9847.5540696812441</v>
      </c>
      <c r="D635" s="9"/>
      <c r="E635" s="9"/>
      <c r="F635" s="9"/>
      <c r="G635" s="9">
        <v>123320.84642191361</v>
      </c>
      <c r="H635" s="9"/>
      <c r="I635" s="9"/>
      <c r="J635" s="9">
        <v>13014.01280966024</v>
      </c>
      <c r="K635" s="9"/>
      <c r="L635" s="9"/>
      <c r="M635" s="9">
        <v>3553.8925914428219</v>
      </c>
      <c r="N635" s="9">
        <v>6295.1901847582485</v>
      </c>
      <c r="O635" s="9">
        <v>297193.53805490275</v>
      </c>
      <c r="P635" s="9">
        <v>3224.4762180637395</v>
      </c>
      <c r="Q635" s="9">
        <v>59181.678847871044</v>
      </c>
      <c r="R635" s="9">
        <v>8812.4999211529212</v>
      </c>
      <c r="S635" s="9">
        <v>4766.2445665549903</v>
      </c>
      <c r="T635" s="9">
        <v>1549.5947880054257</v>
      </c>
      <c r="U635" s="9">
        <v>365.84860107272425</v>
      </c>
      <c r="V635" s="9">
        <v>16645.032829784344</v>
      </c>
      <c r="W635" s="9">
        <v>547770.40990486403</v>
      </c>
    </row>
    <row r="636" spans="1:23" x14ac:dyDescent="0.25">
      <c r="A636">
        <v>2010</v>
      </c>
      <c r="B636" s="7" t="s">
        <v>408</v>
      </c>
      <c r="C636" s="9">
        <v>22846.996213183418</v>
      </c>
      <c r="D636" s="9"/>
      <c r="E636" s="9"/>
      <c r="F636" s="9"/>
      <c r="G636" s="9">
        <v>139827.21559705742</v>
      </c>
      <c r="H636" s="9"/>
      <c r="I636" s="9"/>
      <c r="J636" s="9">
        <v>3774.4102022436009</v>
      </c>
      <c r="K636" s="9"/>
      <c r="L636" s="9"/>
      <c r="M636" s="9">
        <v>17805.206247228827</v>
      </c>
      <c r="N636" s="9">
        <v>8486.1205772043995</v>
      </c>
      <c r="O636" s="9">
        <v>208431.58179272711</v>
      </c>
      <c r="P636" s="9">
        <v>9571.6200240644012</v>
      </c>
      <c r="Q636" s="9">
        <v>64106.163418155062</v>
      </c>
      <c r="R636" s="9">
        <v>10805.832907789989</v>
      </c>
      <c r="S636" s="9">
        <v>9128.001841971638</v>
      </c>
      <c r="T636" s="9">
        <v>0</v>
      </c>
      <c r="U636" s="9">
        <v>228.7799835046055</v>
      </c>
      <c r="V636" s="9">
        <v>26856.857651325412</v>
      </c>
      <c r="W636" s="9">
        <v>521868.78645645583</v>
      </c>
    </row>
    <row r="637" spans="1:23" x14ac:dyDescent="0.25">
      <c r="A637">
        <v>2010</v>
      </c>
      <c r="B637" s="7" t="s">
        <v>409</v>
      </c>
      <c r="C637" s="9">
        <v>78395.357839415621</v>
      </c>
      <c r="D637" s="9"/>
      <c r="E637" s="9"/>
      <c r="F637" s="9"/>
      <c r="G637" s="9">
        <v>1048530.4532932688</v>
      </c>
      <c r="H637" s="9"/>
      <c r="I637" s="9"/>
      <c r="J637" s="9">
        <v>110813.93676583789</v>
      </c>
      <c r="K637" s="9"/>
      <c r="L637" s="9"/>
      <c r="M637" s="9">
        <v>114787.24581522074</v>
      </c>
      <c r="N637" s="9">
        <v>108657.36008658035</v>
      </c>
      <c r="O637" s="9">
        <v>1082506.96276617</v>
      </c>
      <c r="P637" s="9">
        <v>8665.6014011330153</v>
      </c>
      <c r="Q637" s="9">
        <v>402831.39708845527</v>
      </c>
      <c r="R637" s="9">
        <v>68153.352480734087</v>
      </c>
      <c r="S637" s="9">
        <v>52490.062693790154</v>
      </c>
      <c r="T637" s="9">
        <v>21758.461089297856</v>
      </c>
      <c r="U637" s="9">
        <v>12890.357459605399</v>
      </c>
      <c r="V637" s="9">
        <v>251755.08430274751</v>
      </c>
      <c r="W637" s="9">
        <v>3362235.6330822567</v>
      </c>
    </row>
    <row r="638" spans="1:23" x14ac:dyDescent="0.25">
      <c r="A638">
        <v>2010</v>
      </c>
      <c r="B638" s="7" t="s">
        <v>410</v>
      </c>
      <c r="C638" s="9">
        <v>223302.52194694345</v>
      </c>
      <c r="D638" s="9"/>
      <c r="E638" s="9"/>
      <c r="F638" s="9"/>
      <c r="G638" s="9">
        <v>2163665.4759867154</v>
      </c>
      <c r="H638" s="9"/>
      <c r="I638" s="9"/>
      <c r="J638" s="9">
        <v>274727.41120695381</v>
      </c>
      <c r="K638" s="9"/>
      <c r="L638" s="9"/>
      <c r="M638" s="9">
        <v>719147.26395084651</v>
      </c>
      <c r="N638" s="9">
        <v>248906.21755568928</v>
      </c>
      <c r="O638" s="9">
        <v>3114701.3429807997</v>
      </c>
      <c r="P638" s="9">
        <v>36877.267342417974</v>
      </c>
      <c r="Q638" s="9">
        <v>1524507.8588232505</v>
      </c>
      <c r="R638" s="9">
        <v>192003.07645586814</v>
      </c>
      <c r="S638" s="9">
        <v>138350.80724619699</v>
      </c>
      <c r="T638" s="9">
        <v>47642.293355140704</v>
      </c>
      <c r="U638" s="9">
        <v>160807.16758986562</v>
      </c>
      <c r="V638" s="9">
        <v>445752.49299613771</v>
      </c>
      <c r="W638" s="9">
        <v>9290391.1974368263</v>
      </c>
    </row>
    <row r="639" spans="1:23" x14ac:dyDescent="0.25">
      <c r="A639">
        <v>2010</v>
      </c>
      <c r="B639" s="7" t="s">
        <v>411</v>
      </c>
      <c r="C639" s="9">
        <v>62701.082286521741</v>
      </c>
      <c r="D639" s="9"/>
      <c r="E639" s="9"/>
      <c r="F639" s="9"/>
      <c r="G639" s="9">
        <v>453761.9431839051</v>
      </c>
      <c r="H639" s="9"/>
      <c r="I639" s="9"/>
      <c r="J639" s="9">
        <v>56758.445958577744</v>
      </c>
      <c r="K639" s="9"/>
      <c r="L639" s="9"/>
      <c r="M639" s="9">
        <v>26208.160277112846</v>
      </c>
      <c r="N639" s="9">
        <v>29854.52440024172</v>
      </c>
      <c r="O639" s="9">
        <v>759122.98613709467</v>
      </c>
      <c r="P639" s="9">
        <v>854.53151641766488</v>
      </c>
      <c r="Q639" s="9">
        <v>409670.03815967077</v>
      </c>
      <c r="R639" s="9">
        <v>33975.517615690012</v>
      </c>
      <c r="S639" s="9">
        <v>26381.036649103116</v>
      </c>
      <c r="T639" s="9">
        <v>44094.291754531936</v>
      </c>
      <c r="U639" s="9">
        <v>2201.1395722747775</v>
      </c>
      <c r="V639" s="9">
        <v>96660.524423716342</v>
      </c>
      <c r="W639" s="9">
        <v>2002244.2219348585</v>
      </c>
    </row>
    <row r="640" spans="1:23" x14ac:dyDescent="0.25">
      <c r="A640">
        <v>2010</v>
      </c>
      <c r="B640" s="7" t="s">
        <v>412</v>
      </c>
      <c r="C640" s="9">
        <v>396779.8598525463</v>
      </c>
      <c r="D640" s="9"/>
      <c r="E640" s="9"/>
      <c r="F640" s="9"/>
      <c r="G640" s="9">
        <v>3419637.7262391481</v>
      </c>
      <c r="H640" s="9"/>
      <c r="I640" s="9"/>
      <c r="J640" s="9">
        <v>236595.04797650466</v>
      </c>
      <c r="K640" s="9"/>
      <c r="L640" s="9"/>
      <c r="M640" s="9">
        <v>507654.06506799062</v>
      </c>
      <c r="N640" s="9">
        <v>439642.63254700613</v>
      </c>
      <c r="O640" s="9">
        <v>15659246.095439978</v>
      </c>
      <c r="P640" s="9">
        <v>95037.007887993561</v>
      </c>
      <c r="Q640" s="9">
        <v>3341531.0275141369</v>
      </c>
      <c r="R640" s="9">
        <v>344650.41754507867</v>
      </c>
      <c r="S640" s="9">
        <v>175086.30403729586</v>
      </c>
      <c r="T640" s="9">
        <v>419356.91094550904</v>
      </c>
      <c r="U640" s="9">
        <v>553423.22311456245</v>
      </c>
      <c r="V640" s="9">
        <v>1078068.1057270123</v>
      </c>
      <c r="W640" s="9">
        <v>26666708.423894763</v>
      </c>
    </row>
    <row r="641" spans="1:23" x14ac:dyDescent="0.25">
      <c r="A641">
        <v>2010</v>
      </c>
      <c r="B641" s="7" t="s">
        <v>413</v>
      </c>
      <c r="C641" s="9">
        <v>1225371.9228853185</v>
      </c>
      <c r="D641" s="9"/>
      <c r="E641" s="9"/>
      <c r="F641" s="9"/>
      <c r="G641" s="9">
        <v>15906166.297721423</v>
      </c>
      <c r="H641" s="9"/>
      <c r="I641" s="9"/>
      <c r="J641" s="9">
        <v>1114421.7227550279</v>
      </c>
      <c r="K641" s="9"/>
      <c r="L641" s="9"/>
      <c r="M641" s="9">
        <v>2371669.7449115948</v>
      </c>
      <c r="N641" s="9">
        <v>1235429.4108800786</v>
      </c>
      <c r="O641" s="9">
        <v>25902165.40865564</v>
      </c>
      <c r="P641" s="9">
        <v>1326663.2207862078</v>
      </c>
      <c r="Q641" s="9">
        <v>14364915.487940241</v>
      </c>
      <c r="R641" s="9">
        <v>1403580.7560254466</v>
      </c>
      <c r="S641" s="9">
        <v>681729.24603614514</v>
      </c>
      <c r="T641" s="9">
        <v>2056005.102707413</v>
      </c>
      <c r="U641" s="9">
        <v>397773.27571835928</v>
      </c>
      <c r="V641" s="9">
        <v>8243584.5851618275</v>
      </c>
      <c r="W641" s="9">
        <v>76229476.182184726</v>
      </c>
    </row>
    <row r="642" spans="1:23" x14ac:dyDescent="0.25">
      <c r="A642">
        <v>2010</v>
      </c>
      <c r="B642" s="7" t="s">
        <v>414</v>
      </c>
      <c r="C642" s="9">
        <v>396373.56511676288</v>
      </c>
      <c r="D642" s="9"/>
      <c r="E642" s="9"/>
      <c r="F642" s="9"/>
      <c r="G642" s="9">
        <v>2057869.2193276398</v>
      </c>
      <c r="H642" s="9"/>
      <c r="I642" s="9"/>
      <c r="J642" s="9">
        <v>228000.34705588204</v>
      </c>
      <c r="K642" s="9"/>
      <c r="L642" s="9"/>
      <c r="M642" s="9">
        <v>150959.11324580628</v>
      </c>
      <c r="N642" s="9">
        <v>251539.13084956014</v>
      </c>
      <c r="O642" s="9">
        <v>2314209.6078358479</v>
      </c>
      <c r="P642" s="9">
        <v>71114.038525140422</v>
      </c>
      <c r="Q642" s="9">
        <v>1990726.0029905697</v>
      </c>
      <c r="R642" s="9">
        <v>177783.09437892301</v>
      </c>
      <c r="S642" s="9">
        <v>111484.25491406457</v>
      </c>
      <c r="T642" s="9">
        <v>161384.90918316963</v>
      </c>
      <c r="U642" s="9">
        <v>138197.55358004378</v>
      </c>
      <c r="V642" s="9">
        <v>489958.41643412207</v>
      </c>
      <c r="W642" s="9">
        <v>8539599.253437534</v>
      </c>
    </row>
    <row r="643" spans="1:23" x14ac:dyDescent="0.25">
      <c r="A643">
        <v>2010</v>
      </c>
      <c r="B643" s="7" t="s">
        <v>415</v>
      </c>
      <c r="C643" s="9">
        <v>209900.5453860558</v>
      </c>
      <c r="D643" s="9"/>
      <c r="E643" s="9"/>
      <c r="F643" s="9"/>
      <c r="G643" s="9">
        <v>777705.47174990235</v>
      </c>
      <c r="H643" s="9"/>
      <c r="I643" s="9"/>
      <c r="J643" s="9">
        <v>102965.38523872374</v>
      </c>
      <c r="K643" s="9"/>
      <c r="L643" s="9"/>
      <c r="M643" s="9">
        <v>94529.510992297</v>
      </c>
      <c r="N643" s="9">
        <v>92656.715133590333</v>
      </c>
      <c r="O643" s="9">
        <v>1696427.3484334284</v>
      </c>
      <c r="P643" s="9">
        <v>17740.885526530587</v>
      </c>
      <c r="Q643" s="9">
        <v>608038.21570377762</v>
      </c>
      <c r="R643" s="9">
        <v>133199.19284941338</v>
      </c>
      <c r="S643" s="9">
        <v>118960.21365349056</v>
      </c>
      <c r="T643" s="9">
        <v>92184.40928826551</v>
      </c>
      <c r="U643" s="9">
        <v>3129.4220810307588</v>
      </c>
      <c r="V643" s="9">
        <v>262573.26298041304</v>
      </c>
      <c r="W643" s="9">
        <v>4210010.5790169192</v>
      </c>
    </row>
    <row r="644" spans="1:23" x14ac:dyDescent="0.25">
      <c r="A644">
        <v>2010</v>
      </c>
      <c r="B644" s="7" t="s">
        <v>416</v>
      </c>
      <c r="C644" s="9">
        <v>234139.43938274405</v>
      </c>
      <c r="D644" s="9"/>
      <c r="E644" s="9"/>
      <c r="F644" s="9"/>
      <c r="G644" s="9">
        <v>1764672.0885232508</v>
      </c>
      <c r="H644" s="9"/>
      <c r="I644" s="9"/>
      <c r="J644" s="9">
        <v>188316.04258368001</v>
      </c>
      <c r="K644" s="9"/>
      <c r="L644" s="9"/>
      <c r="M644" s="9">
        <v>424761.76578895346</v>
      </c>
      <c r="N644" s="9">
        <v>108949.80664951046</v>
      </c>
      <c r="O644" s="9">
        <v>3318778.8205722701</v>
      </c>
      <c r="P644" s="9">
        <v>21385.874316921483</v>
      </c>
      <c r="Q644" s="9">
        <v>1787884.144322424</v>
      </c>
      <c r="R644" s="9">
        <v>158860.36830310593</v>
      </c>
      <c r="S644" s="9">
        <v>75177.472813454558</v>
      </c>
      <c r="T644" s="9">
        <v>81666.562050131266</v>
      </c>
      <c r="U644" s="9">
        <v>78333.396090863534</v>
      </c>
      <c r="V644" s="9">
        <v>540771.30780866323</v>
      </c>
      <c r="W644" s="9">
        <v>8783697.0892059729</v>
      </c>
    </row>
    <row r="645" spans="1:23" x14ac:dyDescent="0.25">
      <c r="A645">
        <v>2010</v>
      </c>
      <c r="B645" s="7" t="s">
        <v>417</v>
      </c>
      <c r="C645" s="9">
        <v>28742.05284335135</v>
      </c>
      <c r="D645" s="9"/>
      <c r="E645" s="9"/>
      <c r="F645" s="9"/>
      <c r="G645" s="9">
        <v>144870.27835352579</v>
      </c>
      <c r="H645" s="9"/>
      <c r="I645" s="9"/>
      <c r="J645" s="9">
        <v>24460.865659838782</v>
      </c>
      <c r="K645" s="9"/>
      <c r="L645" s="9"/>
      <c r="M645" s="9">
        <v>7985.8668183615373</v>
      </c>
      <c r="N645" s="9">
        <v>26753.948418347045</v>
      </c>
      <c r="O645" s="9">
        <v>491350.67054554832</v>
      </c>
      <c r="P645" s="9">
        <v>2465.1675485372834</v>
      </c>
      <c r="Q645" s="9">
        <v>105427.96607140642</v>
      </c>
      <c r="R645" s="9">
        <v>12327.13517266788</v>
      </c>
      <c r="S645" s="9">
        <v>18442.116667524482</v>
      </c>
      <c r="T645" s="9">
        <v>2179.2916865902585</v>
      </c>
      <c r="U645" s="9">
        <v>2234.7298569115983</v>
      </c>
      <c r="V645" s="9">
        <v>63301.509308750981</v>
      </c>
      <c r="W645" s="9">
        <v>930541.59895136161</v>
      </c>
    </row>
    <row r="646" spans="1:23" x14ac:dyDescent="0.25">
      <c r="A646">
        <v>2010</v>
      </c>
      <c r="B646" s="7" t="s">
        <v>418</v>
      </c>
      <c r="C646" s="9">
        <v>38629.798543493518</v>
      </c>
      <c r="D646" s="9"/>
      <c r="E646" s="9"/>
      <c r="F646" s="9"/>
      <c r="G646" s="9">
        <v>264354.06115828548</v>
      </c>
      <c r="H646" s="9"/>
      <c r="I646" s="9"/>
      <c r="J646" s="9">
        <v>24239.164233641153</v>
      </c>
      <c r="K646" s="9"/>
      <c r="L646" s="9"/>
      <c r="M646" s="9">
        <v>7149.5157689029547</v>
      </c>
      <c r="N646" s="9">
        <v>35677.205571205799</v>
      </c>
      <c r="O646" s="9">
        <v>357419.60319468047</v>
      </c>
      <c r="P646" s="9">
        <v>8949.2438421426905</v>
      </c>
      <c r="Q646" s="9">
        <v>44818.405979189265</v>
      </c>
      <c r="R646" s="9">
        <v>19320.793309436056</v>
      </c>
      <c r="S646" s="9">
        <v>10871.29890336811</v>
      </c>
      <c r="T646" s="9">
        <v>26763.099103579967</v>
      </c>
      <c r="U646" s="9">
        <v>2810.2665275710337</v>
      </c>
      <c r="V646" s="9">
        <v>45753.774595158211</v>
      </c>
      <c r="W646" s="9">
        <v>886756.23073065467</v>
      </c>
    </row>
    <row r="647" spans="1:23" x14ac:dyDescent="0.25">
      <c r="A647">
        <v>2010</v>
      </c>
      <c r="B647" s="7" t="s">
        <v>419</v>
      </c>
      <c r="C647" s="9">
        <v>71722.15762071051</v>
      </c>
      <c r="D647" s="9"/>
      <c r="E647" s="9"/>
      <c r="F647" s="9"/>
      <c r="G647" s="9">
        <v>635107.59799297317</v>
      </c>
      <c r="H647" s="9"/>
      <c r="I647" s="9"/>
      <c r="J647" s="9">
        <v>75065.820551627708</v>
      </c>
      <c r="K647" s="9"/>
      <c r="L647" s="9"/>
      <c r="M647" s="9">
        <v>69898.39343850044</v>
      </c>
      <c r="N647" s="9">
        <v>32513.656867647238</v>
      </c>
      <c r="O647" s="9">
        <v>940976.91818567296</v>
      </c>
      <c r="P647" s="9">
        <v>3044.7606022829546</v>
      </c>
      <c r="Q647" s="9">
        <v>337668.01707368251</v>
      </c>
      <c r="R647" s="9">
        <v>34312.339120115183</v>
      </c>
      <c r="S647" s="9">
        <v>35834.82250270505</v>
      </c>
      <c r="T647" s="9">
        <v>27234.927978352254</v>
      </c>
      <c r="U647" s="9">
        <v>5368.9169415202041</v>
      </c>
      <c r="V647" s="9">
        <v>122539.51289432371</v>
      </c>
      <c r="W647" s="9">
        <v>2391287.8417701139</v>
      </c>
    </row>
    <row r="648" spans="1:23" x14ac:dyDescent="0.25">
      <c r="A648">
        <v>2010</v>
      </c>
      <c r="B648" s="7" t="s">
        <v>420</v>
      </c>
      <c r="C648" s="9">
        <v>88521.785638215122</v>
      </c>
      <c r="D648" s="9"/>
      <c r="E648" s="9"/>
      <c r="F648" s="9"/>
      <c r="G648" s="9">
        <v>983596.87649456039</v>
      </c>
      <c r="H648" s="9"/>
      <c r="I648" s="9"/>
      <c r="J648" s="9">
        <v>71469.924421726188</v>
      </c>
      <c r="K648" s="9"/>
      <c r="L648" s="9"/>
      <c r="M648" s="9">
        <v>48076.520890862703</v>
      </c>
      <c r="N648" s="9">
        <v>62919.905994568457</v>
      </c>
      <c r="O648" s="9">
        <v>2477836.2550531966</v>
      </c>
      <c r="P648" s="9">
        <v>2153.1971260059336</v>
      </c>
      <c r="Q648" s="9">
        <v>793132.9660245073</v>
      </c>
      <c r="R648" s="9">
        <v>105995.61375688491</v>
      </c>
      <c r="S648" s="9">
        <v>30412.020042707842</v>
      </c>
      <c r="T648" s="9">
        <v>8463.2926887811573</v>
      </c>
      <c r="U648" s="9">
        <v>184569.33428520037</v>
      </c>
      <c r="V648" s="9">
        <v>343991.98093950242</v>
      </c>
      <c r="W648" s="9">
        <v>5201139.6733567202</v>
      </c>
    </row>
    <row r="649" spans="1:23" x14ac:dyDescent="0.25">
      <c r="B649" s="7" t="s">
        <v>89</v>
      </c>
      <c r="C649" s="9">
        <v>3369685.0455168779</v>
      </c>
      <c r="D649" s="9"/>
      <c r="E649" s="9"/>
      <c r="F649" s="9"/>
      <c r="G649" s="9">
        <v>33588380.696856759</v>
      </c>
      <c r="H649" s="9"/>
      <c r="I649" s="9"/>
      <c r="J649" s="9">
        <v>2863287.3076017546</v>
      </c>
      <c r="K649" s="9"/>
      <c r="L649" s="9"/>
      <c r="M649" s="9">
        <v>5187641.6275225244</v>
      </c>
      <c r="N649" s="9">
        <v>3300424.6389863426</v>
      </c>
      <c r="O649" s="9">
        <v>62858532.606334217</v>
      </c>
      <c r="P649" s="9">
        <v>1634847.3570994919</v>
      </c>
      <c r="Q649" s="9">
        <v>27334380.618780967</v>
      </c>
      <c r="R649" s="9">
        <v>2859685.53163293</v>
      </c>
      <c r="S649" s="9">
        <v>1652867.553822875</v>
      </c>
      <c r="T649" s="9">
        <v>3096107.2677468858</v>
      </c>
      <c r="U649" s="9">
        <v>1932257.2588459128</v>
      </c>
      <c r="V649" s="9">
        <v>12708057.833997134</v>
      </c>
      <c r="W649" s="9">
        <v>162386155.34474468</v>
      </c>
    </row>
    <row r="651" spans="1:23" x14ac:dyDescent="0.25">
      <c r="C651" s="13" t="s">
        <v>93</v>
      </c>
    </row>
    <row r="652" spans="1:23" x14ac:dyDescent="0.25">
      <c r="C652" s="133" t="s">
        <v>48</v>
      </c>
      <c r="M652" s="133" t="s">
        <v>845</v>
      </c>
      <c r="W652" s="133" t="s">
        <v>84</v>
      </c>
    </row>
    <row r="653" spans="1:23" x14ac:dyDescent="0.25">
      <c r="A653">
        <v>2011</v>
      </c>
      <c r="B653" s="13" t="s">
        <v>94</v>
      </c>
      <c r="C653" s="133" t="s">
        <v>780</v>
      </c>
      <c r="D653" s="133" t="s">
        <v>782</v>
      </c>
      <c r="E653" s="133" t="s">
        <v>23</v>
      </c>
      <c r="F653" s="133" t="s">
        <v>787</v>
      </c>
      <c r="G653" s="133" t="s">
        <v>788</v>
      </c>
      <c r="H653" s="133" t="s">
        <v>791</v>
      </c>
      <c r="I653" s="133" t="s">
        <v>25</v>
      </c>
      <c r="J653" s="133" t="s">
        <v>24</v>
      </c>
      <c r="K653" s="133" t="s">
        <v>35</v>
      </c>
      <c r="L653" s="133" t="s">
        <v>795</v>
      </c>
      <c r="M653" s="133" t="s">
        <v>780</v>
      </c>
      <c r="N653" s="133" t="s">
        <v>782</v>
      </c>
      <c r="O653" s="133" t="s">
        <v>23</v>
      </c>
      <c r="P653" s="133" t="s">
        <v>787</v>
      </c>
      <c r="Q653" s="133" t="s">
        <v>788</v>
      </c>
      <c r="R653" s="133" t="s">
        <v>791</v>
      </c>
      <c r="S653" s="133" t="s">
        <v>25</v>
      </c>
      <c r="T653" s="133" t="s">
        <v>24</v>
      </c>
      <c r="U653" s="133" t="s">
        <v>35</v>
      </c>
      <c r="V653" s="133" t="s">
        <v>795</v>
      </c>
    </row>
    <row r="654" spans="1:23" x14ac:dyDescent="0.25">
      <c r="A654">
        <v>2011</v>
      </c>
      <c r="B654" s="7" t="s">
        <v>421</v>
      </c>
      <c r="C654" s="9">
        <v>42897.894812675011</v>
      </c>
      <c r="D654" s="9"/>
      <c r="E654" s="9"/>
      <c r="F654" s="9"/>
      <c r="G654" s="9">
        <v>120253.14993282923</v>
      </c>
      <c r="H654" s="9"/>
      <c r="I654" s="9"/>
      <c r="J654" s="9">
        <v>9727.4229245828774</v>
      </c>
      <c r="K654" s="9"/>
      <c r="L654" s="9"/>
      <c r="M654" s="9">
        <v>4122.6524278767329</v>
      </c>
      <c r="N654" s="9">
        <v>21242.148243782271</v>
      </c>
      <c r="O654" s="9">
        <v>242840.91517033003</v>
      </c>
      <c r="P654" s="9">
        <v>601.80243452813068</v>
      </c>
      <c r="Q654" s="9">
        <v>34609.631840277012</v>
      </c>
      <c r="R654" s="9">
        <v>11926.052072944603</v>
      </c>
      <c r="S654" s="9">
        <v>2773.0802809425199</v>
      </c>
      <c r="T654" s="9">
        <v>3214.6753334586006</v>
      </c>
      <c r="U654" s="9">
        <v>1475.2412871692991</v>
      </c>
      <c r="V654" s="9">
        <v>11885.354763670322</v>
      </c>
      <c r="W654" s="9">
        <v>507570.02152506652</v>
      </c>
    </row>
    <row r="655" spans="1:23" x14ac:dyDescent="0.25">
      <c r="A655">
        <v>2011</v>
      </c>
      <c r="B655" s="7" t="s">
        <v>422</v>
      </c>
      <c r="C655" s="9">
        <v>6556.5797468281262</v>
      </c>
      <c r="D655" s="9"/>
      <c r="E655" s="9"/>
      <c r="F655" s="9"/>
      <c r="G655" s="9">
        <v>33784.920427130448</v>
      </c>
      <c r="H655" s="9"/>
      <c r="I655" s="9"/>
      <c r="J655" s="9">
        <v>6170.6245111318385</v>
      </c>
      <c r="K655" s="9"/>
      <c r="L655" s="9"/>
      <c r="M655" s="9">
        <v>4295.2316803436906</v>
      </c>
      <c r="N655" s="9">
        <v>330.61866673277376</v>
      </c>
      <c r="O655" s="9">
        <v>57152.040515945533</v>
      </c>
      <c r="P655" s="9">
        <v>351.14257686018578</v>
      </c>
      <c r="Q655" s="9">
        <v>5834.6735743971667</v>
      </c>
      <c r="R655" s="9">
        <v>2325.6083891652256</v>
      </c>
      <c r="S655" s="9">
        <v>3018.6048737065985</v>
      </c>
      <c r="T655" s="9">
        <v>1394.448025231336</v>
      </c>
      <c r="U655" s="9">
        <v>31663.532618626356</v>
      </c>
      <c r="V655" s="9">
        <v>3895.6466459990856</v>
      </c>
      <c r="W655" s="9">
        <v>156773.67225209836</v>
      </c>
    </row>
    <row r="656" spans="1:23" x14ac:dyDescent="0.25">
      <c r="A656">
        <v>2011</v>
      </c>
      <c r="B656" s="7" t="s">
        <v>423</v>
      </c>
      <c r="C656" s="9">
        <v>56463.012991363583</v>
      </c>
      <c r="D656" s="9"/>
      <c r="E656" s="9"/>
      <c r="F656" s="9"/>
      <c r="G656" s="9">
        <v>256657.70076673091</v>
      </c>
      <c r="H656" s="9"/>
      <c r="I656" s="9"/>
      <c r="J656" s="9">
        <v>29052.008345660088</v>
      </c>
      <c r="K656" s="9"/>
      <c r="L656" s="9"/>
      <c r="M656" s="9">
        <v>40696.894253059851</v>
      </c>
      <c r="N656" s="9">
        <v>124897.06956371294</v>
      </c>
      <c r="O656" s="9">
        <v>641958.57551941532</v>
      </c>
      <c r="P656" s="9">
        <v>584.59170121649515</v>
      </c>
      <c r="Q656" s="9">
        <v>145110.60156401611</v>
      </c>
      <c r="R656" s="9">
        <v>16072.93236380607</v>
      </c>
      <c r="S656" s="9">
        <v>13040.535573561341</v>
      </c>
      <c r="T656" s="9">
        <v>2280.9544713041246</v>
      </c>
      <c r="U656" s="9">
        <v>6809.2752894591613</v>
      </c>
      <c r="V656" s="9">
        <v>77176.346466902352</v>
      </c>
      <c r="W656" s="9">
        <v>1410800.4988702086</v>
      </c>
    </row>
    <row r="657" spans="1:23" x14ac:dyDescent="0.25">
      <c r="A657">
        <v>2011</v>
      </c>
      <c r="B657" s="7" t="s">
        <v>424</v>
      </c>
      <c r="C657" s="9">
        <v>1671.4309753784685</v>
      </c>
      <c r="D657" s="9"/>
      <c r="E657" s="9"/>
      <c r="F657" s="9"/>
      <c r="G657" s="9">
        <v>24372.155536883889</v>
      </c>
      <c r="H657" s="9"/>
      <c r="I657" s="9"/>
      <c r="J657" s="9">
        <v>5051.1335204262086</v>
      </c>
      <c r="K657" s="9"/>
      <c r="L657" s="9"/>
      <c r="M657" s="9">
        <v>0</v>
      </c>
      <c r="N657" s="9">
        <v>2387.750579060601</v>
      </c>
      <c r="O657" s="9">
        <v>68017.238442888338</v>
      </c>
      <c r="P657" s="9">
        <v>440.12101643837423</v>
      </c>
      <c r="Q657" s="9">
        <v>8709.4893213927226</v>
      </c>
      <c r="R657" s="9">
        <v>3152.1814325778569</v>
      </c>
      <c r="S657" s="9">
        <v>3874.2365288900346</v>
      </c>
      <c r="T657" s="9">
        <v>2208.0813450288215</v>
      </c>
      <c r="U657" s="9">
        <v>1164.8516078760942</v>
      </c>
      <c r="V657" s="9">
        <v>3736.7840073408879</v>
      </c>
      <c r="W657" s="9">
        <v>124785.45431418229</v>
      </c>
    </row>
    <row r="658" spans="1:23" x14ac:dyDescent="0.25">
      <c r="A658">
        <v>2011</v>
      </c>
      <c r="B658" s="7" t="s">
        <v>425</v>
      </c>
      <c r="C658" s="9">
        <v>31221.473400467366</v>
      </c>
      <c r="D658" s="9"/>
      <c r="E658" s="9"/>
      <c r="F658" s="9"/>
      <c r="G658" s="9">
        <v>288476.8850096743</v>
      </c>
      <c r="H658" s="9"/>
      <c r="I658" s="9"/>
      <c r="J658" s="9">
        <v>30394.434173146044</v>
      </c>
      <c r="K658" s="9"/>
      <c r="L658" s="9"/>
      <c r="M658" s="9">
        <v>18599.086289436251</v>
      </c>
      <c r="N658" s="9">
        <v>85572.674497969536</v>
      </c>
      <c r="O658" s="9">
        <v>526339.66194083018</v>
      </c>
      <c r="P658" s="9">
        <v>5837.5297320325581</v>
      </c>
      <c r="Q658" s="9">
        <v>215526.77471511104</v>
      </c>
      <c r="R658" s="9">
        <v>30950.672737314475</v>
      </c>
      <c r="S658" s="9">
        <v>13480.592126937054</v>
      </c>
      <c r="T658" s="9">
        <v>2666.9395239387259</v>
      </c>
      <c r="U658" s="9">
        <v>242859.73282710646</v>
      </c>
      <c r="V658" s="9">
        <v>73381.676753468681</v>
      </c>
      <c r="W658" s="9">
        <v>1565308.1337274327</v>
      </c>
    </row>
    <row r="659" spans="1:23" x14ac:dyDescent="0.25">
      <c r="A659">
        <v>2011</v>
      </c>
      <c r="B659" s="7" t="s">
        <v>426</v>
      </c>
      <c r="C659" s="9">
        <v>1688.2261858628722</v>
      </c>
      <c r="D659" s="9"/>
      <c r="E659" s="9"/>
      <c r="F659" s="9"/>
      <c r="G659" s="9">
        <v>31900.863482901212</v>
      </c>
      <c r="H659" s="9"/>
      <c r="I659" s="9"/>
      <c r="J659" s="9">
        <v>2061.2310450505438</v>
      </c>
      <c r="K659" s="9"/>
      <c r="L659" s="9"/>
      <c r="M659" s="9">
        <v>1142.3727896658738</v>
      </c>
      <c r="N659" s="9">
        <v>3095.1700694275787</v>
      </c>
      <c r="O659" s="9">
        <v>66125.362160104618</v>
      </c>
      <c r="P659" s="9">
        <v>0</v>
      </c>
      <c r="Q659" s="9">
        <v>709.36711632927495</v>
      </c>
      <c r="R659" s="9">
        <v>1522.1683684527275</v>
      </c>
      <c r="S659" s="9">
        <v>1134.2346006865484</v>
      </c>
      <c r="T659" s="9">
        <v>0</v>
      </c>
      <c r="U659" s="9">
        <v>485.63812428094411</v>
      </c>
      <c r="V659" s="9">
        <v>9923.6297101863856</v>
      </c>
      <c r="W659" s="9">
        <v>119788.26365294859</v>
      </c>
    </row>
    <row r="660" spans="1:23" x14ac:dyDescent="0.25">
      <c r="A660">
        <v>2011</v>
      </c>
      <c r="B660" s="7" t="s">
        <v>427</v>
      </c>
      <c r="C660" s="9">
        <v>5862.9563170627771</v>
      </c>
      <c r="D660" s="9"/>
      <c r="E660" s="9"/>
      <c r="F660" s="9"/>
      <c r="G660" s="9">
        <v>64394.090678320834</v>
      </c>
      <c r="H660" s="9"/>
      <c r="I660" s="9"/>
      <c r="J660" s="9">
        <v>6507.8936779669166</v>
      </c>
      <c r="K660" s="9"/>
      <c r="L660" s="9"/>
      <c r="M660" s="9">
        <v>6786.3035538843196</v>
      </c>
      <c r="N660" s="9">
        <v>1897.8605331016297</v>
      </c>
      <c r="O660" s="9">
        <v>92431.214404176586</v>
      </c>
      <c r="P660" s="9">
        <v>0</v>
      </c>
      <c r="Q660" s="9">
        <v>26165.932507485195</v>
      </c>
      <c r="R660" s="9">
        <v>4333.4718418344264</v>
      </c>
      <c r="S660" s="9">
        <v>2591.2823903661642</v>
      </c>
      <c r="T660" s="9">
        <v>72.343492267665582</v>
      </c>
      <c r="U660" s="9">
        <v>0</v>
      </c>
      <c r="V660" s="9">
        <v>14939.685118084621</v>
      </c>
      <c r="W660" s="9">
        <v>225983.03451455117</v>
      </c>
    </row>
    <row r="661" spans="1:23" x14ac:dyDescent="0.25">
      <c r="A661">
        <v>2011</v>
      </c>
      <c r="B661" s="7" t="s">
        <v>428</v>
      </c>
      <c r="C661" s="9">
        <v>33788.798143516746</v>
      </c>
      <c r="D661" s="9"/>
      <c r="E661" s="9"/>
      <c r="F661" s="9"/>
      <c r="G661" s="9">
        <v>205422.20725837789</v>
      </c>
      <c r="H661" s="9"/>
      <c r="I661" s="9"/>
      <c r="J661" s="9">
        <v>25434.710144429275</v>
      </c>
      <c r="K661" s="9"/>
      <c r="L661" s="9"/>
      <c r="M661" s="9">
        <v>6657.8887720897674</v>
      </c>
      <c r="N661" s="9">
        <v>4970.7642534502111</v>
      </c>
      <c r="O661" s="9">
        <v>351569.14085115382</v>
      </c>
      <c r="P661" s="9">
        <v>498.57768675389372</v>
      </c>
      <c r="Q661" s="9">
        <v>48166.074415815783</v>
      </c>
      <c r="R661" s="9">
        <v>9542.7080132557294</v>
      </c>
      <c r="S661" s="9">
        <v>5288.3869487542979</v>
      </c>
      <c r="T661" s="9">
        <v>3716.2294468416253</v>
      </c>
      <c r="U661" s="9">
        <v>12316.318710369864</v>
      </c>
      <c r="V661" s="9">
        <v>58137.229452360909</v>
      </c>
      <c r="W661" s="9">
        <v>765509.03409716988</v>
      </c>
    </row>
    <row r="662" spans="1:23" x14ac:dyDescent="0.25">
      <c r="A662">
        <v>2011</v>
      </c>
      <c r="B662" s="7" t="s">
        <v>429</v>
      </c>
      <c r="C662" s="9">
        <v>26090.174374179627</v>
      </c>
      <c r="D662" s="9"/>
      <c r="E662" s="9"/>
      <c r="F662" s="9"/>
      <c r="G662" s="9">
        <v>165018.12292239687</v>
      </c>
      <c r="H662" s="9"/>
      <c r="I662" s="9"/>
      <c r="J662" s="9">
        <v>17305.260550914561</v>
      </c>
      <c r="K662" s="9"/>
      <c r="L662" s="9"/>
      <c r="M662" s="9">
        <v>6579.2428225648891</v>
      </c>
      <c r="N662" s="9">
        <v>97567.54962344293</v>
      </c>
      <c r="O662" s="9">
        <v>149282.52354298747</v>
      </c>
      <c r="P662" s="9">
        <v>4994.326204060113</v>
      </c>
      <c r="Q662" s="9">
        <v>28181.730002118322</v>
      </c>
      <c r="R662" s="9">
        <v>9895.0187794117155</v>
      </c>
      <c r="S662" s="9">
        <v>2659.5918501893152</v>
      </c>
      <c r="T662" s="9">
        <v>217.03047680299673</v>
      </c>
      <c r="U662" s="9">
        <v>16924.977906808344</v>
      </c>
      <c r="V662" s="9">
        <v>21572.231829421016</v>
      </c>
      <c r="W662" s="9">
        <v>546287.78088529815</v>
      </c>
    </row>
    <row r="663" spans="1:23" x14ac:dyDescent="0.25">
      <c r="A663">
        <v>2011</v>
      </c>
      <c r="B663" s="7" t="s">
        <v>430</v>
      </c>
      <c r="C663" s="9">
        <v>50323.092622637902</v>
      </c>
      <c r="D663" s="9"/>
      <c r="E663" s="9"/>
      <c r="F663" s="9"/>
      <c r="G663" s="9">
        <v>846487.88758706464</v>
      </c>
      <c r="H663" s="9"/>
      <c r="I663" s="9"/>
      <c r="J663" s="9">
        <v>23887.319723554923</v>
      </c>
      <c r="K663" s="9"/>
      <c r="L663" s="9"/>
      <c r="M663" s="9">
        <v>64141.634778676598</v>
      </c>
      <c r="N663" s="9">
        <v>214130.24608496318</v>
      </c>
      <c r="O663" s="9">
        <v>668486.51352206222</v>
      </c>
      <c r="P663" s="9">
        <v>3624.1765012409978</v>
      </c>
      <c r="Q663" s="9">
        <v>305734.62553538411</v>
      </c>
      <c r="R663" s="9">
        <v>30342.396361361112</v>
      </c>
      <c r="S663" s="9">
        <v>65806.21362026759</v>
      </c>
      <c r="T663" s="9">
        <v>21586.538363305375</v>
      </c>
      <c r="U663" s="9">
        <v>6070.0674290938077</v>
      </c>
      <c r="V663" s="9">
        <v>141493.15917553764</v>
      </c>
      <c r="W663" s="9">
        <v>2442113.87130515</v>
      </c>
    </row>
    <row r="664" spans="1:23" x14ac:dyDescent="0.25">
      <c r="A664">
        <v>2011</v>
      </c>
      <c r="B664" s="7" t="s">
        <v>431</v>
      </c>
      <c r="C664" s="9">
        <v>17853.956624112245</v>
      </c>
      <c r="D664" s="9"/>
      <c r="E664" s="9"/>
      <c r="F664" s="9"/>
      <c r="G664" s="9">
        <v>173297.93734369089</v>
      </c>
      <c r="H664" s="9"/>
      <c r="I664" s="9"/>
      <c r="J664" s="9">
        <v>21439.601148843562</v>
      </c>
      <c r="K664" s="9"/>
      <c r="L664" s="9"/>
      <c r="M664" s="9">
        <v>18736.781699067084</v>
      </c>
      <c r="N664" s="9">
        <v>16443.205084053039</v>
      </c>
      <c r="O664" s="9">
        <v>653437.0791317909</v>
      </c>
      <c r="P664" s="9">
        <v>3130.4182680556664</v>
      </c>
      <c r="Q664" s="9">
        <v>100358.96079829968</v>
      </c>
      <c r="R664" s="9">
        <v>14747.789217264693</v>
      </c>
      <c r="S664" s="9">
        <v>9428.8847857058481</v>
      </c>
      <c r="T664" s="9">
        <v>1651.1174570791682</v>
      </c>
      <c r="U664" s="9">
        <v>11696.643987716525</v>
      </c>
      <c r="V664" s="9">
        <v>58656.286661275197</v>
      </c>
      <c r="W664" s="9">
        <v>1100878.6622069543</v>
      </c>
    </row>
    <row r="665" spans="1:23" x14ac:dyDescent="0.25">
      <c r="A665">
        <v>2011</v>
      </c>
      <c r="B665" s="7" t="s">
        <v>432</v>
      </c>
      <c r="C665" s="9">
        <v>26084.852511230187</v>
      </c>
      <c r="D665" s="9"/>
      <c r="E665" s="9"/>
      <c r="F665" s="9"/>
      <c r="G665" s="9">
        <v>158872.25738227932</v>
      </c>
      <c r="H665" s="9"/>
      <c r="I665" s="9"/>
      <c r="J665" s="9">
        <v>11072.794003999243</v>
      </c>
      <c r="K665" s="9"/>
      <c r="L665" s="9"/>
      <c r="M665" s="9">
        <v>2304.2378824570187</v>
      </c>
      <c r="N665" s="9">
        <v>27654.882326911407</v>
      </c>
      <c r="O665" s="9">
        <v>402624.47871883586</v>
      </c>
      <c r="P665" s="9">
        <v>7684.4381252324329</v>
      </c>
      <c r="Q665" s="9">
        <v>102906.61715760746</v>
      </c>
      <c r="R665" s="9">
        <v>11349.371281174095</v>
      </c>
      <c r="S665" s="9">
        <v>6893.6399196258526</v>
      </c>
      <c r="T665" s="9">
        <v>19373.688062071888</v>
      </c>
      <c r="U665" s="9">
        <v>61.728506411502657</v>
      </c>
      <c r="V665" s="9">
        <v>30342.866410198556</v>
      </c>
      <c r="W665" s="9">
        <v>807225.85228803486</v>
      </c>
    </row>
    <row r="666" spans="1:23" x14ac:dyDescent="0.25">
      <c r="A666">
        <v>2011</v>
      </c>
      <c r="B666" s="7" t="s">
        <v>433</v>
      </c>
      <c r="C666" s="9">
        <v>66050.733192774089</v>
      </c>
      <c r="D666" s="9"/>
      <c r="E666" s="9"/>
      <c r="F666" s="9"/>
      <c r="G666" s="9">
        <v>1140292.2380722817</v>
      </c>
      <c r="H666" s="9"/>
      <c r="I666" s="9"/>
      <c r="J666" s="9">
        <v>79343.86521511781</v>
      </c>
      <c r="K666" s="9"/>
      <c r="L666" s="9"/>
      <c r="M666" s="9">
        <v>386542.25645103608</v>
      </c>
      <c r="N666" s="9">
        <v>51278.539572003458</v>
      </c>
      <c r="O666" s="9">
        <v>1038305.5224642721</v>
      </c>
      <c r="P666" s="9">
        <v>8293.9537542757444</v>
      </c>
      <c r="Q666" s="9">
        <v>608888.60941327736</v>
      </c>
      <c r="R666" s="9">
        <v>32800.252017592225</v>
      </c>
      <c r="S666" s="9">
        <v>34762.568256444298</v>
      </c>
      <c r="T666" s="9">
        <v>9515.9209407106937</v>
      </c>
      <c r="U666" s="9">
        <v>13160.111789892708</v>
      </c>
      <c r="V666" s="9">
        <v>229949.75266953674</v>
      </c>
      <c r="W666" s="9">
        <v>3699184.3238092149</v>
      </c>
    </row>
    <row r="667" spans="1:23" x14ac:dyDescent="0.25">
      <c r="A667">
        <v>2011</v>
      </c>
      <c r="B667" s="7" t="s">
        <v>434</v>
      </c>
      <c r="C667" s="9">
        <v>13278.681631675476</v>
      </c>
      <c r="D667" s="9"/>
      <c r="E667" s="9"/>
      <c r="F667" s="9"/>
      <c r="G667" s="9">
        <v>128649.66318224985</v>
      </c>
      <c r="H667" s="9"/>
      <c r="I667" s="9"/>
      <c r="J667" s="9">
        <v>7586.6087531713338</v>
      </c>
      <c r="K667" s="9"/>
      <c r="L667" s="9"/>
      <c r="M667" s="9">
        <v>5383.4373807010925</v>
      </c>
      <c r="N667" s="9">
        <v>3124.6124375889781</v>
      </c>
      <c r="O667" s="9">
        <v>299929.12081128807</v>
      </c>
      <c r="P667" s="9">
        <v>4180.3126521555396</v>
      </c>
      <c r="Q667" s="9">
        <v>50120.514083879323</v>
      </c>
      <c r="R667" s="9">
        <v>9480.846000495736</v>
      </c>
      <c r="S667" s="9">
        <v>5057.6258108051015</v>
      </c>
      <c r="T667" s="9">
        <v>1595.5390404721838</v>
      </c>
      <c r="U667" s="9">
        <v>333.53310382798077</v>
      </c>
      <c r="V667" s="9">
        <v>22095.579478392305</v>
      </c>
      <c r="W667" s="9">
        <v>550816.07436670293</v>
      </c>
    </row>
    <row r="668" spans="1:23" x14ac:dyDescent="0.25">
      <c r="A668">
        <v>2011</v>
      </c>
      <c r="B668" s="7" t="s">
        <v>435</v>
      </c>
      <c r="C668" s="9">
        <v>29448.339730991131</v>
      </c>
      <c r="D668" s="9"/>
      <c r="E668" s="9"/>
      <c r="F668" s="9"/>
      <c r="G668" s="9">
        <v>147280.74795669285</v>
      </c>
      <c r="H668" s="9"/>
      <c r="I668" s="9"/>
      <c r="J668" s="9">
        <v>5225.8430723718066</v>
      </c>
      <c r="K668" s="9"/>
      <c r="L668" s="9"/>
      <c r="M668" s="9">
        <v>24631.940697743194</v>
      </c>
      <c r="N668" s="9">
        <v>7285.2710231305737</v>
      </c>
      <c r="O668" s="9">
        <v>235947.54837165435</v>
      </c>
      <c r="P668" s="9">
        <v>10875.750805455666</v>
      </c>
      <c r="Q668" s="9">
        <v>62787.449071149989</v>
      </c>
      <c r="R668" s="9">
        <v>13288.265695853352</v>
      </c>
      <c r="S668" s="9">
        <v>8441.5690438696838</v>
      </c>
      <c r="T668" s="9">
        <v>0</v>
      </c>
      <c r="U668" s="9">
        <v>777.75295962888276</v>
      </c>
      <c r="V668" s="9">
        <v>35874.549788728618</v>
      </c>
      <c r="W668" s="9">
        <v>581865.02821727016</v>
      </c>
    </row>
    <row r="669" spans="1:23" x14ac:dyDescent="0.25">
      <c r="A669">
        <v>2011</v>
      </c>
      <c r="B669" s="7" t="s">
        <v>436</v>
      </c>
      <c r="C669" s="9">
        <v>98417.277977471589</v>
      </c>
      <c r="D669" s="9"/>
      <c r="E669" s="9"/>
      <c r="F669" s="9"/>
      <c r="G669" s="9">
        <v>1065196.7388178443</v>
      </c>
      <c r="H669" s="9"/>
      <c r="I669" s="9"/>
      <c r="J669" s="9">
        <v>83029.270382766292</v>
      </c>
      <c r="K669" s="9"/>
      <c r="L669" s="9"/>
      <c r="M669" s="9">
        <v>89996.85283522465</v>
      </c>
      <c r="N669" s="9">
        <v>131466.31805066695</v>
      </c>
      <c r="O669" s="9">
        <v>1335835.8530618127</v>
      </c>
      <c r="P669" s="9">
        <v>11994.451918714538</v>
      </c>
      <c r="Q669" s="9">
        <v>326349.37957530661</v>
      </c>
      <c r="R669" s="9">
        <v>61516.84779145346</v>
      </c>
      <c r="S669" s="9">
        <v>50099.683853659328</v>
      </c>
      <c r="T669" s="9">
        <v>17523.306322411583</v>
      </c>
      <c r="U669" s="9">
        <v>30808.348213510773</v>
      </c>
      <c r="V669" s="9">
        <v>268052.28635482653</v>
      </c>
      <c r="W669" s="9">
        <v>3570286.6151556689</v>
      </c>
    </row>
    <row r="670" spans="1:23" x14ac:dyDescent="0.25">
      <c r="A670">
        <v>2011</v>
      </c>
      <c r="B670" s="7" t="s">
        <v>437</v>
      </c>
      <c r="C670" s="9">
        <v>278357.06464411056</v>
      </c>
      <c r="D670" s="9"/>
      <c r="E670" s="9"/>
      <c r="F670" s="9"/>
      <c r="G670" s="9">
        <v>2191400.1510251667</v>
      </c>
      <c r="H670" s="9"/>
      <c r="I670" s="9"/>
      <c r="J670" s="9">
        <v>216310.02696785785</v>
      </c>
      <c r="K670" s="9"/>
      <c r="L670" s="9"/>
      <c r="M670" s="9">
        <v>447066.01292975881</v>
      </c>
      <c r="N670" s="9">
        <v>231469.22201587667</v>
      </c>
      <c r="O670" s="9">
        <v>3180567.8294860907</v>
      </c>
      <c r="P670" s="9">
        <v>54826.36066968552</v>
      </c>
      <c r="Q670" s="9">
        <v>1388514.9571561934</v>
      </c>
      <c r="R670" s="9">
        <v>227509.20705659868</v>
      </c>
      <c r="S670" s="9">
        <v>129688.77299938555</v>
      </c>
      <c r="T670" s="9">
        <v>51698.411124572078</v>
      </c>
      <c r="U670" s="9">
        <v>170461.92359914858</v>
      </c>
      <c r="V670" s="9">
        <v>505342.98688193806</v>
      </c>
      <c r="W670" s="9">
        <v>9073212.9265563823</v>
      </c>
    </row>
    <row r="671" spans="1:23" x14ac:dyDescent="0.25">
      <c r="A671">
        <v>2011</v>
      </c>
      <c r="B671" s="7" t="s">
        <v>438</v>
      </c>
      <c r="C671" s="9">
        <v>79682.394431246372</v>
      </c>
      <c r="D671" s="9"/>
      <c r="E671" s="9"/>
      <c r="F671" s="9"/>
      <c r="G671" s="9">
        <v>456000.67527335882</v>
      </c>
      <c r="H671" s="9"/>
      <c r="I671" s="9"/>
      <c r="J671" s="9">
        <v>48870.219444883303</v>
      </c>
      <c r="K671" s="9"/>
      <c r="L671" s="9"/>
      <c r="M671" s="9">
        <v>28457.136325571933</v>
      </c>
      <c r="N671" s="9">
        <v>52934.428581864893</v>
      </c>
      <c r="O671" s="9">
        <v>819356.14653009851</v>
      </c>
      <c r="P671" s="9">
        <v>3241.3131102404154</v>
      </c>
      <c r="Q671" s="9">
        <v>392520.08405587898</v>
      </c>
      <c r="R671" s="9">
        <v>40254.500781560942</v>
      </c>
      <c r="S671" s="9">
        <v>31292.055381228613</v>
      </c>
      <c r="T671" s="9">
        <v>35706.954228092029</v>
      </c>
      <c r="U671" s="9">
        <v>2435.4386324234665</v>
      </c>
      <c r="V671" s="9">
        <v>89780.537585762926</v>
      </c>
      <c r="W671" s="9">
        <v>2080531.8843622115</v>
      </c>
    </row>
    <row r="672" spans="1:23" x14ac:dyDescent="0.25">
      <c r="A672">
        <v>2011</v>
      </c>
      <c r="B672" s="7" t="s">
        <v>439</v>
      </c>
      <c r="C672" s="9">
        <v>457742.10115838988</v>
      </c>
      <c r="D672" s="9"/>
      <c r="E672" s="9"/>
      <c r="F672" s="9"/>
      <c r="G672" s="9">
        <v>3473666.8221824802</v>
      </c>
      <c r="H672" s="9"/>
      <c r="I672" s="9"/>
      <c r="J672" s="9">
        <v>168837.29877458129</v>
      </c>
      <c r="K672" s="9"/>
      <c r="L672" s="9"/>
      <c r="M672" s="9">
        <v>517402.34075450082</v>
      </c>
      <c r="N672" s="9">
        <v>419410.31592740747</v>
      </c>
      <c r="O672" s="9">
        <v>16845632.967492491</v>
      </c>
      <c r="P672" s="9">
        <v>171572.86252451441</v>
      </c>
      <c r="Q672" s="9">
        <v>3251235.7781489976</v>
      </c>
      <c r="R672" s="9">
        <v>379624.48111004557</v>
      </c>
      <c r="S672" s="9">
        <v>193579.10174215364</v>
      </c>
      <c r="T672" s="9">
        <v>738070.53656118817</v>
      </c>
      <c r="U672" s="9">
        <v>483750.249402883</v>
      </c>
      <c r="V672" s="9">
        <v>1215436.164344009</v>
      </c>
      <c r="W672" s="9">
        <v>28315961.020123638</v>
      </c>
    </row>
    <row r="673" spans="1:23" x14ac:dyDescent="0.25">
      <c r="A673">
        <v>2011</v>
      </c>
      <c r="B673" s="7" t="s">
        <v>440</v>
      </c>
      <c r="C673" s="9">
        <v>1490735.4017157808</v>
      </c>
      <c r="D673" s="9"/>
      <c r="E673" s="9"/>
      <c r="F673" s="9"/>
      <c r="G673" s="9">
        <v>16477007.671419535</v>
      </c>
      <c r="H673" s="9"/>
      <c r="I673" s="9"/>
      <c r="J673" s="9">
        <v>882810.50715501385</v>
      </c>
      <c r="K673" s="9"/>
      <c r="L673" s="9"/>
      <c r="M673" s="9">
        <v>2416903.1754084406</v>
      </c>
      <c r="N673" s="9">
        <v>1461910.7741683982</v>
      </c>
      <c r="O673" s="9">
        <v>26787478.29139594</v>
      </c>
      <c r="P673" s="9">
        <v>1715388.2809682295</v>
      </c>
      <c r="Q673" s="9">
        <v>13916620.163721588</v>
      </c>
      <c r="R673" s="9">
        <v>1449690.6924337652</v>
      </c>
      <c r="S673" s="9">
        <v>664908.94722241675</v>
      </c>
      <c r="T673" s="9">
        <v>1843934.6573805755</v>
      </c>
      <c r="U673" s="9">
        <v>336276.7526223333</v>
      </c>
      <c r="V673" s="9">
        <v>8644330.8077107947</v>
      </c>
      <c r="W673" s="9">
        <v>78087996.123322815</v>
      </c>
    </row>
    <row r="674" spans="1:23" x14ac:dyDescent="0.25">
      <c r="A674">
        <v>2011</v>
      </c>
      <c r="B674" s="7" t="s">
        <v>441</v>
      </c>
      <c r="C674" s="9">
        <v>483002.85414698021</v>
      </c>
      <c r="D674" s="9"/>
      <c r="E674" s="9"/>
      <c r="F674" s="9"/>
      <c r="G674" s="9">
        <v>2147211.4332317719</v>
      </c>
      <c r="H674" s="9"/>
      <c r="I674" s="9"/>
      <c r="J674" s="9">
        <v>180167.61663822792</v>
      </c>
      <c r="K674" s="9"/>
      <c r="L674" s="9"/>
      <c r="M674" s="9">
        <v>188089.26071019447</v>
      </c>
      <c r="N674" s="9">
        <v>237841.03233393747</v>
      </c>
      <c r="O674" s="9">
        <v>2605058.0205374216</v>
      </c>
      <c r="P674" s="9">
        <v>72371.715426429932</v>
      </c>
      <c r="Q674" s="9">
        <v>1430690.4686931418</v>
      </c>
      <c r="R674" s="9">
        <v>185306.52011425531</v>
      </c>
      <c r="S674" s="9">
        <v>115292.07314574717</v>
      </c>
      <c r="T674" s="9">
        <v>150186.42186021313</v>
      </c>
      <c r="U674" s="9">
        <v>126464.07730450628</v>
      </c>
      <c r="V674" s="9">
        <v>541482.3828478381</v>
      </c>
      <c r="W674" s="9">
        <v>8463163.8769906648</v>
      </c>
    </row>
    <row r="675" spans="1:23" x14ac:dyDescent="0.25">
      <c r="A675">
        <v>2011</v>
      </c>
      <c r="B675" s="7" t="s">
        <v>442</v>
      </c>
      <c r="C675" s="9">
        <v>248066.0522991367</v>
      </c>
      <c r="D675" s="9"/>
      <c r="E675" s="9"/>
      <c r="F675" s="9"/>
      <c r="G675" s="9">
        <v>824509.63464082382</v>
      </c>
      <c r="H675" s="9"/>
      <c r="I675" s="9"/>
      <c r="J675" s="9">
        <v>81761.579139597205</v>
      </c>
      <c r="K675" s="9"/>
      <c r="L675" s="9"/>
      <c r="M675" s="9">
        <v>102825.14636158518</v>
      </c>
      <c r="N675" s="9">
        <v>89742.056524879445</v>
      </c>
      <c r="O675" s="9">
        <v>1692974.1446366294</v>
      </c>
      <c r="P675" s="9">
        <v>29689.280420249012</v>
      </c>
      <c r="Q675" s="9">
        <v>581917.26122668618</v>
      </c>
      <c r="R675" s="9">
        <v>143924.15312346886</v>
      </c>
      <c r="S675" s="9">
        <v>126560.73257548524</v>
      </c>
      <c r="T675" s="9">
        <v>84448.641609331709</v>
      </c>
      <c r="U675" s="9">
        <v>3391.0509946975662</v>
      </c>
      <c r="V675" s="9">
        <v>259013.99747271786</v>
      </c>
      <c r="W675" s="9">
        <v>4268823.7310252879</v>
      </c>
    </row>
    <row r="676" spans="1:23" x14ac:dyDescent="0.25">
      <c r="A676">
        <v>2011</v>
      </c>
      <c r="B676" s="7" t="s">
        <v>443</v>
      </c>
      <c r="C676" s="9">
        <v>305203.65117543197</v>
      </c>
      <c r="D676" s="9"/>
      <c r="E676" s="9"/>
      <c r="F676" s="9"/>
      <c r="G676" s="9">
        <v>1680423.7676524019</v>
      </c>
      <c r="H676" s="9"/>
      <c r="I676" s="9"/>
      <c r="J676" s="9">
        <v>146181.16192050965</v>
      </c>
      <c r="K676" s="9"/>
      <c r="L676" s="9"/>
      <c r="M676" s="9">
        <v>558281.52267504833</v>
      </c>
      <c r="N676" s="9">
        <v>123926.03004423913</v>
      </c>
      <c r="O676" s="9">
        <v>3238112.8817615113</v>
      </c>
      <c r="P676" s="9">
        <v>29157.227745142802</v>
      </c>
      <c r="Q676" s="9">
        <v>1609636.3455241569</v>
      </c>
      <c r="R676" s="9">
        <v>185251.07437267047</v>
      </c>
      <c r="S676" s="9">
        <v>77724.599213687325</v>
      </c>
      <c r="T676" s="9">
        <v>89461.312142724521</v>
      </c>
      <c r="U676" s="9">
        <v>80348.716454846814</v>
      </c>
      <c r="V676" s="9">
        <v>547797.26983479445</v>
      </c>
      <c r="W676" s="9">
        <v>8671505.5605171658</v>
      </c>
    </row>
    <row r="677" spans="1:23" x14ac:dyDescent="0.25">
      <c r="A677">
        <v>2011</v>
      </c>
      <c r="B677" s="7" t="s">
        <v>444</v>
      </c>
      <c r="C677" s="9">
        <v>43964.938009965808</v>
      </c>
      <c r="D677" s="9"/>
      <c r="E677" s="9"/>
      <c r="F677" s="9"/>
      <c r="G677" s="9">
        <v>156335.67560166688</v>
      </c>
      <c r="H677" s="9"/>
      <c r="I677" s="9"/>
      <c r="J677" s="9">
        <v>24552.143591886816</v>
      </c>
      <c r="K677" s="9"/>
      <c r="L677" s="9"/>
      <c r="M677" s="9">
        <v>8720.3805248561912</v>
      </c>
      <c r="N677" s="9">
        <v>24623.08263591287</v>
      </c>
      <c r="O677" s="9">
        <v>506687.58584828762</v>
      </c>
      <c r="P677" s="9">
        <v>3539.7451225773657</v>
      </c>
      <c r="Q677" s="9">
        <v>100267.89827719309</v>
      </c>
      <c r="R677" s="9">
        <v>16405.316983230914</v>
      </c>
      <c r="S677" s="9">
        <v>16806.849939568456</v>
      </c>
      <c r="T677" s="9">
        <v>2674.8442119469614</v>
      </c>
      <c r="U677" s="9">
        <v>2039.1495619947411</v>
      </c>
      <c r="V677" s="9">
        <v>66061.882010901871</v>
      </c>
      <c r="W677" s="9">
        <v>972679.49231998948</v>
      </c>
    </row>
    <row r="678" spans="1:23" x14ac:dyDescent="0.25">
      <c r="A678">
        <v>2011</v>
      </c>
      <c r="B678" s="7" t="s">
        <v>445</v>
      </c>
      <c r="C678" s="9">
        <v>49881.799539940774</v>
      </c>
      <c r="D678" s="9"/>
      <c r="E678" s="9"/>
      <c r="F678" s="9"/>
      <c r="G678" s="9">
        <v>269185.92467807693</v>
      </c>
      <c r="H678" s="9"/>
      <c r="I678" s="9"/>
      <c r="J678" s="9">
        <v>19627.649338128438</v>
      </c>
      <c r="K678" s="9"/>
      <c r="L678" s="9"/>
      <c r="M678" s="9">
        <v>13770.813381029391</v>
      </c>
      <c r="N678" s="9">
        <v>46573.894089814159</v>
      </c>
      <c r="O678" s="9">
        <v>395941.3105233247</v>
      </c>
      <c r="P678" s="9">
        <v>13124.672827624276</v>
      </c>
      <c r="Q678" s="9">
        <v>43070.864709174159</v>
      </c>
      <c r="R678" s="9">
        <v>22960.267457751695</v>
      </c>
      <c r="S678" s="9">
        <v>11862.348726801436</v>
      </c>
      <c r="T678" s="9">
        <v>23449.154102936081</v>
      </c>
      <c r="U678" s="9">
        <v>12841.673517478766</v>
      </c>
      <c r="V678" s="9">
        <v>49376.453214660891</v>
      </c>
      <c r="W678" s="9">
        <v>971666.82610674156</v>
      </c>
    </row>
    <row r="679" spans="1:23" x14ac:dyDescent="0.25">
      <c r="A679">
        <v>2011</v>
      </c>
      <c r="B679" s="7" t="s">
        <v>446</v>
      </c>
      <c r="C679" s="9">
        <v>100234.00548746042</v>
      </c>
      <c r="D679" s="9"/>
      <c r="E679" s="9"/>
      <c r="F679" s="9"/>
      <c r="G679" s="9">
        <v>637563.7153543249</v>
      </c>
      <c r="H679" s="9"/>
      <c r="I679" s="9"/>
      <c r="J679" s="9">
        <v>65383.713756481135</v>
      </c>
      <c r="K679" s="9"/>
      <c r="L679" s="9"/>
      <c r="M679" s="9">
        <v>87516.169441263439</v>
      </c>
      <c r="N679" s="9">
        <v>31119.668334916416</v>
      </c>
      <c r="O679" s="9">
        <v>1003992.2067864793</v>
      </c>
      <c r="P679" s="9">
        <v>6741.6819783018773</v>
      </c>
      <c r="Q679" s="9">
        <v>239071.98938069495</v>
      </c>
      <c r="R679" s="9">
        <v>45214.609992765894</v>
      </c>
      <c r="S679" s="9">
        <v>37424.095471513181</v>
      </c>
      <c r="T679" s="9">
        <v>7997.5611144991253</v>
      </c>
      <c r="U679" s="9">
        <v>6427.9294884442625</v>
      </c>
      <c r="V679" s="9">
        <v>152033.22990656999</v>
      </c>
      <c r="W679" s="9">
        <v>2420720.5764937154</v>
      </c>
    </row>
    <row r="680" spans="1:23" x14ac:dyDescent="0.25">
      <c r="A680">
        <v>2011</v>
      </c>
      <c r="B680" s="7" t="s">
        <v>447</v>
      </c>
      <c r="C680" s="9">
        <v>103538.98587083729</v>
      </c>
      <c r="D680" s="9"/>
      <c r="E680" s="9"/>
      <c r="F680" s="9"/>
      <c r="G680" s="9">
        <v>807679.46392311365</v>
      </c>
      <c r="H680" s="9"/>
      <c r="I680" s="9"/>
      <c r="J680" s="9">
        <v>47544.333409750841</v>
      </c>
      <c r="K680" s="9"/>
      <c r="L680" s="9"/>
      <c r="M680" s="9">
        <v>29262.974780303117</v>
      </c>
      <c r="N680" s="9">
        <v>58103.019325560163</v>
      </c>
      <c r="O680" s="9">
        <v>2669462.834662287</v>
      </c>
      <c r="P680" s="9">
        <v>3135.6471726069663</v>
      </c>
      <c r="Q680" s="9">
        <v>786621.05090647889</v>
      </c>
      <c r="R680" s="9">
        <v>124777.30687578057</v>
      </c>
      <c r="S680" s="9">
        <v>34389.389148397939</v>
      </c>
      <c r="T680" s="9">
        <v>11145.993711364727</v>
      </c>
      <c r="U680" s="9">
        <v>54956.030933721624</v>
      </c>
      <c r="V680" s="9">
        <v>845843.16799619631</v>
      </c>
      <c r="W680" s="9">
        <v>5576460.1987163993</v>
      </c>
    </row>
    <row r="681" spans="1:23" x14ac:dyDescent="0.25">
      <c r="B681" s="7" t="s">
        <v>88</v>
      </c>
      <c r="C681" s="9">
        <v>4148106.729717508</v>
      </c>
      <c r="D681" s="9"/>
      <c r="E681" s="9"/>
      <c r="F681" s="9"/>
      <c r="G681" s="9">
        <v>33971342.501340076</v>
      </c>
      <c r="H681" s="9"/>
      <c r="I681" s="9"/>
      <c r="J681" s="9">
        <v>2245336.2713300516</v>
      </c>
      <c r="K681" s="9"/>
      <c r="L681" s="9"/>
      <c r="M681" s="9">
        <v>5078911.747606379</v>
      </c>
      <c r="N681" s="9">
        <v>3570998.2045928049</v>
      </c>
      <c r="O681" s="9">
        <v>66575547.008290105</v>
      </c>
      <c r="P681" s="9">
        <v>2165880.3813426229</v>
      </c>
      <c r="Q681" s="9">
        <v>25810327.292492036</v>
      </c>
      <c r="R681" s="9">
        <v>3084164.7126658522</v>
      </c>
      <c r="S681" s="9">
        <v>1667879.6960307967</v>
      </c>
      <c r="T681" s="9">
        <v>3125791.3003483685</v>
      </c>
      <c r="U681" s="9">
        <v>1656000.7468742575</v>
      </c>
      <c r="V681" s="9">
        <v>13977611.945092116</v>
      </c>
      <c r="W681" s="9">
        <v>167077898.53772295</v>
      </c>
    </row>
    <row r="683" spans="1:23" x14ac:dyDescent="0.25">
      <c r="C683" s="13" t="s">
        <v>93</v>
      </c>
    </row>
    <row r="684" spans="1:23" x14ac:dyDescent="0.25">
      <c r="C684" s="133" t="s">
        <v>48</v>
      </c>
      <c r="M684" s="133" t="s">
        <v>845</v>
      </c>
      <c r="W684" s="133" t="s">
        <v>84</v>
      </c>
    </row>
    <row r="685" spans="1:23" x14ac:dyDescent="0.25">
      <c r="A685">
        <v>2012</v>
      </c>
      <c r="B685" s="13" t="s">
        <v>94</v>
      </c>
      <c r="C685" s="133" t="s">
        <v>780</v>
      </c>
      <c r="D685" s="133" t="s">
        <v>782</v>
      </c>
      <c r="E685" s="133" t="s">
        <v>23</v>
      </c>
      <c r="F685" s="133" t="s">
        <v>787</v>
      </c>
      <c r="G685" s="133" t="s">
        <v>788</v>
      </c>
      <c r="H685" s="133" t="s">
        <v>791</v>
      </c>
      <c r="I685" s="133" t="s">
        <v>25</v>
      </c>
      <c r="J685" s="133" t="s">
        <v>24</v>
      </c>
      <c r="K685" s="133" t="s">
        <v>35</v>
      </c>
      <c r="L685" s="133" t="s">
        <v>795</v>
      </c>
      <c r="M685" s="133" t="s">
        <v>780</v>
      </c>
      <c r="N685" s="133" t="s">
        <v>782</v>
      </c>
      <c r="O685" s="133" t="s">
        <v>23</v>
      </c>
      <c r="P685" s="133" t="s">
        <v>787</v>
      </c>
      <c r="Q685" s="133" t="s">
        <v>788</v>
      </c>
      <c r="R685" s="133" t="s">
        <v>791</v>
      </c>
      <c r="S685" s="133" t="s">
        <v>25</v>
      </c>
      <c r="T685" s="133" t="s">
        <v>24</v>
      </c>
      <c r="U685" s="133" t="s">
        <v>35</v>
      </c>
      <c r="V685" s="133" t="s">
        <v>795</v>
      </c>
    </row>
    <row r="686" spans="1:23" x14ac:dyDescent="0.25">
      <c r="A686">
        <v>2012</v>
      </c>
      <c r="B686" s="7" t="s">
        <v>448</v>
      </c>
      <c r="C686" s="9">
        <v>46438.055296279599</v>
      </c>
      <c r="D686" s="9"/>
      <c r="E686" s="9"/>
      <c r="F686" s="9"/>
      <c r="G686" s="9">
        <v>151282.4319257398</v>
      </c>
      <c r="H686" s="9"/>
      <c r="I686" s="9"/>
      <c r="J686" s="9">
        <v>14254.002911092448</v>
      </c>
      <c r="K686" s="9"/>
      <c r="L686" s="9"/>
      <c r="M686" s="9">
        <v>4801.1694034540224</v>
      </c>
      <c r="N686" s="9">
        <v>2709.80801925063</v>
      </c>
      <c r="O686" s="9">
        <v>252055.98517702468</v>
      </c>
      <c r="P686" s="9">
        <v>1132.4686073635376</v>
      </c>
      <c r="Q686" s="9">
        <v>33242.22127225405</v>
      </c>
      <c r="R686" s="9">
        <v>9812.5915084013068</v>
      </c>
      <c r="S686" s="9">
        <v>4096.4123105266644</v>
      </c>
      <c r="T686" s="9">
        <v>2637.1008028842498</v>
      </c>
      <c r="U686" s="9">
        <v>907.25810615553746</v>
      </c>
      <c r="V686" s="9">
        <v>13233.448987959073</v>
      </c>
      <c r="W686" s="9">
        <v>536602.95432838565</v>
      </c>
    </row>
    <row r="687" spans="1:23" x14ac:dyDescent="0.25">
      <c r="A687">
        <v>2012</v>
      </c>
      <c r="B687" s="7" t="s">
        <v>449</v>
      </c>
      <c r="C687" s="9">
        <v>10852.239372778267</v>
      </c>
      <c r="D687" s="9"/>
      <c r="E687" s="9"/>
      <c r="F687" s="9"/>
      <c r="G687" s="9">
        <v>40542.76584022506</v>
      </c>
      <c r="H687" s="9"/>
      <c r="I687" s="9"/>
      <c r="J687" s="9">
        <v>6811.4276852392068</v>
      </c>
      <c r="K687" s="9"/>
      <c r="L687" s="9"/>
      <c r="M687" s="9">
        <v>5032.294073636318</v>
      </c>
      <c r="N687" s="9">
        <v>3567.7043014716996</v>
      </c>
      <c r="O687" s="9">
        <v>70103.01373043163</v>
      </c>
      <c r="P687" s="9">
        <v>481.98777414386137</v>
      </c>
      <c r="Q687" s="9">
        <v>6783.2685324509093</v>
      </c>
      <c r="R687" s="9">
        <v>2305.5599091448175</v>
      </c>
      <c r="S687" s="9">
        <v>3455.0042319226864</v>
      </c>
      <c r="T687" s="9">
        <v>1671.9451272667447</v>
      </c>
      <c r="U687" s="9">
        <v>31854.444910670944</v>
      </c>
      <c r="V687" s="9">
        <v>4537.3922192202263</v>
      </c>
      <c r="W687" s="9">
        <v>187999.04770860239</v>
      </c>
    </row>
    <row r="688" spans="1:23" x14ac:dyDescent="0.25">
      <c r="A688">
        <v>2012</v>
      </c>
      <c r="B688" s="7" t="s">
        <v>450</v>
      </c>
      <c r="C688" s="9">
        <v>68929.254274956184</v>
      </c>
      <c r="D688" s="9"/>
      <c r="E688" s="9"/>
      <c r="F688" s="9"/>
      <c r="G688" s="9">
        <v>311718.15031818219</v>
      </c>
      <c r="H688" s="9"/>
      <c r="I688" s="9"/>
      <c r="J688" s="9">
        <v>31074.862088637849</v>
      </c>
      <c r="K688" s="9"/>
      <c r="L688" s="9"/>
      <c r="M688" s="9">
        <v>60195.7054885424</v>
      </c>
      <c r="N688" s="9">
        <v>70487.280292998097</v>
      </c>
      <c r="O688" s="9">
        <v>695427.36447382125</v>
      </c>
      <c r="P688" s="9">
        <v>3314.713985790383</v>
      </c>
      <c r="Q688" s="9">
        <v>136518.62235292114</v>
      </c>
      <c r="R688" s="9">
        <v>19304.594996797747</v>
      </c>
      <c r="S688" s="9">
        <v>12814.258497987139</v>
      </c>
      <c r="T688" s="9">
        <v>2207.2511625444899</v>
      </c>
      <c r="U688" s="9">
        <v>653.46811127292483</v>
      </c>
      <c r="V688" s="9">
        <v>73021.601013509877</v>
      </c>
      <c r="W688" s="9">
        <v>1485667.1270579619</v>
      </c>
    </row>
    <row r="689" spans="1:23" x14ac:dyDescent="0.25">
      <c r="A689">
        <v>2012</v>
      </c>
      <c r="B689" s="7" t="s">
        <v>451</v>
      </c>
      <c r="C689" s="9">
        <v>3255.4335449961391</v>
      </c>
      <c r="D689" s="9"/>
      <c r="E689" s="9"/>
      <c r="F689" s="9"/>
      <c r="G689" s="9">
        <v>46847.385984092049</v>
      </c>
      <c r="H689" s="9"/>
      <c r="I689" s="9"/>
      <c r="J689" s="9">
        <v>7528.7409276836424</v>
      </c>
      <c r="K689" s="9"/>
      <c r="L689" s="9"/>
      <c r="M689" s="9">
        <v>166.34724047120349</v>
      </c>
      <c r="N689" s="9">
        <v>988.43354967751145</v>
      </c>
      <c r="O689" s="9">
        <v>72562.37889009848</v>
      </c>
      <c r="P689" s="9">
        <v>241.74795046698324</v>
      </c>
      <c r="Q689" s="9">
        <v>8575.2115608417225</v>
      </c>
      <c r="R689" s="9">
        <v>3470.680682767259</v>
      </c>
      <c r="S689" s="9">
        <v>4195.2045509750824</v>
      </c>
      <c r="T689" s="9">
        <v>1924.159446056671</v>
      </c>
      <c r="U689" s="9">
        <v>1306.9712789548951</v>
      </c>
      <c r="V689" s="9">
        <v>4284.1414802376257</v>
      </c>
      <c r="W689" s="9">
        <v>155346.83708731926</v>
      </c>
    </row>
    <row r="690" spans="1:23" x14ac:dyDescent="0.25">
      <c r="A690">
        <v>2012</v>
      </c>
      <c r="B690" s="7" t="s">
        <v>452</v>
      </c>
      <c r="C690" s="9">
        <v>35491.506899146327</v>
      </c>
      <c r="D690" s="9"/>
      <c r="E690" s="9"/>
      <c r="F690" s="9"/>
      <c r="G690" s="9">
        <v>370347.41067847545</v>
      </c>
      <c r="H690" s="9"/>
      <c r="I690" s="9"/>
      <c r="J690" s="9">
        <v>35761.016507865636</v>
      </c>
      <c r="K690" s="9"/>
      <c r="L690" s="9"/>
      <c r="M690" s="9">
        <v>20958.347751413254</v>
      </c>
      <c r="N690" s="9">
        <v>45374.525872251645</v>
      </c>
      <c r="O690" s="9">
        <v>577759.38706940354</v>
      </c>
      <c r="P690" s="9">
        <v>5481.6793084534638</v>
      </c>
      <c r="Q690" s="9">
        <v>198290.97778287539</v>
      </c>
      <c r="R690" s="9">
        <v>41071.829810075942</v>
      </c>
      <c r="S690" s="9">
        <v>13830.898837842517</v>
      </c>
      <c r="T690" s="9">
        <v>3203.6742159880632</v>
      </c>
      <c r="U690" s="9">
        <v>223398.75977700605</v>
      </c>
      <c r="V690" s="9">
        <v>82033.408675745726</v>
      </c>
      <c r="W690" s="9">
        <v>1653003.4231865429</v>
      </c>
    </row>
    <row r="691" spans="1:23" x14ac:dyDescent="0.25">
      <c r="A691">
        <v>2012</v>
      </c>
      <c r="B691" s="7" t="s">
        <v>453</v>
      </c>
      <c r="C691" s="9">
        <v>3225.4421929887658</v>
      </c>
      <c r="D691" s="9"/>
      <c r="E691" s="9"/>
      <c r="F691" s="9"/>
      <c r="G691" s="9">
        <v>40207.912726977207</v>
      </c>
      <c r="H691" s="9"/>
      <c r="I691" s="9"/>
      <c r="J691" s="9">
        <v>1046.5362836901195</v>
      </c>
      <c r="K691" s="9"/>
      <c r="L691" s="9"/>
      <c r="M691" s="9">
        <v>2481.3753500741864</v>
      </c>
      <c r="N691" s="9">
        <v>1339.4471292083888</v>
      </c>
      <c r="O691" s="9">
        <v>66759.309721657657</v>
      </c>
      <c r="P691" s="9">
        <v>0</v>
      </c>
      <c r="Q691" s="9">
        <v>0</v>
      </c>
      <c r="R691" s="9">
        <v>2401.1038469974069</v>
      </c>
      <c r="S691" s="9">
        <v>1056.0322930913776</v>
      </c>
      <c r="T691" s="9">
        <v>0</v>
      </c>
      <c r="U691" s="9">
        <v>570.0093189134775</v>
      </c>
      <c r="V691" s="9">
        <v>9862.3923709548726</v>
      </c>
      <c r="W691" s="9">
        <v>128949.56123455346</v>
      </c>
    </row>
    <row r="692" spans="1:23" x14ac:dyDescent="0.25">
      <c r="A692">
        <v>2012</v>
      </c>
      <c r="B692" s="7" t="s">
        <v>454</v>
      </c>
      <c r="C692" s="9">
        <v>9076.1013000631247</v>
      </c>
      <c r="D692" s="9"/>
      <c r="E692" s="9"/>
      <c r="F692" s="9"/>
      <c r="G692" s="9">
        <v>64955.600030398688</v>
      </c>
      <c r="H692" s="9"/>
      <c r="I692" s="9"/>
      <c r="J692" s="9">
        <v>6849.6717796005032</v>
      </c>
      <c r="K692" s="9"/>
      <c r="L692" s="9"/>
      <c r="M692" s="9">
        <v>8200.1346700920749</v>
      </c>
      <c r="N692" s="9">
        <v>1831.6251076567862</v>
      </c>
      <c r="O692" s="9">
        <v>124754.52399949623</v>
      </c>
      <c r="P692" s="9">
        <v>0</v>
      </c>
      <c r="Q692" s="9">
        <v>22043.387844118999</v>
      </c>
      <c r="R692" s="9">
        <v>6688.028830181076</v>
      </c>
      <c r="S692" s="9">
        <v>2923.1646545573476</v>
      </c>
      <c r="T692" s="9">
        <v>178.31245746372693</v>
      </c>
      <c r="U692" s="9">
        <v>0</v>
      </c>
      <c r="V692" s="9">
        <v>11977.352508855098</v>
      </c>
      <c r="W692" s="9">
        <v>259477.90318248369</v>
      </c>
    </row>
    <row r="693" spans="1:23" x14ac:dyDescent="0.25">
      <c r="A693">
        <v>2012</v>
      </c>
      <c r="B693" s="7" t="s">
        <v>455</v>
      </c>
      <c r="C693" s="9">
        <v>52870.849834885688</v>
      </c>
      <c r="D693" s="9"/>
      <c r="E693" s="9"/>
      <c r="F693" s="9"/>
      <c r="G693" s="9">
        <v>262749.46533987136</v>
      </c>
      <c r="H693" s="9"/>
      <c r="I693" s="9"/>
      <c r="J693" s="9">
        <v>26718.316572003459</v>
      </c>
      <c r="K693" s="9"/>
      <c r="L693" s="9"/>
      <c r="M693" s="9">
        <v>7693.6483278432224</v>
      </c>
      <c r="N693" s="9">
        <v>6191.1310522130862</v>
      </c>
      <c r="O693" s="9">
        <v>418933.98645598377</v>
      </c>
      <c r="P693" s="9">
        <v>483.69155827607409</v>
      </c>
      <c r="Q693" s="9">
        <v>49876.430937340498</v>
      </c>
      <c r="R693" s="9">
        <v>14628.208645302537</v>
      </c>
      <c r="S693" s="9">
        <v>6242.8710062788869</v>
      </c>
      <c r="T693" s="9">
        <v>9823.597134298092</v>
      </c>
      <c r="U693" s="9">
        <v>8646.2793555242515</v>
      </c>
      <c r="V693" s="9">
        <v>55154.059693941577</v>
      </c>
      <c r="W693" s="9">
        <v>920012.53591376252</v>
      </c>
    </row>
    <row r="694" spans="1:23" x14ac:dyDescent="0.25">
      <c r="A694">
        <v>2012</v>
      </c>
      <c r="B694" s="7" t="s">
        <v>456</v>
      </c>
      <c r="C694" s="9">
        <v>28934.091533040151</v>
      </c>
      <c r="D694" s="9"/>
      <c r="E694" s="9"/>
      <c r="F694" s="9"/>
      <c r="G694" s="9">
        <v>185854.53455828817</v>
      </c>
      <c r="H694" s="9"/>
      <c r="I694" s="9"/>
      <c r="J694" s="9">
        <v>18170.304887383954</v>
      </c>
      <c r="K694" s="9"/>
      <c r="L694" s="9"/>
      <c r="M694" s="9">
        <v>10736.665954315858</v>
      </c>
      <c r="N694" s="9">
        <v>66158.814406705889</v>
      </c>
      <c r="O694" s="9">
        <v>191954.79033833463</v>
      </c>
      <c r="P694" s="9">
        <v>5895.1846650859488</v>
      </c>
      <c r="Q694" s="9">
        <v>31586.893888391827</v>
      </c>
      <c r="R694" s="9">
        <v>9115.5622969081851</v>
      </c>
      <c r="S694" s="9">
        <v>3381.0902191440218</v>
      </c>
      <c r="T694" s="9">
        <v>404.47334496895979</v>
      </c>
      <c r="U694" s="9">
        <v>18652.703550825725</v>
      </c>
      <c r="V694" s="9">
        <v>50462.083696506757</v>
      </c>
      <c r="W694" s="9">
        <v>621307.19333990011</v>
      </c>
    </row>
    <row r="695" spans="1:23" x14ac:dyDescent="0.25">
      <c r="A695">
        <v>2012</v>
      </c>
      <c r="B695" s="7" t="s">
        <v>457</v>
      </c>
      <c r="C695" s="9">
        <v>66337.947686593019</v>
      </c>
      <c r="D695" s="9"/>
      <c r="E695" s="9"/>
      <c r="F695" s="9"/>
      <c r="G695" s="9">
        <v>927975.72793349437</v>
      </c>
      <c r="H695" s="9"/>
      <c r="I695" s="9"/>
      <c r="J695" s="9">
        <v>27757.319728758754</v>
      </c>
      <c r="K695" s="9"/>
      <c r="L695" s="9"/>
      <c r="M695" s="9">
        <v>74179.539236298355</v>
      </c>
      <c r="N695" s="9">
        <v>232243.48601490998</v>
      </c>
      <c r="O695" s="9">
        <v>731064.53861480579</v>
      </c>
      <c r="P695" s="9">
        <v>4198.9943856243517</v>
      </c>
      <c r="Q695" s="9">
        <v>304831.52661964879</v>
      </c>
      <c r="R695" s="9">
        <v>43807.09459178531</v>
      </c>
      <c r="S695" s="9">
        <v>84428.838542397018</v>
      </c>
      <c r="T695" s="9">
        <v>36053.414369237566</v>
      </c>
      <c r="U695" s="9">
        <v>7163.3047471081545</v>
      </c>
      <c r="V695" s="9">
        <v>143128.46520912903</v>
      </c>
      <c r="W695" s="9">
        <v>2683170.1976797907</v>
      </c>
    </row>
    <row r="696" spans="1:23" x14ac:dyDescent="0.25">
      <c r="A696">
        <v>2012</v>
      </c>
      <c r="B696" s="7" t="s">
        <v>458</v>
      </c>
      <c r="C696" s="9">
        <v>23790.230115357059</v>
      </c>
      <c r="D696" s="9"/>
      <c r="E696" s="9"/>
      <c r="F696" s="9"/>
      <c r="G696" s="9">
        <v>202340.05138740898</v>
      </c>
      <c r="H696" s="9"/>
      <c r="I696" s="9"/>
      <c r="J696" s="9">
        <v>21131.267993978676</v>
      </c>
      <c r="K696" s="9"/>
      <c r="L696" s="9"/>
      <c r="M696" s="9">
        <v>18607.518441567732</v>
      </c>
      <c r="N696" s="9">
        <v>21438.678047193614</v>
      </c>
      <c r="O696" s="9">
        <v>667328.77611586358</v>
      </c>
      <c r="P696" s="9">
        <v>6848.7089808054961</v>
      </c>
      <c r="Q696" s="9">
        <v>78009.380366395999</v>
      </c>
      <c r="R696" s="9">
        <v>17352.636141898271</v>
      </c>
      <c r="S696" s="9">
        <v>16266.884747060445</v>
      </c>
      <c r="T696" s="9">
        <v>1429.3671388276446</v>
      </c>
      <c r="U696" s="9">
        <v>8279.4543526125926</v>
      </c>
      <c r="V696" s="9">
        <v>68472.890597031073</v>
      </c>
      <c r="W696" s="9">
        <v>1151295.8444260012</v>
      </c>
    </row>
    <row r="697" spans="1:23" x14ac:dyDescent="0.25">
      <c r="A697">
        <v>2012</v>
      </c>
      <c r="B697" s="7" t="s">
        <v>459</v>
      </c>
      <c r="C697" s="9">
        <v>37210.353550119995</v>
      </c>
      <c r="D697" s="9"/>
      <c r="E697" s="9"/>
      <c r="F697" s="9"/>
      <c r="G697" s="9">
        <v>177208.88973336041</v>
      </c>
      <c r="H697" s="9"/>
      <c r="I697" s="9"/>
      <c r="J697" s="9">
        <v>14989.216417144671</v>
      </c>
      <c r="K697" s="9"/>
      <c r="L697" s="9"/>
      <c r="M697" s="9">
        <v>3108.7333713655971</v>
      </c>
      <c r="N697" s="9">
        <v>69476.864678130878</v>
      </c>
      <c r="O697" s="9">
        <v>446965.63827076874</v>
      </c>
      <c r="P697" s="9">
        <v>8740.4313813476292</v>
      </c>
      <c r="Q697" s="9">
        <v>86497.939352724279</v>
      </c>
      <c r="R697" s="9">
        <v>12472.000438535237</v>
      </c>
      <c r="S697" s="9">
        <v>7053.0694962784337</v>
      </c>
      <c r="T697" s="9">
        <v>24472.765220969632</v>
      </c>
      <c r="U697" s="9">
        <v>65.814025415199808</v>
      </c>
      <c r="V697" s="9">
        <v>39616.069588153143</v>
      </c>
      <c r="W697" s="9">
        <v>927877.7855243138</v>
      </c>
    </row>
    <row r="698" spans="1:23" x14ac:dyDescent="0.25">
      <c r="A698">
        <v>2012</v>
      </c>
      <c r="B698" s="7" t="s">
        <v>460</v>
      </c>
      <c r="C698" s="9">
        <v>85074.593981084312</v>
      </c>
      <c r="D698" s="9"/>
      <c r="E698" s="9"/>
      <c r="F698" s="9"/>
      <c r="G698" s="9">
        <v>1654393.2363650636</v>
      </c>
      <c r="H698" s="9"/>
      <c r="I698" s="9"/>
      <c r="J698" s="9">
        <v>83996.669736898111</v>
      </c>
      <c r="K698" s="9"/>
      <c r="L698" s="9"/>
      <c r="M698" s="9">
        <v>429053.86375771248</v>
      </c>
      <c r="N698" s="9">
        <v>60562.072963535378</v>
      </c>
      <c r="O698" s="9">
        <v>1101956.1677844105</v>
      </c>
      <c r="P698" s="9">
        <v>12305.405194602266</v>
      </c>
      <c r="Q698" s="9">
        <v>376764.06541380228</v>
      </c>
      <c r="R698" s="9">
        <v>44512.911727833329</v>
      </c>
      <c r="S698" s="9">
        <v>41002.02432070308</v>
      </c>
      <c r="T698" s="9">
        <v>12650.472595374786</v>
      </c>
      <c r="U698" s="9">
        <v>12416.72319825317</v>
      </c>
      <c r="V698" s="9">
        <v>270227.43438758061</v>
      </c>
      <c r="W698" s="9">
        <v>4184915.6414268538</v>
      </c>
    </row>
    <row r="699" spans="1:23" x14ac:dyDescent="0.25">
      <c r="A699">
        <v>2012</v>
      </c>
      <c r="B699" s="7" t="s">
        <v>461</v>
      </c>
      <c r="C699" s="9">
        <v>14873.398950832687</v>
      </c>
      <c r="D699" s="9"/>
      <c r="E699" s="9"/>
      <c r="F699" s="9"/>
      <c r="G699" s="9">
        <v>143307.26485423127</v>
      </c>
      <c r="H699" s="9"/>
      <c r="I699" s="9"/>
      <c r="J699" s="9">
        <v>7989.7248273872556</v>
      </c>
      <c r="K699" s="9"/>
      <c r="L699" s="9"/>
      <c r="M699" s="9">
        <v>4992.2982966089139</v>
      </c>
      <c r="N699" s="9">
        <v>5484.6860964280313</v>
      </c>
      <c r="O699" s="9">
        <v>295227.92133001948</v>
      </c>
      <c r="P699" s="9">
        <v>3943.6318146870976</v>
      </c>
      <c r="Q699" s="9">
        <v>49491.649501978711</v>
      </c>
      <c r="R699" s="9">
        <v>15042.364247023475</v>
      </c>
      <c r="S699" s="9">
        <v>9259.2447830423916</v>
      </c>
      <c r="T699" s="9">
        <v>1768.868355728139</v>
      </c>
      <c r="U699" s="9">
        <v>332.59767820843115</v>
      </c>
      <c r="V699" s="9">
        <v>29646.514161278639</v>
      </c>
      <c r="W699" s="9">
        <v>581360.16489745432</v>
      </c>
    </row>
    <row r="700" spans="1:23" x14ac:dyDescent="0.25">
      <c r="A700">
        <v>2012</v>
      </c>
      <c r="B700" s="7" t="s">
        <v>462</v>
      </c>
      <c r="C700" s="9">
        <v>34811.589057284007</v>
      </c>
      <c r="D700" s="9"/>
      <c r="E700" s="9"/>
      <c r="F700" s="9"/>
      <c r="G700" s="9">
        <v>172958.33904279867</v>
      </c>
      <c r="H700" s="9"/>
      <c r="I700" s="9"/>
      <c r="J700" s="9">
        <v>5198.3459909463563</v>
      </c>
      <c r="K700" s="9"/>
      <c r="L700" s="9"/>
      <c r="M700" s="9">
        <v>29193.303567778519</v>
      </c>
      <c r="N700" s="9">
        <v>8428.9897602512501</v>
      </c>
      <c r="O700" s="9">
        <v>232897.52357033463</v>
      </c>
      <c r="P700" s="9">
        <v>16326.690277722291</v>
      </c>
      <c r="Q700" s="9">
        <v>60132.560175442501</v>
      </c>
      <c r="R700" s="9">
        <v>15696.695059692236</v>
      </c>
      <c r="S700" s="9">
        <v>8992.2022465727314</v>
      </c>
      <c r="T700" s="9">
        <v>0</v>
      </c>
      <c r="U700" s="9">
        <v>723.65191804137442</v>
      </c>
      <c r="V700" s="9">
        <v>46564.808514864264</v>
      </c>
      <c r="W700" s="9">
        <v>631924.69918172888</v>
      </c>
    </row>
    <row r="701" spans="1:23" x14ac:dyDescent="0.25">
      <c r="A701">
        <v>2012</v>
      </c>
      <c r="B701" s="7" t="s">
        <v>463</v>
      </c>
      <c r="C701" s="9">
        <v>119943.29943798274</v>
      </c>
      <c r="D701" s="9"/>
      <c r="E701" s="9"/>
      <c r="F701" s="9"/>
      <c r="G701" s="9">
        <v>1187507.9563203445</v>
      </c>
      <c r="H701" s="9"/>
      <c r="I701" s="9"/>
      <c r="J701" s="9">
        <v>93571.270128956821</v>
      </c>
      <c r="K701" s="9"/>
      <c r="L701" s="9"/>
      <c r="M701" s="9">
        <v>83345.227764633906</v>
      </c>
      <c r="N701" s="9">
        <v>142858.33243500328</v>
      </c>
      <c r="O701" s="9">
        <v>1244293.7032679142</v>
      </c>
      <c r="P701" s="9">
        <v>15491.911185359191</v>
      </c>
      <c r="Q701" s="9">
        <v>250676.73056143775</v>
      </c>
      <c r="R701" s="9">
        <v>67993.335686644612</v>
      </c>
      <c r="S701" s="9">
        <v>41022.253853651193</v>
      </c>
      <c r="T701" s="9">
        <v>32214.91006288298</v>
      </c>
      <c r="U701" s="9">
        <v>31861.634103702319</v>
      </c>
      <c r="V701" s="9">
        <v>303140.27538908523</v>
      </c>
      <c r="W701" s="9">
        <v>3613920.8401975986</v>
      </c>
    </row>
    <row r="702" spans="1:23" x14ac:dyDescent="0.25">
      <c r="A702">
        <v>2012</v>
      </c>
      <c r="B702" s="7" t="s">
        <v>464</v>
      </c>
      <c r="C702" s="9">
        <v>350013.00444701914</v>
      </c>
      <c r="D702" s="9"/>
      <c r="E702" s="9"/>
      <c r="F702" s="9"/>
      <c r="G702" s="9">
        <v>2532716.0768884644</v>
      </c>
      <c r="H702" s="9"/>
      <c r="I702" s="9"/>
      <c r="J702" s="9">
        <v>215392.96566051984</v>
      </c>
      <c r="K702" s="9"/>
      <c r="L702" s="9"/>
      <c r="M702" s="9">
        <v>423424.81623833551</v>
      </c>
      <c r="N702" s="9">
        <v>293301.15290926403</v>
      </c>
      <c r="O702" s="9">
        <v>3106578.0517649273</v>
      </c>
      <c r="P702" s="9">
        <v>47768.944061264781</v>
      </c>
      <c r="Q702" s="9">
        <v>1389841.9227294647</v>
      </c>
      <c r="R702" s="9">
        <v>264608.32311911299</v>
      </c>
      <c r="S702" s="9">
        <v>139449.83925711154</v>
      </c>
      <c r="T702" s="9">
        <v>71473.709463619074</v>
      </c>
      <c r="U702" s="9">
        <v>192022.03117787678</v>
      </c>
      <c r="V702" s="9">
        <v>549305.88952198857</v>
      </c>
      <c r="W702" s="9">
        <v>9575896.727238968</v>
      </c>
    </row>
    <row r="703" spans="1:23" x14ac:dyDescent="0.25">
      <c r="A703">
        <v>2012</v>
      </c>
      <c r="B703" s="7" t="s">
        <v>465</v>
      </c>
      <c r="C703" s="9">
        <v>97660.249117246</v>
      </c>
      <c r="D703" s="9"/>
      <c r="E703" s="9"/>
      <c r="F703" s="9"/>
      <c r="G703" s="9">
        <v>511461.98024776136</v>
      </c>
      <c r="H703" s="9"/>
      <c r="I703" s="9"/>
      <c r="J703" s="9">
        <v>66092.034863939291</v>
      </c>
      <c r="K703" s="9"/>
      <c r="L703" s="9"/>
      <c r="M703" s="9">
        <v>27018.853009839557</v>
      </c>
      <c r="N703" s="9">
        <v>52965.496293598706</v>
      </c>
      <c r="O703" s="9">
        <v>802517.37746864604</v>
      </c>
      <c r="P703" s="9">
        <v>5222.0553206118484</v>
      </c>
      <c r="Q703" s="9">
        <v>386267.98079185683</v>
      </c>
      <c r="R703" s="9">
        <v>46491.73691863905</v>
      </c>
      <c r="S703" s="9">
        <v>39634.990671587562</v>
      </c>
      <c r="T703" s="9">
        <v>46577.341290934666</v>
      </c>
      <c r="U703" s="9">
        <v>3181.1762856584778</v>
      </c>
      <c r="V703" s="9">
        <v>107841.78872447419</v>
      </c>
      <c r="W703" s="9">
        <v>2192933.0610047937</v>
      </c>
    </row>
    <row r="704" spans="1:23" x14ac:dyDescent="0.25">
      <c r="A704">
        <v>2012</v>
      </c>
      <c r="B704" s="7" t="s">
        <v>466</v>
      </c>
      <c r="C704" s="9">
        <v>537440.20683409681</v>
      </c>
      <c r="D704" s="9"/>
      <c r="E704" s="9"/>
      <c r="F704" s="9"/>
      <c r="G704" s="9">
        <v>3966208.1344898157</v>
      </c>
      <c r="H704" s="9"/>
      <c r="I704" s="9"/>
      <c r="J704" s="9">
        <v>181054.46122296946</v>
      </c>
      <c r="K704" s="9"/>
      <c r="L704" s="9"/>
      <c r="M704" s="9">
        <v>626509.41718685743</v>
      </c>
      <c r="N704" s="9">
        <v>425013.92819680803</v>
      </c>
      <c r="O704" s="9">
        <v>17911940.503557008</v>
      </c>
      <c r="P704" s="9">
        <v>251589.4771924004</v>
      </c>
      <c r="Q704" s="9">
        <v>3020097.6927094543</v>
      </c>
      <c r="R704" s="9">
        <v>424511.1068369312</v>
      </c>
      <c r="S704" s="9">
        <v>186382.57928983722</v>
      </c>
      <c r="T704" s="9">
        <v>406223.21034898929</v>
      </c>
      <c r="U704" s="9">
        <v>563239.81069377589</v>
      </c>
      <c r="V704" s="9">
        <v>1286633.7255124026</v>
      </c>
      <c r="W704" s="9">
        <v>29786844.254071347</v>
      </c>
    </row>
    <row r="705" spans="1:23" x14ac:dyDescent="0.25">
      <c r="A705">
        <v>2012</v>
      </c>
      <c r="B705" s="7" t="s">
        <v>467</v>
      </c>
      <c r="C705" s="9">
        <v>1734009.492554575</v>
      </c>
      <c r="D705" s="9"/>
      <c r="E705" s="9"/>
      <c r="F705" s="9"/>
      <c r="G705" s="9">
        <v>17484538.490998998</v>
      </c>
      <c r="H705" s="9"/>
      <c r="I705" s="9"/>
      <c r="J705" s="9">
        <v>794069.08690182189</v>
      </c>
      <c r="K705" s="9"/>
      <c r="L705" s="9"/>
      <c r="M705" s="9">
        <v>2974963.9875846552</v>
      </c>
      <c r="N705" s="9">
        <v>1702429.1608296561</v>
      </c>
      <c r="O705" s="9">
        <v>27558195.770604055</v>
      </c>
      <c r="P705" s="9">
        <v>1835265.4463971888</v>
      </c>
      <c r="Q705" s="9">
        <v>13408410.054453554</v>
      </c>
      <c r="R705" s="9">
        <v>1563679.7110311915</v>
      </c>
      <c r="S705" s="9">
        <v>698145.55556492205</v>
      </c>
      <c r="T705" s="9">
        <v>2528099.0045467461</v>
      </c>
      <c r="U705" s="9">
        <v>401356.45247723063</v>
      </c>
      <c r="V705" s="9">
        <v>10118435.600347584</v>
      </c>
      <c r="W705" s="9">
        <v>82801597.814292178</v>
      </c>
    </row>
    <row r="706" spans="1:23" x14ac:dyDescent="0.25">
      <c r="A706">
        <v>2012</v>
      </c>
      <c r="B706" s="7" t="s">
        <v>468</v>
      </c>
      <c r="C706" s="9">
        <v>531469.10291055299</v>
      </c>
      <c r="D706" s="9"/>
      <c r="E706" s="9"/>
      <c r="F706" s="9"/>
      <c r="G706" s="9">
        <v>2361241.72578756</v>
      </c>
      <c r="H706" s="9"/>
      <c r="I706" s="9"/>
      <c r="J706" s="9">
        <v>171728.39556470508</v>
      </c>
      <c r="K706" s="9"/>
      <c r="L706" s="9"/>
      <c r="M706" s="9">
        <v>211600.09480154654</v>
      </c>
      <c r="N706" s="9">
        <v>279939.57703908742</v>
      </c>
      <c r="O706" s="9">
        <v>2581586.5691769035</v>
      </c>
      <c r="P706" s="9">
        <v>106030.04516322784</v>
      </c>
      <c r="Q706" s="9">
        <v>1746479.2013409387</v>
      </c>
      <c r="R706" s="9">
        <v>209051.8578325453</v>
      </c>
      <c r="S706" s="9">
        <v>114069.27642718903</v>
      </c>
      <c r="T706" s="9">
        <v>205924.49562019901</v>
      </c>
      <c r="U706" s="9">
        <v>134108.49770726979</v>
      </c>
      <c r="V706" s="9">
        <v>604035.83587311953</v>
      </c>
      <c r="W706" s="9">
        <v>9257264.6752448454</v>
      </c>
    </row>
    <row r="707" spans="1:23" x14ac:dyDescent="0.25">
      <c r="A707">
        <v>2012</v>
      </c>
      <c r="B707" s="7" t="s">
        <v>469</v>
      </c>
      <c r="C707" s="9">
        <v>283318.29148772021</v>
      </c>
      <c r="D707" s="9"/>
      <c r="E707" s="9"/>
      <c r="F707" s="9"/>
      <c r="G707" s="9">
        <v>989762.7967846517</v>
      </c>
      <c r="H707" s="9"/>
      <c r="I707" s="9"/>
      <c r="J707" s="9">
        <v>89881.287828057364</v>
      </c>
      <c r="K707" s="9"/>
      <c r="L707" s="9"/>
      <c r="M707" s="9">
        <v>133554.28642010866</v>
      </c>
      <c r="N707" s="9">
        <v>87686.619965566715</v>
      </c>
      <c r="O707" s="9">
        <v>1759976.3263471655</v>
      </c>
      <c r="P707" s="9">
        <v>38234.578231594227</v>
      </c>
      <c r="Q707" s="9">
        <v>541790.28177064867</v>
      </c>
      <c r="R707" s="9">
        <v>161412.5836891013</v>
      </c>
      <c r="S707" s="9">
        <v>137526.24819596208</v>
      </c>
      <c r="T707" s="9">
        <v>92673.606224386152</v>
      </c>
      <c r="U707" s="9">
        <v>3331.9468884978305</v>
      </c>
      <c r="V707" s="9">
        <v>309485.42703815061</v>
      </c>
      <c r="W707" s="9">
        <v>4628634.280871612</v>
      </c>
    </row>
    <row r="708" spans="1:23" x14ac:dyDescent="0.25">
      <c r="A708">
        <v>2012</v>
      </c>
      <c r="B708" s="7" t="s">
        <v>470</v>
      </c>
      <c r="C708" s="9">
        <v>347924.39184593013</v>
      </c>
      <c r="D708" s="9"/>
      <c r="E708" s="9"/>
      <c r="F708" s="9"/>
      <c r="G708" s="9">
        <v>1853001.6312978053</v>
      </c>
      <c r="H708" s="9"/>
      <c r="I708" s="9"/>
      <c r="J708" s="9">
        <v>144824.25033053145</v>
      </c>
      <c r="K708" s="9"/>
      <c r="L708" s="9"/>
      <c r="M708" s="9">
        <v>575025.046271028</v>
      </c>
      <c r="N708" s="9">
        <v>109611.57772710225</v>
      </c>
      <c r="O708" s="9">
        <v>3006741.2564984742</v>
      </c>
      <c r="P708" s="9">
        <v>25424.394313046698</v>
      </c>
      <c r="Q708" s="9">
        <v>1443895.5626766342</v>
      </c>
      <c r="R708" s="9">
        <v>199014.08087653902</v>
      </c>
      <c r="S708" s="9">
        <v>90923.698920273993</v>
      </c>
      <c r="T708" s="9">
        <v>101417.67989310189</v>
      </c>
      <c r="U708" s="9">
        <v>79223.776605700928</v>
      </c>
      <c r="V708" s="9">
        <v>568193.84338332259</v>
      </c>
      <c r="W708" s="9">
        <v>8545221.1906394921</v>
      </c>
    </row>
    <row r="709" spans="1:23" x14ac:dyDescent="0.25">
      <c r="A709">
        <v>2012</v>
      </c>
      <c r="B709" s="7" t="s">
        <v>471</v>
      </c>
      <c r="C709" s="9">
        <v>48812.979577083213</v>
      </c>
      <c r="D709" s="9"/>
      <c r="E709" s="9"/>
      <c r="F709" s="9"/>
      <c r="G709" s="9">
        <v>179348.9129777851</v>
      </c>
      <c r="H709" s="9"/>
      <c r="I709" s="9"/>
      <c r="J709" s="9">
        <v>21425.814736972938</v>
      </c>
      <c r="K709" s="9"/>
      <c r="L709" s="9"/>
      <c r="M709" s="9">
        <v>10260.109128975166</v>
      </c>
      <c r="N709" s="9">
        <v>30974.189032228613</v>
      </c>
      <c r="O709" s="9">
        <v>489605.10856887721</v>
      </c>
      <c r="P709" s="9">
        <v>8130.6496231064975</v>
      </c>
      <c r="Q709" s="9">
        <v>101393.60017261098</v>
      </c>
      <c r="R709" s="9">
        <v>19988.948013136389</v>
      </c>
      <c r="S709" s="9">
        <v>21059.895440676006</v>
      </c>
      <c r="T709" s="9">
        <v>4046.0413251687701</v>
      </c>
      <c r="U709" s="9">
        <v>3211.1276049011403</v>
      </c>
      <c r="V709" s="9">
        <v>77632.860187370999</v>
      </c>
      <c r="W709" s="9">
        <v>1015890.236388893</v>
      </c>
    </row>
    <row r="710" spans="1:23" x14ac:dyDescent="0.25">
      <c r="A710">
        <v>2012</v>
      </c>
      <c r="B710" s="7" t="s">
        <v>472</v>
      </c>
      <c r="C710" s="9">
        <v>44841.243034713865</v>
      </c>
      <c r="D710" s="9"/>
      <c r="E710" s="9"/>
      <c r="F710" s="9"/>
      <c r="G710" s="9">
        <v>321093.37508110492</v>
      </c>
      <c r="H710" s="9"/>
      <c r="I710" s="9"/>
      <c r="J710" s="9">
        <v>21958.836117289902</v>
      </c>
      <c r="K710" s="9"/>
      <c r="L710" s="9"/>
      <c r="M710" s="9">
        <v>16005.987395929529</v>
      </c>
      <c r="N710" s="9">
        <v>13735.364023375247</v>
      </c>
      <c r="O710" s="9">
        <v>448711.69337310398</v>
      </c>
      <c r="P710" s="9">
        <v>33118.429882197735</v>
      </c>
      <c r="Q710" s="9">
        <v>40335.357530554546</v>
      </c>
      <c r="R710" s="9">
        <v>28004.366108514936</v>
      </c>
      <c r="S710" s="9">
        <v>11857.502368919313</v>
      </c>
      <c r="T710" s="9">
        <v>25080.862225050951</v>
      </c>
      <c r="U710" s="9">
        <v>1857.2455925509021</v>
      </c>
      <c r="V710" s="9">
        <v>63465.982115703344</v>
      </c>
      <c r="W710" s="9">
        <v>1070066.2448490092</v>
      </c>
    </row>
    <row r="711" spans="1:23" x14ac:dyDescent="0.25">
      <c r="A711">
        <v>2012</v>
      </c>
      <c r="B711" s="7" t="s">
        <v>473</v>
      </c>
      <c r="C711" s="9">
        <v>124088.89298416632</v>
      </c>
      <c r="D711" s="9"/>
      <c r="E711" s="9"/>
      <c r="F711" s="9"/>
      <c r="G711" s="9">
        <v>717165.3350683616</v>
      </c>
      <c r="H711" s="9"/>
      <c r="I711" s="9"/>
      <c r="J711" s="9">
        <v>59785.87671154063</v>
      </c>
      <c r="K711" s="9"/>
      <c r="L711" s="9"/>
      <c r="M711" s="9">
        <v>107931.01742974683</v>
      </c>
      <c r="N711" s="9">
        <v>55300.17030903502</v>
      </c>
      <c r="O711" s="9">
        <v>900290.35788586165</v>
      </c>
      <c r="P711" s="9">
        <v>13562.558399587255</v>
      </c>
      <c r="Q711" s="9">
        <v>205623.29819323344</v>
      </c>
      <c r="R711" s="9">
        <v>54562.752142833386</v>
      </c>
      <c r="S711" s="9">
        <v>44233.06613363231</v>
      </c>
      <c r="T711" s="9">
        <v>21266.401727178934</v>
      </c>
      <c r="U711" s="9">
        <v>3820.9198128978501</v>
      </c>
      <c r="V711" s="9">
        <v>151335.85383342241</v>
      </c>
      <c r="W711" s="9">
        <v>2458966.5006314977</v>
      </c>
    </row>
    <row r="712" spans="1:23" x14ac:dyDescent="0.25">
      <c r="A712" s="11">
        <v>2012</v>
      </c>
      <c r="B712" s="7" t="s">
        <v>474</v>
      </c>
      <c r="C712" s="9">
        <v>130111.39084474876</v>
      </c>
      <c r="D712" s="9"/>
      <c r="E712" s="9"/>
      <c r="F712" s="9"/>
      <c r="G712" s="9">
        <v>833772.79747116007</v>
      </c>
      <c r="H712" s="9"/>
      <c r="I712" s="9"/>
      <c r="J712" s="9">
        <v>52555.056811334129</v>
      </c>
      <c r="K712" s="9"/>
      <c r="L712" s="9"/>
      <c r="M712" s="9">
        <v>32190.78929149374</v>
      </c>
      <c r="N712" s="9">
        <v>75651.86763008291</v>
      </c>
      <c r="O712" s="9">
        <v>2827746.031035074</v>
      </c>
      <c r="P712" s="9">
        <v>6051.7387131667565</v>
      </c>
      <c r="Q712" s="9">
        <v>741959.74917632365</v>
      </c>
      <c r="R712" s="9">
        <v>118101.99711161181</v>
      </c>
      <c r="S712" s="9">
        <v>35113.408524326376</v>
      </c>
      <c r="T712" s="9">
        <v>10231.66912570043</v>
      </c>
      <c r="U712" s="9">
        <v>45484.653586202461</v>
      </c>
      <c r="V712" s="9">
        <v>415837.56524937105</v>
      </c>
      <c r="W712" s="9">
        <v>5324808.7145705959</v>
      </c>
    </row>
    <row r="713" spans="1:23" x14ac:dyDescent="0.25">
      <c r="B713" s="7" t="s">
        <v>87</v>
      </c>
      <c r="C713" s="9">
        <v>4870803.6326662404</v>
      </c>
      <c r="D713" s="9"/>
      <c r="E713" s="9"/>
      <c r="F713" s="9"/>
      <c r="G713" s="9">
        <v>37690508.380132422</v>
      </c>
      <c r="H713" s="9"/>
      <c r="I713" s="9"/>
      <c r="J713" s="9">
        <v>2221616.7612169497</v>
      </c>
      <c r="K713" s="9"/>
      <c r="L713" s="9"/>
      <c r="M713" s="9">
        <v>5901230.5774543239</v>
      </c>
      <c r="N713" s="9">
        <v>3865750.9836826911</v>
      </c>
      <c r="O713" s="9">
        <v>68583934.055090457</v>
      </c>
      <c r="P713" s="9">
        <v>2455285.5643671211</v>
      </c>
      <c r="Q713" s="9">
        <v>24719415.567707904</v>
      </c>
      <c r="R713" s="9">
        <v>3415102.6621001456</v>
      </c>
      <c r="S713" s="9">
        <v>1778415.5153864685</v>
      </c>
      <c r="T713" s="9">
        <v>3643654.3332255674</v>
      </c>
      <c r="U713" s="9">
        <v>1777670.7128652276</v>
      </c>
      <c r="V713" s="9">
        <v>15457566.710280964</v>
      </c>
      <c r="W713" s="9">
        <v>176380955.45617646</v>
      </c>
    </row>
    <row r="715" spans="1:23" x14ac:dyDescent="0.25">
      <c r="C715" s="13" t="s">
        <v>93</v>
      </c>
    </row>
    <row r="716" spans="1:23" x14ac:dyDescent="0.25">
      <c r="C716" s="133" t="s">
        <v>48</v>
      </c>
      <c r="M716" s="133" t="s">
        <v>845</v>
      </c>
      <c r="W716" s="133" t="s">
        <v>84</v>
      </c>
    </row>
    <row r="717" spans="1:23" x14ac:dyDescent="0.25">
      <c r="A717">
        <v>2013</v>
      </c>
      <c r="B717" s="13" t="s">
        <v>94</v>
      </c>
      <c r="C717" s="133" t="s">
        <v>780</v>
      </c>
      <c r="D717" s="133" t="s">
        <v>782</v>
      </c>
      <c r="E717" s="133" t="s">
        <v>23</v>
      </c>
      <c r="F717" s="133" t="s">
        <v>787</v>
      </c>
      <c r="G717" s="133" t="s">
        <v>788</v>
      </c>
      <c r="H717" s="133" t="s">
        <v>791</v>
      </c>
      <c r="I717" s="133" t="s">
        <v>25</v>
      </c>
      <c r="J717" s="133" t="s">
        <v>24</v>
      </c>
      <c r="K717" s="133" t="s">
        <v>35</v>
      </c>
      <c r="L717" s="133" t="s">
        <v>795</v>
      </c>
      <c r="M717" s="133" t="s">
        <v>780</v>
      </c>
      <c r="N717" s="133" t="s">
        <v>782</v>
      </c>
      <c r="O717" s="133" t="s">
        <v>23</v>
      </c>
      <c r="P717" s="133" t="s">
        <v>787</v>
      </c>
      <c r="Q717" s="133" t="s">
        <v>788</v>
      </c>
      <c r="R717" s="133" t="s">
        <v>791</v>
      </c>
      <c r="S717" s="133" t="s">
        <v>25</v>
      </c>
      <c r="T717" s="133" t="s">
        <v>24</v>
      </c>
      <c r="U717" s="133" t="s">
        <v>35</v>
      </c>
      <c r="V717" s="133" t="s">
        <v>795</v>
      </c>
    </row>
    <row r="718" spans="1:23" x14ac:dyDescent="0.25">
      <c r="A718">
        <v>2013</v>
      </c>
      <c r="B718" s="7" t="s">
        <v>475</v>
      </c>
      <c r="C718" s="9">
        <v>55921.448944966476</v>
      </c>
      <c r="D718" s="9"/>
      <c r="E718" s="9"/>
      <c r="F718" s="9"/>
      <c r="G718" s="9">
        <v>141585.55576861772</v>
      </c>
      <c r="H718" s="9"/>
      <c r="I718" s="9"/>
      <c r="J718" s="9">
        <v>12415.861140416258</v>
      </c>
      <c r="K718" s="9"/>
      <c r="L718" s="9"/>
      <c r="M718" s="9">
        <v>5724.2298108951236</v>
      </c>
      <c r="N718" s="9">
        <v>2130.5020687873775</v>
      </c>
      <c r="O718" s="9">
        <v>279480.92017441045</v>
      </c>
      <c r="P718" s="9">
        <v>1122.3938290358265</v>
      </c>
      <c r="Q718" s="9">
        <v>33971.914264941151</v>
      </c>
      <c r="R718" s="9">
        <v>10842.993127864907</v>
      </c>
      <c r="S718" s="9">
        <v>3935.6151090320168</v>
      </c>
      <c r="T718" s="9">
        <v>5996.797897072438</v>
      </c>
      <c r="U718" s="9">
        <v>3919.9440623195669</v>
      </c>
      <c r="V718" s="9">
        <v>14580.887209785189</v>
      </c>
      <c r="W718" s="9">
        <v>571629.0634081444</v>
      </c>
    </row>
    <row r="719" spans="1:23" x14ac:dyDescent="0.25">
      <c r="A719">
        <v>2013</v>
      </c>
      <c r="B719" s="7" t="s">
        <v>476</v>
      </c>
      <c r="C719" s="9">
        <v>10454.525463804002</v>
      </c>
      <c r="D719" s="9"/>
      <c r="E719" s="9"/>
      <c r="F719" s="9"/>
      <c r="G719" s="9">
        <v>39944.212152048894</v>
      </c>
      <c r="H719" s="9"/>
      <c r="I719" s="9"/>
      <c r="J719" s="9">
        <v>4569.8347270262548</v>
      </c>
      <c r="K719" s="9"/>
      <c r="L719" s="9"/>
      <c r="M719" s="9">
        <v>2636.6995275251611</v>
      </c>
      <c r="N719" s="9">
        <v>7519.3848970580111</v>
      </c>
      <c r="O719" s="9">
        <v>96846.981064435546</v>
      </c>
      <c r="P719" s="9">
        <v>0</v>
      </c>
      <c r="Q719" s="9">
        <v>5144.3938575345501</v>
      </c>
      <c r="R719" s="9">
        <v>2489.9396652642067</v>
      </c>
      <c r="S719" s="9">
        <v>3511.1564273540107</v>
      </c>
      <c r="T719" s="9">
        <v>1762.8700511855814</v>
      </c>
      <c r="U719" s="9">
        <v>37930.114442881786</v>
      </c>
      <c r="V719" s="9">
        <v>3352.3229612317159</v>
      </c>
      <c r="W719" s="9">
        <v>216162.43523734971</v>
      </c>
    </row>
    <row r="720" spans="1:23" x14ac:dyDescent="0.25">
      <c r="A720">
        <v>2013</v>
      </c>
      <c r="B720" s="7" t="s">
        <v>477</v>
      </c>
      <c r="C720" s="9">
        <v>73476.03993904317</v>
      </c>
      <c r="D720" s="9"/>
      <c r="E720" s="9"/>
      <c r="F720" s="9"/>
      <c r="G720" s="9">
        <v>290335.27889537008</v>
      </c>
      <c r="H720" s="9"/>
      <c r="I720" s="9"/>
      <c r="J720" s="9">
        <v>28814.626507596357</v>
      </c>
      <c r="K720" s="9"/>
      <c r="L720" s="9"/>
      <c r="M720" s="9">
        <v>69243.237534260814</v>
      </c>
      <c r="N720" s="9">
        <v>70871.792822885633</v>
      </c>
      <c r="O720" s="9">
        <v>708495.21430320677</v>
      </c>
      <c r="P720" s="9">
        <v>3341.1390149507697</v>
      </c>
      <c r="Q720" s="9">
        <v>101091.58576878085</v>
      </c>
      <c r="R720" s="9">
        <v>18052.289117207434</v>
      </c>
      <c r="S720" s="9">
        <v>15647.841839446046</v>
      </c>
      <c r="T720" s="9">
        <v>19497.724820096548</v>
      </c>
      <c r="U720" s="9">
        <v>1657.4771159143736</v>
      </c>
      <c r="V720" s="9">
        <v>70869.82963056906</v>
      </c>
      <c r="W720" s="9">
        <v>1471394.0773093279</v>
      </c>
    </row>
    <row r="721" spans="1:23" x14ac:dyDescent="0.25">
      <c r="A721">
        <v>2013</v>
      </c>
      <c r="B721" s="7" t="s">
        <v>478</v>
      </c>
      <c r="C721" s="9">
        <v>2864.893724777558</v>
      </c>
      <c r="D721" s="9"/>
      <c r="E721" s="9"/>
      <c r="F721" s="9"/>
      <c r="G721" s="9">
        <v>34744.591924591732</v>
      </c>
      <c r="H721" s="9"/>
      <c r="I721" s="9"/>
      <c r="J721" s="9">
        <v>5471.126799875261</v>
      </c>
      <c r="K721" s="9"/>
      <c r="L721" s="9"/>
      <c r="M721" s="9">
        <v>115.64985876683917</v>
      </c>
      <c r="N721" s="9">
        <v>749.91776748690859</v>
      </c>
      <c r="O721" s="9">
        <v>87711.479653859948</v>
      </c>
      <c r="P721" s="9">
        <v>121.91343423566472</v>
      </c>
      <c r="Q721" s="9">
        <v>12688.730664231822</v>
      </c>
      <c r="R721" s="9">
        <v>3285.9443184798238</v>
      </c>
      <c r="S721" s="9">
        <v>4923.0920633899113</v>
      </c>
      <c r="T721" s="9">
        <v>2352.2285500399466</v>
      </c>
      <c r="U721" s="9">
        <v>1210.8186413697038</v>
      </c>
      <c r="V721" s="9">
        <v>3806.4370093226403</v>
      </c>
      <c r="W721" s="9">
        <v>160046.82441042777</v>
      </c>
    </row>
    <row r="722" spans="1:23" x14ac:dyDescent="0.25">
      <c r="A722">
        <v>2013</v>
      </c>
      <c r="B722" s="7" t="s">
        <v>479</v>
      </c>
      <c r="C722" s="9">
        <v>51680.219921895317</v>
      </c>
      <c r="D722" s="9"/>
      <c r="E722" s="9"/>
      <c r="F722" s="9"/>
      <c r="G722" s="9">
        <v>383104.14512556011</v>
      </c>
      <c r="H722" s="9"/>
      <c r="I722" s="9"/>
      <c r="J722" s="9">
        <v>36192.751538076845</v>
      </c>
      <c r="K722" s="9"/>
      <c r="L722" s="9"/>
      <c r="M722" s="9">
        <v>34126.485683238694</v>
      </c>
      <c r="N722" s="9">
        <v>56073.758673651551</v>
      </c>
      <c r="O722" s="9">
        <v>587978.74127644766</v>
      </c>
      <c r="P722" s="9">
        <v>5476.695908038836</v>
      </c>
      <c r="Q722" s="9">
        <v>176452.46840957316</v>
      </c>
      <c r="R722" s="9">
        <v>44015.184013927937</v>
      </c>
      <c r="S722" s="9">
        <v>15327.032988765486</v>
      </c>
      <c r="T722" s="9">
        <v>8208.6895182368808</v>
      </c>
      <c r="U722" s="9">
        <v>268049.20432405832</v>
      </c>
      <c r="V722" s="9">
        <v>84155.227350177825</v>
      </c>
      <c r="W722" s="9">
        <v>1750840.6047316482</v>
      </c>
    </row>
    <row r="723" spans="1:23" x14ac:dyDescent="0.25">
      <c r="A723">
        <v>2013</v>
      </c>
      <c r="B723" s="7" t="s">
        <v>480</v>
      </c>
      <c r="C723" s="9">
        <v>4300.8531201071482</v>
      </c>
      <c r="D723" s="9"/>
      <c r="E723" s="9"/>
      <c r="F723" s="9"/>
      <c r="G723" s="9">
        <v>46019.906273972207</v>
      </c>
      <c r="H723" s="9"/>
      <c r="I723" s="9"/>
      <c r="J723" s="9">
        <v>914.42445720587614</v>
      </c>
      <c r="K723" s="9"/>
      <c r="L723" s="9"/>
      <c r="M723" s="9">
        <v>1901.2145422714391</v>
      </c>
      <c r="N723" s="9">
        <v>6896.5954285211328</v>
      </c>
      <c r="O723" s="9">
        <v>72370.254899134525</v>
      </c>
      <c r="P723" s="9">
        <v>0</v>
      </c>
      <c r="Q723" s="9">
        <v>2151.8765238978081</v>
      </c>
      <c r="R723" s="9">
        <v>2529.1989595085106</v>
      </c>
      <c r="S723" s="9">
        <v>2496.1484629859792</v>
      </c>
      <c r="T723" s="9">
        <v>0</v>
      </c>
      <c r="U723" s="9">
        <v>588.32571658236145</v>
      </c>
      <c r="V723" s="9">
        <v>9689.4471176873194</v>
      </c>
      <c r="W723" s="9">
        <v>149858.24550187431</v>
      </c>
    </row>
    <row r="724" spans="1:23" x14ac:dyDescent="0.25">
      <c r="A724">
        <v>2013</v>
      </c>
      <c r="B724" s="7" t="s">
        <v>481</v>
      </c>
      <c r="C724" s="9">
        <v>9785.8411339196464</v>
      </c>
      <c r="D724" s="9"/>
      <c r="E724" s="9"/>
      <c r="F724" s="9"/>
      <c r="G724" s="9">
        <v>87299.961604324722</v>
      </c>
      <c r="H724" s="9"/>
      <c r="I724" s="9"/>
      <c r="J724" s="9">
        <v>7267.4013133822582</v>
      </c>
      <c r="K724" s="9"/>
      <c r="L724" s="9"/>
      <c r="M724" s="9">
        <v>6942.3431924548267</v>
      </c>
      <c r="N724" s="9">
        <v>1490.6417609041484</v>
      </c>
      <c r="O724" s="9">
        <v>133706.65342551848</v>
      </c>
      <c r="P724" s="9">
        <v>483.10034361578465</v>
      </c>
      <c r="Q724" s="9">
        <v>24188.394736900671</v>
      </c>
      <c r="R724" s="9">
        <v>8451.8090075261716</v>
      </c>
      <c r="S724" s="9">
        <v>3490.2568352210419</v>
      </c>
      <c r="T724" s="9">
        <v>0</v>
      </c>
      <c r="U724" s="9">
        <v>280.42073900962913</v>
      </c>
      <c r="V724" s="9">
        <v>9454.6441915042597</v>
      </c>
      <c r="W724" s="9">
        <v>292841.46828428167</v>
      </c>
    </row>
    <row r="725" spans="1:23" x14ac:dyDescent="0.25">
      <c r="A725">
        <v>2013</v>
      </c>
      <c r="B725" s="7" t="s">
        <v>482</v>
      </c>
      <c r="C725" s="9">
        <v>62655.461525627601</v>
      </c>
      <c r="D725" s="9"/>
      <c r="E725" s="9"/>
      <c r="F725" s="9"/>
      <c r="G725" s="9">
        <v>268284.76257203694</v>
      </c>
      <c r="H725" s="9"/>
      <c r="I725" s="9"/>
      <c r="J725" s="9">
        <v>32090.457667097973</v>
      </c>
      <c r="K725" s="9"/>
      <c r="L725" s="9"/>
      <c r="M725" s="9">
        <v>16801.130145670159</v>
      </c>
      <c r="N725" s="9">
        <v>7947.637753668696</v>
      </c>
      <c r="O725" s="9">
        <v>458492.95272274048</v>
      </c>
      <c r="P725" s="9">
        <v>1240.1100628096442</v>
      </c>
      <c r="Q725" s="9">
        <v>42299.925010972955</v>
      </c>
      <c r="R725" s="9">
        <v>16097.062072946897</v>
      </c>
      <c r="S725" s="9">
        <v>8176.1744385987186</v>
      </c>
      <c r="T725" s="9">
        <v>3567.0623416040271</v>
      </c>
      <c r="U725" s="9">
        <v>8951.6295343054608</v>
      </c>
      <c r="V725" s="9">
        <v>49652.694814982118</v>
      </c>
      <c r="W725" s="9">
        <v>976257.06066306168</v>
      </c>
    </row>
    <row r="726" spans="1:23" x14ac:dyDescent="0.25">
      <c r="A726">
        <v>2013</v>
      </c>
      <c r="B726" s="7" t="s">
        <v>483</v>
      </c>
      <c r="C726" s="9">
        <v>33435.289207035181</v>
      </c>
      <c r="D726" s="9"/>
      <c r="E726" s="9"/>
      <c r="F726" s="9"/>
      <c r="G726" s="9">
        <v>197719.23939920933</v>
      </c>
      <c r="H726" s="9"/>
      <c r="I726" s="9"/>
      <c r="J726" s="9">
        <v>16932.021623971872</v>
      </c>
      <c r="K726" s="9"/>
      <c r="L726" s="9"/>
      <c r="M726" s="9">
        <v>13998.107044582222</v>
      </c>
      <c r="N726" s="9">
        <v>63827.493373528057</v>
      </c>
      <c r="O726" s="9">
        <v>223835.13042313664</v>
      </c>
      <c r="P726" s="9">
        <v>8239.8675670825232</v>
      </c>
      <c r="Q726" s="9">
        <v>33375.014055226879</v>
      </c>
      <c r="R726" s="9">
        <v>10688.654498471358</v>
      </c>
      <c r="S726" s="9">
        <v>3840.9836381585105</v>
      </c>
      <c r="T726" s="9">
        <v>692.15739403932434</v>
      </c>
      <c r="U726" s="9">
        <v>35655.303677844437</v>
      </c>
      <c r="V726" s="9">
        <v>72594.876995401457</v>
      </c>
      <c r="W726" s="9">
        <v>714834.13889768801</v>
      </c>
    </row>
    <row r="727" spans="1:23" x14ac:dyDescent="0.25">
      <c r="A727">
        <v>2013</v>
      </c>
      <c r="B727" s="7" t="s">
        <v>484</v>
      </c>
      <c r="C727" s="9">
        <v>88235.892457604292</v>
      </c>
      <c r="D727" s="9"/>
      <c r="E727" s="9"/>
      <c r="F727" s="9"/>
      <c r="G727" s="9">
        <v>936602.89538000373</v>
      </c>
      <c r="H727" s="9"/>
      <c r="I727" s="9"/>
      <c r="J727" s="9">
        <v>28574.179455455651</v>
      </c>
      <c r="K727" s="9"/>
      <c r="L727" s="9"/>
      <c r="M727" s="9">
        <v>91127.402725183973</v>
      </c>
      <c r="N727" s="9">
        <v>273115.95088549849</v>
      </c>
      <c r="O727" s="9">
        <v>817357.06417812244</v>
      </c>
      <c r="P727" s="9">
        <v>7911.6501630612074</v>
      </c>
      <c r="Q727" s="9">
        <v>302862.63849053549</v>
      </c>
      <c r="R727" s="9">
        <v>45458.385033625556</v>
      </c>
      <c r="S727" s="9">
        <v>95570.307899161344</v>
      </c>
      <c r="T727" s="9">
        <v>35831.195815796178</v>
      </c>
      <c r="U727" s="9">
        <v>659.06982986058676</v>
      </c>
      <c r="V727" s="9">
        <v>150915.68110278208</v>
      </c>
      <c r="W727" s="9">
        <v>2874222.3134166906</v>
      </c>
    </row>
    <row r="728" spans="1:23" x14ac:dyDescent="0.25">
      <c r="A728">
        <v>2013</v>
      </c>
      <c r="B728" s="7" t="s">
        <v>485</v>
      </c>
      <c r="C728" s="9">
        <v>28122.613432586717</v>
      </c>
      <c r="D728" s="9"/>
      <c r="E728" s="9"/>
      <c r="F728" s="9"/>
      <c r="G728" s="9">
        <v>233324.67029914694</v>
      </c>
      <c r="H728" s="9"/>
      <c r="I728" s="9"/>
      <c r="J728" s="9">
        <v>23808.562358503012</v>
      </c>
      <c r="K728" s="9"/>
      <c r="L728" s="9"/>
      <c r="M728" s="9">
        <v>20403.830728767109</v>
      </c>
      <c r="N728" s="9">
        <v>25366.557141599347</v>
      </c>
      <c r="O728" s="9">
        <v>603684.36849763058</v>
      </c>
      <c r="P728" s="9">
        <v>9294.555375019876</v>
      </c>
      <c r="Q728" s="9">
        <v>65000.070504079573</v>
      </c>
      <c r="R728" s="9">
        <v>19158.356863947396</v>
      </c>
      <c r="S728" s="9">
        <v>17372.044495329115</v>
      </c>
      <c r="T728" s="9">
        <v>591.73011558752353</v>
      </c>
      <c r="U728" s="9">
        <v>9180.723977521011</v>
      </c>
      <c r="V728" s="9">
        <v>67565.336460737075</v>
      </c>
      <c r="W728" s="9">
        <v>1122873.4202504552</v>
      </c>
    </row>
    <row r="729" spans="1:23" x14ac:dyDescent="0.25">
      <c r="A729">
        <v>2013</v>
      </c>
      <c r="B729" s="7" t="s">
        <v>486</v>
      </c>
      <c r="C729" s="9">
        <v>44489.61587888706</v>
      </c>
      <c r="D729" s="9"/>
      <c r="E729" s="9"/>
      <c r="F729" s="9"/>
      <c r="G729" s="9">
        <v>208492.16205841239</v>
      </c>
      <c r="H729" s="9"/>
      <c r="I729" s="9"/>
      <c r="J729" s="9">
        <v>14900.896351588191</v>
      </c>
      <c r="K729" s="9"/>
      <c r="L729" s="9"/>
      <c r="M729" s="9">
        <v>2785.7163082801071</v>
      </c>
      <c r="N729" s="9">
        <v>19421.795921829733</v>
      </c>
      <c r="O729" s="9">
        <v>473505.23179204226</v>
      </c>
      <c r="P729" s="9">
        <v>8648.6058567410346</v>
      </c>
      <c r="Q729" s="9">
        <v>77376.953621624925</v>
      </c>
      <c r="R729" s="9">
        <v>16493.140914690277</v>
      </c>
      <c r="S729" s="9">
        <v>8229.5288981348058</v>
      </c>
      <c r="T729" s="9">
        <v>30250.825739186814</v>
      </c>
      <c r="U729" s="9">
        <v>0</v>
      </c>
      <c r="V729" s="9">
        <v>52056.809128095687</v>
      </c>
      <c r="W729" s="9">
        <v>956651.28246951359</v>
      </c>
    </row>
    <row r="730" spans="1:23" x14ac:dyDescent="0.25">
      <c r="A730">
        <v>2013</v>
      </c>
      <c r="B730" s="7" t="s">
        <v>487</v>
      </c>
      <c r="C730" s="9">
        <v>118370.12185871635</v>
      </c>
      <c r="D730" s="9"/>
      <c r="E730" s="9"/>
      <c r="F730" s="9"/>
      <c r="G730" s="9">
        <v>1757444.0698110396</v>
      </c>
      <c r="H730" s="9"/>
      <c r="I730" s="9"/>
      <c r="J730" s="9">
        <v>70347.014789230976</v>
      </c>
      <c r="K730" s="9"/>
      <c r="L730" s="9"/>
      <c r="M730" s="9">
        <v>48598.512558186769</v>
      </c>
      <c r="N730" s="9">
        <v>61440.815616545093</v>
      </c>
      <c r="O730" s="9">
        <v>1225153.9671279103</v>
      </c>
      <c r="P730" s="9">
        <v>35020.235472761211</v>
      </c>
      <c r="Q730" s="9">
        <v>553563.94478190469</v>
      </c>
      <c r="R730" s="9">
        <v>69732.598710859776</v>
      </c>
      <c r="S730" s="9">
        <v>45767.817649095778</v>
      </c>
      <c r="T730" s="9">
        <v>14913.982888146331</v>
      </c>
      <c r="U730" s="9">
        <v>20190.232161936372</v>
      </c>
      <c r="V730" s="9">
        <v>295112.3809774227</v>
      </c>
      <c r="W730" s="9">
        <v>4315655.6944037555</v>
      </c>
    </row>
    <row r="731" spans="1:23" x14ac:dyDescent="0.25">
      <c r="A731">
        <v>2013</v>
      </c>
      <c r="B731" s="7" t="s">
        <v>488</v>
      </c>
      <c r="C731" s="9">
        <v>17068.750915336685</v>
      </c>
      <c r="D731" s="9"/>
      <c r="E731" s="9"/>
      <c r="F731" s="9"/>
      <c r="G731" s="9">
        <v>156397.86289014854</v>
      </c>
      <c r="H731" s="9"/>
      <c r="I731" s="9"/>
      <c r="J731" s="9">
        <v>8854.9176014307523</v>
      </c>
      <c r="K731" s="9"/>
      <c r="L731" s="9"/>
      <c r="M731" s="9">
        <v>6652.800603201832</v>
      </c>
      <c r="N731" s="9">
        <v>8206.7542377577156</v>
      </c>
      <c r="O731" s="9">
        <v>315220.60597923247</v>
      </c>
      <c r="P731" s="9">
        <v>9185.8254833033898</v>
      </c>
      <c r="Q731" s="9">
        <v>8957.3465314863824</v>
      </c>
      <c r="R731" s="9">
        <v>16138.703185639402</v>
      </c>
      <c r="S731" s="9">
        <v>10873.318092536565</v>
      </c>
      <c r="T731" s="9">
        <v>2647.2124391361149</v>
      </c>
      <c r="U731" s="9">
        <v>416.23491727576197</v>
      </c>
      <c r="V731" s="9">
        <v>25860.752211277679</v>
      </c>
      <c r="W731" s="9">
        <v>586481.08508776326</v>
      </c>
    </row>
    <row r="732" spans="1:23" x14ac:dyDescent="0.25">
      <c r="A732">
        <v>2013</v>
      </c>
      <c r="B732" s="7" t="s">
        <v>489</v>
      </c>
      <c r="C732" s="9">
        <v>41857.591097444849</v>
      </c>
      <c r="D732" s="9"/>
      <c r="E732" s="9"/>
      <c r="F732" s="9"/>
      <c r="G732" s="9">
        <v>181538.06725292691</v>
      </c>
      <c r="H732" s="9"/>
      <c r="I732" s="9"/>
      <c r="J732" s="9">
        <v>4212.6068908781581</v>
      </c>
      <c r="K732" s="9"/>
      <c r="L732" s="9"/>
      <c r="M732" s="9">
        <v>50500.364536568435</v>
      </c>
      <c r="N732" s="9">
        <v>14712.460050681675</v>
      </c>
      <c r="O732" s="9">
        <v>250141.64793876262</v>
      </c>
      <c r="P732" s="9">
        <v>12896.80358937221</v>
      </c>
      <c r="Q732" s="9">
        <v>71096.702620286305</v>
      </c>
      <c r="R732" s="9">
        <v>15688.895322336295</v>
      </c>
      <c r="S732" s="9">
        <v>8720.8699872206362</v>
      </c>
      <c r="T732" s="9">
        <v>0</v>
      </c>
      <c r="U732" s="9">
        <v>782.91224470890529</v>
      </c>
      <c r="V732" s="9">
        <v>50033.903280053564</v>
      </c>
      <c r="W732" s="9">
        <v>702182.82481124043</v>
      </c>
    </row>
    <row r="733" spans="1:23" x14ac:dyDescent="0.25">
      <c r="A733">
        <v>2013</v>
      </c>
      <c r="B733" s="7" t="s">
        <v>490</v>
      </c>
      <c r="C733" s="9">
        <v>142434.90664535743</v>
      </c>
      <c r="D733" s="9"/>
      <c r="E733" s="9"/>
      <c r="F733" s="9"/>
      <c r="G733" s="9">
        <v>1158788.3166534707</v>
      </c>
      <c r="H733" s="9"/>
      <c r="I733" s="9"/>
      <c r="J733" s="9">
        <v>83147.544711113616</v>
      </c>
      <c r="K733" s="9"/>
      <c r="L733" s="9"/>
      <c r="M733" s="9">
        <v>96684.18126233606</v>
      </c>
      <c r="N733" s="9">
        <v>188943.53984275213</v>
      </c>
      <c r="O733" s="9">
        <v>1307893.8974263796</v>
      </c>
      <c r="P733" s="9">
        <v>18633.686267455087</v>
      </c>
      <c r="Q733" s="9">
        <v>223581.20248377117</v>
      </c>
      <c r="R733" s="9">
        <v>75668.62824494543</v>
      </c>
      <c r="S733" s="9">
        <v>43165.796336541323</v>
      </c>
      <c r="T733" s="9">
        <v>34989.559837827488</v>
      </c>
      <c r="U733" s="9">
        <v>31534.201486835827</v>
      </c>
      <c r="V733" s="9">
        <v>284952.65008519264</v>
      </c>
      <c r="W733" s="9">
        <v>3690418.1112839784</v>
      </c>
    </row>
    <row r="734" spans="1:23" x14ac:dyDescent="0.25">
      <c r="A734">
        <v>2013</v>
      </c>
      <c r="B734" s="7" t="s">
        <v>491</v>
      </c>
      <c r="C734" s="9">
        <v>414167.17457169021</v>
      </c>
      <c r="D734" s="9"/>
      <c r="E734" s="9"/>
      <c r="F734" s="9"/>
      <c r="G734" s="9">
        <v>2597631.7729647812</v>
      </c>
      <c r="H734" s="9"/>
      <c r="I734" s="9"/>
      <c r="J734" s="9">
        <v>198194.04359787423</v>
      </c>
      <c r="K734" s="9"/>
      <c r="L734" s="9"/>
      <c r="M734" s="9">
        <v>365029.13650492008</v>
      </c>
      <c r="N734" s="9">
        <v>281577.23227057199</v>
      </c>
      <c r="O734" s="9">
        <v>3347443.6552551985</v>
      </c>
      <c r="P734" s="9">
        <v>55726.741686280053</v>
      </c>
      <c r="Q734" s="9">
        <v>1352714.8014385868</v>
      </c>
      <c r="R734" s="9">
        <v>283447.03540342842</v>
      </c>
      <c r="S734" s="9">
        <v>148608.75646649636</v>
      </c>
      <c r="T734" s="9">
        <v>81118.073910592168</v>
      </c>
      <c r="U734" s="9">
        <v>167757.30885885248</v>
      </c>
      <c r="V734" s="9">
        <v>591108.92198155914</v>
      </c>
      <c r="W734" s="9">
        <v>9884524.6549108326</v>
      </c>
    </row>
    <row r="735" spans="1:23" x14ac:dyDescent="0.25">
      <c r="A735">
        <v>2013</v>
      </c>
      <c r="B735" s="7" t="s">
        <v>492</v>
      </c>
      <c r="C735" s="9">
        <v>119476.63634995444</v>
      </c>
      <c r="D735" s="9"/>
      <c r="E735" s="9"/>
      <c r="F735" s="9"/>
      <c r="G735" s="9">
        <v>561272.94289101474</v>
      </c>
      <c r="H735" s="9"/>
      <c r="I735" s="9"/>
      <c r="J735" s="9">
        <v>61745.180093766125</v>
      </c>
      <c r="K735" s="9"/>
      <c r="L735" s="9"/>
      <c r="M735" s="9">
        <v>29435.383943160352</v>
      </c>
      <c r="N735" s="9">
        <v>87601.447692365895</v>
      </c>
      <c r="O735" s="9">
        <v>872225.98050189042</v>
      </c>
      <c r="P735" s="9">
        <v>11134.998033572427</v>
      </c>
      <c r="Q735" s="9">
        <v>370528.19355353352</v>
      </c>
      <c r="R735" s="9">
        <v>54893.715687539996</v>
      </c>
      <c r="S735" s="9">
        <v>43120.674520599503</v>
      </c>
      <c r="T735" s="9">
        <v>48725.632785822905</v>
      </c>
      <c r="U735" s="9">
        <v>3227.916409946346</v>
      </c>
      <c r="V735" s="9">
        <v>119343.46094342225</v>
      </c>
      <c r="W735" s="9">
        <v>2382732.1634065886</v>
      </c>
    </row>
    <row r="736" spans="1:23" x14ac:dyDescent="0.25">
      <c r="A736">
        <v>2013</v>
      </c>
      <c r="B736" s="7" t="s">
        <v>493</v>
      </c>
      <c r="C736" s="9">
        <v>675735.72450575535</v>
      </c>
      <c r="D736" s="9"/>
      <c r="E736" s="9"/>
      <c r="F736" s="9"/>
      <c r="G736" s="9">
        <v>4053655.107737584</v>
      </c>
      <c r="H736" s="9"/>
      <c r="I736" s="9"/>
      <c r="J736" s="9">
        <v>166682.31902455198</v>
      </c>
      <c r="K736" s="9"/>
      <c r="L736" s="9"/>
      <c r="M736" s="9">
        <v>540787.61923512246</v>
      </c>
      <c r="N736" s="9">
        <v>452447.14725671906</v>
      </c>
      <c r="O736" s="9">
        <v>17202690.264381971</v>
      </c>
      <c r="P736" s="9">
        <v>261335.84528891763</v>
      </c>
      <c r="Q736" s="9">
        <v>2636073.1663325895</v>
      </c>
      <c r="R736" s="9">
        <v>458192.53250032529</v>
      </c>
      <c r="S736" s="9">
        <v>229865.30359941514</v>
      </c>
      <c r="T736" s="9">
        <v>432862.01890358585</v>
      </c>
      <c r="U736" s="9">
        <v>565109.79033247521</v>
      </c>
      <c r="V736" s="9">
        <v>1371481.7408077421</v>
      </c>
      <c r="W736" s="9">
        <v>29046918.579906754</v>
      </c>
    </row>
    <row r="737" spans="1:23" x14ac:dyDescent="0.25">
      <c r="A737">
        <v>2013</v>
      </c>
      <c r="B737" s="7" t="s">
        <v>494</v>
      </c>
      <c r="C737" s="9">
        <v>2330420.4859102187</v>
      </c>
      <c r="D737" s="9"/>
      <c r="E737" s="9"/>
      <c r="F737" s="9"/>
      <c r="G737" s="9">
        <v>18072562.666431453</v>
      </c>
      <c r="H737" s="9"/>
      <c r="I737" s="9"/>
      <c r="J737" s="9">
        <v>858975.14115743071</v>
      </c>
      <c r="K737" s="9"/>
      <c r="L737" s="9"/>
      <c r="M737" s="9">
        <v>2627023.4732993837</v>
      </c>
      <c r="N737" s="9">
        <v>1724802.0326979321</v>
      </c>
      <c r="O737" s="9">
        <v>27262551.804493275</v>
      </c>
      <c r="P737" s="9">
        <v>2603912.3789447099</v>
      </c>
      <c r="Q737" s="9">
        <v>11836837.632217936</v>
      </c>
      <c r="R737" s="9">
        <v>1563835.7770994718</v>
      </c>
      <c r="S737" s="9">
        <v>744740.43509428052</v>
      </c>
      <c r="T737" s="9">
        <v>3009679.4130939315</v>
      </c>
      <c r="U737" s="9">
        <v>394416.82557310961</v>
      </c>
      <c r="V737" s="9">
        <v>10367291.471067749</v>
      </c>
      <c r="W737" s="9">
        <v>83397049.537080884</v>
      </c>
    </row>
    <row r="738" spans="1:23" x14ac:dyDescent="0.25">
      <c r="A738">
        <v>2013</v>
      </c>
      <c r="B738" s="7" t="s">
        <v>495</v>
      </c>
      <c r="C738" s="9">
        <v>617942.15008432302</v>
      </c>
      <c r="D738" s="9"/>
      <c r="E738" s="9"/>
      <c r="F738" s="9"/>
      <c r="G738" s="9">
        <v>2328467.7185996738</v>
      </c>
      <c r="H738" s="9"/>
      <c r="I738" s="9"/>
      <c r="J738" s="9">
        <v>169694.68934469862</v>
      </c>
      <c r="K738" s="9"/>
      <c r="L738" s="9"/>
      <c r="M738" s="9">
        <v>239084.67713627836</v>
      </c>
      <c r="N738" s="9">
        <v>238221.13970635779</v>
      </c>
      <c r="O738" s="9">
        <v>2829563.4590127459</v>
      </c>
      <c r="P738" s="9">
        <v>140163.35904469393</v>
      </c>
      <c r="Q738" s="9">
        <v>1731427.1078128251</v>
      </c>
      <c r="R738" s="9">
        <v>202347.91999896531</v>
      </c>
      <c r="S738" s="9">
        <v>122121.32065824731</v>
      </c>
      <c r="T738" s="9">
        <v>258823.71289799767</v>
      </c>
      <c r="U738" s="9">
        <v>184710.04522020626</v>
      </c>
      <c r="V738" s="9">
        <v>540430.30884909478</v>
      </c>
      <c r="W738" s="9">
        <v>9602997.6083661076</v>
      </c>
    </row>
    <row r="739" spans="1:23" x14ac:dyDescent="0.25">
      <c r="A739">
        <v>2013</v>
      </c>
      <c r="B739" s="7" t="s">
        <v>496</v>
      </c>
      <c r="C739" s="9">
        <v>343340.97435542988</v>
      </c>
      <c r="D739" s="9"/>
      <c r="E739" s="9"/>
      <c r="F739" s="9"/>
      <c r="G739" s="9">
        <v>1025840.6535536975</v>
      </c>
      <c r="H739" s="9"/>
      <c r="I739" s="9"/>
      <c r="J739" s="9">
        <v>76783.323442998328</v>
      </c>
      <c r="K739" s="9"/>
      <c r="L739" s="9"/>
      <c r="M739" s="9">
        <v>118283.01043125012</v>
      </c>
      <c r="N739" s="9">
        <v>93918.666191215409</v>
      </c>
      <c r="O739" s="9">
        <v>1968877.8857004025</v>
      </c>
      <c r="P739" s="9">
        <v>51833.495651848483</v>
      </c>
      <c r="Q739" s="9">
        <v>518653.05875670677</v>
      </c>
      <c r="R739" s="9">
        <v>170723.06408888436</v>
      </c>
      <c r="S739" s="9">
        <v>150166.2721481612</v>
      </c>
      <c r="T739" s="9">
        <v>108748.81510301099</v>
      </c>
      <c r="U739" s="9">
        <v>3233.6110821399816</v>
      </c>
      <c r="V739" s="9">
        <v>343473.89788726671</v>
      </c>
      <c r="W739" s="9">
        <v>4973876.7283930127</v>
      </c>
    </row>
    <row r="740" spans="1:23" x14ac:dyDescent="0.25">
      <c r="A740">
        <v>2013</v>
      </c>
      <c r="B740" s="7" t="s">
        <v>497</v>
      </c>
      <c r="C740" s="9">
        <v>440912.65418815764</v>
      </c>
      <c r="D740" s="9"/>
      <c r="E740" s="9"/>
      <c r="F740" s="9"/>
      <c r="G740" s="9">
        <v>1921173.3582079373</v>
      </c>
      <c r="H740" s="9"/>
      <c r="I740" s="9"/>
      <c r="J740" s="9">
        <v>135616.75230420235</v>
      </c>
      <c r="K740" s="9"/>
      <c r="L740" s="9"/>
      <c r="M740" s="9">
        <v>573765.80511599453</v>
      </c>
      <c r="N740" s="9">
        <v>110570.34086002785</v>
      </c>
      <c r="O740" s="9">
        <v>3317007.4530082159</v>
      </c>
      <c r="P740" s="9">
        <v>41555.333141976975</v>
      </c>
      <c r="Q740" s="9">
        <v>1307588.907364422</v>
      </c>
      <c r="R740" s="9">
        <v>212536.78678171325</v>
      </c>
      <c r="S740" s="9">
        <v>109761.97390282837</v>
      </c>
      <c r="T740" s="9">
        <v>143798.91279240552</v>
      </c>
      <c r="U740" s="9">
        <v>108990.7732892442</v>
      </c>
      <c r="V740" s="9">
        <v>606315.65448503697</v>
      </c>
      <c r="W740" s="9">
        <v>9029594.7054421622</v>
      </c>
    </row>
    <row r="741" spans="1:23" x14ac:dyDescent="0.25">
      <c r="A741">
        <v>2013</v>
      </c>
      <c r="B741" s="7" t="s">
        <v>498</v>
      </c>
      <c r="C741" s="9">
        <v>58996.219628829327</v>
      </c>
      <c r="D741" s="9"/>
      <c r="E741" s="9"/>
      <c r="F741" s="9"/>
      <c r="G741" s="9">
        <v>185263.24116036092</v>
      </c>
      <c r="H741" s="9"/>
      <c r="I741" s="9"/>
      <c r="J741" s="9">
        <v>20059.526412924748</v>
      </c>
      <c r="K741" s="9"/>
      <c r="L741" s="9"/>
      <c r="M741" s="9">
        <v>13336.674530721808</v>
      </c>
      <c r="N741" s="9">
        <v>30789.034952876344</v>
      </c>
      <c r="O741" s="9">
        <v>529625.24401059467</v>
      </c>
      <c r="P741" s="9">
        <v>6291.6078987298652</v>
      </c>
      <c r="Q741" s="9">
        <v>102070.3173192082</v>
      </c>
      <c r="R741" s="9">
        <v>21596.605185127792</v>
      </c>
      <c r="S741" s="9">
        <v>26344.046020892085</v>
      </c>
      <c r="T741" s="9">
        <v>4231.5562291535871</v>
      </c>
      <c r="U741" s="9">
        <v>12152.598752131085</v>
      </c>
      <c r="V741" s="9">
        <v>95753.465859257063</v>
      </c>
      <c r="W741" s="9">
        <v>1106510.1379608074</v>
      </c>
    </row>
    <row r="742" spans="1:23" x14ac:dyDescent="0.25">
      <c r="A742">
        <v>2013</v>
      </c>
      <c r="B742" s="7" t="s">
        <v>499</v>
      </c>
      <c r="C742" s="9">
        <v>52167.845276766304</v>
      </c>
      <c r="D742" s="9"/>
      <c r="E742" s="9"/>
      <c r="F742" s="9"/>
      <c r="G742" s="9">
        <v>291775.9536910535</v>
      </c>
      <c r="H742" s="9"/>
      <c r="I742" s="9"/>
      <c r="J742" s="9">
        <v>23682.665397849258</v>
      </c>
      <c r="K742" s="9"/>
      <c r="L742" s="9"/>
      <c r="M742" s="9">
        <v>13977.104864313025</v>
      </c>
      <c r="N742" s="9">
        <v>15877.098873512439</v>
      </c>
      <c r="O742" s="9">
        <v>514898.86719856062</v>
      </c>
      <c r="P742" s="9">
        <v>9173.9367202092562</v>
      </c>
      <c r="Q742" s="9">
        <v>37626.733259750567</v>
      </c>
      <c r="R742" s="9">
        <v>25710.83011556623</v>
      </c>
      <c r="S742" s="9">
        <v>13328.020333237004</v>
      </c>
      <c r="T742" s="9">
        <v>28500.051964163438</v>
      </c>
      <c r="U742" s="9">
        <v>1676.4189337091384</v>
      </c>
      <c r="V742" s="9">
        <v>67894.630744907947</v>
      </c>
      <c r="W742" s="9">
        <v>1096290.1573735988</v>
      </c>
    </row>
    <row r="743" spans="1:23" x14ac:dyDescent="0.25">
      <c r="A743">
        <v>2013</v>
      </c>
      <c r="B743" s="7" t="s">
        <v>500</v>
      </c>
      <c r="C743" s="9">
        <v>142357.56559519112</v>
      </c>
      <c r="D743" s="9"/>
      <c r="E743" s="9"/>
      <c r="F743" s="9"/>
      <c r="G743" s="9">
        <v>724875.18813231122</v>
      </c>
      <c r="H743" s="9"/>
      <c r="I743" s="9"/>
      <c r="J743" s="9">
        <v>69868.616697337886</v>
      </c>
      <c r="K743" s="9"/>
      <c r="L743" s="9"/>
      <c r="M743" s="9">
        <v>115113.92193238634</v>
      </c>
      <c r="N743" s="9">
        <v>43431.745767701839</v>
      </c>
      <c r="O743" s="9">
        <v>1086244.8094348498</v>
      </c>
      <c r="P743" s="9">
        <v>17725.686025541738</v>
      </c>
      <c r="Q743" s="9">
        <v>202402.01318229258</v>
      </c>
      <c r="R743" s="9">
        <v>57374.856355617929</v>
      </c>
      <c r="S743" s="9">
        <v>47776.080492158748</v>
      </c>
      <c r="T743" s="9">
        <v>35819.936263032134</v>
      </c>
      <c r="U743" s="9">
        <v>7710.3163894395238</v>
      </c>
      <c r="V743" s="9">
        <v>160441.67275563814</v>
      </c>
      <c r="W743" s="9">
        <v>2711142.4090234991</v>
      </c>
    </row>
    <row r="744" spans="1:23" x14ac:dyDescent="0.25">
      <c r="A744">
        <v>2013</v>
      </c>
      <c r="B744" s="7" t="s">
        <v>501</v>
      </c>
      <c r="C744" s="9">
        <v>165045.52858073771</v>
      </c>
      <c r="D744" s="9"/>
      <c r="E744" s="9"/>
      <c r="F744" s="9"/>
      <c r="G744" s="9">
        <v>889301.48399587418</v>
      </c>
      <c r="H744" s="9"/>
      <c r="I744" s="9"/>
      <c r="J744" s="9">
        <v>62606.79850442215</v>
      </c>
      <c r="K744" s="9"/>
      <c r="L744" s="9"/>
      <c r="M744" s="9">
        <v>38820.475968108469</v>
      </c>
      <c r="N744" s="9">
        <v>99031.774947813348</v>
      </c>
      <c r="O744" s="9">
        <v>3105032.6258097184</v>
      </c>
      <c r="P744" s="9">
        <v>8950.4495659613949</v>
      </c>
      <c r="Q744" s="9">
        <v>773515.23265513952</v>
      </c>
      <c r="R744" s="9">
        <v>125009.82300121797</v>
      </c>
      <c r="S744" s="9">
        <v>46058.483127048552</v>
      </c>
      <c r="T744" s="9">
        <v>8845.1985755084206</v>
      </c>
      <c r="U744" s="9">
        <v>64354.690252095868</v>
      </c>
      <c r="V744" s="9">
        <v>411673.4800135697</v>
      </c>
      <c r="W744" s="9">
        <v>5798246.0449972153</v>
      </c>
    </row>
    <row r="745" spans="1:23" x14ac:dyDescent="0.25">
      <c r="B745" s="7" t="s">
        <v>86</v>
      </c>
      <c r="C745" s="9">
        <v>6145717.0243141633</v>
      </c>
      <c r="D745" s="9"/>
      <c r="E745" s="9"/>
      <c r="F745" s="9"/>
      <c r="G745" s="9">
        <v>38773445.785426632</v>
      </c>
      <c r="H745" s="9"/>
      <c r="I745" s="9"/>
      <c r="J745" s="9">
        <v>2222423.2839109059</v>
      </c>
      <c r="K745" s="9"/>
      <c r="L745" s="9"/>
      <c r="M745" s="9">
        <v>5142899.1890238291</v>
      </c>
      <c r="N745" s="9">
        <v>3986983.2594602499</v>
      </c>
      <c r="O745" s="9">
        <v>69678037.15969038</v>
      </c>
      <c r="P745" s="9">
        <v>3329420.4143699249</v>
      </c>
      <c r="Q745" s="9">
        <v>22603240.326218743</v>
      </c>
      <c r="R745" s="9">
        <v>3550460.7292750995</v>
      </c>
      <c r="S745" s="9">
        <v>1972939.3515243365</v>
      </c>
      <c r="T745" s="9">
        <v>4322455.3599271597</v>
      </c>
      <c r="U745" s="9">
        <v>1934346.9079657742</v>
      </c>
      <c r="V745" s="9">
        <v>15919862.585921464</v>
      </c>
      <c r="W745" s="9">
        <v>179582231.37702864</v>
      </c>
    </row>
    <row r="747" spans="1:23" x14ac:dyDescent="0.25">
      <c r="C747" s="13" t="s">
        <v>93</v>
      </c>
    </row>
    <row r="748" spans="1:23" x14ac:dyDescent="0.25">
      <c r="C748" s="133" t="s">
        <v>48</v>
      </c>
      <c r="M748" s="133" t="s">
        <v>845</v>
      </c>
      <c r="W748" s="133" t="s">
        <v>84</v>
      </c>
    </row>
    <row r="749" spans="1:23" x14ac:dyDescent="0.25">
      <c r="A749">
        <v>2014</v>
      </c>
      <c r="B749" s="13" t="s">
        <v>94</v>
      </c>
      <c r="C749" s="133" t="s">
        <v>780</v>
      </c>
      <c r="D749" s="133" t="s">
        <v>782</v>
      </c>
      <c r="E749" s="133" t="s">
        <v>23</v>
      </c>
      <c r="F749" s="133" t="s">
        <v>787</v>
      </c>
      <c r="G749" s="133" t="s">
        <v>788</v>
      </c>
      <c r="H749" s="133" t="s">
        <v>791</v>
      </c>
      <c r="I749" s="133" t="s">
        <v>25</v>
      </c>
      <c r="J749" s="133" t="s">
        <v>24</v>
      </c>
      <c r="K749" s="133" t="s">
        <v>35</v>
      </c>
      <c r="L749" s="133" t="s">
        <v>795</v>
      </c>
      <c r="M749" s="133" t="s">
        <v>780</v>
      </c>
      <c r="N749" s="133" t="s">
        <v>782</v>
      </c>
      <c r="O749" s="133" t="s">
        <v>23</v>
      </c>
      <c r="P749" s="133" t="s">
        <v>787</v>
      </c>
      <c r="Q749" s="133" t="s">
        <v>788</v>
      </c>
      <c r="R749" s="133" t="s">
        <v>791</v>
      </c>
      <c r="S749" s="133" t="s">
        <v>25</v>
      </c>
      <c r="T749" s="133" t="s">
        <v>24</v>
      </c>
      <c r="U749" s="133" t="s">
        <v>35</v>
      </c>
      <c r="V749" s="133" t="s">
        <v>795</v>
      </c>
    </row>
    <row r="750" spans="1:23" x14ac:dyDescent="0.25">
      <c r="A750">
        <v>2014</v>
      </c>
      <c r="B750" s="7" t="s">
        <v>502</v>
      </c>
      <c r="C750" s="9">
        <v>52080.725667585735</v>
      </c>
      <c r="D750" s="9"/>
      <c r="E750" s="9"/>
      <c r="F750" s="9"/>
      <c r="G750" s="9">
        <v>152267.04645571401</v>
      </c>
      <c r="H750" s="9"/>
      <c r="I750" s="9"/>
      <c r="J750" s="9">
        <v>12649.222918867083</v>
      </c>
      <c r="K750" s="9"/>
      <c r="L750" s="9"/>
      <c r="M750" s="9">
        <v>5089.5941509190834</v>
      </c>
      <c r="N750" s="9">
        <v>3903.5828995237425</v>
      </c>
      <c r="O750" s="9">
        <v>299732.70011656859</v>
      </c>
      <c r="P750" s="9">
        <v>1313.8416250906691</v>
      </c>
      <c r="Q750" s="9">
        <v>60230.559043694535</v>
      </c>
      <c r="R750" s="9">
        <v>11889.440696798581</v>
      </c>
      <c r="S750" s="9">
        <v>4034.8870601149806</v>
      </c>
      <c r="T750" s="9">
        <v>4852.3886669106623</v>
      </c>
      <c r="U750" s="9">
        <v>4163.7974531782738</v>
      </c>
      <c r="V750" s="9">
        <v>23959.901912492925</v>
      </c>
      <c r="W750" s="9">
        <v>636167.68866745906</v>
      </c>
    </row>
    <row r="751" spans="1:23" x14ac:dyDescent="0.25">
      <c r="A751">
        <v>2014</v>
      </c>
      <c r="B751" s="7" t="s">
        <v>503</v>
      </c>
      <c r="C751" s="9">
        <v>13241.32200291317</v>
      </c>
      <c r="D751" s="9"/>
      <c r="E751" s="9"/>
      <c r="F751" s="9"/>
      <c r="G751" s="9">
        <v>44907.684685932865</v>
      </c>
      <c r="H751" s="9"/>
      <c r="I751" s="9"/>
      <c r="J751" s="9">
        <v>5514.0956169705796</v>
      </c>
      <c r="K751" s="9"/>
      <c r="L751" s="9"/>
      <c r="M751" s="9">
        <v>2932.5982210366583</v>
      </c>
      <c r="N751" s="9">
        <v>11238.360666260105</v>
      </c>
      <c r="O751" s="9">
        <v>97522.005888354688</v>
      </c>
      <c r="P751" s="9">
        <v>53.459781571371259</v>
      </c>
      <c r="Q751" s="9">
        <v>11215.493847205167</v>
      </c>
      <c r="R751" s="9">
        <v>2472.8385494848408</v>
      </c>
      <c r="S751" s="9">
        <v>3940.361533460532</v>
      </c>
      <c r="T751" s="9">
        <v>1779.4074018222429</v>
      </c>
      <c r="U751" s="9">
        <v>34061.087804450537</v>
      </c>
      <c r="V751" s="9">
        <v>3358.1624457052353</v>
      </c>
      <c r="W751" s="9">
        <v>232236.878445168</v>
      </c>
    </row>
    <row r="752" spans="1:23" x14ac:dyDescent="0.25">
      <c r="A752">
        <v>2014</v>
      </c>
      <c r="B752" s="7" t="s">
        <v>504</v>
      </c>
      <c r="C752" s="9">
        <v>82050.614418432466</v>
      </c>
      <c r="D752" s="9"/>
      <c r="E752" s="9"/>
      <c r="F752" s="9"/>
      <c r="G752" s="9">
        <v>337854.32465043734</v>
      </c>
      <c r="H752" s="9"/>
      <c r="I752" s="9"/>
      <c r="J752" s="9">
        <v>29937.458479223129</v>
      </c>
      <c r="K752" s="9"/>
      <c r="L752" s="9"/>
      <c r="M752" s="9">
        <v>79317.422783886155</v>
      </c>
      <c r="N752" s="9">
        <v>80017.081828183582</v>
      </c>
      <c r="O752" s="9">
        <v>765874.80305031873</v>
      </c>
      <c r="P752" s="9">
        <v>2722.7040024410467</v>
      </c>
      <c r="Q752" s="9">
        <v>97715.862015265826</v>
      </c>
      <c r="R752" s="9">
        <v>18355.323692057995</v>
      </c>
      <c r="S752" s="9">
        <v>15950.125625758441</v>
      </c>
      <c r="T752" s="9">
        <v>2430.7264294125962</v>
      </c>
      <c r="U752" s="9">
        <v>432.21567563014486</v>
      </c>
      <c r="V752" s="9">
        <v>68086.202914162743</v>
      </c>
      <c r="W752" s="9">
        <v>1580744.8655652101</v>
      </c>
    </row>
    <row r="753" spans="1:23" x14ac:dyDescent="0.25">
      <c r="A753">
        <v>2014</v>
      </c>
      <c r="B753" s="7" t="s">
        <v>505</v>
      </c>
      <c r="C753" s="9">
        <v>4399.0655135340166</v>
      </c>
      <c r="D753" s="9"/>
      <c r="E753" s="9"/>
      <c r="F753" s="9"/>
      <c r="G753" s="9">
        <v>37097.158367226439</v>
      </c>
      <c r="H753" s="9"/>
      <c r="I753" s="9"/>
      <c r="J753" s="9">
        <v>4655.3903916113431</v>
      </c>
      <c r="K753" s="9"/>
      <c r="L753" s="9"/>
      <c r="M753" s="9">
        <v>340.61042946734301</v>
      </c>
      <c r="N753" s="9">
        <v>287.73167603933734</v>
      </c>
      <c r="O753" s="9">
        <v>89144.800224233593</v>
      </c>
      <c r="P753" s="9">
        <v>0</v>
      </c>
      <c r="Q753" s="9">
        <v>10111.499391880527</v>
      </c>
      <c r="R753" s="9">
        <v>4829.1663004823913</v>
      </c>
      <c r="S753" s="9">
        <v>7100.3625108887572</v>
      </c>
      <c r="T753" s="9">
        <v>2572.6902136108392</v>
      </c>
      <c r="U753" s="9">
        <v>1221.0711346166363</v>
      </c>
      <c r="V753" s="9">
        <v>7676.2554622969546</v>
      </c>
      <c r="W753" s="9">
        <v>169435.80161588817</v>
      </c>
    </row>
    <row r="754" spans="1:23" x14ac:dyDescent="0.25">
      <c r="A754">
        <v>2014</v>
      </c>
      <c r="B754" s="7" t="s">
        <v>506</v>
      </c>
      <c r="C754" s="9">
        <v>66880.789553225623</v>
      </c>
      <c r="D754" s="9"/>
      <c r="E754" s="9"/>
      <c r="F754" s="9"/>
      <c r="G754" s="9">
        <v>416049.22867654817</v>
      </c>
      <c r="H754" s="9"/>
      <c r="I754" s="9"/>
      <c r="J754" s="9">
        <v>39317.6164622414</v>
      </c>
      <c r="K754" s="9"/>
      <c r="L754" s="9"/>
      <c r="M754" s="9">
        <v>37083.983139874399</v>
      </c>
      <c r="N754" s="9">
        <v>64540.898805668468</v>
      </c>
      <c r="O754" s="9">
        <v>594621.03878246562</v>
      </c>
      <c r="P754" s="9">
        <v>5312.6974383665902</v>
      </c>
      <c r="Q754" s="9">
        <v>187762.2543594311</v>
      </c>
      <c r="R754" s="9">
        <v>48482.629474181173</v>
      </c>
      <c r="S754" s="9">
        <v>60702.945539686742</v>
      </c>
      <c r="T754" s="9">
        <v>12012.107622227972</v>
      </c>
      <c r="U754" s="9">
        <v>254300.85236271718</v>
      </c>
      <c r="V754" s="9">
        <v>102261.55947639528</v>
      </c>
      <c r="W754" s="9">
        <v>1889328.6016930297</v>
      </c>
    </row>
    <row r="755" spans="1:23" x14ac:dyDescent="0.25">
      <c r="A755">
        <v>2014</v>
      </c>
      <c r="B755" s="7" t="s">
        <v>507</v>
      </c>
      <c r="C755" s="9">
        <v>6224.1403452631102</v>
      </c>
      <c r="D755" s="9"/>
      <c r="E755" s="9"/>
      <c r="F755" s="9"/>
      <c r="G755" s="9">
        <v>46211.976080203582</v>
      </c>
      <c r="H755" s="9"/>
      <c r="I755" s="9"/>
      <c r="J755" s="9">
        <v>583.25348586728444</v>
      </c>
      <c r="K755" s="9"/>
      <c r="L755" s="9"/>
      <c r="M755" s="9">
        <v>1955.2278524661519</v>
      </c>
      <c r="N755" s="9">
        <v>6763.4615379759653</v>
      </c>
      <c r="O755" s="9">
        <v>80187.609060499992</v>
      </c>
      <c r="P755" s="9">
        <v>489.02335192411857</v>
      </c>
      <c r="Q755" s="9">
        <v>1699.2249053068674</v>
      </c>
      <c r="R755" s="9">
        <v>3589.8000902713884</v>
      </c>
      <c r="S755" s="9">
        <v>2503.3019339531434</v>
      </c>
      <c r="T755" s="9">
        <v>0</v>
      </c>
      <c r="U755" s="9">
        <v>515.97866675965884</v>
      </c>
      <c r="V755" s="9">
        <v>6740.3516771509558</v>
      </c>
      <c r="W755" s="9">
        <v>157463.34898764224</v>
      </c>
    </row>
    <row r="756" spans="1:23" x14ac:dyDescent="0.25">
      <c r="A756">
        <v>2014</v>
      </c>
      <c r="B756" s="7" t="s">
        <v>508</v>
      </c>
      <c r="C756" s="9">
        <v>10430.727938656988</v>
      </c>
      <c r="D756" s="9"/>
      <c r="E756" s="9"/>
      <c r="F756" s="9"/>
      <c r="G756" s="9">
        <v>80118.831191943085</v>
      </c>
      <c r="H756" s="9"/>
      <c r="I756" s="9"/>
      <c r="J756" s="9">
        <v>7468.6009323839953</v>
      </c>
      <c r="K756" s="9"/>
      <c r="L756" s="9"/>
      <c r="M756" s="9">
        <v>7739.4571390876199</v>
      </c>
      <c r="N756" s="9">
        <v>1943.2130740976063</v>
      </c>
      <c r="O756" s="9">
        <v>146230.27157549007</v>
      </c>
      <c r="P756" s="9">
        <v>1519.7199216529141</v>
      </c>
      <c r="Q756" s="9">
        <v>21474.582835307239</v>
      </c>
      <c r="R756" s="9">
        <v>9274.3736973614323</v>
      </c>
      <c r="S756" s="9">
        <v>4206.0496687671366</v>
      </c>
      <c r="T756" s="9">
        <v>83.47080826711462</v>
      </c>
      <c r="U756" s="9">
        <v>472.73046758155641</v>
      </c>
      <c r="V756" s="9">
        <v>8578.4283588448343</v>
      </c>
      <c r="W756" s="9">
        <v>299540.4576094416</v>
      </c>
    </row>
    <row r="757" spans="1:23" x14ac:dyDescent="0.25">
      <c r="A757">
        <v>2014</v>
      </c>
      <c r="B757" s="7" t="s">
        <v>509</v>
      </c>
      <c r="C757" s="9">
        <v>69732.04851240736</v>
      </c>
      <c r="D757" s="9"/>
      <c r="E757" s="9"/>
      <c r="F757" s="9"/>
      <c r="G757" s="9">
        <v>282025.51263167034</v>
      </c>
      <c r="H757" s="9"/>
      <c r="I757" s="9"/>
      <c r="J757" s="9">
        <v>21126.427562116794</v>
      </c>
      <c r="K757" s="9"/>
      <c r="L757" s="9"/>
      <c r="M757" s="9">
        <v>23760.156767237106</v>
      </c>
      <c r="N757" s="9">
        <v>9597.2856643275536</v>
      </c>
      <c r="O757" s="9">
        <v>455767.60491899459</v>
      </c>
      <c r="P757" s="9">
        <v>1891.8040108732489</v>
      </c>
      <c r="Q757" s="9">
        <v>36455.286879565312</v>
      </c>
      <c r="R757" s="9">
        <v>20159.164859912977</v>
      </c>
      <c r="S757" s="9">
        <v>7240.4195635824844</v>
      </c>
      <c r="T757" s="9">
        <v>2671.7564586658123</v>
      </c>
      <c r="U757" s="9">
        <v>7231.0315902209195</v>
      </c>
      <c r="V757" s="9">
        <v>46101.082352429628</v>
      </c>
      <c r="W757" s="9">
        <v>983759.58177200402</v>
      </c>
    </row>
    <row r="758" spans="1:23" x14ac:dyDescent="0.25">
      <c r="A758">
        <v>2014</v>
      </c>
      <c r="B758" s="7" t="s">
        <v>510</v>
      </c>
      <c r="C758" s="9">
        <v>43569.427900326686</v>
      </c>
      <c r="D758" s="9"/>
      <c r="E758" s="9"/>
      <c r="F758" s="9"/>
      <c r="G758" s="9">
        <v>198746.52529824508</v>
      </c>
      <c r="H758" s="9"/>
      <c r="I758" s="9"/>
      <c r="J758" s="9">
        <v>17856.614005541502</v>
      </c>
      <c r="K758" s="9"/>
      <c r="L758" s="9"/>
      <c r="M758" s="9">
        <v>12539.806584763943</v>
      </c>
      <c r="N758" s="9">
        <v>59730.830244355355</v>
      </c>
      <c r="O758" s="9">
        <v>222900.63791382697</v>
      </c>
      <c r="P758" s="9">
        <v>8694.2284286898594</v>
      </c>
      <c r="Q758" s="9">
        <v>32127.378655962639</v>
      </c>
      <c r="R758" s="9">
        <v>9749.9827240244194</v>
      </c>
      <c r="S758" s="9">
        <v>4802.6383523370514</v>
      </c>
      <c r="T758" s="9">
        <v>822.80772793463746</v>
      </c>
      <c r="U758" s="9">
        <v>21133.705027311873</v>
      </c>
      <c r="V758" s="9">
        <v>31626.188289049627</v>
      </c>
      <c r="W758" s="9">
        <v>664300.77115236979</v>
      </c>
    </row>
    <row r="759" spans="1:23" x14ac:dyDescent="0.25">
      <c r="A759">
        <v>2014</v>
      </c>
      <c r="B759" s="7" t="s">
        <v>511</v>
      </c>
      <c r="C759" s="9">
        <v>97943.041747604089</v>
      </c>
      <c r="D759" s="9"/>
      <c r="E759" s="9"/>
      <c r="F759" s="9"/>
      <c r="G759" s="9">
        <v>1024975.2281602699</v>
      </c>
      <c r="H759" s="9"/>
      <c r="I759" s="9"/>
      <c r="J759" s="9">
        <v>32790.106512887156</v>
      </c>
      <c r="K759" s="9"/>
      <c r="L759" s="9"/>
      <c r="M759" s="9">
        <v>97362.730295553498</v>
      </c>
      <c r="N759" s="9">
        <v>240058.0570430753</v>
      </c>
      <c r="O759" s="9">
        <v>1010847.3866702369</v>
      </c>
      <c r="P759" s="9">
        <v>13582.977102497833</v>
      </c>
      <c r="Q759" s="9">
        <v>277006.31602096971</v>
      </c>
      <c r="R759" s="9">
        <v>46508.632889698856</v>
      </c>
      <c r="S759" s="9">
        <v>119464.77669441623</v>
      </c>
      <c r="T759" s="9">
        <v>28129.866344639679</v>
      </c>
      <c r="U759" s="9">
        <v>1086.4224602358568</v>
      </c>
      <c r="V759" s="9">
        <v>173176.96529010282</v>
      </c>
      <c r="W759" s="9">
        <v>3162932.5072321878</v>
      </c>
    </row>
    <row r="760" spans="1:23" x14ac:dyDescent="0.25">
      <c r="A760">
        <v>2014</v>
      </c>
      <c r="B760" s="7" t="s">
        <v>512</v>
      </c>
      <c r="C760" s="9">
        <v>32549.132425448461</v>
      </c>
      <c r="D760" s="9"/>
      <c r="E760" s="9"/>
      <c r="F760" s="9"/>
      <c r="G760" s="9">
        <v>244130.6924109578</v>
      </c>
      <c r="H760" s="9"/>
      <c r="I760" s="9"/>
      <c r="J760" s="9">
        <v>22473.945121874363</v>
      </c>
      <c r="K760" s="9"/>
      <c r="L760" s="9"/>
      <c r="M760" s="9">
        <v>17757.95620366784</v>
      </c>
      <c r="N760" s="9">
        <v>27732.332108512772</v>
      </c>
      <c r="O760" s="9">
        <v>626411.73435395013</v>
      </c>
      <c r="P760" s="9">
        <v>11425.346332502584</v>
      </c>
      <c r="Q760" s="9">
        <v>59941.996598260164</v>
      </c>
      <c r="R760" s="9">
        <v>18383.43085161304</v>
      </c>
      <c r="S760" s="9">
        <v>18489.218953633328</v>
      </c>
      <c r="T760" s="9">
        <v>1136.2521420946796</v>
      </c>
      <c r="U760" s="9">
        <v>9319.1956937540599</v>
      </c>
      <c r="V760" s="9">
        <v>80713.258899397319</v>
      </c>
      <c r="W760" s="9">
        <v>1170464.4920956665</v>
      </c>
    </row>
    <row r="761" spans="1:23" x14ac:dyDescent="0.25">
      <c r="A761">
        <v>2014</v>
      </c>
      <c r="B761" s="7" t="s">
        <v>513</v>
      </c>
      <c r="C761" s="9">
        <v>51434.551868063259</v>
      </c>
      <c r="D761" s="9"/>
      <c r="E761" s="9"/>
      <c r="F761" s="9"/>
      <c r="G761" s="9">
        <v>251984.4831641457</v>
      </c>
      <c r="H761" s="9"/>
      <c r="I761" s="9"/>
      <c r="J761" s="9">
        <v>14390.674580165578</v>
      </c>
      <c r="K761" s="9"/>
      <c r="L761" s="9"/>
      <c r="M761" s="9">
        <v>4508.5667305743436</v>
      </c>
      <c r="N761" s="9">
        <v>25033.115609535223</v>
      </c>
      <c r="O761" s="9">
        <v>545989.09951486345</v>
      </c>
      <c r="P761" s="9">
        <v>17786.553808066576</v>
      </c>
      <c r="Q761" s="9">
        <v>76013.850913303089</v>
      </c>
      <c r="R761" s="9">
        <v>19201.326025979055</v>
      </c>
      <c r="S761" s="9">
        <v>10876.047567875186</v>
      </c>
      <c r="T761" s="9">
        <v>20610.346415235548</v>
      </c>
      <c r="U761" s="9">
        <v>212.28099050445465</v>
      </c>
      <c r="V761" s="9">
        <v>56071.67276600784</v>
      </c>
      <c r="W761" s="9">
        <v>1094112.5699543194</v>
      </c>
    </row>
    <row r="762" spans="1:23" x14ac:dyDescent="0.25">
      <c r="A762">
        <v>2014</v>
      </c>
      <c r="B762" s="7" t="s">
        <v>514</v>
      </c>
      <c r="C762" s="9">
        <v>126127.56503185128</v>
      </c>
      <c r="D762" s="9"/>
      <c r="E762" s="9"/>
      <c r="F762" s="9"/>
      <c r="G762" s="9">
        <v>1661559.8388113726</v>
      </c>
      <c r="H762" s="9"/>
      <c r="I762" s="9"/>
      <c r="J762" s="9">
        <v>69180.163113601506</v>
      </c>
      <c r="K762" s="9"/>
      <c r="L762" s="9"/>
      <c r="M762" s="9">
        <v>74398.543163281429</v>
      </c>
      <c r="N762" s="9">
        <v>66286.748919114238</v>
      </c>
      <c r="O762" s="9">
        <v>1146159.0336552099</v>
      </c>
      <c r="P762" s="9">
        <v>14179.745302943173</v>
      </c>
      <c r="Q762" s="9">
        <v>549915.35357402288</v>
      </c>
      <c r="R762" s="9">
        <v>59175.982321875606</v>
      </c>
      <c r="S762" s="9">
        <v>56644.790339359235</v>
      </c>
      <c r="T762" s="9">
        <v>13337.83504035385</v>
      </c>
      <c r="U762" s="9">
        <v>19319.778630137305</v>
      </c>
      <c r="V762" s="9">
        <v>315725.07340547658</v>
      </c>
      <c r="W762" s="9">
        <v>4172010.4513085992</v>
      </c>
    </row>
    <row r="763" spans="1:23" x14ac:dyDescent="0.25">
      <c r="A763">
        <v>2014</v>
      </c>
      <c r="B763" s="7" t="s">
        <v>515</v>
      </c>
      <c r="C763" s="9">
        <v>21770.325317718827</v>
      </c>
      <c r="D763" s="9"/>
      <c r="E763" s="9"/>
      <c r="F763" s="9"/>
      <c r="G763" s="9">
        <v>152003.36147497295</v>
      </c>
      <c r="H763" s="9"/>
      <c r="I763" s="9"/>
      <c r="J763" s="9">
        <v>9034.2712086142074</v>
      </c>
      <c r="K763" s="9"/>
      <c r="L763" s="9"/>
      <c r="M763" s="9">
        <v>11068.736997487396</v>
      </c>
      <c r="N763" s="9">
        <v>8310.1081775219282</v>
      </c>
      <c r="O763" s="9">
        <v>338818.19032773742</v>
      </c>
      <c r="P763" s="9">
        <v>6167.5440708422075</v>
      </c>
      <c r="Q763" s="9">
        <v>44464.978958131229</v>
      </c>
      <c r="R763" s="9">
        <v>17111.848983342403</v>
      </c>
      <c r="S763" s="9">
        <v>18051.131601168119</v>
      </c>
      <c r="T763" s="9">
        <v>1879.9724321078861</v>
      </c>
      <c r="U763" s="9">
        <v>337.02501983361782</v>
      </c>
      <c r="V763" s="9">
        <v>32270.946787187229</v>
      </c>
      <c r="W763" s="9">
        <v>661288.44135666545</v>
      </c>
    </row>
    <row r="764" spans="1:23" x14ac:dyDescent="0.25">
      <c r="A764">
        <v>2014</v>
      </c>
      <c r="B764" s="7" t="s">
        <v>516</v>
      </c>
      <c r="C764" s="9">
        <v>49545.62924524847</v>
      </c>
      <c r="D764" s="9"/>
      <c r="E764" s="9"/>
      <c r="F764" s="9"/>
      <c r="G764" s="9">
        <v>181728.36055032923</v>
      </c>
      <c r="H764" s="9"/>
      <c r="I764" s="9"/>
      <c r="J764" s="9">
        <v>5046.8090264763523</v>
      </c>
      <c r="K764" s="9"/>
      <c r="L764" s="9"/>
      <c r="M764" s="9">
        <v>39031.05213819482</v>
      </c>
      <c r="N764" s="9">
        <v>9001.9624797531578</v>
      </c>
      <c r="O764" s="9">
        <v>299568.09203204192</v>
      </c>
      <c r="P764" s="9">
        <v>12877.837905841428</v>
      </c>
      <c r="Q764" s="9">
        <v>61363.556437893545</v>
      </c>
      <c r="R764" s="9">
        <v>18061.143601375654</v>
      </c>
      <c r="S764" s="9">
        <v>11044.923064282155</v>
      </c>
      <c r="T764" s="9">
        <v>0</v>
      </c>
      <c r="U764" s="9">
        <v>1048.3577768803225</v>
      </c>
      <c r="V764" s="9">
        <v>55417.816044791594</v>
      </c>
      <c r="W764" s="9">
        <v>743735.54030310852</v>
      </c>
    </row>
    <row r="765" spans="1:23" x14ac:dyDescent="0.25">
      <c r="A765">
        <v>2014</v>
      </c>
      <c r="B765" s="7" t="s">
        <v>517</v>
      </c>
      <c r="C765" s="9">
        <v>151502.17538963162</v>
      </c>
      <c r="D765" s="9"/>
      <c r="E765" s="9"/>
      <c r="F765" s="9"/>
      <c r="G765" s="9">
        <v>1244649.9359757754</v>
      </c>
      <c r="H765" s="9"/>
      <c r="I765" s="9"/>
      <c r="J765" s="9">
        <v>82939.76649277976</v>
      </c>
      <c r="K765" s="9"/>
      <c r="L765" s="9"/>
      <c r="M765" s="9">
        <v>85561.599549197155</v>
      </c>
      <c r="N765" s="9">
        <v>170292.06276707049</v>
      </c>
      <c r="O765" s="9">
        <v>1405888.1339339863</v>
      </c>
      <c r="P765" s="9">
        <v>22098.207481046607</v>
      </c>
      <c r="Q765" s="9">
        <v>246953.85108410785</v>
      </c>
      <c r="R765" s="9">
        <v>84779.632864279367</v>
      </c>
      <c r="S765" s="9">
        <v>49974.343800729024</v>
      </c>
      <c r="T765" s="9">
        <v>26391.859573293044</v>
      </c>
      <c r="U765" s="9">
        <v>30964.879242034076</v>
      </c>
      <c r="V765" s="9">
        <v>383017.39906247705</v>
      </c>
      <c r="W765" s="9">
        <v>3985013.8472164082</v>
      </c>
    </row>
    <row r="766" spans="1:23" x14ac:dyDescent="0.25">
      <c r="A766">
        <v>2014</v>
      </c>
      <c r="B766" s="7" t="s">
        <v>518</v>
      </c>
      <c r="C766" s="9">
        <v>446135.25467622722</v>
      </c>
      <c r="D766" s="9"/>
      <c r="E766" s="9"/>
      <c r="F766" s="9"/>
      <c r="G766" s="9">
        <v>2669501.7887265831</v>
      </c>
      <c r="H766" s="9"/>
      <c r="I766" s="9"/>
      <c r="J766" s="9">
        <v>208030.89351197664</v>
      </c>
      <c r="K766" s="9"/>
      <c r="L766" s="9"/>
      <c r="M766" s="9">
        <v>343179.58136486856</v>
      </c>
      <c r="N766" s="9">
        <v>348063.85442507989</v>
      </c>
      <c r="O766" s="9">
        <v>3306618.4402327109</v>
      </c>
      <c r="P766" s="9">
        <v>65591.523405396307</v>
      </c>
      <c r="Q766" s="9">
        <v>1196828.2270202967</v>
      </c>
      <c r="R766" s="9">
        <v>282955.22398996266</v>
      </c>
      <c r="S766" s="9">
        <v>157877.40385384986</v>
      </c>
      <c r="T766" s="9">
        <v>55972.975067703403</v>
      </c>
      <c r="U766" s="9">
        <v>169097.74236198096</v>
      </c>
      <c r="V766" s="9">
        <v>634467.57922682818</v>
      </c>
      <c r="W766" s="9">
        <v>9884320.4878634661</v>
      </c>
    </row>
    <row r="767" spans="1:23" x14ac:dyDescent="0.25">
      <c r="A767">
        <v>2014</v>
      </c>
      <c r="B767" s="7" t="s">
        <v>519</v>
      </c>
      <c r="C767" s="9">
        <v>122754.48834322725</v>
      </c>
      <c r="D767" s="9"/>
      <c r="E767" s="9"/>
      <c r="F767" s="9"/>
      <c r="G767" s="9">
        <v>626292.41757689451</v>
      </c>
      <c r="H767" s="9"/>
      <c r="I767" s="9"/>
      <c r="J767" s="9">
        <v>71287.958039472083</v>
      </c>
      <c r="K767" s="9"/>
      <c r="L767" s="9"/>
      <c r="M767" s="9">
        <v>26668.369666668965</v>
      </c>
      <c r="N767" s="9">
        <v>17038.363769524614</v>
      </c>
      <c r="O767" s="9">
        <v>866463.53791347577</v>
      </c>
      <c r="P767" s="9">
        <v>8310.5328749124619</v>
      </c>
      <c r="Q767" s="9">
        <v>356438.07473115437</v>
      </c>
      <c r="R767" s="9">
        <v>57575.39125432272</v>
      </c>
      <c r="S767" s="9">
        <v>55789.771749598127</v>
      </c>
      <c r="T767" s="9">
        <v>50969.967842651051</v>
      </c>
      <c r="U767" s="9">
        <v>2762.967547733384</v>
      </c>
      <c r="V767" s="9">
        <v>137161.03404538624</v>
      </c>
      <c r="W767" s="9">
        <v>2399512.8753550211</v>
      </c>
    </row>
    <row r="768" spans="1:23" x14ac:dyDescent="0.25">
      <c r="A768">
        <v>2014</v>
      </c>
      <c r="B768" s="7" t="s">
        <v>520</v>
      </c>
      <c r="C768" s="9">
        <v>731675.0999851774</v>
      </c>
      <c r="D768" s="9"/>
      <c r="E768" s="9"/>
      <c r="F768" s="9"/>
      <c r="G768" s="9">
        <v>4310983.2576940637</v>
      </c>
      <c r="H768" s="9"/>
      <c r="I768" s="9"/>
      <c r="J768" s="9">
        <v>156466.7838417062</v>
      </c>
      <c r="K768" s="9"/>
      <c r="L768" s="9"/>
      <c r="M768" s="9">
        <v>505158.47804477712</v>
      </c>
      <c r="N768" s="9">
        <v>512176.0568471154</v>
      </c>
      <c r="O768" s="9">
        <v>17438126.304534368</v>
      </c>
      <c r="P768" s="9">
        <v>252268.41895966913</v>
      </c>
      <c r="Q768" s="9">
        <v>2526433.2226091791</v>
      </c>
      <c r="R768" s="9">
        <v>489152.91789504758</v>
      </c>
      <c r="S768" s="9">
        <v>244909.9216165485</v>
      </c>
      <c r="T768" s="9">
        <v>408047.88976381993</v>
      </c>
      <c r="U768" s="9">
        <v>437241.29299248051</v>
      </c>
      <c r="V768" s="9">
        <v>1396253.7406457148</v>
      </c>
      <c r="W768" s="9">
        <v>29408893.385429669</v>
      </c>
    </row>
    <row r="769" spans="1:23" x14ac:dyDescent="0.25">
      <c r="A769">
        <v>2014</v>
      </c>
      <c r="B769" s="7" t="s">
        <v>521</v>
      </c>
      <c r="C769" s="9">
        <v>2438953.8214743724</v>
      </c>
      <c r="D769" s="9"/>
      <c r="E769" s="9"/>
      <c r="F769" s="9"/>
      <c r="G769" s="9">
        <v>18170637.792961553</v>
      </c>
      <c r="H769" s="9"/>
      <c r="I769" s="9"/>
      <c r="J769" s="9">
        <v>806172.05259131547</v>
      </c>
      <c r="K769" s="9"/>
      <c r="L769" s="9"/>
      <c r="M769" s="9">
        <v>2902911.2321107779</v>
      </c>
      <c r="N769" s="9">
        <v>1911772.438367846</v>
      </c>
      <c r="O769" s="9">
        <v>27441256.52724902</v>
      </c>
      <c r="P769" s="9">
        <v>3463705.695872128</v>
      </c>
      <c r="Q769" s="9">
        <v>11494573.243706869</v>
      </c>
      <c r="R769" s="9">
        <v>1602894.7384271489</v>
      </c>
      <c r="S769" s="9">
        <v>785570.11007679394</v>
      </c>
      <c r="T769" s="9">
        <v>2204238.558838977</v>
      </c>
      <c r="U769" s="9">
        <v>411732.39106655278</v>
      </c>
      <c r="V769" s="9">
        <v>11053243.645533774</v>
      </c>
      <c r="W769" s="9">
        <v>84687662.248277128</v>
      </c>
    </row>
    <row r="770" spans="1:23" x14ac:dyDescent="0.25">
      <c r="A770">
        <v>2014</v>
      </c>
      <c r="B770" s="7" t="s">
        <v>522</v>
      </c>
      <c r="C770" s="9">
        <v>626603.65743052715</v>
      </c>
      <c r="D770" s="9"/>
      <c r="E770" s="9"/>
      <c r="F770" s="9"/>
      <c r="G770" s="9">
        <v>2603489.0968855591</v>
      </c>
      <c r="H770" s="9"/>
      <c r="I770" s="9"/>
      <c r="J770" s="9">
        <v>159096.4390619483</v>
      </c>
      <c r="K770" s="9"/>
      <c r="L770" s="9"/>
      <c r="M770" s="9">
        <v>228358.80236129847</v>
      </c>
      <c r="N770" s="9">
        <v>211636.14663638407</v>
      </c>
      <c r="O770" s="9">
        <v>2762063.1757906498</v>
      </c>
      <c r="P770" s="9">
        <v>97086.499029912549</v>
      </c>
      <c r="Q770" s="9">
        <v>1605091.6408901731</v>
      </c>
      <c r="R770" s="9">
        <v>229733.86047196598</v>
      </c>
      <c r="S770" s="9">
        <v>132324.34350172593</v>
      </c>
      <c r="T770" s="9">
        <v>145234.97672400804</v>
      </c>
      <c r="U770" s="9">
        <v>196450.29542727431</v>
      </c>
      <c r="V770" s="9">
        <v>604025.82718157303</v>
      </c>
      <c r="W770" s="9">
        <v>9601194.7613929994</v>
      </c>
    </row>
    <row r="771" spans="1:23" x14ac:dyDescent="0.25">
      <c r="A771">
        <v>2014</v>
      </c>
      <c r="B771" s="7" t="s">
        <v>523</v>
      </c>
      <c r="C771" s="9">
        <v>370594.23544656835</v>
      </c>
      <c r="D771" s="9"/>
      <c r="E771" s="9"/>
      <c r="F771" s="9"/>
      <c r="G771" s="9">
        <v>1045932.842268837</v>
      </c>
      <c r="H771" s="9"/>
      <c r="I771" s="9"/>
      <c r="J771" s="9">
        <v>72760.419556530062</v>
      </c>
      <c r="K771" s="9"/>
      <c r="L771" s="9"/>
      <c r="M771" s="9">
        <v>125140.04425843044</v>
      </c>
      <c r="N771" s="9">
        <v>99831.700303509584</v>
      </c>
      <c r="O771" s="9">
        <v>1983166.3539665965</v>
      </c>
      <c r="P771" s="9">
        <v>56539.119786158219</v>
      </c>
      <c r="Q771" s="9">
        <v>482260.38494754216</v>
      </c>
      <c r="R771" s="9">
        <v>190122.34057234789</v>
      </c>
      <c r="S771" s="9">
        <v>146161.28315340306</v>
      </c>
      <c r="T771" s="9">
        <v>58589.360776556307</v>
      </c>
      <c r="U771" s="9">
        <v>3407.7019685770674</v>
      </c>
      <c r="V771" s="9">
        <v>392175.34068827424</v>
      </c>
      <c r="W771" s="9">
        <v>5026681.1276933299</v>
      </c>
    </row>
    <row r="772" spans="1:23" x14ac:dyDescent="0.25">
      <c r="A772">
        <v>2014</v>
      </c>
      <c r="B772" s="7" t="s">
        <v>524</v>
      </c>
      <c r="C772" s="9">
        <v>473128.94571831462</v>
      </c>
      <c r="D772" s="9"/>
      <c r="E772" s="9"/>
      <c r="F772" s="9"/>
      <c r="G772" s="9">
        <v>1990963.5190619817</v>
      </c>
      <c r="H772" s="9"/>
      <c r="I772" s="9"/>
      <c r="J772" s="9">
        <v>138868.79952592921</v>
      </c>
      <c r="K772" s="9"/>
      <c r="L772" s="9"/>
      <c r="M772" s="9">
        <v>602153.5250008218</v>
      </c>
      <c r="N772" s="9">
        <v>135899.59760523099</v>
      </c>
      <c r="O772" s="9">
        <v>3574885.2741401368</v>
      </c>
      <c r="P772" s="9">
        <v>146375.67588425087</v>
      </c>
      <c r="Q772" s="9">
        <v>1312033.0310189826</v>
      </c>
      <c r="R772" s="9">
        <v>231994.16220111999</v>
      </c>
      <c r="S772" s="9">
        <v>123144.88546769755</v>
      </c>
      <c r="T772" s="9">
        <v>100768.70669390575</v>
      </c>
      <c r="U772" s="9">
        <v>111273.34925161416</v>
      </c>
      <c r="V772" s="9">
        <v>656614.96742790658</v>
      </c>
      <c r="W772" s="9">
        <v>9598104.4389978945</v>
      </c>
    </row>
    <row r="773" spans="1:23" x14ac:dyDescent="0.25">
      <c r="A773">
        <v>2014</v>
      </c>
      <c r="B773" s="7" t="s">
        <v>525</v>
      </c>
      <c r="C773" s="9">
        <v>65201.283714556987</v>
      </c>
      <c r="D773" s="9"/>
      <c r="E773" s="9"/>
      <c r="F773" s="9"/>
      <c r="G773" s="9">
        <v>251654.67139817504</v>
      </c>
      <c r="H773" s="9"/>
      <c r="I773" s="9"/>
      <c r="J773" s="9">
        <v>22546.454018699969</v>
      </c>
      <c r="K773" s="9"/>
      <c r="L773" s="9"/>
      <c r="M773" s="9">
        <v>17420.184801987303</v>
      </c>
      <c r="N773" s="9">
        <v>28227.233034542034</v>
      </c>
      <c r="O773" s="9">
        <v>472575.54849469673</v>
      </c>
      <c r="P773" s="9">
        <v>5227.6816842288526</v>
      </c>
      <c r="Q773" s="9">
        <v>87413.353966002658</v>
      </c>
      <c r="R773" s="9">
        <v>25757.476068195996</v>
      </c>
      <c r="S773" s="9">
        <v>28900.0692988595</v>
      </c>
      <c r="T773" s="9">
        <v>4415.7994464987514</v>
      </c>
      <c r="U773" s="9">
        <v>13158.954320201798</v>
      </c>
      <c r="V773" s="9">
        <v>117038.68585382143</v>
      </c>
      <c r="W773" s="9">
        <v>1139537.3961004671</v>
      </c>
    </row>
    <row r="774" spans="1:23" x14ac:dyDescent="0.25">
      <c r="A774">
        <v>2014</v>
      </c>
      <c r="B774" s="7" t="s">
        <v>526</v>
      </c>
      <c r="C774" s="9">
        <v>56354.393228457819</v>
      </c>
      <c r="D774" s="9"/>
      <c r="E774" s="9"/>
      <c r="F774" s="9"/>
      <c r="G774" s="9">
        <v>299862.5100266519</v>
      </c>
      <c r="H774" s="9"/>
      <c r="I774" s="9"/>
      <c r="J774" s="9">
        <v>21588.049366178857</v>
      </c>
      <c r="K774" s="9"/>
      <c r="L774" s="9"/>
      <c r="M774" s="9">
        <v>19605.011168237808</v>
      </c>
      <c r="N774" s="9">
        <v>21002.607991114412</v>
      </c>
      <c r="O774" s="9">
        <v>536823.0661995979</v>
      </c>
      <c r="P774" s="9">
        <v>8803.065861496676</v>
      </c>
      <c r="Q774" s="9">
        <v>31626.342713458049</v>
      </c>
      <c r="R774" s="9">
        <v>31567.826902105076</v>
      </c>
      <c r="S774" s="9">
        <v>16131.952276989909</v>
      </c>
      <c r="T774" s="9">
        <v>24451.595006076375</v>
      </c>
      <c r="U774" s="9">
        <v>2083.7417115520075</v>
      </c>
      <c r="V774" s="9">
        <v>79018.693365997795</v>
      </c>
      <c r="W774" s="9">
        <v>1148918.8558179147</v>
      </c>
    </row>
    <row r="775" spans="1:23" x14ac:dyDescent="0.25">
      <c r="A775">
        <v>2014</v>
      </c>
      <c r="B775" s="7" t="s">
        <v>527</v>
      </c>
      <c r="C775" s="9">
        <v>155922.9453106462</v>
      </c>
      <c r="D775" s="9"/>
      <c r="E775" s="9"/>
      <c r="F775" s="9"/>
      <c r="G775" s="9">
        <v>796313.12531846459</v>
      </c>
      <c r="H775" s="9"/>
      <c r="I775" s="9"/>
      <c r="J775" s="9">
        <v>81550.342077125781</v>
      </c>
      <c r="K775" s="9"/>
      <c r="L775" s="9"/>
      <c r="M775" s="9">
        <v>139803.08308809809</v>
      </c>
      <c r="N775" s="9">
        <v>63926.605557737275</v>
      </c>
      <c r="O775" s="9">
        <v>1036810.7941515715</v>
      </c>
      <c r="P775" s="9">
        <v>23619.273252701194</v>
      </c>
      <c r="Q775" s="9">
        <v>204062.02746824591</v>
      </c>
      <c r="R775" s="9">
        <v>58295.76884412572</v>
      </c>
      <c r="S775" s="9">
        <v>57585.343373599026</v>
      </c>
      <c r="T775" s="9">
        <v>16340.499225361898</v>
      </c>
      <c r="U775" s="9">
        <v>7553.525011340912</v>
      </c>
      <c r="V775" s="9">
        <v>176211.85864557594</v>
      </c>
      <c r="W775" s="9">
        <v>2817995.1913245944</v>
      </c>
    </row>
    <row r="776" spans="1:23" x14ac:dyDescent="0.25">
      <c r="A776">
        <v>2014</v>
      </c>
      <c r="B776" s="7" t="s">
        <v>528</v>
      </c>
      <c r="C776" s="9">
        <v>165205.75026725719</v>
      </c>
      <c r="D776" s="9"/>
      <c r="E776" s="9"/>
      <c r="F776" s="9"/>
      <c r="G776" s="9">
        <v>936780.16638796288</v>
      </c>
      <c r="H776" s="9"/>
      <c r="I776" s="9"/>
      <c r="J776" s="9">
        <v>50438.889108022944</v>
      </c>
      <c r="K776" s="9"/>
      <c r="L776" s="9"/>
      <c r="M776" s="9">
        <v>44739.819778105804</v>
      </c>
      <c r="N776" s="9">
        <v>115980.40574463642</v>
      </c>
      <c r="O776" s="9">
        <v>3181502.658151547</v>
      </c>
      <c r="P776" s="9">
        <v>19942.137736674642</v>
      </c>
      <c r="Q776" s="9">
        <v>723150.2659840245</v>
      </c>
      <c r="R776" s="9">
        <v>130893.93464176918</v>
      </c>
      <c r="S776" s="9">
        <v>41861.420466984913</v>
      </c>
      <c r="T776" s="9">
        <v>5874.4875612297774</v>
      </c>
      <c r="U776" s="9">
        <v>63895.989158583994</v>
      </c>
      <c r="V776" s="9">
        <v>471262.62236679613</v>
      </c>
      <c r="W776" s="9">
        <v>5951528.5473535946</v>
      </c>
    </row>
    <row r="777" spans="1:23" x14ac:dyDescent="0.25">
      <c r="B777" s="7" t="s">
        <v>85</v>
      </c>
      <c r="C777" s="9">
        <v>6532011.158473243</v>
      </c>
      <c r="D777" s="9"/>
      <c r="E777" s="9"/>
      <c r="F777" s="9"/>
      <c r="G777" s="9">
        <v>40058721.37689247</v>
      </c>
      <c r="H777" s="9"/>
      <c r="I777" s="9"/>
      <c r="J777" s="9">
        <v>2163771.4966101279</v>
      </c>
      <c r="K777" s="9"/>
      <c r="L777" s="9"/>
      <c r="M777" s="9">
        <v>5455586.1737907678</v>
      </c>
      <c r="N777" s="9">
        <v>4250291.8437837353</v>
      </c>
      <c r="O777" s="9">
        <v>70725954.822843149</v>
      </c>
      <c r="P777" s="9">
        <v>4267585.3149118796</v>
      </c>
      <c r="Q777" s="9">
        <v>21794361.860576231</v>
      </c>
      <c r="R777" s="9">
        <v>3722968.358890851</v>
      </c>
      <c r="S777" s="9">
        <v>2185282.8286460629</v>
      </c>
      <c r="T777" s="9">
        <v>3193616.3042233652</v>
      </c>
      <c r="U777" s="9">
        <v>1804478.3608137383</v>
      </c>
      <c r="V777" s="9">
        <v>17112255.260125615</v>
      </c>
      <c r="W777" s="9">
        <v>183266885.16058123</v>
      </c>
    </row>
  </sheetData>
  <mergeCells count="3">
    <mergeCell ref="B1:J1"/>
    <mergeCell ref="B262:J262"/>
    <mergeCell ref="B521:J521"/>
  </mergeCells>
  <pageMargins left="0.511811024" right="0.511811024" top="0.78740157499999996" bottom="0.78740157499999996" header="0.31496062000000002" footer="0.31496062000000002"/>
  <pageSetup paperSize="9" orientation="portrait" r:id="rId2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49"/>
  <sheetViews>
    <sheetView tabSelected="1" workbookViewId="0">
      <selection activeCell="I19" sqref="I19"/>
    </sheetView>
  </sheetViews>
  <sheetFormatPr defaultRowHeight="15" x14ac:dyDescent="0.25"/>
  <cols>
    <col min="1" max="1" width="29.7109375" style="156" bestFit="1" customWidth="1"/>
    <col min="2" max="9" width="14.28515625" style="156" bestFit="1" customWidth="1"/>
    <col min="10" max="13" width="14.28515625" style="156" customWidth="1"/>
    <col min="14" max="14" width="9.140625" style="156"/>
    <col min="15" max="15" width="23.140625" style="156" bestFit="1" customWidth="1"/>
    <col min="16" max="16" width="14.85546875" style="156" bestFit="1" customWidth="1"/>
    <col min="17" max="23" width="15.28515625" style="156" bestFit="1" customWidth="1"/>
    <col min="24" max="27" width="15.28515625" style="156" customWidth="1"/>
    <col min="28" max="30" width="9.140625" style="156"/>
    <col min="31" max="31" width="28.5703125" style="156" bestFit="1" customWidth="1"/>
    <col min="32" max="39" width="14.28515625" style="156" bestFit="1" customWidth="1"/>
    <col min="40" max="43" width="14.28515625" style="156" customWidth="1"/>
    <col min="44" max="44" width="9.140625" style="156"/>
    <col min="45" max="16384" width="9.140625" style="11"/>
  </cols>
  <sheetData>
    <row r="1" spans="1:43" x14ac:dyDescent="0.25">
      <c r="A1" s="155" t="s">
        <v>796</v>
      </c>
      <c r="B1" s="155" t="s">
        <v>797</v>
      </c>
      <c r="C1" s="155"/>
      <c r="O1" s="155" t="s">
        <v>798</v>
      </c>
      <c r="P1" s="155" t="s">
        <v>797</v>
      </c>
      <c r="Q1" s="155"/>
      <c r="AC1" s="155" t="s">
        <v>799</v>
      </c>
      <c r="AD1" s="155" t="s">
        <v>797</v>
      </c>
      <c r="AE1" s="155"/>
    </row>
    <row r="3" spans="1:43" ht="15.75" x14ac:dyDescent="0.25">
      <c r="B3" s="157">
        <v>2007</v>
      </c>
      <c r="C3" s="157">
        <v>2008</v>
      </c>
      <c r="D3" s="157">
        <v>2009</v>
      </c>
      <c r="E3" s="157">
        <v>2010</v>
      </c>
      <c r="F3" s="157">
        <v>2011</v>
      </c>
      <c r="G3" s="157">
        <v>2012</v>
      </c>
      <c r="H3" s="157">
        <v>2013</v>
      </c>
      <c r="I3" s="157">
        <v>2014</v>
      </c>
      <c r="J3" s="157">
        <v>2015</v>
      </c>
      <c r="K3" s="157">
        <v>2016</v>
      </c>
      <c r="L3" s="157">
        <v>2017</v>
      </c>
      <c r="M3" s="157">
        <v>2018</v>
      </c>
      <c r="P3" s="157">
        <v>2007</v>
      </c>
      <c r="Q3" s="157">
        <v>2008</v>
      </c>
      <c r="R3" s="157">
        <v>2009</v>
      </c>
      <c r="S3" s="157">
        <v>2010</v>
      </c>
      <c r="T3" s="157">
        <v>2011</v>
      </c>
      <c r="U3" s="157">
        <v>2012</v>
      </c>
      <c r="V3" s="157">
        <v>2013</v>
      </c>
      <c r="W3" s="157">
        <v>2014</v>
      </c>
      <c r="X3" s="157">
        <v>2015</v>
      </c>
      <c r="Y3" s="157">
        <v>2016</v>
      </c>
      <c r="Z3" s="157">
        <v>2017</v>
      </c>
      <c r="AA3" s="157">
        <v>2018</v>
      </c>
      <c r="AC3" s="158" t="s">
        <v>800</v>
      </c>
      <c r="AD3" s="158" t="s">
        <v>801</v>
      </c>
      <c r="AE3" s="158" t="s">
        <v>802</v>
      </c>
      <c r="AF3" s="157">
        <v>2007</v>
      </c>
      <c r="AG3" s="157">
        <v>2008</v>
      </c>
      <c r="AH3" s="157">
        <v>2009</v>
      </c>
      <c r="AI3" s="157">
        <v>2010</v>
      </c>
      <c r="AJ3" s="157">
        <v>2011</v>
      </c>
      <c r="AK3" s="157">
        <v>2012</v>
      </c>
      <c r="AL3" s="157">
        <v>2013</v>
      </c>
      <c r="AM3" s="157">
        <v>2014</v>
      </c>
      <c r="AN3" s="157">
        <v>2015</v>
      </c>
      <c r="AO3" s="157">
        <v>2016</v>
      </c>
      <c r="AP3" s="157">
        <v>2017</v>
      </c>
      <c r="AQ3" s="157">
        <v>2018</v>
      </c>
    </row>
    <row r="4" spans="1:43" ht="15.75" x14ac:dyDescent="0.25">
      <c r="A4" s="158" t="s">
        <v>780</v>
      </c>
      <c r="B4" s="159">
        <f>+OUTPUTs!IA51</f>
        <v>6631369.0822618008</v>
      </c>
      <c r="C4" s="159">
        <f>+OUTPUTs!GY51</f>
        <v>8562551.5433074329</v>
      </c>
      <c r="D4" s="159">
        <f>+OUTPUTs!FW51</f>
        <v>7226594.0519534703</v>
      </c>
      <c r="E4" s="159">
        <f>+OUTPUTs!EU51</f>
        <v>8557326.673039401</v>
      </c>
      <c r="F4" s="159">
        <f>+OUTPUTs!DS51</f>
        <v>9227018.4773238879</v>
      </c>
      <c r="G4" s="159">
        <f>+OUTPUTs!CQ51</f>
        <v>10772034.210120566</v>
      </c>
      <c r="H4" s="159">
        <f>+OUTPUTs!BO51</f>
        <v>11288616.213337993</v>
      </c>
      <c r="I4" s="159">
        <f>+OUTPUTs!AM51</f>
        <v>11987597.33226401</v>
      </c>
      <c r="J4" s="159">
        <f>[1]Formatos_Análises!B4</f>
        <v>12495209.844845131</v>
      </c>
      <c r="K4" s="159">
        <f>[1]Formatos_Análises!C4</f>
        <v>11549503.267245285</v>
      </c>
      <c r="L4" s="159">
        <f>[1]Formatos_Análises!D4</f>
        <v>11582152.211383173</v>
      </c>
      <c r="M4" s="159">
        <f>[1]Formatos_Análises!E4</f>
        <v>12104523.103787538</v>
      </c>
      <c r="O4" s="157" t="s">
        <v>529</v>
      </c>
      <c r="P4" s="160">
        <f>+'Total x Ano'!B3</f>
        <v>302936.05625398149</v>
      </c>
      <c r="Q4" s="160">
        <f>+'Total x Ano'!C3</f>
        <v>363903.80285737733</v>
      </c>
      <c r="R4" s="160">
        <f>+'Total x Ano'!D3</f>
        <v>407285.73510342877</v>
      </c>
      <c r="S4" s="160">
        <f>+'Total x Ano'!E3</f>
        <v>479911.04515372904</v>
      </c>
      <c r="T4" s="160">
        <f>+'Total x Ano'!F3</f>
        <v>507570.02152506658</v>
      </c>
      <c r="U4" s="160">
        <f>+'Total x Ano'!G3</f>
        <v>536602.95432838565</v>
      </c>
      <c r="V4" s="160">
        <f>+'Total x Ano'!H3</f>
        <v>571629.06340814463</v>
      </c>
      <c r="W4" s="160">
        <f>+'Total x Ano'!I3</f>
        <v>636167.68866745895</v>
      </c>
      <c r="X4" s="160">
        <f>[1]Formatos_Análises!L4</f>
        <v>539314.35050357063</v>
      </c>
      <c r="Y4" s="160">
        <f>[1]Formatos_Análises!M4</f>
        <v>497633.82404282468</v>
      </c>
      <c r="Z4" s="160">
        <f>[1]Formatos_Análises!N4</f>
        <v>495457.25924479356</v>
      </c>
      <c r="AA4" s="160">
        <f>[1]Formatos_Análises!O4</f>
        <v>495942.23853192054</v>
      </c>
      <c r="AC4" s="161">
        <v>7111</v>
      </c>
      <c r="AD4" s="162" t="s">
        <v>805</v>
      </c>
      <c r="AE4" s="162" t="s">
        <v>780</v>
      </c>
      <c r="AF4" s="159">
        <f>+OUTPUTs!IA3</f>
        <v>2015720.972318945</v>
      </c>
      <c r="AG4" s="159">
        <f>+OUTPUTs!GY3</f>
        <v>2772335.0786422784</v>
      </c>
      <c r="AH4" s="159">
        <f>+OUTPUTs!FW3</f>
        <v>1470189.6459240923</v>
      </c>
      <c r="AI4" s="159">
        <f>+OUTPUTs!EU3</f>
        <v>2477920.7607763722</v>
      </c>
      <c r="AJ4" s="159">
        <f>+OUTPUTs!DS3</f>
        <v>1687992.3383903413</v>
      </c>
      <c r="AK4" s="159">
        <f>+OUTPUTs!CQ3</f>
        <v>2073326.5827966698</v>
      </c>
      <c r="AL4" s="159">
        <f>+OUTPUTs!BO3</f>
        <v>1567810.1202684494</v>
      </c>
      <c r="AM4" s="159">
        <f>+OUTPUTs!AM3</f>
        <v>1690040.9943663266</v>
      </c>
      <c r="AN4" s="159">
        <f>[1]Formatos_Análises!X4</f>
        <v>1422607.6154445978</v>
      </c>
      <c r="AO4" s="159">
        <f>[1]Formatos_Análises!Y4</f>
        <v>1200728.5149371163</v>
      </c>
      <c r="AP4" s="159">
        <f>[1]Formatos_Análises!Z4</f>
        <v>1003872.3386037524</v>
      </c>
      <c r="AQ4" s="159">
        <f>[1]Formatos_Análises!AA4</f>
        <v>1065370.0880436893</v>
      </c>
    </row>
    <row r="5" spans="1:43" ht="15.75" x14ac:dyDescent="0.25">
      <c r="A5" s="158" t="s">
        <v>782</v>
      </c>
      <c r="B5" s="159">
        <f>+OUTPUTs!IA52</f>
        <v>1967896.6209317569</v>
      </c>
      <c r="C5" s="159">
        <f>+OUTPUTs!GY52</f>
        <v>2591545.8191522742</v>
      </c>
      <c r="D5" s="159">
        <f>+OUTPUTs!FW52</f>
        <v>2956026.5355428415</v>
      </c>
      <c r="E5" s="159">
        <f>+OUTPUTs!EU52</f>
        <v>3300424.6389863426</v>
      </c>
      <c r="F5" s="159">
        <f>+OUTPUTs!DS52</f>
        <v>3570998.2045928049</v>
      </c>
      <c r="G5" s="159">
        <f>+OUTPUTs!CQ52</f>
        <v>3865750.9836826911</v>
      </c>
      <c r="H5" s="159">
        <f>+OUTPUTs!BO52</f>
        <v>3986983.2594602499</v>
      </c>
      <c r="I5" s="159">
        <f>+OUTPUTs!AM52</f>
        <v>4250291.8437837353</v>
      </c>
      <c r="J5" s="159">
        <f>[1]Formatos_Análises!B5</f>
        <v>3906384.6642784192</v>
      </c>
      <c r="K5" s="159">
        <f>[1]Formatos_Análises!C5</f>
        <v>3446197.4348199917</v>
      </c>
      <c r="L5" s="159">
        <f>[1]Formatos_Análises!D5</f>
        <v>3710167.9220710909</v>
      </c>
      <c r="M5" s="159">
        <f>[1]Formatos_Análises!E5</f>
        <v>3731008.1683185943</v>
      </c>
      <c r="O5" s="157" t="s">
        <v>530</v>
      </c>
      <c r="P5" s="160">
        <f>+'Total x Ano'!B4</f>
        <v>168165.39379433551</v>
      </c>
      <c r="Q5" s="160">
        <f>+'Total x Ano'!C4</f>
        <v>177040.61058926486</v>
      </c>
      <c r="R5" s="160">
        <f>+'Total x Ano'!D4</f>
        <v>174848.11066178387</v>
      </c>
      <c r="S5" s="160">
        <f>+'Total x Ano'!E4</f>
        <v>195488.05955061837</v>
      </c>
      <c r="T5" s="160">
        <f>+'Total x Ano'!F4</f>
        <v>156773.67225209836</v>
      </c>
      <c r="U5" s="160">
        <f>+'Total x Ano'!G4</f>
        <v>187999.04770860239</v>
      </c>
      <c r="V5" s="160">
        <f>+'Total x Ano'!H4</f>
        <v>216162.43523734971</v>
      </c>
      <c r="W5" s="160">
        <f>+'Total x Ano'!I4</f>
        <v>232236.878445168</v>
      </c>
      <c r="X5" s="160">
        <f>[1]Formatos_Análises!L5</f>
        <v>200970.09493774318</v>
      </c>
      <c r="Y5" s="160">
        <f>[1]Formatos_Análises!M5</f>
        <v>224782.57541692449</v>
      </c>
      <c r="Z5" s="160">
        <f>[1]Formatos_Análises!N5</f>
        <v>240545.05765425356</v>
      </c>
      <c r="AA5" s="160">
        <f>[1]Formatos_Análises!O5</f>
        <v>201928.39077837867</v>
      </c>
      <c r="AC5" s="161">
        <v>7420</v>
      </c>
      <c r="AD5" s="162" t="s">
        <v>792</v>
      </c>
      <c r="AE5" s="162" t="s">
        <v>791</v>
      </c>
      <c r="AF5" s="159">
        <f>+OUTPUTs!IA4</f>
        <v>1415159.6667376631</v>
      </c>
      <c r="AG5" s="159">
        <f>+OUTPUTs!GY4</f>
        <v>1594984.3392732646</v>
      </c>
      <c r="AH5" s="159">
        <f>+OUTPUTs!FW4</f>
        <v>1595700.5867007505</v>
      </c>
      <c r="AI5" s="159">
        <f>+OUTPUTs!EU4</f>
        <v>1784906.7749176431</v>
      </c>
      <c r="AJ5" s="159">
        <f>+OUTPUTs!DS4</f>
        <v>1724274.9388552872</v>
      </c>
      <c r="AK5" s="159">
        <f>+OUTPUTs!CQ4</f>
        <v>1847079.3276600835</v>
      </c>
      <c r="AL5" s="159">
        <f>+OUTPUTs!BO4</f>
        <v>1820726.388240197</v>
      </c>
      <c r="AM5" s="159">
        <f>+OUTPUTs!AM4</f>
        <v>1897371.4472529902</v>
      </c>
      <c r="AN5" s="159">
        <f>[1]Formatos_Análises!X5</f>
        <v>1686097.8401602292</v>
      </c>
      <c r="AO5" s="159">
        <f>[1]Formatos_Análises!Y5</f>
        <v>1631507.939685365</v>
      </c>
      <c r="AP5" s="159">
        <f>[1]Formatos_Análises!Z5</f>
        <v>1453261.8570983501</v>
      </c>
      <c r="AQ5" s="159">
        <f>[1]Formatos_Análises!AA5</f>
        <v>1369905.181761378</v>
      </c>
    </row>
    <row r="6" spans="1:43" ht="15.75" x14ac:dyDescent="0.25">
      <c r="A6" s="158" t="s">
        <v>23</v>
      </c>
      <c r="B6" s="159">
        <f>+OUTPUTs!IA53</f>
        <v>46754307.982891157</v>
      </c>
      <c r="C6" s="159">
        <f>+OUTPUTs!GY53</f>
        <v>48965915.689795256</v>
      </c>
      <c r="D6" s="159">
        <f>+OUTPUTs!FW53</f>
        <v>57533262.958245017</v>
      </c>
      <c r="E6" s="159">
        <f>+OUTPUTs!EU53</f>
        <v>62858532.606334217</v>
      </c>
      <c r="F6" s="159">
        <f>+OUTPUTs!DS53</f>
        <v>66575547.008290105</v>
      </c>
      <c r="G6" s="159">
        <f>+OUTPUTs!CQ53</f>
        <v>68583934.055090457</v>
      </c>
      <c r="H6" s="159">
        <f>+OUTPUTs!BO53</f>
        <v>69678037.15969038</v>
      </c>
      <c r="I6" s="159">
        <f>+OUTPUTs!AM53</f>
        <v>70725954.822843149</v>
      </c>
      <c r="J6" s="159">
        <f>[1]Formatos_Análises!B6</f>
        <v>53826014.560217559</v>
      </c>
      <c r="K6" s="159">
        <f>[1]Formatos_Análises!C6</f>
        <v>50530529.058259301</v>
      </c>
      <c r="L6" s="159">
        <f>[1]Formatos_Análises!D6</f>
        <v>47434372.731805705</v>
      </c>
      <c r="M6" s="159">
        <f>[1]Formatos_Análises!E6</f>
        <v>45314814.520836592</v>
      </c>
      <c r="O6" s="157" t="s">
        <v>531</v>
      </c>
      <c r="P6" s="160">
        <f>+'Total x Ano'!B5</f>
        <v>862952.3842271152</v>
      </c>
      <c r="Q6" s="160">
        <f>+'Total x Ano'!C5</f>
        <v>1062820.5804737203</v>
      </c>
      <c r="R6" s="160">
        <f>+'Total x Ano'!D5</f>
        <v>1120145.0341054362</v>
      </c>
      <c r="S6" s="160">
        <f>+'Total x Ano'!E5</f>
        <v>1297816.8681094986</v>
      </c>
      <c r="T6" s="160">
        <f>+'Total x Ano'!F5</f>
        <v>1410800.4988702084</v>
      </c>
      <c r="U6" s="160">
        <f>+'Total x Ano'!G5</f>
        <v>1485667.1270579617</v>
      </c>
      <c r="V6" s="160">
        <f>+'Total x Ano'!H5</f>
        <v>1471394.0773093281</v>
      </c>
      <c r="W6" s="160">
        <f>+'Total x Ano'!I5</f>
        <v>1580744.8655652101</v>
      </c>
      <c r="X6" s="160">
        <f>[1]Formatos_Análises!L6</f>
        <v>1374145.3997033802</v>
      </c>
      <c r="Y6" s="160">
        <f>[1]Formatos_Análises!M6</f>
        <v>1308277.0608281957</v>
      </c>
      <c r="Z6" s="160">
        <f>[1]Formatos_Análises!N6</f>
        <v>1236351.9642247059</v>
      </c>
      <c r="AA6" s="160">
        <f>[1]Formatos_Análises!O6</f>
        <v>1179115.2177931173</v>
      </c>
      <c r="AC6" s="161">
        <v>74102</v>
      </c>
      <c r="AD6" s="162" t="s">
        <v>806</v>
      </c>
      <c r="AE6" s="162" t="s">
        <v>780</v>
      </c>
      <c r="AF6" s="159">
        <f>+OUTPUTs!IA5</f>
        <v>141738.00970596366</v>
      </c>
      <c r="AG6" s="159">
        <f>+OUTPUTs!GY5</f>
        <v>245184.36684830143</v>
      </c>
      <c r="AH6" s="159">
        <f>+OUTPUTs!FW5</f>
        <v>308387.89948388957</v>
      </c>
      <c r="AI6" s="159">
        <f>+OUTPUTs!EU5</f>
        <v>306484.88936582953</v>
      </c>
      <c r="AJ6" s="159">
        <f>+OUTPUTs!DS5</f>
        <v>355454.1346496059</v>
      </c>
      <c r="AK6" s="159">
        <f>+OUTPUTs!CQ5</f>
        <v>422284.43878472381</v>
      </c>
      <c r="AL6" s="159">
        <f>+OUTPUTs!BO5</f>
        <v>514201.2499478659</v>
      </c>
      <c r="AM6" s="159">
        <f>+OUTPUTs!AM5</f>
        <v>627554.83326718456</v>
      </c>
      <c r="AN6" s="159">
        <f>[1]Formatos_Análises!X6</f>
        <v>590536.10327425424</v>
      </c>
      <c r="AO6" s="159">
        <f>[1]Formatos_Análises!Y6</f>
        <v>396900.77029476705</v>
      </c>
      <c r="AP6" s="159">
        <f>[1]Formatos_Análises!Z6</f>
        <v>437582.36142434232</v>
      </c>
      <c r="AQ6" s="159">
        <f>[1]Formatos_Análises!AA6</f>
        <v>349168.02453109325</v>
      </c>
    </row>
    <row r="7" spans="1:43" ht="15.75" x14ac:dyDescent="0.25">
      <c r="A7" s="158" t="s">
        <v>787</v>
      </c>
      <c r="B7" s="159">
        <f>+OUTPUTs!IA54</f>
        <v>103030.65345730862</v>
      </c>
      <c r="C7" s="159">
        <f>+OUTPUTs!GY54</f>
        <v>363651.25295501348</v>
      </c>
      <c r="D7" s="159">
        <f>+OUTPUTs!FW54</f>
        <v>1125448.5708669901</v>
      </c>
      <c r="E7" s="159">
        <f>+OUTPUTs!EU54</f>
        <v>1634847.3570994919</v>
      </c>
      <c r="F7" s="159">
        <f>+OUTPUTs!DS54</f>
        <v>2165880.3813426229</v>
      </c>
      <c r="G7" s="159">
        <f>+OUTPUTs!CQ54</f>
        <v>2455285.5643671211</v>
      </c>
      <c r="H7" s="159">
        <f>+OUTPUTs!BO54</f>
        <v>3329420.4143699249</v>
      </c>
      <c r="I7" s="159">
        <f>+OUTPUTs!AM54</f>
        <v>4267585.3149118796</v>
      </c>
      <c r="J7" s="159">
        <f>[1]Formatos_Análises!B7</f>
        <v>4951360.4069599677</v>
      </c>
      <c r="K7" s="159">
        <f>[1]Formatos_Análises!C7</f>
        <v>5097169.3389576841</v>
      </c>
      <c r="L7" s="159">
        <f>[1]Formatos_Análises!D7</f>
        <v>6240876.7947234288</v>
      </c>
      <c r="M7" s="159">
        <f>[1]Formatos_Análises!E7</f>
        <v>6915367.378398763</v>
      </c>
      <c r="O7" s="157" t="s">
        <v>532</v>
      </c>
      <c r="P7" s="160">
        <f>+'Total x Ano'!B6</f>
        <v>85077.812552555217</v>
      </c>
      <c r="Q7" s="160">
        <f>+'Total x Ano'!C6</f>
        <v>93158.938497929616</v>
      </c>
      <c r="R7" s="160">
        <f>+'Total x Ano'!D6</f>
        <v>111034.05242464866</v>
      </c>
      <c r="S7" s="160">
        <f>+'Total x Ano'!E6</f>
        <v>116850.66504833815</v>
      </c>
      <c r="T7" s="160">
        <f>+'Total x Ano'!F6</f>
        <v>124785.45431418229</v>
      </c>
      <c r="U7" s="160">
        <f>+'Total x Ano'!G6</f>
        <v>155346.83708731932</v>
      </c>
      <c r="V7" s="160">
        <f>+'Total x Ano'!H6</f>
        <v>160046.82441042777</v>
      </c>
      <c r="W7" s="160">
        <f>+'Total x Ano'!I6</f>
        <v>169435.80161588814</v>
      </c>
      <c r="X7" s="160">
        <f>[1]Formatos_Análises!L7</f>
        <v>169879.70302335123</v>
      </c>
      <c r="Y7" s="160">
        <f>[1]Formatos_Análises!M7</f>
        <v>167009.68841636649</v>
      </c>
      <c r="Z7" s="160">
        <f>[1]Formatos_Análises!N7</f>
        <v>167810.3704124474</v>
      </c>
      <c r="AA7" s="160">
        <f>[1]Formatos_Análises!O7</f>
        <v>163859.90735466659</v>
      </c>
      <c r="AC7" s="161">
        <v>7311</v>
      </c>
      <c r="AD7" s="162" t="s">
        <v>834</v>
      </c>
      <c r="AE7" s="162" t="s">
        <v>795</v>
      </c>
      <c r="AF7" s="159">
        <f>+OUTPUTs!IA6</f>
        <v>7655529.2715234533</v>
      </c>
      <c r="AG7" s="159">
        <f>+OUTPUTs!GY6</f>
        <v>8683117.3528495394</v>
      </c>
      <c r="AH7" s="159">
        <f>+OUTPUTs!FW6</f>
        <v>7802669.2593897656</v>
      </c>
      <c r="AI7" s="159">
        <f>+OUTPUTs!EU6</f>
        <v>8200120.1861293167</v>
      </c>
      <c r="AJ7" s="159">
        <f>+OUTPUTs!DS6</f>
        <v>8485760.3385153543</v>
      </c>
      <c r="AK7" s="159">
        <f>+OUTPUTs!CQ6</f>
        <v>9256045.7218417544</v>
      </c>
      <c r="AL7" s="159">
        <f>+OUTPUTs!BO6</f>
        <v>9149853.965039311</v>
      </c>
      <c r="AM7" s="159">
        <f>+OUTPUTs!AM6</f>
        <v>9587668.8180024512</v>
      </c>
      <c r="AN7" s="159">
        <f>[1]Formatos_Análises!X7</f>
        <v>8846536.232750047</v>
      </c>
      <c r="AO7" s="159">
        <f>[1]Formatos_Análises!Y7</f>
        <v>8585901.3622528538</v>
      </c>
      <c r="AP7" s="159">
        <f>[1]Formatos_Análises!Z7</f>
        <v>7461757.1646633102</v>
      </c>
      <c r="AQ7" s="159">
        <f>[1]Formatos_Análises!AA7</f>
        <v>7583467.1226322707</v>
      </c>
    </row>
    <row r="8" spans="1:43" ht="15.75" x14ac:dyDescent="0.25">
      <c r="A8" s="158" t="s">
        <v>788</v>
      </c>
      <c r="B8" s="159">
        <f>+OUTPUTs!IA55</f>
        <v>49087973.713800848</v>
      </c>
      <c r="C8" s="159">
        <f>+OUTPUTs!GY55</f>
        <v>55209707.939203113</v>
      </c>
      <c r="D8" s="159">
        <f>+OUTPUTs!FW55</f>
        <v>55755678.636520773</v>
      </c>
      <c r="E8" s="159">
        <f>+OUTPUTs!EU55</f>
        <v>60922761.315637723</v>
      </c>
      <c r="F8" s="159">
        <f>+OUTPUTs!DS55</f>
        <v>59781669.793832108</v>
      </c>
      <c r="G8" s="159">
        <f>+OUTPUTs!CQ55</f>
        <v>62409923.947840326</v>
      </c>
      <c r="H8" s="159">
        <f>+OUTPUTs!BO55</f>
        <v>61376686.111645371</v>
      </c>
      <c r="I8" s="159">
        <f>+OUTPUTs!AM55</f>
        <v>61853083.237468705</v>
      </c>
      <c r="J8" s="159">
        <f>[1]Formatos_Análises!B8</f>
        <v>53373986.357626081</v>
      </c>
      <c r="K8" s="159">
        <f>[1]Formatos_Análises!C8</f>
        <v>49872443.216391914</v>
      </c>
      <c r="L8" s="159">
        <f>[1]Formatos_Análises!D8</f>
        <v>48003238.840035051</v>
      </c>
      <c r="M8" s="159">
        <f>[1]Formatos_Análises!E8</f>
        <v>47541230.593704909</v>
      </c>
      <c r="O8" s="157" t="s">
        <v>533</v>
      </c>
      <c r="P8" s="160">
        <f>+'Total x Ano'!B7</f>
        <v>1005544.971189104</v>
      </c>
      <c r="Q8" s="160">
        <f>+'Total x Ano'!C7</f>
        <v>1198585.4329941203</v>
      </c>
      <c r="R8" s="160">
        <f>+'Total x Ano'!D7</f>
        <v>1421241.14546173</v>
      </c>
      <c r="S8" s="160">
        <f>+'Total x Ano'!E7</f>
        <v>1597306.7684049993</v>
      </c>
      <c r="T8" s="160">
        <f>+'Total x Ano'!F7</f>
        <v>1565308.1337274327</v>
      </c>
      <c r="U8" s="160">
        <f>+'Total x Ano'!G7</f>
        <v>1653003.4231865429</v>
      </c>
      <c r="V8" s="160">
        <f>+'Total x Ano'!H7</f>
        <v>1750840.6047316482</v>
      </c>
      <c r="W8" s="160">
        <f>+'Total x Ano'!I7</f>
        <v>1889328.60169303</v>
      </c>
      <c r="X8" s="160">
        <f>[1]Formatos_Análises!L8</f>
        <v>1659455.6869617559</v>
      </c>
      <c r="Y8" s="160">
        <f>[1]Formatos_Análises!M8</f>
        <v>1523958.3154662368</v>
      </c>
      <c r="Z8" s="160">
        <f>[1]Formatos_Análises!N8</f>
        <v>1522546.8587977006</v>
      </c>
      <c r="AA8" s="160">
        <f>[1]Formatos_Análises!O8</f>
        <v>1478346.4208162734</v>
      </c>
      <c r="AC8" s="161">
        <v>7312</v>
      </c>
      <c r="AD8" s="162" t="s">
        <v>835</v>
      </c>
      <c r="AE8" s="162" t="s">
        <v>795</v>
      </c>
      <c r="AF8" s="159">
        <f>+OUTPUTs!IA7</f>
        <v>666064.09700939455</v>
      </c>
      <c r="AG8" s="159">
        <f>+OUTPUTs!GY7</f>
        <v>872374.02482259227</v>
      </c>
      <c r="AH8" s="159">
        <f>+OUTPUTs!FW7</f>
        <v>805791.95363561937</v>
      </c>
      <c r="AI8" s="159">
        <f>+OUTPUTs!EU7</f>
        <v>829255.80943205906</v>
      </c>
      <c r="AJ8" s="159">
        <f>+OUTPUTs!DS7</f>
        <v>799396.17497539602</v>
      </c>
      <c r="AK8" s="159">
        <f>+OUTPUTs!CQ7</f>
        <v>825868.51745780231</v>
      </c>
      <c r="AL8" s="159">
        <f>+OUTPUTs!BO7</f>
        <v>976243.03795953887</v>
      </c>
      <c r="AM8" s="159">
        <f>+OUTPUTs!AM7</f>
        <v>1034510.0733429369</v>
      </c>
      <c r="AN8" s="159">
        <f>[1]Formatos_Análises!X8</f>
        <v>973132.51676187699</v>
      </c>
      <c r="AO8" s="159">
        <f>[1]Formatos_Análises!Y8</f>
        <v>922801.16165097745</v>
      </c>
      <c r="AP8" s="159">
        <f>[1]Formatos_Análises!Z8</f>
        <v>954081.25475969026</v>
      </c>
      <c r="AQ8" s="159">
        <f>[1]Formatos_Análises!AA8</f>
        <v>1042726.9101412618</v>
      </c>
    </row>
    <row r="9" spans="1:43" ht="15.75" x14ac:dyDescent="0.25">
      <c r="A9" s="158" t="s">
        <v>791</v>
      </c>
      <c r="B9" s="159">
        <f>+OUTPUTs!IA56</f>
        <v>1905048.5967489879</v>
      </c>
      <c r="C9" s="159">
        <f>+OUTPUTs!GY56</f>
        <v>2405138.8180977046</v>
      </c>
      <c r="D9" s="159">
        <f>+OUTPUTs!FW56</f>
        <v>2458894.5266663549</v>
      </c>
      <c r="E9" s="159">
        <f>+OUTPUTs!EU56</f>
        <v>2859685.53163293</v>
      </c>
      <c r="F9" s="159">
        <f>+OUTPUTs!DS56</f>
        <v>3084164.7126658522</v>
      </c>
      <c r="G9" s="159">
        <f>+OUTPUTs!CQ56</f>
        <v>3415102.6621001456</v>
      </c>
      <c r="H9" s="159">
        <f>+OUTPUTs!BO56</f>
        <v>3550460.7292750995</v>
      </c>
      <c r="I9" s="159">
        <f>+OUTPUTs!AM56</f>
        <v>3722968.358890851</v>
      </c>
      <c r="J9" s="159">
        <f>[1]Formatos_Análises!B9</f>
        <v>3696934.4395176852</v>
      </c>
      <c r="K9" s="159">
        <f>[1]Formatos_Análises!C9</f>
        <v>3738091.6692195367</v>
      </c>
      <c r="L9" s="159">
        <f>[1]Formatos_Análises!D9</f>
        <v>3704801.4507983513</v>
      </c>
      <c r="M9" s="159">
        <f>[1]Formatos_Análises!E9</f>
        <v>3612652.4813560918</v>
      </c>
      <c r="O9" s="157" t="s">
        <v>534</v>
      </c>
      <c r="P9" s="160">
        <f>+'Total x Ano'!B8</f>
        <v>115312.4825393427</v>
      </c>
      <c r="Q9" s="160">
        <f>+'Total x Ano'!C8</f>
        <v>130504.63814345204</v>
      </c>
      <c r="R9" s="160">
        <f>+'Total x Ano'!D8</f>
        <v>109488.55852018428</v>
      </c>
      <c r="S9" s="160">
        <f>+'Total x Ano'!E8</f>
        <v>112668.05366758931</v>
      </c>
      <c r="T9" s="160">
        <f>+'Total x Ano'!F8</f>
        <v>119788.26365294859</v>
      </c>
      <c r="U9" s="160">
        <f>+'Total x Ano'!G8</f>
        <v>128949.56123455346</v>
      </c>
      <c r="V9" s="160">
        <f>+'Total x Ano'!H8</f>
        <v>149858.24550187431</v>
      </c>
      <c r="W9" s="160">
        <f>+'Total x Ano'!I8</f>
        <v>157463.34898764221</v>
      </c>
      <c r="X9" s="160">
        <f>[1]Formatos_Análises!L9</f>
        <v>137644.45529349803</v>
      </c>
      <c r="Y9" s="160">
        <f>[1]Formatos_Análises!M9</f>
        <v>130849.34688181274</v>
      </c>
      <c r="Z9" s="160">
        <f>[1]Formatos_Análises!N9</f>
        <v>132226.07332376647</v>
      </c>
      <c r="AA9" s="160">
        <f>[1]Formatos_Análises!O9</f>
        <v>158855.65802095493</v>
      </c>
      <c r="AC9" s="161">
        <v>7319</v>
      </c>
      <c r="AD9" s="162" t="s">
        <v>836</v>
      </c>
      <c r="AE9" s="162" t="s">
        <v>795</v>
      </c>
      <c r="AF9" s="159">
        <f>+OUTPUTs!IA8</f>
        <v>2603486.0824095285</v>
      </c>
      <c r="AG9" s="159">
        <f>+OUTPUTs!GY8</f>
        <v>3318724.5570482421</v>
      </c>
      <c r="AH9" s="159">
        <f>+OUTPUTs!FW8</f>
        <v>3416619.9226771714</v>
      </c>
      <c r="AI9" s="159">
        <f>+OUTPUTs!EU8</f>
        <v>3678681.8384357579</v>
      </c>
      <c r="AJ9" s="159">
        <f>+OUTPUTs!DS8</f>
        <v>4692455.431601366</v>
      </c>
      <c r="AK9" s="159">
        <f>+OUTPUTs!CQ8</f>
        <v>5375652.4709814079</v>
      </c>
      <c r="AL9" s="159">
        <f>+OUTPUTs!BO8</f>
        <v>5793765.5829226151</v>
      </c>
      <c r="AM9" s="159">
        <f>+OUTPUTs!AM8</f>
        <v>6490076.3687802283</v>
      </c>
      <c r="AN9" s="159">
        <f>[1]Formatos_Análises!X9</f>
        <v>6570308.8800603664</v>
      </c>
      <c r="AO9" s="159">
        <f>[1]Formatos_Análises!Y9</f>
        <v>7337487.8643927947</v>
      </c>
      <c r="AP9" s="159">
        <f>[1]Formatos_Análises!Z9</f>
        <v>7437881.9975625193</v>
      </c>
      <c r="AQ9" s="159">
        <f>[1]Formatos_Análises!AA9</f>
        <v>8575340.3781470209</v>
      </c>
    </row>
    <row r="10" spans="1:43" ht="15.75" x14ac:dyDescent="0.25">
      <c r="A10" s="158" t="s">
        <v>25</v>
      </c>
      <c r="B10" s="159">
        <f>+OUTPUTs!IA57</f>
        <v>1532811.8463268732</v>
      </c>
      <c r="C10" s="159">
        <f>+OUTPUTs!GY57</f>
        <v>1506487.7536431551</v>
      </c>
      <c r="D10" s="159">
        <f>+OUTPUTs!FW57</f>
        <v>1441154.9087863078</v>
      </c>
      <c r="E10" s="159">
        <f>+OUTPUTs!EU57</f>
        <v>1652867.553822875</v>
      </c>
      <c r="F10" s="159">
        <f>+OUTPUTs!DS57</f>
        <v>1667879.6960307967</v>
      </c>
      <c r="G10" s="159">
        <f>+OUTPUTs!CQ57</f>
        <v>1778415.5153864685</v>
      </c>
      <c r="H10" s="159">
        <f>+OUTPUTs!BO57</f>
        <v>1972939.3515243365</v>
      </c>
      <c r="I10" s="159">
        <f>+OUTPUTs!AM57</f>
        <v>2185282.8286460629</v>
      </c>
      <c r="J10" s="159">
        <f>[1]Formatos_Análises!B10</f>
        <v>1958834.4622662161</v>
      </c>
      <c r="K10" s="159">
        <f>[1]Formatos_Análises!C10</f>
        <v>1925210.5152760299</v>
      </c>
      <c r="L10" s="159">
        <f>[1]Formatos_Análises!D10</f>
        <v>2054926.8599489485</v>
      </c>
      <c r="M10" s="159">
        <f>[1]Formatos_Análises!E10</f>
        <v>1852057.3217883105</v>
      </c>
      <c r="O10" s="157" t="s">
        <v>535</v>
      </c>
      <c r="P10" s="160">
        <f>+'Total x Ano'!B9</f>
        <v>235904.93247718652</v>
      </c>
      <c r="Q10" s="160">
        <f>+'Total x Ano'!C9</f>
        <v>347999.20239325165</v>
      </c>
      <c r="R10" s="160">
        <f>+'Total x Ano'!D9</f>
        <v>223934.36419698174</v>
      </c>
      <c r="S10" s="160">
        <f>+'Total x Ano'!E9</f>
        <v>214488.96464657577</v>
      </c>
      <c r="T10" s="160">
        <f>+'Total x Ano'!F9</f>
        <v>225983.03451455114</v>
      </c>
      <c r="U10" s="160">
        <f>+'Total x Ano'!G9</f>
        <v>259477.90318248369</v>
      </c>
      <c r="V10" s="160">
        <f>+'Total x Ano'!H9</f>
        <v>292841.46828428161</v>
      </c>
      <c r="W10" s="160">
        <f>+'Total x Ano'!I9</f>
        <v>299540.4576094416</v>
      </c>
      <c r="X10" s="160">
        <f>[1]Formatos_Análises!L10</f>
        <v>284824.78600594006</v>
      </c>
      <c r="Y10" s="160">
        <f>[1]Formatos_Análises!M10</f>
        <v>280458.31971373048</v>
      </c>
      <c r="Z10" s="160">
        <f>[1]Formatos_Análises!N10</f>
        <v>273110.13647461071</v>
      </c>
      <c r="AA10" s="160">
        <f>[1]Formatos_Análises!O10</f>
        <v>287592.26936399017</v>
      </c>
      <c r="AC10" s="161">
        <v>9001</v>
      </c>
      <c r="AD10" s="162" t="s">
        <v>807</v>
      </c>
      <c r="AE10" s="162" t="s">
        <v>782</v>
      </c>
      <c r="AF10" s="159">
        <f>+OUTPUTs!IA9</f>
        <v>536804.44892252435</v>
      </c>
      <c r="AG10" s="159">
        <f>+OUTPUTs!GY9</f>
        <v>647817.52763876005</v>
      </c>
      <c r="AH10" s="159">
        <f>+OUTPUTs!FW9</f>
        <v>604928.3157993675</v>
      </c>
      <c r="AI10" s="159">
        <f>+OUTPUTs!EU9</f>
        <v>732403.83473753429</v>
      </c>
      <c r="AJ10" s="159">
        <f>+OUTPUTs!DS9</f>
        <v>786891.15417555661</v>
      </c>
      <c r="AK10" s="159">
        <f>+OUTPUTs!CQ9</f>
        <v>917183.90101218212</v>
      </c>
      <c r="AL10" s="159">
        <f>+OUTPUTs!BO9</f>
        <v>1020574.591595295</v>
      </c>
      <c r="AM10" s="159">
        <f>+OUTPUTs!AM9</f>
        <v>1053770.9490595453</v>
      </c>
      <c r="AN10" s="159">
        <f>[1]Formatos_Análises!X10</f>
        <v>859064.34377234161</v>
      </c>
      <c r="AO10" s="159">
        <f>[1]Formatos_Análises!Y10</f>
        <v>845947.47705472482</v>
      </c>
      <c r="AP10" s="159">
        <f>[1]Formatos_Análises!Z10</f>
        <v>829645.12016596086</v>
      </c>
      <c r="AQ10" s="159">
        <f>[1]Formatos_Análises!AA10</f>
        <v>727080.44953187904</v>
      </c>
    </row>
    <row r="11" spans="1:43" ht="15.75" x14ac:dyDescent="0.25">
      <c r="A11" s="158" t="s">
        <v>24</v>
      </c>
      <c r="B11" s="159">
        <f>+OUTPUTs!IA58</f>
        <v>5322757.7080511842</v>
      </c>
      <c r="C11" s="159">
        <f>+OUTPUTs!GY58</f>
        <v>5636713.9046722576</v>
      </c>
      <c r="D11" s="159">
        <f>+OUTPUTs!FW58</f>
        <v>5477226.6775767487</v>
      </c>
      <c r="E11" s="159">
        <f>+OUTPUTs!EU58</f>
        <v>5959394.5753486399</v>
      </c>
      <c r="F11" s="159">
        <f>+OUTPUTs!DS58</f>
        <v>5371127.5716784205</v>
      </c>
      <c r="G11" s="159">
        <f>+OUTPUTs!CQ58</f>
        <v>5865271.0944425166</v>
      </c>
      <c r="H11" s="159">
        <f>+OUTPUTs!BO58</f>
        <v>6544878.6438380657</v>
      </c>
      <c r="I11" s="159">
        <f>+OUTPUTs!AM58</f>
        <v>5357387.8008334935</v>
      </c>
      <c r="J11" s="159">
        <f>[1]Formatos_Análises!B11</f>
        <v>4540778.7508840496</v>
      </c>
      <c r="K11" s="159">
        <f>[1]Formatos_Análises!C11</f>
        <v>4318948.6335404739</v>
      </c>
      <c r="L11" s="159">
        <f>[1]Formatos_Análises!D11</f>
        <v>4073901.9408257622</v>
      </c>
      <c r="M11" s="159">
        <f>[1]Formatos_Análises!E11</f>
        <v>3996824.6036600959</v>
      </c>
      <c r="O11" s="157" t="s">
        <v>536</v>
      </c>
      <c r="P11" s="160">
        <f>+'Total x Ano'!B10</f>
        <v>500391.79985702771</v>
      </c>
      <c r="Q11" s="160">
        <f>+'Total x Ano'!C10</f>
        <v>648796.89797049575</v>
      </c>
      <c r="R11" s="160">
        <f>+'Total x Ano'!D10</f>
        <v>604643.60432586726</v>
      </c>
      <c r="S11" s="160">
        <f>+'Total x Ano'!E10</f>
        <v>732450.43927339977</v>
      </c>
      <c r="T11" s="160">
        <f>+'Total x Ano'!F10</f>
        <v>765509.03409716976</v>
      </c>
      <c r="U11" s="160">
        <f>+'Total x Ano'!G10</f>
        <v>920012.53591376252</v>
      </c>
      <c r="V11" s="160">
        <f>+'Total x Ano'!H10</f>
        <v>976257.0606630618</v>
      </c>
      <c r="W11" s="160">
        <f>+'Total x Ano'!I10</f>
        <v>983759.58177200402</v>
      </c>
      <c r="X11" s="160">
        <f>[1]Formatos_Análises!L11</f>
        <v>810176.15993603505</v>
      </c>
      <c r="Y11" s="160">
        <f>[1]Formatos_Análises!M11</f>
        <v>769643.27843825042</v>
      </c>
      <c r="Z11" s="160">
        <f>[1]Formatos_Análises!N11</f>
        <v>780459.15692656091</v>
      </c>
      <c r="AA11" s="160">
        <f>[1]Formatos_Análises!O11</f>
        <v>785998.22289878712</v>
      </c>
      <c r="AC11" s="161">
        <v>9003</v>
      </c>
      <c r="AD11" s="162" t="s">
        <v>808</v>
      </c>
      <c r="AE11" s="162" t="s">
        <v>782</v>
      </c>
      <c r="AF11" s="159">
        <f>+OUTPUTs!IA10</f>
        <v>59266.383842013718</v>
      </c>
      <c r="AG11" s="159">
        <f>+OUTPUTs!GY10</f>
        <v>22758.023987495744</v>
      </c>
      <c r="AH11" s="159">
        <f>+OUTPUTs!FW10</f>
        <v>43761.39684747249</v>
      </c>
      <c r="AI11" s="159">
        <f>+OUTPUTs!EU10</f>
        <v>52068.834731301329</v>
      </c>
      <c r="AJ11" s="159">
        <f>+OUTPUTs!DS10</f>
        <v>28225.04167821314</v>
      </c>
      <c r="AK11" s="159">
        <f>+OUTPUTs!CQ10</f>
        <v>100070.89459026959</v>
      </c>
      <c r="AL11" s="159">
        <f>+OUTPUTs!BO10</f>
        <v>116238.50275208651</v>
      </c>
      <c r="AM11" s="159">
        <f>+OUTPUTs!AM10</f>
        <v>223086.28365557463</v>
      </c>
      <c r="AN11" s="159">
        <f>[1]Formatos_Análises!X11</f>
        <v>234961.65347432057</v>
      </c>
      <c r="AO11" s="159">
        <f>[1]Formatos_Análises!Y11</f>
        <v>123026.84742135768</v>
      </c>
      <c r="AP11" s="159">
        <f>[1]Formatos_Análises!Z11</f>
        <v>138665.11131490898</v>
      </c>
      <c r="AQ11" s="159">
        <f>[1]Formatos_Análises!AA11</f>
        <v>126387.47288350754</v>
      </c>
    </row>
    <row r="12" spans="1:43" ht="15.75" x14ac:dyDescent="0.25">
      <c r="A12" s="158" t="s">
        <v>35</v>
      </c>
      <c r="B12" s="159">
        <f>+OUTPUTs!IA59</f>
        <v>1728027.4267118848</v>
      </c>
      <c r="C12" s="159">
        <f>+OUTPUTs!GY59</f>
        <v>1914236.6645385912</v>
      </c>
      <c r="D12" s="159">
        <f>+OUTPUTs!FW59</f>
        <v>1711461.1376027036</v>
      </c>
      <c r="E12" s="159">
        <f>+OUTPUTs!EU59</f>
        <v>1932257.2588459128</v>
      </c>
      <c r="F12" s="159">
        <f>+OUTPUTs!DS59</f>
        <v>1656000.7468742575</v>
      </c>
      <c r="G12" s="159">
        <f>+OUTPUTs!CQ59</f>
        <v>1777670.7128652276</v>
      </c>
      <c r="H12" s="159">
        <f>+OUTPUTs!BO59</f>
        <v>1934346.9079657742</v>
      </c>
      <c r="I12" s="159">
        <f>+OUTPUTs!AM59</f>
        <v>1804478.3608137383</v>
      </c>
      <c r="J12" s="159">
        <f>[1]Formatos_Análises!B12</f>
        <v>1616565.3930544569</v>
      </c>
      <c r="K12" s="159">
        <f>[1]Formatos_Análises!C12</f>
        <v>1817337.5581024131</v>
      </c>
      <c r="L12" s="159">
        <f>[1]Formatos_Análises!D12</f>
        <v>1588479.2868106952</v>
      </c>
      <c r="M12" s="159">
        <f>[1]Formatos_Análises!E12</f>
        <v>4103220.9127919367</v>
      </c>
      <c r="O12" s="157" t="s">
        <v>537</v>
      </c>
      <c r="P12" s="160">
        <f>+'Total x Ano'!B11</f>
        <v>362151.45839068061</v>
      </c>
      <c r="Q12" s="160">
        <f>+'Total x Ano'!C11</f>
        <v>414641.31321038579</v>
      </c>
      <c r="R12" s="160">
        <f>+'Total x Ano'!D11</f>
        <v>422347.47242361383</v>
      </c>
      <c r="S12" s="160">
        <f>+'Total x Ano'!E11</f>
        <v>471471.23227323469</v>
      </c>
      <c r="T12" s="160">
        <f>+'Total x Ano'!F11</f>
        <v>546287.78088529815</v>
      </c>
      <c r="U12" s="160">
        <f>+'Total x Ano'!G11</f>
        <v>621307.19333990011</v>
      </c>
      <c r="V12" s="160">
        <f>+'Total x Ano'!H11</f>
        <v>714834.1388976879</v>
      </c>
      <c r="W12" s="160">
        <f>+'Total x Ano'!I11</f>
        <v>664300.77115236979</v>
      </c>
      <c r="X12" s="160">
        <f>[1]Formatos_Análises!L12</f>
        <v>637428.42111965618</v>
      </c>
      <c r="Y12" s="160">
        <f>[1]Formatos_Análises!M12</f>
        <v>649961.75457888842</v>
      </c>
      <c r="Z12" s="160">
        <f>[1]Formatos_Análises!N12</f>
        <v>650836.3021780923</v>
      </c>
      <c r="AA12" s="160">
        <f>[1]Formatos_Análises!O12</f>
        <v>662050.84051593125</v>
      </c>
      <c r="AC12" s="161">
        <v>9002</v>
      </c>
      <c r="AD12" s="162" t="s">
        <v>793</v>
      </c>
      <c r="AE12" s="162" t="s">
        <v>791</v>
      </c>
      <c r="AF12" s="159">
        <f>+OUTPUTs!IA11</f>
        <v>21106.511297373116</v>
      </c>
      <c r="AG12" s="159">
        <f>+OUTPUTs!GY11</f>
        <v>26614.070214666361</v>
      </c>
      <c r="AH12" s="159">
        <f>+OUTPUTs!FW11</f>
        <v>30393.759882112292</v>
      </c>
      <c r="AI12" s="159">
        <f>+OUTPUTs!EU11</f>
        <v>47184.870749849048</v>
      </c>
      <c r="AJ12" s="159">
        <f>+OUTPUTs!DS11</f>
        <v>40604.558526150315</v>
      </c>
      <c r="AK12" s="159">
        <f>+OUTPUTs!CQ11</f>
        <v>44895.234608844446</v>
      </c>
      <c r="AL12" s="159">
        <f>+OUTPUTs!BO11</f>
        <v>52365.820666079693</v>
      </c>
      <c r="AM12" s="159">
        <f>+OUTPUTs!AM11</f>
        <v>30772.483821953119</v>
      </c>
      <c r="AN12" s="159">
        <f>[1]Formatos_Análises!X12</f>
        <v>16827.356459193616</v>
      </c>
      <c r="AO12" s="159">
        <f>[1]Formatos_Análises!Y12</f>
        <v>22549.007481815512</v>
      </c>
      <c r="AP12" s="159">
        <f>[1]Formatos_Análises!Z12</f>
        <v>26236.627222610692</v>
      </c>
      <c r="AQ12" s="159">
        <f>[1]Formatos_Análises!AA12</f>
        <v>285783.22905416397</v>
      </c>
    </row>
    <row r="13" spans="1:43" ht="15.75" x14ac:dyDescent="0.25">
      <c r="A13" s="158" t="s">
        <v>795</v>
      </c>
      <c r="B13" s="159">
        <f>+OUTPUTs!IA60</f>
        <v>10925079.450942377</v>
      </c>
      <c r="C13" s="159">
        <f>+OUTPUTs!GY60</f>
        <v>12874215.934720375</v>
      </c>
      <c r="D13" s="159">
        <f>+OUTPUTs!FW60</f>
        <v>12025081.135702558</v>
      </c>
      <c r="E13" s="159">
        <f>+OUTPUTs!EU60</f>
        <v>12708057.833997134</v>
      </c>
      <c r="F13" s="159">
        <f>+OUTPUTs!DS60</f>
        <v>13977611.945092116</v>
      </c>
      <c r="G13" s="159">
        <f>+OUTPUTs!CQ60</f>
        <v>15457566.710280964</v>
      </c>
      <c r="H13" s="159">
        <f>+OUTPUTs!BO60</f>
        <v>15919862.585921464</v>
      </c>
      <c r="I13" s="159">
        <f>+OUTPUTs!AM60</f>
        <v>17112255.260125615</v>
      </c>
      <c r="J13" s="159">
        <f>[1]Formatos_Análises!B13</f>
        <v>16389977.629572291</v>
      </c>
      <c r="K13" s="159">
        <f>[1]Formatos_Análises!C13</f>
        <v>16846190.388296627</v>
      </c>
      <c r="L13" s="159">
        <f>[1]Formatos_Análises!D13</f>
        <v>15853720.416985519</v>
      </c>
      <c r="M13" s="159">
        <f>[1]Formatos_Análises!E13</f>
        <v>17201534.410920553</v>
      </c>
      <c r="O13" s="157" t="s">
        <v>538</v>
      </c>
      <c r="P13" s="160">
        <f>+'Total x Ano'!B12</f>
        <v>1507810.7696227871</v>
      </c>
      <c r="Q13" s="160">
        <f>+'Total x Ano'!C12</f>
        <v>1781416.3328968361</v>
      </c>
      <c r="R13" s="160">
        <f>+'Total x Ano'!D12</f>
        <v>1949802.6208119791</v>
      </c>
      <c r="S13" s="160">
        <f>+'Total x Ano'!E12</f>
        <v>2409126.7014304241</v>
      </c>
      <c r="T13" s="160">
        <f>+'Total x Ano'!F12</f>
        <v>2442113.8713051504</v>
      </c>
      <c r="U13" s="160">
        <f>+'Total x Ano'!G12</f>
        <v>2683170.1976797907</v>
      </c>
      <c r="V13" s="160">
        <f>+'Total x Ano'!H12</f>
        <v>2874222.313416691</v>
      </c>
      <c r="W13" s="160">
        <f>+'Total x Ano'!I12</f>
        <v>3162932.5072321873</v>
      </c>
      <c r="X13" s="160">
        <f>[1]Formatos_Análises!L13</f>
        <v>2962045.2957796268</v>
      </c>
      <c r="Y13" s="160">
        <f>[1]Formatos_Análises!M13</f>
        <v>2912486.7355991974</v>
      </c>
      <c r="Z13" s="160">
        <f>[1]Formatos_Análises!N13</f>
        <v>2954426.9925646153</v>
      </c>
      <c r="AA13" s="160">
        <f>[1]Formatos_Análises!O13</f>
        <v>3126379.3132535266</v>
      </c>
      <c r="AC13" s="161">
        <v>93212</v>
      </c>
      <c r="AD13" s="162" t="s">
        <v>825</v>
      </c>
      <c r="AE13" s="162" t="s">
        <v>25</v>
      </c>
      <c r="AF13" s="159">
        <f>+OUTPUTs!IA12</f>
        <v>264143.18079419603</v>
      </c>
      <c r="AG13" s="159">
        <f>+OUTPUTs!GY12</f>
        <v>276726.80058053753</v>
      </c>
      <c r="AH13" s="159">
        <f>+OUTPUTs!FW12</f>
        <v>272479.04556528974</v>
      </c>
      <c r="AI13" s="159">
        <f>+OUTPUTs!EU12</f>
        <v>332851.42933966714</v>
      </c>
      <c r="AJ13" s="159">
        <f>+OUTPUTs!DS12</f>
        <v>353465.99101531849</v>
      </c>
      <c r="AK13" s="159">
        <f>+OUTPUTs!CQ12</f>
        <v>427081.33936245559</v>
      </c>
      <c r="AL13" s="159">
        <f>+OUTPUTs!BO12</f>
        <v>482335.90240443422</v>
      </c>
      <c r="AM13" s="159">
        <f>+OUTPUTs!AM12</f>
        <v>562347.6138248021</v>
      </c>
      <c r="AN13" s="159">
        <f>[1]Formatos_Análises!X13</f>
        <v>567723.089479218</v>
      </c>
      <c r="AO13" s="159">
        <f>[1]Formatos_Análises!Y13</f>
        <v>557243.73740675335</v>
      </c>
      <c r="AP13" s="159">
        <f>[1]Formatos_Análises!Z13</f>
        <v>626245.23580654291</v>
      </c>
      <c r="AQ13" s="159">
        <f>[1]Formatos_Análises!AA13</f>
        <v>613804.79146006471</v>
      </c>
    </row>
    <row r="14" spans="1:43" ht="15.75" x14ac:dyDescent="0.25">
      <c r="O14" s="157" t="s">
        <v>539</v>
      </c>
      <c r="P14" s="160">
        <f>+'Total x Ano'!B13</f>
        <v>568619.49690857192</v>
      </c>
      <c r="Q14" s="160">
        <f>+'Total x Ano'!C13</f>
        <v>613994.6553205176</v>
      </c>
      <c r="R14" s="160">
        <f>+'Total x Ano'!D13</f>
        <v>695085.87940453866</v>
      </c>
      <c r="S14" s="160">
        <f>+'Total x Ano'!E13</f>
        <v>817229.87169683166</v>
      </c>
      <c r="T14" s="160">
        <f>+'Total x Ano'!F13</f>
        <v>1100878.6622069546</v>
      </c>
      <c r="U14" s="160">
        <f>+'Total x Ano'!G13</f>
        <v>1151295.844426001</v>
      </c>
      <c r="V14" s="160">
        <f>+'Total x Ano'!H13</f>
        <v>1122873.4202504552</v>
      </c>
      <c r="W14" s="160">
        <f>+'Total x Ano'!I13</f>
        <v>1170464.4920956665</v>
      </c>
      <c r="X14" s="160">
        <f>[1]Formatos_Análises!L14</f>
        <v>1102212.4610177674</v>
      </c>
      <c r="Y14" s="160">
        <f>[1]Formatos_Análises!M14</f>
        <v>1123705.0443631914</v>
      </c>
      <c r="Z14" s="160">
        <f>[1]Formatos_Análises!N14</f>
        <v>1094656.3156638579</v>
      </c>
      <c r="AA14" s="160">
        <f>[1]Formatos_Análises!O14</f>
        <v>1263929.2060283259</v>
      </c>
      <c r="AC14" s="161">
        <v>93298</v>
      </c>
      <c r="AD14" s="162" t="s">
        <v>826</v>
      </c>
      <c r="AE14" s="162" t="s">
        <v>25</v>
      </c>
      <c r="AF14" s="159">
        <f>+OUTPUTs!IA13</f>
        <v>1038744.2422966488</v>
      </c>
      <c r="AG14" s="159">
        <f>+OUTPUTs!GY13</f>
        <v>989427.76376206358</v>
      </c>
      <c r="AH14" s="159">
        <f>+OUTPUTs!FW13</f>
        <v>962042.98731673695</v>
      </c>
      <c r="AI14" s="159">
        <f>+OUTPUTs!EU13</f>
        <v>1075887.1518808969</v>
      </c>
      <c r="AJ14" s="159">
        <f>+OUTPUTs!DS13</f>
        <v>1078752.0126221334</v>
      </c>
      <c r="AK14" s="159">
        <f>+OUTPUTs!CQ13</f>
        <v>1070996.3469433291</v>
      </c>
      <c r="AL14" s="159">
        <f>+OUTPUTs!BO13</f>
        <v>1248643.9692240069</v>
      </c>
      <c r="AM14" s="159">
        <f>+OUTPUTs!AM13</f>
        <v>1360852.7591454491</v>
      </c>
      <c r="AN14" s="159">
        <f>[1]Formatos_Análises!X14</f>
        <v>1130842.2282854544</v>
      </c>
      <c r="AO14" s="159">
        <f>[1]Formatos_Análises!Y14</f>
        <v>1154454.9420127529</v>
      </c>
      <c r="AP14" s="159">
        <f>[1]Formatos_Análises!Z14</f>
        <v>1194601.7051559803</v>
      </c>
      <c r="AQ14" s="159">
        <f>[1]Formatos_Análises!AA14</f>
        <v>1026894.8891833632</v>
      </c>
    </row>
    <row r="15" spans="1:43" ht="15.75" x14ac:dyDescent="0.25">
      <c r="O15" s="157" t="s">
        <v>540</v>
      </c>
      <c r="P15" s="160">
        <f>+'Total x Ano'!B14</f>
        <v>489660.23240747856</v>
      </c>
      <c r="Q15" s="160">
        <f>+'Total x Ano'!C14</f>
        <v>507465.25085444964</v>
      </c>
      <c r="R15" s="160">
        <f>+'Total x Ano'!D14</f>
        <v>640855.6731503004</v>
      </c>
      <c r="S15" s="160">
        <f>+'Total x Ano'!E14</f>
        <v>767006.73085145478</v>
      </c>
      <c r="T15" s="160">
        <f>+'Total x Ano'!F14</f>
        <v>807225.85228803474</v>
      </c>
      <c r="U15" s="160">
        <f>+'Total x Ano'!G14</f>
        <v>927877.78552431392</v>
      </c>
      <c r="V15" s="160">
        <f>+'Total x Ano'!H14</f>
        <v>956651.28246951336</v>
      </c>
      <c r="W15" s="160">
        <f>+'Total x Ano'!I14</f>
        <v>1094112.5699543194</v>
      </c>
      <c r="X15" s="160">
        <f>[1]Formatos_Análises!L15</f>
        <v>898586.93454678799</v>
      </c>
      <c r="Y15" s="160">
        <f>[1]Formatos_Análises!M15</f>
        <v>865870.7988712769</v>
      </c>
      <c r="Z15" s="160">
        <f>[1]Formatos_Análises!N15</f>
        <v>802569.03117788141</v>
      </c>
      <c r="AA15" s="160">
        <f>[1]Formatos_Análises!O15</f>
        <v>779494.37825113849</v>
      </c>
      <c r="AC15" s="161">
        <v>5911</v>
      </c>
      <c r="AD15" s="162" t="s">
        <v>809</v>
      </c>
      <c r="AE15" s="162" t="s">
        <v>23</v>
      </c>
      <c r="AF15" s="159">
        <f>+OUTPUTs!IA14</f>
        <v>888854.77198884229</v>
      </c>
      <c r="AG15" s="159">
        <f>+OUTPUTs!GY14</f>
        <v>1321967.6385788326</v>
      </c>
      <c r="AH15" s="159">
        <f>+OUTPUTs!FW14</f>
        <v>1534188.0238049752</v>
      </c>
      <c r="AI15" s="159">
        <f>+OUTPUTs!EU14</f>
        <v>1959882.5869712515</v>
      </c>
      <c r="AJ15" s="159">
        <f>+OUTPUTs!DS14</f>
        <v>2393822.5406460613</v>
      </c>
      <c r="AK15" s="159">
        <f>+OUTPUTs!CQ14</f>
        <v>2519849.3072308539</v>
      </c>
      <c r="AL15" s="159">
        <f>+OUTPUTs!BO14</f>
        <v>3057414.2061808328</v>
      </c>
      <c r="AM15" s="159">
        <f>+OUTPUTs!AM14</f>
        <v>3163511.6238827286</v>
      </c>
      <c r="AN15" s="159">
        <f>[1]Formatos_Análises!X15</f>
        <v>2770573.3764620642</v>
      </c>
      <c r="AO15" s="159">
        <f>[1]Formatos_Análises!Y15</f>
        <v>2650044.0301990453</v>
      </c>
      <c r="AP15" s="159">
        <f>[1]Formatos_Análises!Z15</f>
        <v>2434070.5252290065</v>
      </c>
      <c r="AQ15" s="159">
        <f>[1]Formatos_Análises!AA15</f>
        <v>2556966.1698892494</v>
      </c>
    </row>
    <row r="16" spans="1:43" ht="15.75" x14ac:dyDescent="0.25">
      <c r="O16" s="157" t="s">
        <v>541</v>
      </c>
      <c r="P16" s="160">
        <f>+'Total x Ano'!B15</f>
        <v>2679177.6392832231</v>
      </c>
      <c r="Q16" s="160">
        <f>+'Total x Ano'!C15</f>
        <v>3223782.7063610093</v>
      </c>
      <c r="R16" s="160">
        <f>+'Total x Ano'!D15</f>
        <v>3228639.3758082301</v>
      </c>
      <c r="S16" s="160">
        <f>+'Total x Ano'!E15</f>
        <v>3610612.8232739544</v>
      </c>
      <c r="T16" s="160">
        <f>+'Total x Ano'!F15</f>
        <v>3699184.3238092149</v>
      </c>
      <c r="U16" s="160">
        <f>+'Total x Ano'!G15</f>
        <v>4184915.6414268538</v>
      </c>
      <c r="V16" s="160">
        <f>+'Total x Ano'!H15</f>
        <v>4315655.6944037564</v>
      </c>
      <c r="W16" s="160">
        <f>+'Total x Ano'!I15</f>
        <v>4172010.4513086001</v>
      </c>
      <c r="X16" s="160">
        <f>[1]Formatos_Análises!L16</f>
        <v>3554918.0078622657</v>
      </c>
      <c r="Y16" s="160">
        <f>[1]Formatos_Análises!M16</f>
        <v>3429123.8014719547</v>
      </c>
      <c r="Z16" s="160">
        <f>[1]Formatos_Análises!N16</f>
        <v>2760627.3585775504</v>
      </c>
      <c r="AA16" s="160">
        <f>[1]Formatos_Análises!O16</f>
        <v>2869115.7355183689</v>
      </c>
      <c r="AC16" s="161">
        <v>5912</v>
      </c>
      <c r="AD16" s="162" t="s">
        <v>810</v>
      </c>
      <c r="AE16" s="162" t="s">
        <v>23</v>
      </c>
      <c r="AF16" s="159">
        <f>+OUTPUTs!IA15</f>
        <v>381220.06816611637</v>
      </c>
      <c r="AG16" s="159">
        <f>+OUTPUTs!GY15</f>
        <v>398515.34094883292</v>
      </c>
      <c r="AH16" s="159">
        <f>+OUTPUTs!FW15</f>
        <v>502299.38783025794</v>
      </c>
      <c r="AI16" s="159">
        <f>+OUTPUTs!EU15</f>
        <v>551254.42346561048</v>
      </c>
      <c r="AJ16" s="159">
        <f>+OUTPUTs!DS15</f>
        <v>392472.80905656936</v>
      </c>
      <c r="AK16" s="159">
        <f>+OUTPUTs!CQ15</f>
        <v>580294.87395647797</v>
      </c>
      <c r="AL16" s="159">
        <f>+OUTPUTs!BO15</f>
        <v>502636.39679188537</v>
      </c>
      <c r="AM16" s="159">
        <f>+OUTPUTs!AM15</f>
        <v>450985.68435434502</v>
      </c>
      <c r="AN16" s="159">
        <f>[1]Formatos_Análises!X16</f>
        <v>405358.65112243389</v>
      </c>
      <c r="AO16" s="159">
        <f>[1]Formatos_Análises!Y16</f>
        <v>424397.66410060792</v>
      </c>
      <c r="AP16" s="159">
        <f>[1]Formatos_Análises!Z16</f>
        <v>400467.54770433001</v>
      </c>
      <c r="AQ16" s="159">
        <f>[1]Formatos_Análises!AA16</f>
        <v>353953.84035095485</v>
      </c>
    </row>
    <row r="17" spans="15:43" ht="15.75" x14ac:dyDescent="0.25">
      <c r="O17" s="157" t="s">
        <v>542</v>
      </c>
      <c r="P17" s="160">
        <f>+'Total x Ano'!B16</f>
        <v>373971.72426299116</v>
      </c>
      <c r="Q17" s="160">
        <f>+'Total x Ano'!C16</f>
        <v>408888.11706532713</v>
      </c>
      <c r="R17" s="160">
        <f>+'Total x Ano'!D16</f>
        <v>550668.12903106771</v>
      </c>
      <c r="S17" s="160">
        <f>+'Total x Ano'!E16</f>
        <v>547770.40990486403</v>
      </c>
      <c r="T17" s="160">
        <f>+'Total x Ano'!F16</f>
        <v>550816.07436670293</v>
      </c>
      <c r="U17" s="160">
        <f>+'Total x Ano'!G16</f>
        <v>581360.16489745432</v>
      </c>
      <c r="V17" s="160">
        <f>+'Total x Ano'!H16</f>
        <v>586481.08508776326</v>
      </c>
      <c r="W17" s="160">
        <f>+'Total x Ano'!I16</f>
        <v>661288.44135666545</v>
      </c>
      <c r="X17" s="160">
        <f>[1]Formatos_Análises!L17</f>
        <v>507300.82014956255</v>
      </c>
      <c r="Y17" s="160">
        <f>[1]Formatos_Análises!M17</f>
        <v>475739.88530741236</v>
      </c>
      <c r="Z17" s="160">
        <f>[1]Formatos_Análises!N17</f>
        <v>509937.00608557358</v>
      </c>
      <c r="AA17" s="160">
        <f>[1]Formatos_Análises!O17</f>
        <v>544610.37328486738</v>
      </c>
      <c r="AC17" s="161">
        <v>5913</v>
      </c>
      <c r="AD17" s="162" t="s">
        <v>811</v>
      </c>
      <c r="AE17" s="162" t="s">
        <v>23</v>
      </c>
      <c r="AF17" s="159">
        <f>+OUTPUTs!IA16</f>
        <v>674692.95291099383</v>
      </c>
      <c r="AG17" s="159">
        <f>+OUTPUTs!GY16</f>
        <v>704213.43374704593</v>
      </c>
      <c r="AH17" s="159">
        <f>+OUTPUTs!FW16</f>
        <v>599630.363247114</v>
      </c>
      <c r="AI17" s="159">
        <f>+OUTPUTs!EU16</f>
        <v>603033.17389853497</v>
      </c>
      <c r="AJ17" s="159">
        <f>+OUTPUTs!DS16</f>
        <v>553329.48798656173</v>
      </c>
      <c r="AK17" s="159">
        <f>+OUTPUTs!CQ16</f>
        <v>647076.35019354953</v>
      </c>
      <c r="AL17" s="159">
        <f>+OUTPUTs!BO16</f>
        <v>654763.8596570486</v>
      </c>
      <c r="AM17" s="159">
        <f>+OUTPUTs!AM16</f>
        <v>705849.11276144721</v>
      </c>
      <c r="AN17" s="159">
        <f>[1]Formatos_Análises!X17</f>
        <v>638268.98298346496</v>
      </c>
      <c r="AO17" s="159">
        <f>[1]Formatos_Análises!Y17</f>
        <v>657370.94790796994</v>
      </c>
      <c r="AP17" s="159">
        <f>[1]Formatos_Análises!Z17</f>
        <v>641183.90766123228</v>
      </c>
      <c r="AQ17" s="159">
        <f>[1]Formatos_Análises!AA17</f>
        <v>578927.05035284383</v>
      </c>
    </row>
    <row r="18" spans="15:43" ht="15.75" x14ac:dyDescent="0.25">
      <c r="O18" s="157" t="s">
        <v>543</v>
      </c>
      <c r="P18" s="160">
        <f>+'Total x Ano'!B17</f>
        <v>512217.79512510379</v>
      </c>
      <c r="Q18" s="160">
        <f>+'Total x Ano'!C17</f>
        <v>501857.98479143484</v>
      </c>
      <c r="R18" s="160">
        <f>+'Total x Ano'!D17</f>
        <v>480688.32170094748</v>
      </c>
      <c r="S18" s="160">
        <f>+'Total x Ano'!E17</f>
        <v>521868.78645645588</v>
      </c>
      <c r="T18" s="160">
        <f>+'Total x Ano'!F17</f>
        <v>581865.02821727016</v>
      </c>
      <c r="U18" s="160">
        <f>+'Total x Ano'!G17</f>
        <v>631924.699181729</v>
      </c>
      <c r="V18" s="160">
        <f>+'Total x Ano'!H17</f>
        <v>702182.82481124043</v>
      </c>
      <c r="W18" s="160">
        <f>+'Total x Ano'!I17</f>
        <v>743735.54030310875</v>
      </c>
      <c r="X18" s="160">
        <f>[1]Formatos_Análises!L18</f>
        <v>635166.99176986201</v>
      </c>
      <c r="Y18" s="160">
        <f>[1]Formatos_Análises!M18</f>
        <v>611211.56471137854</v>
      </c>
      <c r="Z18" s="160">
        <f>[1]Formatos_Análises!N18</f>
        <v>538385.16559799912</v>
      </c>
      <c r="AA18" s="160">
        <f>[1]Formatos_Análises!O18</f>
        <v>534983.1125701525</v>
      </c>
      <c r="AC18" s="161">
        <v>5914</v>
      </c>
      <c r="AD18" s="162" t="s">
        <v>812</v>
      </c>
      <c r="AE18" s="162" t="s">
        <v>23</v>
      </c>
      <c r="AF18" s="159">
        <f>+OUTPUTs!IA17</f>
        <v>906327.57583834848</v>
      </c>
      <c r="AG18" s="159">
        <f>+OUTPUTs!GY17</f>
        <v>1009314.3699605446</v>
      </c>
      <c r="AH18" s="159">
        <f>+OUTPUTs!FW17</f>
        <v>1201902.8642364957</v>
      </c>
      <c r="AI18" s="159">
        <f>+OUTPUTs!EU17</f>
        <v>1543326.2171150607</v>
      </c>
      <c r="AJ18" s="159">
        <f>+OUTPUTs!DS17</f>
        <v>1681956.8755341158</v>
      </c>
      <c r="AK18" s="159">
        <f>+OUTPUTs!CQ17</f>
        <v>1965469.7877687414</v>
      </c>
      <c r="AL18" s="159">
        <f>+OUTPUTs!BO17</f>
        <v>2190127.164639642</v>
      </c>
      <c r="AM18" s="159">
        <f>+OUTPUTs!AM17</f>
        <v>2191246.8681169134</v>
      </c>
      <c r="AN18" s="159">
        <f>[1]Formatos_Análises!X18</f>
        <v>2008549.8509101768</v>
      </c>
      <c r="AO18" s="159">
        <f>[1]Formatos_Análises!Y18</f>
        <v>2033428.5106884432</v>
      </c>
      <c r="AP18" s="159">
        <f>[1]Formatos_Análises!Z18</f>
        <v>2058083.4408484078</v>
      </c>
      <c r="AQ18" s="159">
        <f>[1]Formatos_Análises!AA18</f>
        <v>1978919.6693634898</v>
      </c>
    </row>
    <row r="19" spans="15:43" ht="15.75" x14ac:dyDescent="0.25">
      <c r="O19" s="157" t="s">
        <v>544</v>
      </c>
      <c r="P19" s="160">
        <f>+'Total x Ano'!B18</f>
        <v>2594305.7049186998</v>
      </c>
      <c r="Q19" s="160">
        <f>+'Total x Ano'!C18</f>
        <v>3074653.0476186164</v>
      </c>
      <c r="R19" s="160">
        <f>+'Total x Ano'!D18</f>
        <v>3101014.9674789943</v>
      </c>
      <c r="S19" s="160">
        <f>+'Total x Ano'!E18</f>
        <v>3362235.6330822567</v>
      </c>
      <c r="T19" s="160">
        <f>+'Total x Ano'!F18</f>
        <v>3570286.6151556689</v>
      </c>
      <c r="U19" s="160">
        <f>+'Total x Ano'!G18</f>
        <v>3613920.8401975981</v>
      </c>
      <c r="V19" s="160">
        <f>+'Total x Ano'!H18</f>
        <v>3690418.111283978</v>
      </c>
      <c r="W19" s="160">
        <f>+'Total x Ano'!I18</f>
        <v>3985013.8472164078</v>
      </c>
      <c r="X19" s="160">
        <f>[1]Formatos_Análises!L19</f>
        <v>3451584.7160150888</v>
      </c>
      <c r="Y19" s="160">
        <f>[1]Formatos_Análises!M19</f>
        <v>3246575.8417152925</v>
      </c>
      <c r="Z19" s="160">
        <f>[1]Formatos_Análises!N19</f>
        <v>2900614.303916133</v>
      </c>
      <c r="AA19" s="160">
        <f>[1]Formatos_Análises!O19</f>
        <v>3184944.9380090469</v>
      </c>
      <c r="AC19" s="161">
        <v>6010</v>
      </c>
      <c r="AD19" s="162" t="s">
        <v>784</v>
      </c>
      <c r="AE19" s="162" t="s">
        <v>23</v>
      </c>
      <c r="AF19" s="159">
        <f>+OUTPUTs!IA18</f>
        <v>5880429.7962028803</v>
      </c>
      <c r="AG19" s="159">
        <f>+OUTPUTs!GY18</f>
        <v>6020091.0196349118</v>
      </c>
      <c r="AH19" s="159">
        <f>+OUTPUTs!FW18</f>
        <v>7228316.7444300409</v>
      </c>
      <c r="AI19" s="159">
        <f>+OUTPUTs!EU18</f>
        <v>8487838.7855093814</v>
      </c>
      <c r="AJ19" s="159">
        <f>+OUTPUTs!DS18</f>
        <v>8803068.2979801595</v>
      </c>
      <c r="AK19" s="159">
        <f>+OUTPUTs!CQ18</f>
        <v>9320541.6532072797</v>
      </c>
      <c r="AL19" s="159">
        <f>+OUTPUTs!BO18</f>
        <v>9917503.8999662492</v>
      </c>
      <c r="AM19" s="159">
        <f>+OUTPUTs!AM18</f>
        <v>10142142.584874056</v>
      </c>
      <c r="AN19" s="159">
        <f>[1]Formatos_Análises!X19</f>
        <v>9493645.3965139128</v>
      </c>
      <c r="AO19" s="159">
        <f>[1]Formatos_Análises!Y19</f>
        <v>8236593.9034937052</v>
      </c>
      <c r="AP19" s="159">
        <f>[1]Formatos_Análises!Z19</f>
        <v>6529215.435895483</v>
      </c>
      <c r="AQ19" s="159">
        <f>[1]Formatos_Análises!AA19</f>
        <v>8028163.0998060424</v>
      </c>
    </row>
    <row r="20" spans="15:43" ht="15.75" x14ac:dyDescent="0.25">
      <c r="O20" s="157" t="s">
        <v>545</v>
      </c>
      <c r="P20" s="160">
        <f>+'Total x Ano'!B19</f>
        <v>7222875.6717602331</v>
      </c>
      <c r="Q20" s="160">
        <f>+'Total x Ano'!C19</f>
        <v>8123091.1618347028</v>
      </c>
      <c r="R20" s="160">
        <f>+'Total x Ano'!D19</f>
        <v>8292409.59242527</v>
      </c>
      <c r="S20" s="160">
        <f>+'Total x Ano'!E19</f>
        <v>9290391.1974368244</v>
      </c>
      <c r="T20" s="160">
        <f>+'Total x Ano'!F19</f>
        <v>9073212.9265563823</v>
      </c>
      <c r="U20" s="160">
        <f>+'Total x Ano'!G19</f>
        <v>9575896.727238968</v>
      </c>
      <c r="V20" s="160">
        <f>+'Total x Ano'!H19</f>
        <v>9884524.6549108289</v>
      </c>
      <c r="W20" s="160">
        <f>+'Total x Ano'!I19</f>
        <v>9884320.4878634661</v>
      </c>
      <c r="X20" s="160">
        <f>[1]Formatos_Análises!L20</f>
        <v>8397323.2585887201</v>
      </c>
      <c r="Y20" s="160">
        <f>[1]Formatos_Análises!M20</f>
        <v>7988484.4100521319</v>
      </c>
      <c r="Z20" s="160">
        <f>[1]Formatos_Análises!N20</f>
        <v>7813502.1790667139</v>
      </c>
      <c r="AA20" s="160">
        <f>[1]Formatos_Análises!O20</f>
        <v>7940798.0977213532</v>
      </c>
      <c r="AC20" s="161">
        <v>6021</v>
      </c>
      <c r="AD20" s="162" t="s">
        <v>813</v>
      </c>
      <c r="AE20" s="162" t="s">
        <v>23</v>
      </c>
      <c r="AF20" s="159">
        <f>+OUTPUTs!IA19</f>
        <v>22845483.639673881</v>
      </c>
      <c r="AG20" s="159">
        <f>+OUTPUTs!GY19</f>
        <v>24506226.499692526</v>
      </c>
      <c r="AH20" s="159">
        <f>+OUTPUTs!FW19</f>
        <v>25049426.668003712</v>
      </c>
      <c r="AI20" s="159">
        <f>+OUTPUTs!EU19</f>
        <v>29095420.926923916</v>
      </c>
      <c r="AJ20" s="159">
        <f>+OUTPUTs!DS19</f>
        <v>30280917.45660853</v>
      </c>
      <c r="AK20" s="159">
        <f>+OUTPUTs!CQ19</f>
        <v>31062420.95811012</v>
      </c>
      <c r="AL20" s="159">
        <f>+OUTPUTs!BO19</f>
        <v>33143748.379485693</v>
      </c>
      <c r="AM20" s="159">
        <f>+OUTPUTs!AM19</f>
        <v>34266071.604944244</v>
      </c>
      <c r="AN20" s="159">
        <f>[1]Formatos_Análises!X20</f>
        <v>30564146.052471723</v>
      </c>
      <c r="AO20" s="159">
        <f>[1]Formatos_Análises!Y20</f>
        <v>29043729.068907704</v>
      </c>
      <c r="AP20" s="159">
        <f>[1]Formatos_Análises!Z20</f>
        <v>29202155.405111834</v>
      </c>
      <c r="AQ20" s="159">
        <f>[1]Formatos_Análises!AA20</f>
        <v>27459072.457849663</v>
      </c>
    </row>
    <row r="21" spans="15:43" ht="15.75" x14ac:dyDescent="0.25">
      <c r="O21" s="157" t="s">
        <v>546</v>
      </c>
      <c r="P21" s="160">
        <f>+'Total x Ano'!B20</f>
        <v>1582279.6061794653</v>
      </c>
      <c r="Q21" s="160">
        <f>+'Total x Ano'!C20</f>
        <v>2041308.4498891621</v>
      </c>
      <c r="R21" s="160">
        <f>+'Total x Ano'!D20</f>
        <v>1967451.9464857711</v>
      </c>
      <c r="S21" s="160">
        <f>+'Total x Ano'!E20</f>
        <v>2002244.2219348582</v>
      </c>
      <c r="T21" s="160">
        <f>+'Total x Ano'!F20</f>
        <v>2080531.8843622115</v>
      </c>
      <c r="U21" s="160">
        <f>+'Total x Ano'!G20</f>
        <v>2192933.0610047937</v>
      </c>
      <c r="V21" s="160">
        <f>+'Total x Ano'!H20</f>
        <v>2382732.1634065891</v>
      </c>
      <c r="W21" s="160">
        <f>+'Total x Ano'!I20</f>
        <v>2399512.8753550211</v>
      </c>
      <c r="X21" s="160">
        <f>[1]Formatos_Análises!L21</f>
        <v>1947492.4379169208</v>
      </c>
      <c r="Y21" s="160">
        <f>[1]Formatos_Análises!M21</f>
        <v>1775677.0647547867</v>
      </c>
      <c r="Z21" s="160">
        <f>[1]Formatos_Análises!N21</f>
        <v>1743197.4265485816</v>
      </c>
      <c r="AA21" s="160">
        <f>[1]Formatos_Análises!O21</f>
        <v>1789901.1555876439</v>
      </c>
      <c r="AC21" s="161">
        <v>6022</v>
      </c>
      <c r="AD21" s="162" t="s">
        <v>814</v>
      </c>
      <c r="AE21" s="162" t="s">
        <v>23</v>
      </c>
      <c r="AF21" s="159">
        <f>+OUTPUTs!IA20</f>
        <v>1534308.8794492721</v>
      </c>
      <c r="AG21" s="159">
        <f>+OUTPUTs!GY20</f>
        <v>1742405.8523254239</v>
      </c>
      <c r="AH21" s="159">
        <f>+OUTPUTs!FW20</f>
        <v>1738263.0879402275</v>
      </c>
      <c r="AI21" s="159">
        <f>+OUTPUTs!EU20</f>
        <v>2272937.4930083603</v>
      </c>
      <c r="AJ21" s="159">
        <f>+OUTPUTs!DS20</f>
        <v>1958615.1935669151</v>
      </c>
      <c r="AK21" s="159">
        <f>+OUTPUTs!CQ20</f>
        <v>2008403.8788322322</v>
      </c>
      <c r="AL21" s="159">
        <f>+OUTPUTs!BO20</f>
        <v>2202520.1930921823</v>
      </c>
      <c r="AM21" s="159">
        <f>+OUTPUTs!AM20</f>
        <v>2174817.5475784414</v>
      </c>
      <c r="AN21" s="159">
        <f>[1]Formatos_Análises!X21</f>
        <v>2274977.0925536379</v>
      </c>
      <c r="AO21" s="159">
        <f>[1]Formatos_Análises!Y21</f>
        <v>2168488.5502256881</v>
      </c>
      <c r="AP21" s="159">
        <f>[1]Formatos_Análises!Z21</f>
        <v>2477684.0888951938</v>
      </c>
      <c r="AQ21" s="159">
        <f>[1]Formatos_Análises!AA21</f>
        <v>2077313.2468157508</v>
      </c>
    </row>
    <row r="22" spans="15:43" ht="15.75" x14ac:dyDescent="0.25">
      <c r="O22" s="157" t="s">
        <v>547</v>
      </c>
      <c r="P22" s="160">
        <f>+'Total x Ano'!B21</f>
        <v>22521833.732547823</v>
      </c>
      <c r="Q22" s="160">
        <f>+'Total x Ano'!C21</f>
        <v>23902344.409994856</v>
      </c>
      <c r="R22" s="160">
        <f>+'Total x Ano'!D21</f>
        <v>24150692.16568711</v>
      </c>
      <c r="S22" s="160">
        <f>+'Total x Ano'!E21</f>
        <v>26666708.423894763</v>
      </c>
      <c r="T22" s="160">
        <f>+'Total x Ano'!F21</f>
        <v>28315961.020123638</v>
      </c>
      <c r="U22" s="160">
        <f>+'Total x Ano'!G21</f>
        <v>29786844.254071351</v>
      </c>
      <c r="V22" s="160">
        <f>+'Total x Ano'!H21</f>
        <v>29046918.579906754</v>
      </c>
      <c r="W22" s="160">
        <f>+'Total x Ano'!I21</f>
        <v>29408893.385429669</v>
      </c>
      <c r="X22" s="160">
        <f>[1]Formatos_Análises!L22</f>
        <v>26708579.895700354</v>
      </c>
      <c r="Y22" s="160">
        <f>[1]Formatos_Análises!M22</f>
        <v>24613943.285505947</v>
      </c>
      <c r="Z22" s="160">
        <f>[1]Formatos_Análises!N22</f>
        <v>24588027.389088392</v>
      </c>
      <c r="AA22" s="160">
        <f>[1]Formatos_Análises!O22</f>
        <v>24784994.985715073</v>
      </c>
      <c r="AC22" s="161">
        <v>5920</v>
      </c>
      <c r="AD22" s="162" t="s">
        <v>830</v>
      </c>
      <c r="AE22" s="162" t="s">
        <v>24</v>
      </c>
      <c r="AF22" s="159">
        <f>+OUTPUTs!IA21</f>
        <v>856180.9186134031</v>
      </c>
      <c r="AG22" s="159">
        <f>+OUTPUTs!GY21</f>
        <v>883811.8096590864</v>
      </c>
      <c r="AH22" s="159">
        <f>+OUTPUTs!FW21</f>
        <v>786983.57236664207</v>
      </c>
      <c r="AI22" s="159">
        <f>+OUTPUTs!EU21</f>
        <v>887087.07579722535</v>
      </c>
      <c r="AJ22" s="159">
        <f>+OUTPUTs!DS21</f>
        <v>766922.00027168775</v>
      </c>
      <c r="AK22" s="159">
        <f>+OUTPUTs!CQ21</f>
        <v>808317.26702635933</v>
      </c>
      <c r="AL22" s="159">
        <f>+OUTPUTs!BO21</f>
        <v>839050.4009321417</v>
      </c>
      <c r="AM22" s="159">
        <f>+OUTPUTs!AM21</f>
        <v>824390.59040564718</v>
      </c>
      <c r="AN22" s="159">
        <f>[1]Formatos_Análises!X22</f>
        <v>750210.63729934127</v>
      </c>
      <c r="AO22" s="159">
        <f>[1]Formatos_Análises!Y22</f>
        <v>648155.53782775195</v>
      </c>
      <c r="AP22" s="159">
        <f>[1]Formatos_Análises!Z22</f>
        <v>526858.02468116081</v>
      </c>
      <c r="AQ22" s="159">
        <f>[1]Formatos_Análises!AA22</f>
        <v>490000.20765971864</v>
      </c>
    </row>
    <row r="23" spans="15:43" ht="15.75" x14ac:dyDescent="0.25">
      <c r="O23" s="157" t="s">
        <v>548</v>
      </c>
      <c r="P23" s="160">
        <f>+'Total x Ano'!B22</f>
        <v>58896161.723385848</v>
      </c>
      <c r="Q23" s="160">
        <f>+'Total x Ano'!C22</f>
        <v>65128131.747712307</v>
      </c>
      <c r="R23" s="160">
        <f>+'Total x Ano'!D22</f>
        <v>70261762.747987464</v>
      </c>
      <c r="S23" s="160">
        <f>+'Total x Ano'!E22</f>
        <v>76229476.182184726</v>
      </c>
      <c r="T23" s="160">
        <f>+'Total x Ano'!F22</f>
        <v>78087996.123322815</v>
      </c>
      <c r="U23" s="160">
        <f>+'Total x Ano'!G22</f>
        <v>82801597.814292178</v>
      </c>
      <c r="V23" s="160">
        <f>+'Total x Ano'!H22</f>
        <v>83397049.537080884</v>
      </c>
      <c r="W23" s="160">
        <f>+'Total x Ano'!I22</f>
        <v>84687662.248277128</v>
      </c>
      <c r="X23" s="160">
        <f>[1]Formatos_Análises!L23</f>
        <v>70702269.609188333</v>
      </c>
      <c r="Y23" s="160">
        <f>[1]Formatos_Análises!M23</f>
        <v>68230052.301097602</v>
      </c>
      <c r="Z23" s="160">
        <f>[1]Formatos_Análises!N23</f>
        <v>64575437.807941422</v>
      </c>
      <c r="AA23" s="160">
        <f>[1]Formatos_Análises!O23</f>
        <v>63132892.564634129</v>
      </c>
      <c r="AC23" s="161">
        <v>6141</v>
      </c>
      <c r="AD23" s="162" t="s">
        <v>785</v>
      </c>
      <c r="AE23" s="162" t="s">
        <v>23</v>
      </c>
      <c r="AF23" s="159">
        <f>+OUTPUTs!IA22</f>
        <v>10677861.710459933</v>
      </c>
      <c r="AG23" s="159">
        <f>+OUTPUTs!GY22</f>
        <v>10344759.346702835</v>
      </c>
      <c r="AH23" s="159">
        <f>+OUTPUTs!FW22</f>
        <v>15911354.847298218</v>
      </c>
      <c r="AI23" s="159">
        <f>+OUTPUTs!EU22</f>
        <v>14569651.489619337</v>
      </c>
      <c r="AJ23" s="159">
        <f>+OUTPUTs!DS22</f>
        <v>14781056.074550429</v>
      </c>
      <c r="AK23" s="159">
        <f>+OUTPUTs!CQ22</f>
        <v>14157615.362841489</v>
      </c>
      <c r="AL23" s="159">
        <f>+OUTPUTs!BO22</f>
        <v>12577521.961185161</v>
      </c>
      <c r="AM23" s="159">
        <f>+OUTPUTs!AM22</f>
        <v>12982129.690853842</v>
      </c>
      <c r="AN23" s="159">
        <f>[1]Formatos_Análises!X23</f>
        <v>1574169.0872381895</v>
      </c>
      <c r="AO23" s="159">
        <f>[1]Formatos_Análises!Y23</f>
        <v>1612053.3234745453</v>
      </c>
      <c r="AP23" s="159">
        <f>[1]Formatos_Análises!Z23</f>
        <v>1671146.9541089693</v>
      </c>
      <c r="AQ23" s="159">
        <f>[1]Formatos_Análises!AA23</f>
        <v>1795150.8127521023</v>
      </c>
    </row>
    <row r="24" spans="15:43" ht="15.75" x14ac:dyDescent="0.25">
      <c r="O24" s="157" t="s">
        <v>549</v>
      </c>
      <c r="P24" s="160">
        <f>+'Total x Ano'!B23</f>
        <v>6139772.8416108647</v>
      </c>
      <c r="Q24" s="160">
        <f>+'Total x Ano'!C23</f>
        <v>7146222.5502379164</v>
      </c>
      <c r="R24" s="160">
        <f>+'Total x Ano'!D23</f>
        <v>7596754.8947375603</v>
      </c>
      <c r="S24" s="160">
        <f>+'Total x Ano'!E23</f>
        <v>8539599.2534375321</v>
      </c>
      <c r="T24" s="160">
        <f>+'Total x Ano'!F23</f>
        <v>8463163.8769906648</v>
      </c>
      <c r="U24" s="160">
        <f>+'Total x Ano'!G23</f>
        <v>9257264.6752448454</v>
      </c>
      <c r="V24" s="160">
        <f>+'Total x Ano'!H23</f>
        <v>9602997.6083661057</v>
      </c>
      <c r="W24" s="160">
        <f>+'Total x Ano'!I23</f>
        <v>9601194.7613929994</v>
      </c>
      <c r="X24" s="160">
        <f>[1]Formatos_Análises!L24</f>
        <v>8246737.631255622</v>
      </c>
      <c r="Y24" s="160">
        <f>[1]Formatos_Análises!M24</f>
        <v>7951271.1511651427</v>
      </c>
      <c r="Z24" s="160">
        <f>[1]Formatos_Análises!N24</f>
        <v>7684494.3702555373</v>
      </c>
      <c r="AA24" s="160">
        <f>[1]Formatos_Análises!O24</f>
        <v>8046152.2282588808</v>
      </c>
      <c r="AC24" s="161">
        <v>6142</v>
      </c>
      <c r="AD24" s="162" t="s">
        <v>815</v>
      </c>
      <c r="AE24" s="162" t="s">
        <v>23</v>
      </c>
      <c r="AF24" s="159">
        <f>+OUTPUTs!IA23</f>
        <v>720367.02246861765</v>
      </c>
      <c r="AG24" s="159">
        <f>+OUTPUTs!GY23</f>
        <v>659564.93183522648</v>
      </c>
      <c r="AH24" s="159">
        <f>+OUTPUTs!FW23</f>
        <v>826846.09904994874</v>
      </c>
      <c r="AI24" s="159">
        <f>+OUTPUTs!EU23</f>
        <v>639071.55616703699</v>
      </c>
      <c r="AJ24" s="159">
        <f>+OUTPUTs!DS23</f>
        <v>669529.54958230606</v>
      </c>
      <c r="AK24" s="159">
        <f>+OUTPUTs!CQ23</f>
        <v>702938.64149398997</v>
      </c>
      <c r="AL24" s="159">
        <f>+OUTPUTs!BO23</f>
        <v>391735.01593358064</v>
      </c>
      <c r="AM24" s="159">
        <f>+OUTPUTs!AM23</f>
        <v>136118.47224051243</v>
      </c>
      <c r="AN24" s="159">
        <f>[1]Formatos_Análises!X24</f>
        <v>39396.485048300376</v>
      </c>
      <c r="AO24" s="159">
        <f>[1]Formatos_Análises!Y24</f>
        <v>14826.966568554002</v>
      </c>
      <c r="AP24" s="159">
        <f>[1]Formatos_Análises!Z24</f>
        <v>4782.8322255070007</v>
      </c>
      <c r="AQ24" s="159">
        <f>[1]Formatos_Análises!AA24</f>
        <v>3865.3247145443902</v>
      </c>
    </row>
    <row r="25" spans="15:43" ht="15.75" x14ac:dyDescent="0.25">
      <c r="O25" s="157" t="s">
        <v>550</v>
      </c>
      <c r="P25" s="160">
        <f>+'Total x Ano'!B24</f>
        <v>3067070.4988858979</v>
      </c>
      <c r="Q25" s="160">
        <f>+'Total x Ano'!C24</f>
        <v>3614116.4500448876</v>
      </c>
      <c r="R25" s="160">
        <f>+'Total x Ano'!D24</f>
        <v>3783867.7952010646</v>
      </c>
      <c r="S25" s="160">
        <f>+'Total x Ano'!E24</f>
        <v>4210010.5790169192</v>
      </c>
      <c r="T25" s="160">
        <f>+'Total x Ano'!F24</f>
        <v>4268823.731025287</v>
      </c>
      <c r="U25" s="160">
        <f>+'Total x Ano'!G24</f>
        <v>4628634.2808716111</v>
      </c>
      <c r="V25" s="160">
        <f>+'Total x Ano'!H24</f>
        <v>4973876.7283930127</v>
      </c>
      <c r="W25" s="160">
        <f>+'Total x Ano'!I24</f>
        <v>5026681.1276933299</v>
      </c>
      <c r="X25" s="160">
        <f>[1]Formatos_Análises!L25</f>
        <v>4152012.9025715049</v>
      </c>
      <c r="Y25" s="160">
        <f>[1]Formatos_Análises!M25</f>
        <v>3861008.1110839704</v>
      </c>
      <c r="Z25" s="160">
        <f>[1]Formatos_Análises!N25</f>
        <v>3885011.9812199892</v>
      </c>
      <c r="AA25" s="160">
        <f>[1]Formatos_Análises!O25</f>
        <v>4020824.9629788445</v>
      </c>
      <c r="AC25" s="161">
        <v>6143</v>
      </c>
      <c r="AD25" s="162" t="s">
        <v>786</v>
      </c>
      <c r="AE25" s="162" t="s">
        <v>23</v>
      </c>
      <c r="AF25" s="159">
        <f>+OUTPUTs!IA24</f>
        <v>1083785.6499805469</v>
      </c>
      <c r="AG25" s="159">
        <f>+OUTPUTs!GY24</f>
        <v>1342654.5343880639</v>
      </c>
      <c r="AH25" s="159">
        <f>+OUTPUTs!FW24</f>
        <v>1804475.4484144456</v>
      </c>
      <c r="AI25" s="159">
        <f>+OUTPUTs!EU24</f>
        <v>2036407.8800413248</v>
      </c>
      <c r="AJ25" s="159">
        <f>+OUTPUTs!DS24</f>
        <v>3987461.3103275658</v>
      </c>
      <c r="AK25" s="159">
        <f>+OUTPUTs!CQ24</f>
        <v>4624047.1743916748</v>
      </c>
      <c r="AL25" s="159">
        <f>+OUTPUTs!BO24</f>
        <v>4165650.3147886829</v>
      </c>
      <c r="AM25" s="159">
        <f>+OUTPUTs!AM24</f>
        <v>3748313.6324986238</v>
      </c>
      <c r="AN25" s="159">
        <f>[1]Formatos_Análises!X25</f>
        <v>3442315.4462734205</v>
      </c>
      <c r="AO25" s="159">
        <f>[1]Formatos_Análises!Y25</f>
        <v>3185023.9245219817</v>
      </c>
      <c r="AP25" s="159">
        <f>[1]Formatos_Análises!Z25</f>
        <v>1568411.4677338339</v>
      </c>
      <c r="AQ25" s="159">
        <f>[1]Formatos_Análises!AA25</f>
        <v>343060.12894934427</v>
      </c>
    </row>
    <row r="26" spans="15:43" ht="15.75" x14ac:dyDescent="0.25">
      <c r="O26" s="157" t="s">
        <v>551</v>
      </c>
      <c r="P26" s="160">
        <f>+'Total x Ano'!B25</f>
        <v>6836614.9633109681</v>
      </c>
      <c r="Q26" s="160">
        <f>+'Total x Ano'!C25</f>
        <v>7929673.4007410053</v>
      </c>
      <c r="R26" s="160">
        <f>+'Total x Ano'!D25</f>
        <v>7869244.9205492539</v>
      </c>
      <c r="S26" s="160">
        <f>+'Total x Ano'!E25</f>
        <v>8783697.089205971</v>
      </c>
      <c r="T26" s="160">
        <f>+'Total x Ano'!F25</f>
        <v>8671505.5605171677</v>
      </c>
      <c r="U26" s="160">
        <f>+'Total x Ano'!G25</f>
        <v>8545221.1906394921</v>
      </c>
      <c r="V26" s="160">
        <f>+'Total x Ano'!H25</f>
        <v>9029594.7054421641</v>
      </c>
      <c r="W26" s="160">
        <f>+'Total x Ano'!I25</f>
        <v>9598104.4389978908</v>
      </c>
      <c r="X26" s="160">
        <f>[1]Formatos_Análises!L26</f>
        <v>7354336.5952326488</v>
      </c>
      <c r="Y26" s="160">
        <f>[1]Formatos_Análises!M26</f>
        <v>7204302.6384208892</v>
      </c>
      <c r="Z26" s="160">
        <f>[1]Formatos_Análises!N26</f>
        <v>7180448.554508293</v>
      </c>
      <c r="AA26" s="160">
        <f>[1]Formatos_Análises!O26</f>
        <v>6959515.3614982758</v>
      </c>
      <c r="AC26" s="161">
        <v>7722</v>
      </c>
      <c r="AD26" s="162" t="s">
        <v>816</v>
      </c>
      <c r="AE26" s="162" t="s">
        <v>23</v>
      </c>
      <c r="AF26" s="159">
        <f>+OUTPUTs!IA25</f>
        <v>1160975.9157517273</v>
      </c>
      <c r="AG26" s="159">
        <f>+OUTPUTs!GY25</f>
        <v>916202.72198101121</v>
      </c>
      <c r="AH26" s="159">
        <f>+OUTPUTs!FW25</f>
        <v>1136559.4239895816</v>
      </c>
      <c r="AI26" s="159">
        <f>+OUTPUTs!EU25</f>
        <v>1099708.073614401</v>
      </c>
      <c r="AJ26" s="159">
        <f>+OUTPUTs!DS25</f>
        <v>1073317.4124508908</v>
      </c>
      <c r="AK26" s="159">
        <f>+OUTPUTs!CQ25</f>
        <v>995276.06706405315</v>
      </c>
      <c r="AL26" s="159">
        <f>+OUTPUTs!BO25</f>
        <v>874415.76796943252</v>
      </c>
      <c r="AM26" s="159">
        <f>+OUTPUTs!AM25</f>
        <v>764768.00073799246</v>
      </c>
      <c r="AN26" s="159">
        <f>[1]Formatos_Análises!X26</f>
        <v>614614.13864023553</v>
      </c>
      <c r="AO26" s="159">
        <f>[1]Formatos_Análises!Y26</f>
        <v>504572.16817105538</v>
      </c>
      <c r="AP26" s="159">
        <f>[1]Formatos_Análises!Z26</f>
        <v>447171.12639191182</v>
      </c>
      <c r="AQ26" s="159">
        <f>[1]Formatos_Análises!AA26</f>
        <v>139422.71999261115</v>
      </c>
    </row>
    <row r="27" spans="15:43" ht="15.75" x14ac:dyDescent="0.25">
      <c r="O27" s="157" t="s">
        <v>552</v>
      </c>
      <c r="P27" s="160">
        <f>+'Total x Ano'!B26</f>
        <v>730086.43815726216</v>
      </c>
      <c r="Q27" s="160">
        <f>+'Total x Ano'!C26</f>
        <v>765603.77743196371</v>
      </c>
      <c r="R27" s="160">
        <f>+'Total x Ano'!D26</f>
        <v>868876.13069075032</v>
      </c>
      <c r="S27" s="160">
        <f>+'Total x Ano'!E26</f>
        <v>930541.59895136161</v>
      </c>
      <c r="T27" s="160">
        <f>+'Total x Ano'!F26</f>
        <v>972679.49231998948</v>
      </c>
      <c r="U27" s="160">
        <f>+'Total x Ano'!G26</f>
        <v>1015890.2363888931</v>
      </c>
      <c r="V27" s="160">
        <f>+'Total x Ano'!H26</f>
        <v>1106510.1379608074</v>
      </c>
      <c r="W27" s="160">
        <f>+'Total x Ano'!I26</f>
        <v>1139537.3961004671</v>
      </c>
      <c r="X27" s="160">
        <f>[1]Formatos_Análises!L27</f>
        <v>961816.76358944178</v>
      </c>
      <c r="Y27" s="160">
        <f>[1]Formatos_Análises!M27</f>
        <v>977905.96085940197</v>
      </c>
      <c r="Z27" s="160">
        <f>[1]Formatos_Análises!N27</f>
        <v>938890.9191227085</v>
      </c>
      <c r="AA27" s="160">
        <f>[1]Formatos_Análises!O27</f>
        <v>994976.87643275084</v>
      </c>
      <c r="AC27" s="161">
        <v>6319</v>
      </c>
      <c r="AD27" s="162" t="s">
        <v>817</v>
      </c>
      <c r="AE27" s="162" t="s">
        <v>787</v>
      </c>
      <c r="AF27" s="159">
        <f>+OUTPUTs!IA26</f>
        <v>103030.65345730862</v>
      </c>
      <c r="AG27" s="159">
        <f>+OUTPUTs!GY26</f>
        <v>363651.25295501348</v>
      </c>
      <c r="AH27" s="159">
        <f>+OUTPUTs!FW26</f>
        <v>1125448.5708669901</v>
      </c>
      <c r="AI27" s="159">
        <f>+OUTPUTs!EU26</f>
        <v>1634847.3570994919</v>
      </c>
      <c r="AJ27" s="159">
        <f>+OUTPUTs!DS26</f>
        <v>2165880.3813426229</v>
      </c>
      <c r="AK27" s="159">
        <f>+OUTPUTs!CQ26</f>
        <v>2455285.5643671211</v>
      </c>
      <c r="AL27" s="159">
        <f>+OUTPUTs!BO26</f>
        <v>3329420.4143699249</v>
      </c>
      <c r="AM27" s="159">
        <f>+OUTPUTs!AM26</f>
        <v>4267585.3149118796</v>
      </c>
      <c r="AN27" s="159">
        <f>[1]Formatos_Análises!X27</f>
        <v>4951360.4069599677</v>
      </c>
      <c r="AO27" s="159">
        <f>[1]Formatos_Análises!Y27</f>
        <v>5097169.3389576841</v>
      </c>
      <c r="AP27" s="159">
        <f>[1]Formatos_Análises!Z27</f>
        <v>6240876.7947234288</v>
      </c>
      <c r="AQ27" s="159">
        <f>[1]Formatos_Análises!AA27</f>
        <v>6915367.378398763</v>
      </c>
    </row>
    <row r="28" spans="15:43" ht="15.75" x14ac:dyDescent="0.25">
      <c r="O28" s="157" t="s">
        <v>553</v>
      </c>
      <c r="P28" s="160">
        <f>+'Total x Ano'!B27</f>
        <v>659428.87634447659</v>
      </c>
      <c r="Q28" s="160">
        <f>+'Total x Ano'!C27</f>
        <v>785180.04922918789</v>
      </c>
      <c r="R28" s="160">
        <f>+'Total x Ano'!D27</f>
        <v>842751.36423531536</v>
      </c>
      <c r="S28" s="160">
        <f>+'Total x Ano'!E27</f>
        <v>886756.23073065456</v>
      </c>
      <c r="T28" s="160">
        <f>+'Total x Ano'!F27</f>
        <v>971666.82610674168</v>
      </c>
      <c r="U28" s="160">
        <f>+'Total x Ano'!G27</f>
        <v>1070066.2448490092</v>
      </c>
      <c r="V28" s="160">
        <f>+'Total x Ano'!H27</f>
        <v>1096290.1573735988</v>
      </c>
      <c r="W28" s="160">
        <f>+'Total x Ano'!I27</f>
        <v>1148918.8558179149</v>
      </c>
      <c r="X28" s="160">
        <f>[1]Formatos_Análises!L28</f>
        <v>1031359.1211957945</v>
      </c>
      <c r="Y28" s="160">
        <f>[1]Formatos_Análises!M28</f>
        <v>966265.54710674135</v>
      </c>
      <c r="Z28" s="160">
        <f>[1]Formatos_Análises!N28</f>
        <v>997772.04236518033</v>
      </c>
      <c r="AA28" s="160">
        <f>[1]Formatos_Análises!O28</f>
        <v>1068980.7935206641</v>
      </c>
      <c r="AC28" s="161">
        <v>5811</v>
      </c>
      <c r="AD28" s="162" t="s">
        <v>75</v>
      </c>
      <c r="AE28" s="162" t="s">
        <v>788</v>
      </c>
      <c r="AF28" s="159">
        <f>+OUTPUTs!IA27</f>
        <v>3522354.7770683584</v>
      </c>
      <c r="AG28" s="159">
        <f>+OUTPUTs!GY27</f>
        <v>4053621.6535958131</v>
      </c>
      <c r="AH28" s="159">
        <f>+OUTPUTs!FW27</f>
        <v>4169842.3286356549</v>
      </c>
      <c r="AI28" s="159">
        <f>+OUTPUTs!EU27</f>
        <v>4978925.2621208299</v>
      </c>
      <c r="AJ28" s="159">
        <f>+OUTPUTs!DS27</f>
        <v>4496414.37749431</v>
      </c>
      <c r="AK28" s="159">
        <f>+OUTPUTs!CQ27</f>
        <v>4299952.376450073</v>
      </c>
      <c r="AL28" s="159">
        <f>+OUTPUTs!BO27</f>
        <v>3941702.5060479306</v>
      </c>
      <c r="AM28" s="159">
        <f>+OUTPUTs!AM27</f>
        <v>4116834.8282296751</v>
      </c>
      <c r="AN28" s="159">
        <f>[1]Formatos_Análises!X28</f>
        <v>4642281.1686961688</v>
      </c>
      <c r="AO28" s="159">
        <f>[1]Formatos_Análises!Y28</f>
        <v>4023933.0460980316</v>
      </c>
      <c r="AP28" s="159">
        <f>[1]Formatos_Análises!Z28</f>
        <v>4044450.8169238935</v>
      </c>
      <c r="AQ28" s="159">
        <f>[1]Formatos_Análises!AA28</f>
        <v>5112327.1690971833</v>
      </c>
    </row>
    <row r="29" spans="15:43" ht="15.75" x14ac:dyDescent="0.25">
      <c r="O29" s="157" t="s">
        <v>554</v>
      </c>
      <c r="P29" s="160">
        <f>+'Total x Ano'!B28</f>
        <v>1741331.3706427687</v>
      </c>
      <c r="Q29" s="160">
        <f>+'Total x Ano'!C28</f>
        <v>2046478.8985005105</v>
      </c>
      <c r="R29" s="160">
        <f>+'Total x Ano'!D28</f>
        <v>2097110.704514079</v>
      </c>
      <c r="S29" s="160">
        <f>+'Total x Ano'!E28</f>
        <v>2391287.8417701139</v>
      </c>
      <c r="T29" s="160">
        <f>+'Total x Ano'!F28</f>
        <v>2420720.5764937145</v>
      </c>
      <c r="U29" s="160">
        <f>+'Total x Ano'!G28</f>
        <v>2458966.5006314977</v>
      </c>
      <c r="V29" s="160">
        <f>+'Total x Ano'!H28</f>
        <v>2711142.4090234991</v>
      </c>
      <c r="W29" s="160">
        <f>+'Total x Ano'!I28</f>
        <v>2817995.1913245944</v>
      </c>
      <c r="X29" s="160">
        <f>[1]Formatos_Análises!L29</f>
        <v>2576433.0109849982</v>
      </c>
      <c r="Y29" s="160">
        <f>[1]Formatos_Análises!M29</f>
        <v>2460545.6131107262</v>
      </c>
      <c r="Z29" s="160">
        <f>[1]Formatos_Análises!N29</f>
        <v>2495972.3127243952</v>
      </c>
      <c r="AA29" s="160">
        <f>[1]Formatos_Análises!O29</f>
        <v>2559036.9555287049</v>
      </c>
      <c r="AC29" s="161">
        <v>5812</v>
      </c>
      <c r="AD29" s="162" t="s">
        <v>789</v>
      </c>
      <c r="AE29" s="162" t="s">
        <v>788</v>
      </c>
      <c r="AF29" s="159">
        <f>+OUTPUTs!IA28</f>
        <v>1518847.5365917492</v>
      </c>
      <c r="AG29" s="159">
        <f>+OUTPUTs!GY28</f>
        <v>2490423.473319863</v>
      </c>
      <c r="AH29" s="159">
        <f>+OUTPUTs!FW28</f>
        <v>3819228.4468526738</v>
      </c>
      <c r="AI29" s="159">
        <f>+OUTPUTs!EU28</f>
        <v>4749330.0503633395</v>
      </c>
      <c r="AJ29" s="159">
        <f>+OUTPUTs!DS28</f>
        <v>4417480.517937378</v>
      </c>
      <c r="AK29" s="159">
        <f>+OUTPUTs!CQ28</f>
        <v>4126815.4322171523</v>
      </c>
      <c r="AL29" s="159">
        <f>+OUTPUTs!BO28</f>
        <v>3140426.2396838577</v>
      </c>
      <c r="AM29" s="159">
        <f>+OUTPUTs!AM28</f>
        <v>2864355.6676802714</v>
      </c>
      <c r="AN29" s="159">
        <f>[1]Formatos_Análises!X29</f>
        <v>2531631.1917885072</v>
      </c>
      <c r="AO29" s="159">
        <f>[1]Formatos_Análises!Y29</f>
        <v>2112712.4305216921</v>
      </c>
      <c r="AP29" s="159">
        <f>[1]Formatos_Análises!Z29</f>
        <v>2306365.174059432</v>
      </c>
      <c r="AQ29" s="159">
        <f>[1]Formatos_Análises!AA29</f>
        <v>1818670.7886302969</v>
      </c>
    </row>
    <row r="30" spans="15:43" ht="15.75" x14ac:dyDescent="0.25">
      <c r="O30" s="157" t="s">
        <v>555</v>
      </c>
      <c r="P30" s="160">
        <f>+'Total x Ano'!B29</f>
        <v>4196646.7054883819</v>
      </c>
      <c r="Q30" s="160">
        <f>+'Total x Ano'!C29</f>
        <v>3998504.9124304745</v>
      </c>
      <c r="R30" s="160">
        <f>+'Total x Ano'!D29</f>
        <v>4738183.8323404044</v>
      </c>
      <c r="S30" s="160">
        <f>+'Total x Ano'!E29</f>
        <v>5201139.6733567202</v>
      </c>
      <c r="T30" s="160">
        <f>+'Total x Ano'!F29</f>
        <v>5576460.1987163993</v>
      </c>
      <c r="U30" s="160">
        <f>+'Total x Ano'!G29</f>
        <v>5324808.7145705968</v>
      </c>
      <c r="V30" s="160">
        <f>+'Total x Ano'!H29</f>
        <v>5798246.0449972153</v>
      </c>
      <c r="W30" s="160">
        <f>+'Total x Ano'!I29</f>
        <v>5951528.5473535946</v>
      </c>
      <c r="X30" s="160">
        <f>[1]Formatos_Análises!L30</f>
        <v>5752030.9983716095</v>
      </c>
      <c r="Y30" s="160">
        <f>[1]Formatos_Análises!M30</f>
        <v>4894877.1611289848</v>
      </c>
      <c r="Z30" s="160">
        <f>[1]Formatos_Análises!N30</f>
        <v>5283324.119725991</v>
      </c>
      <c r="AA30" s="160">
        <f>[1]Formatos_Análises!O30</f>
        <v>7358013.2906976203</v>
      </c>
      <c r="AC30" s="161">
        <v>5813</v>
      </c>
      <c r="AD30" s="162" t="s">
        <v>790</v>
      </c>
      <c r="AE30" s="162" t="s">
        <v>788</v>
      </c>
      <c r="AF30" s="159">
        <f>+OUTPUTs!IA29</f>
        <v>2452135.4473567433</v>
      </c>
      <c r="AG30" s="159">
        <f>+OUTPUTs!GY29</f>
        <v>2427711.8992016795</v>
      </c>
      <c r="AH30" s="159">
        <f>+OUTPUTs!FW29</f>
        <v>542080.15445283172</v>
      </c>
      <c r="AI30" s="159">
        <f>+OUTPUTs!EU29</f>
        <v>789893.35819939873</v>
      </c>
      <c r="AJ30" s="159">
        <f>+OUTPUTs!DS29</f>
        <v>867730.18254759943</v>
      </c>
      <c r="AK30" s="159">
        <f>+OUTPUTs!CQ29</f>
        <v>949529.85076986719</v>
      </c>
      <c r="AL30" s="159">
        <f>+OUTPUTs!BO29</f>
        <v>1110992.7127970955</v>
      </c>
      <c r="AM30" s="159">
        <f>+OUTPUTs!AM29</f>
        <v>1146519.5503813541</v>
      </c>
      <c r="AN30" s="159">
        <f>[1]Formatos_Análises!X30</f>
        <v>1061085.8005041829</v>
      </c>
      <c r="AO30" s="159">
        <f>[1]Formatos_Análises!Y30</f>
        <v>917053.32996507036</v>
      </c>
      <c r="AP30" s="159">
        <f>[1]Formatos_Análises!Z30</f>
        <v>956701.56534396508</v>
      </c>
      <c r="AQ30" s="159">
        <f>[1]Formatos_Análises!AA30</f>
        <v>948977.41538473777</v>
      </c>
    </row>
    <row r="31" spans="15:43" ht="15.75" x14ac:dyDescent="0.25">
      <c r="O31" s="157" t="s">
        <v>95</v>
      </c>
      <c r="P31" s="160">
        <f>+'Total x Ano'!B30</f>
        <v>125958303.0821242</v>
      </c>
      <c r="Q31" s="160">
        <f>+'Total x Ano'!C30</f>
        <v>140030165.32008517</v>
      </c>
      <c r="R31" s="160">
        <f>+'Total x Ano'!D30</f>
        <v>147710829.13946378</v>
      </c>
      <c r="S31" s="160">
        <f>+'Total x Ano'!E30</f>
        <v>162386155.34474468</v>
      </c>
      <c r="T31" s="160">
        <f>+'Total x Ano'!F30</f>
        <v>167077898.53772298</v>
      </c>
      <c r="U31" s="160">
        <f>+'Total x Ano'!G30</f>
        <v>176380955.45617646</v>
      </c>
      <c r="V31" s="160">
        <f>+'Total x Ano'!H30</f>
        <v>179582231.37702867</v>
      </c>
      <c r="W31" s="160">
        <f>+'Total x Ano'!I30</f>
        <v>183266885.16058126</v>
      </c>
      <c r="X31" s="160">
        <f>[1]Formatos_Análises!L31</f>
        <v>156756046.50922188</v>
      </c>
      <c r="Y31" s="160">
        <f>[1]Formatos_Análises!M31</f>
        <v>149141621.08010927</v>
      </c>
      <c r="Z31" s="160">
        <f>[1]Formatos_Análises!N31</f>
        <v>144246638.45538771</v>
      </c>
      <c r="AA31" s="160">
        <f>[1]Formatos_Análises!O31</f>
        <v>146373233.49556339</v>
      </c>
      <c r="AC31" s="161">
        <v>5821</v>
      </c>
      <c r="AD31" s="162" t="s">
        <v>820</v>
      </c>
      <c r="AE31" s="162" t="s">
        <v>788</v>
      </c>
      <c r="AF31" s="159">
        <f>+OUTPUTs!IA30</f>
        <v>3522569.005643494</v>
      </c>
      <c r="AG31" s="159">
        <f>+OUTPUTs!GY30</f>
        <v>3742478.8826878848</v>
      </c>
      <c r="AH31" s="159">
        <f>+OUTPUTs!FW30</f>
        <v>3603173.4097854653</v>
      </c>
      <c r="AI31" s="159">
        <f>+OUTPUTs!EU30</f>
        <v>3711124.5633154539</v>
      </c>
      <c r="AJ31" s="159">
        <f>+OUTPUTs!DS30</f>
        <v>4341052.1635505874</v>
      </c>
      <c r="AK31" s="159">
        <f>+OUTPUTs!CQ30</f>
        <v>4471327.1602731403</v>
      </c>
      <c r="AL31" s="159">
        <f>+OUTPUTs!BO30</f>
        <v>4058178.8130300744</v>
      </c>
      <c r="AM31" s="159">
        <f>+OUTPUTs!AM30</f>
        <v>3713637.8375772736</v>
      </c>
      <c r="AN31" s="159">
        <f>[1]Formatos_Análises!X31</f>
        <v>2937963.0761025287</v>
      </c>
      <c r="AO31" s="159">
        <f>[1]Formatos_Análises!Y31</f>
        <v>3035990.6766102617</v>
      </c>
      <c r="AP31" s="159">
        <f>[1]Formatos_Análises!Z31</f>
        <v>2577921.4063746734</v>
      </c>
      <c r="AQ31" s="159">
        <f>[1]Formatos_Análises!AA31</f>
        <v>2590805.7768480703</v>
      </c>
    </row>
    <row r="32" spans="15:43" ht="15.75" x14ac:dyDescent="0.25">
      <c r="AC32" s="161">
        <v>5822</v>
      </c>
      <c r="AD32" s="162" t="s">
        <v>821</v>
      </c>
      <c r="AE32" s="162" t="s">
        <v>788</v>
      </c>
      <c r="AF32" s="159">
        <f>+OUTPUTs!IA31</f>
        <v>10699379.463943286</v>
      </c>
      <c r="AG32" s="159">
        <f>+OUTPUTs!GY31</f>
        <v>9622265.5206990801</v>
      </c>
      <c r="AH32" s="159">
        <f>+OUTPUTs!FW31</f>
        <v>8475265.1874785759</v>
      </c>
      <c r="AI32" s="159">
        <f>+OUTPUTs!EU31</f>
        <v>9292272.2158612423</v>
      </c>
      <c r="AJ32" s="159">
        <f>+OUTPUTs!DS31</f>
        <v>8677432.278493043</v>
      </c>
      <c r="AK32" s="159">
        <f>+OUTPUTs!CQ31</f>
        <v>7771998.0428206064</v>
      </c>
      <c r="AL32" s="159">
        <f>+OUTPUTs!BO31</f>
        <v>7847907.4881075779</v>
      </c>
      <c r="AM32" s="159">
        <f>+OUTPUTs!AM31</f>
        <v>7877931.3235726617</v>
      </c>
      <c r="AN32" s="159">
        <f>[1]Formatos_Análises!X32</f>
        <v>5553697.2831070879</v>
      </c>
      <c r="AO32" s="159">
        <f>[1]Formatos_Análises!Y32</f>
        <v>4861100.1112695234</v>
      </c>
      <c r="AP32" s="159">
        <f>[1]Formatos_Análises!Z32</f>
        <v>3955273.8748918828</v>
      </c>
      <c r="AQ32" s="159">
        <f>[1]Formatos_Análises!AA32</f>
        <v>3207537.994869539</v>
      </c>
    </row>
    <row r="33" spans="29:43" ht="15.75" x14ac:dyDescent="0.25">
      <c r="AC33" s="161">
        <v>5823</v>
      </c>
      <c r="AD33" s="162" t="s">
        <v>822</v>
      </c>
      <c r="AE33" s="162" t="s">
        <v>788</v>
      </c>
      <c r="AF33" s="159">
        <f>+OUTPUTs!IA32</f>
        <v>1719718.814741265</v>
      </c>
      <c r="AG33" s="159">
        <f>+OUTPUTs!GY32</f>
        <v>1500895.9098408015</v>
      </c>
      <c r="AH33" s="159">
        <f>+OUTPUTs!FW32</f>
        <v>3614842.5173723334</v>
      </c>
      <c r="AI33" s="159">
        <f>+OUTPUTs!EU32</f>
        <v>3709988.7608926846</v>
      </c>
      <c r="AJ33" s="159">
        <f>+OUTPUTs!DS32</f>
        <v>2793562.5838755015</v>
      </c>
      <c r="AK33" s="159">
        <f>+OUTPUTs!CQ32</f>
        <v>2817251.0572148622</v>
      </c>
      <c r="AL33" s="159">
        <f>+OUTPUTs!BO32</f>
        <v>2273979.0968184839</v>
      </c>
      <c r="AM33" s="159">
        <f>+OUTPUTs!AM32</f>
        <v>1788890.0418574382</v>
      </c>
      <c r="AN33" s="159">
        <f>[1]Formatos_Análises!X33</f>
        <v>1443430.7518529841</v>
      </c>
      <c r="AO33" s="159">
        <f>[1]Formatos_Análises!Y33</f>
        <v>1239861.1160790154</v>
      </c>
      <c r="AP33" s="159">
        <f>[1]Formatos_Análises!Z33</f>
        <v>1027610.7832099192</v>
      </c>
      <c r="AQ33" s="159">
        <f>[1]Formatos_Análises!AA33</f>
        <v>449876.95512226922</v>
      </c>
    </row>
    <row r="34" spans="29:43" ht="15.75" x14ac:dyDescent="0.25">
      <c r="AC34" s="161">
        <v>6391</v>
      </c>
      <c r="AD34" s="162" t="s">
        <v>823</v>
      </c>
      <c r="AE34" s="162" t="s">
        <v>788</v>
      </c>
      <c r="AF34" s="159">
        <f>+OUTPUTs!IA33</f>
        <v>50712.487821724113</v>
      </c>
      <c r="AG34" s="159">
        <f>+OUTPUTs!GY33</f>
        <v>59340.007830949951</v>
      </c>
      <c r="AH34" s="159">
        <f>+OUTPUTs!FW33</f>
        <v>89004.329143113398</v>
      </c>
      <c r="AI34" s="159">
        <f>+OUTPUTs!EU33</f>
        <v>102846.40802801716</v>
      </c>
      <c r="AJ34" s="159">
        <f>+OUTPUTs!DS33</f>
        <v>216655.18859361438</v>
      </c>
      <c r="AK34" s="159">
        <f>+OUTPUTs!CQ33</f>
        <v>282541.64796219725</v>
      </c>
      <c r="AL34" s="159">
        <f>+OUTPUTs!BO33</f>
        <v>230053.46973372079</v>
      </c>
      <c r="AM34" s="159">
        <f>+OUTPUTs!AM33</f>
        <v>286192.61127756035</v>
      </c>
      <c r="AN34" s="159">
        <f>[1]Formatos_Análises!X34</f>
        <v>327297.9513225733</v>
      </c>
      <c r="AO34" s="159">
        <f>[1]Formatos_Análises!Y34</f>
        <v>406411.0364975945</v>
      </c>
      <c r="AP34" s="159">
        <f>[1]Formatos_Análises!Z34</f>
        <v>314084.79772627924</v>
      </c>
      <c r="AQ34" s="159">
        <f>[1]Formatos_Análises!AA34</f>
        <v>419143.08170550206</v>
      </c>
    </row>
    <row r="35" spans="29:43" ht="15.75" x14ac:dyDescent="0.25">
      <c r="AC35" s="161">
        <v>8592</v>
      </c>
      <c r="AD35" s="162" t="s">
        <v>824</v>
      </c>
      <c r="AE35" s="162" t="s">
        <v>791</v>
      </c>
      <c r="AF35" s="159">
        <f>+OUTPUTs!IA34</f>
        <v>41093.718289757438</v>
      </c>
      <c r="AG35" s="159">
        <f>+OUTPUTs!GY34</f>
        <v>85055.558882462006</v>
      </c>
      <c r="AH35" s="159">
        <f>+OUTPUTs!FW34</f>
        <v>88938.491796511837</v>
      </c>
      <c r="AI35" s="159">
        <f>+OUTPUTs!EU34</f>
        <v>126950.87873465895</v>
      </c>
      <c r="AJ35" s="159">
        <f>+OUTPUTs!DS34</f>
        <v>201975.4429936962</v>
      </c>
      <c r="AK35" s="159">
        <f>+OUTPUTs!CQ34</f>
        <v>231287.07112218789</v>
      </c>
      <c r="AL35" s="159">
        <f>+OUTPUTs!BO34</f>
        <v>257171.74295976537</v>
      </c>
      <c r="AM35" s="159">
        <f>+OUTPUTs!AM34</f>
        <v>263523.16731139092</v>
      </c>
      <c r="AN35" s="159">
        <f>[1]Formatos_Análises!X35</f>
        <v>292885.96838059038</v>
      </c>
      <c r="AO35" s="159">
        <f>[1]Formatos_Análises!Y35</f>
        <v>308429.82245881169</v>
      </c>
      <c r="AP35" s="159">
        <f>[1]Formatos_Análises!Z35</f>
        <v>354186.45002923289</v>
      </c>
      <c r="AQ35" s="159">
        <f>[1]Formatos_Análises!AA35</f>
        <v>309518.87427535933</v>
      </c>
    </row>
    <row r="36" spans="29:43" ht="15.75" x14ac:dyDescent="0.25">
      <c r="AC36" s="161">
        <v>8593</v>
      </c>
      <c r="AD36" s="162" t="s">
        <v>62</v>
      </c>
      <c r="AE36" s="162" t="s">
        <v>791</v>
      </c>
      <c r="AF36" s="159">
        <f>+OUTPUTs!IA35</f>
        <v>427688.70042419439</v>
      </c>
      <c r="AG36" s="159">
        <f>+OUTPUTs!GY35</f>
        <v>698484.8497273114</v>
      </c>
      <c r="AH36" s="159">
        <f>+OUTPUTs!FW35</f>
        <v>743861.68828698015</v>
      </c>
      <c r="AI36" s="159">
        <f>+OUTPUTs!EU35</f>
        <v>900643.00723077869</v>
      </c>
      <c r="AJ36" s="159">
        <f>+OUTPUTs!DS35</f>
        <v>1117309.772290718</v>
      </c>
      <c r="AK36" s="159">
        <f>+OUTPUTs!CQ35</f>
        <v>1291841.0287090298</v>
      </c>
      <c r="AL36" s="159">
        <f>+OUTPUTs!BO35</f>
        <v>1420196.7774090576</v>
      </c>
      <c r="AM36" s="159">
        <f>+OUTPUTs!AM35</f>
        <v>1531301.260504517</v>
      </c>
      <c r="AN36" s="159">
        <f>[1]Formatos_Análises!X36</f>
        <v>1701123.2745176721</v>
      </c>
      <c r="AO36" s="159">
        <f>[1]Formatos_Análises!Y36</f>
        <v>1775604.8995935447</v>
      </c>
      <c r="AP36" s="159">
        <f>[1]Formatos_Análises!Z36</f>
        <v>1871116.5164481581</v>
      </c>
      <c r="AQ36" s="159">
        <f>[1]Formatos_Análises!AA36</f>
        <v>1647445.1962651906</v>
      </c>
    </row>
    <row r="37" spans="29:43" ht="15.75" x14ac:dyDescent="0.25">
      <c r="AC37" s="161">
        <v>4783</v>
      </c>
      <c r="AD37" s="162" t="s">
        <v>781</v>
      </c>
      <c r="AE37" s="162" t="s">
        <v>780</v>
      </c>
      <c r="AF37" s="159">
        <f>+OUTPUTs!IA36</f>
        <v>2541077.9722322654</v>
      </c>
      <c r="AG37" s="159">
        <f>+OUTPUTs!GY36</f>
        <v>3326214.9626115547</v>
      </c>
      <c r="AH37" s="159">
        <f>+OUTPUTs!FW36</f>
        <v>3206864.3455494619</v>
      </c>
      <c r="AI37" s="159">
        <f>+OUTPUTs!EU36</f>
        <v>3369685.0455168779</v>
      </c>
      <c r="AJ37" s="159">
        <f>+OUTPUTs!DS36</f>
        <v>4148106.729717508</v>
      </c>
      <c r="AK37" s="159">
        <f>+OUTPUTs!CQ36</f>
        <v>4870803.6326662404</v>
      </c>
      <c r="AL37" s="159">
        <f>+OUTPUTs!BO36</f>
        <v>6145717.0243141633</v>
      </c>
      <c r="AM37" s="159">
        <f>+OUTPUTs!AM36</f>
        <v>6532011.158473243</v>
      </c>
      <c r="AN37" s="159">
        <f>[1]Formatos_Análises!X37</f>
        <v>7335520.7724561524</v>
      </c>
      <c r="AO37" s="159">
        <f>[1]Formatos_Análises!Y37</f>
        <v>6665432.8917020326</v>
      </c>
      <c r="AP37" s="159">
        <f>[1]Formatos_Análises!Z37</f>
        <v>7368264.7073660307</v>
      </c>
      <c r="AQ37" s="159">
        <f>[1]Formatos_Análises!AA37</f>
        <v>8161806.2299469439</v>
      </c>
    </row>
    <row r="38" spans="29:43" ht="15.75" x14ac:dyDescent="0.25">
      <c r="AC38" s="161">
        <v>4761</v>
      </c>
      <c r="AD38" s="162" t="s">
        <v>818</v>
      </c>
      <c r="AE38" s="162" t="s">
        <v>788</v>
      </c>
      <c r="AF38" s="159">
        <f>+OUTPUTs!IA37</f>
        <v>14278254.356075902</v>
      </c>
      <c r="AG38" s="159">
        <f>+OUTPUTs!GY37</f>
        <v>17197211.846788768</v>
      </c>
      <c r="AH38" s="159">
        <f>+OUTPUTs!FW37</f>
        <v>17397150.041109961</v>
      </c>
      <c r="AI38" s="159">
        <f>+OUTPUTs!EU37</f>
        <v>17445320.962009814</v>
      </c>
      <c r="AJ38" s="159">
        <f>+OUTPUTs!DS37</f>
        <v>17661128.761854276</v>
      </c>
      <c r="AK38" s="159">
        <f>+OUTPUTs!CQ37</f>
        <v>21131281.575254638</v>
      </c>
      <c r="AL38" s="159">
        <f>+OUTPUTs!BO37</f>
        <v>22097413.531122349</v>
      </c>
      <c r="AM38" s="159">
        <f>+OUTPUTs!AM37</f>
        <v>23421503.16062393</v>
      </c>
      <c r="AN38" s="159">
        <f>[1]Formatos_Análises!X38</f>
        <v>19781797.476346821</v>
      </c>
      <c r="AO38" s="159">
        <f>[1]Formatos_Análises!Y38</f>
        <v>18879840.173990883</v>
      </c>
      <c r="AP38" s="159">
        <f>[1]Formatos_Análises!Z38</f>
        <v>18995495.621872749</v>
      </c>
      <c r="AQ38" s="159">
        <f>[1]Formatos_Análises!AA38</f>
        <v>19377070.657912023</v>
      </c>
    </row>
    <row r="39" spans="29:43" ht="15.75" x14ac:dyDescent="0.25">
      <c r="AC39" s="161">
        <v>4762</v>
      </c>
      <c r="AD39" s="162" t="s">
        <v>829</v>
      </c>
      <c r="AE39" s="162" t="s">
        <v>24</v>
      </c>
      <c r="AF39" s="159">
        <f>+OUTPUTs!IA38</f>
        <v>793953.53811578115</v>
      </c>
      <c r="AG39" s="159">
        <f>+OUTPUTs!GY38</f>
        <v>762806.3148783244</v>
      </c>
      <c r="AH39" s="159">
        <f>+OUTPUTs!FW38</f>
        <v>728746.83875067451</v>
      </c>
      <c r="AI39" s="159">
        <f>+OUTPUTs!EU38</f>
        <v>671985.23126300366</v>
      </c>
      <c r="AJ39" s="159">
        <f>+OUTPUTs!DS38</f>
        <v>625592.98723992135</v>
      </c>
      <c r="AK39" s="159">
        <f>+OUTPUTs!CQ38</f>
        <v>663895.71475318086</v>
      </c>
      <c r="AL39" s="159">
        <f>+OUTPUTs!BO38</f>
        <v>694561.15127877588</v>
      </c>
      <c r="AM39" s="159">
        <f>+OUTPUTs!AM38</f>
        <v>678752.25263796176</v>
      </c>
      <c r="AN39" s="159">
        <f>[1]Formatos_Análises!X39</f>
        <v>554423.56517780246</v>
      </c>
      <c r="AO39" s="159">
        <f>[1]Formatos_Análises!Y39</f>
        <v>510512.3727878058</v>
      </c>
      <c r="AP39" s="159">
        <f>[1]Formatos_Análises!Z39</f>
        <v>446703.30457150814</v>
      </c>
      <c r="AQ39" s="159">
        <f>[1]Formatos_Análises!AA39</f>
        <v>451606.39840478729</v>
      </c>
    </row>
    <row r="40" spans="29:43" ht="15.75" x14ac:dyDescent="0.25">
      <c r="AC40" s="161">
        <v>4647</v>
      </c>
      <c r="AD40" s="162" t="s">
        <v>819</v>
      </c>
      <c r="AE40" s="162" t="s">
        <v>788</v>
      </c>
      <c r="AF40" s="159">
        <f>+OUTPUTs!IA39</f>
        <v>11324001.824558321</v>
      </c>
      <c r="AG40" s="159">
        <f>+OUTPUTs!GY39</f>
        <v>14115758.745238271</v>
      </c>
      <c r="AH40" s="159">
        <f>+OUTPUTs!FW39</f>
        <v>14045092.221690159</v>
      </c>
      <c r="AI40" s="159">
        <f>+OUTPUTs!EU39</f>
        <v>16143059.734846944</v>
      </c>
      <c r="AJ40" s="159">
        <f>+OUTPUTs!DS39</f>
        <v>16310213.739485797</v>
      </c>
      <c r="AK40" s="159">
        <f>+OUTPUTs!CQ39</f>
        <v>16559226.80487778</v>
      </c>
      <c r="AL40" s="159">
        <f>+OUTPUTs!BO39</f>
        <v>16676032.254304279</v>
      </c>
      <c r="AM40" s="159">
        <f>+OUTPUTs!AM39</f>
        <v>16637218.216268539</v>
      </c>
      <c r="AN40" s="159">
        <f>[1]Formatos_Análises!X40</f>
        <v>15094801.657905217</v>
      </c>
      <c r="AO40" s="159">
        <f>[1]Formatos_Análises!Y40</f>
        <v>14395541.295359844</v>
      </c>
      <c r="AP40" s="159">
        <f>[1]Formatos_Análises!Z40</f>
        <v>13825334.799632253</v>
      </c>
      <c r="AQ40" s="159">
        <f>[1]Formatos_Análises!AA40</f>
        <v>13616820.754135288</v>
      </c>
    </row>
    <row r="41" spans="29:43" ht="15.75" x14ac:dyDescent="0.25">
      <c r="AC41" s="161">
        <v>4756</v>
      </c>
      <c r="AD41" s="162" t="s">
        <v>794</v>
      </c>
      <c r="AE41" s="162" t="s">
        <v>24</v>
      </c>
      <c r="AF41" s="159">
        <f>+OUTPUTs!IA40</f>
        <v>1659567.2643984894</v>
      </c>
      <c r="AG41" s="159">
        <f>+OUTPUTs!GY40</f>
        <v>1842181.3496058895</v>
      </c>
      <c r="AH41" s="159">
        <f>+OUTPUTs!FW40</f>
        <v>1872674.1436727054</v>
      </c>
      <c r="AI41" s="159">
        <f>+OUTPUTs!EU40</f>
        <v>2191302.0763387508</v>
      </c>
      <c r="AJ41" s="159">
        <f>+OUTPUTs!DS40</f>
        <v>1619743.2840901304</v>
      </c>
      <c r="AK41" s="159">
        <f>+OUTPUTs!CQ40</f>
        <v>1557721.0464637687</v>
      </c>
      <c r="AL41" s="159">
        <f>+OUTPUTs!BO40</f>
        <v>1527862.1326321298</v>
      </c>
      <c r="AM41" s="159">
        <f>+OUTPUTs!AM40</f>
        <v>1485019.243972166</v>
      </c>
      <c r="AN41" s="159">
        <f>[1]Formatos_Análises!X41</f>
        <v>1290829.0128829882</v>
      </c>
      <c r="AO41" s="159">
        <f>[1]Formatos_Análises!Y41</f>
        <v>1143635.5990163791</v>
      </c>
      <c r="AP41" s="159">
        <f>[1]Formatos_Análises!Z41</f>
        <v>1144473.54141489</v>
      </c>
      <c r="AQ41" s="159">
        <f>[1]Formatos_Análises!AA41</f>
        <v>1188264.0940918915</v>
      </c>
    </row>
    <row r="42" spans="29:43" ht="15.75" x14ac:dyDescent="0.25">
      <c r="AC42" s="161">
        <v>3211</v>
      </c>
      <c r="AD42" s="162" t="s">
        <v>803</v>
      </c>
      <c r="AE42" s="162" t="s">
        <v>780</v>
      </c>
      <c r="AF42" s="159">
        <f>+OUTPUTs!IA41</f>
        <v>1548527.4881456706</v>
      </c>
      <c r="AG42" s="159">
        <f>+OUTPUTs!GY41</f>
        <v>1740613.8497602427</v>
      </c>
      <c r="AH42" s="159">
        <f>+OUTPUTs!FW41</f>
        <v>1638397.641326294</v>
      </c>
      <c r="AI42" s="159">
        <f>+OUTPUTs!EU41</f>
        <v>1725783.2369245342</v>
      </c>
      <c r="AJ42" s="159">
        <f>+OUTPUTs!DS41</f>
        <v>2117036.8626504904</v>
      </c>
      <c r="AK42" s="159">
        <f>+OUTPUTs!CQ41</f>
        <v>2373634.044919956</v>
      </c>
      <c r="AL42" s="159">
        <f>+OUTPUTs!BO41</f>
        <v>2029616.9523997826</v>
      </c>
      <c r="AM42" s="159">
        <f>+OUTPUTs!AM41</f>
        <v>2077807.7777026775</v>
      </c>
      <c r="AN42" s="159">
        <f>[1]Formatos_Análises!X42</f>
        <v>2124719.537541551</v>
      </c>
      <c r="AO42" s="159">
        <f>[1]Formatos_Análises!Y42</f>
        <v>2196267.1901755421</v>
      </c>
      <c r="AP42" s="159">
        <f>[1]Formatos_Análises!Z42</f>
        <v>1845038.4569828482</v>
      </c>
      <c r="AQ42" s="159">
        <f>[1]Formatos_Análises!AA42</f>
        <v>1673806.5234081782</v>
      </c>
    </row>
    <row r="43" spans="29:43" ht="15.75" x14ac:dyDescent="0.25">
      <c r="AC43" s="161">
        <v>3212</v>
      </c>
      <c r="AD43" s="162" t="s">
        <v>804</v>
      </c>
      <c r="AE43" s="162" t="s">
        <v>780</v>
      </c>
      <c r="AF43" s="159">
        <f>+OUTPUTs!IA42</f>
        <v>384304.63985895616</v>
      </c>
      <c r="AG43" s="159">
        <f>+OUTPUTs!GY42</f>
        <v>478203.28544505528</v>
      </c>
      <c r="AH43" s="159">
        <f>+OUTPUTs!FW42</f>
        <v>602754.51966973254</v>
      </c>
      <c r="AI43" s="159">
        <f>+OUTPUTs!EU42</f>
        <v>677452.74045578833</v>
      </c>
      <c r="AJ43" s="159">
        <f>+OUTPUTs!DS42</f>
        <v>918428.41191594151</v>
      </c>
      <c r="AK43" s="159">
        <f>+OUTPUTs!CQ42</f>
        <v>1031985.5109529749</v>
      </c>
      <c r="AL43" s="159">
        <f>+OUTPUTs!BO42</f>
        <v>1031270.8664077312</v>
      </c>
      <c r="AM43" s="159">
        <f>+OUTPUTs!AM42</f>
        <v>1060182.5684545788</v>
      </c>
      <c r="AN43" s="159">
        <f>[1]Formatos_Análises!X43</f>
        <v>1021825.8161285752</v>
      </c>
      <c r="AO43" s="159">
        <f>[1]Formatos_Análises!Y43</f>
        <v>1090173.9001358261</v>
      </c>
      <c r="AP43" s="159">
        <f>[1]Formatos_Análises!Z43</f>
        <v>927394.3470062007</v>
      </c>
      <c r="AQ43" s="159">
        <f>[1]Formatos_Análises!AA43</f>
        <v>854372.23785763176</v>
      </c>
    </row>
    <row r="44" spans="29:43" ht="15.75" x14ac:dyDescent="0.25">
      <c r="AC44" s="161">
        <v>3240</v>
      </c>
      <c r="AD44" s="162" t="s">
        <v>827</v>
      </c>
      <c r="AE44" s="162" t="s">
        <v>25</v>
      </c>
      <c r="AF44" s="159">
        <f>+OUTPUTs!IA43</f>
        <v>229924.42323602838</v>
      </c>
      <c r="AG44" s="159">
        <f>+OUTPUTs!GY43</f>
        <v>240333.18930055376</v>
      </c>
      <c r="AH44" s="159">
        <f>+OUTPUTs!FW43</f>
        <v>206632.87590428122</v>
      </c>
      <c r="AI44" s="159">
        <f>+OUTPUTs!EU43</f>
        <v>244128.97260231109</v>
      </c>
      <c r="AJ44" s="159">
        <f>+OUTPUTs!DS43</f>
        <v>235661.69239334491</v>
      </c>
      <c r="AK44" s="159">
        <f>+OUTPUTs!CQ43</f>
        <v>280337.82908068388</v>
      </c>
      <c r="AL44" s="159">
        <f>+OUTPUTs!BO43</f>
        <v>241959.47989589529</v>
      </c>
      <c r="AM44" s="159">
        <f>+OUTPUTs!AM43</f>
        <v>262082.45567581145</v>
      </c>
      <c r="AN44" s="159">
        <f>[1]Formatos_Análises!X44</f>
        <v>260269.14450154349</v>
      </c>
      <c r="AO44" s="159">
        <f>[1]Formatos_Análises!Y44</f>
        <v>213511.83585652368</v>
      </c>
      <c r="AP44" s="159">
        <f>[1]Formatos_Análises!Z44</f>
        <v>234079.91898642515</v>
      </c>
      <c r="AQ44" s="159">
        <f>[1]Formatos_Análises!AA44</f>
        <v>211357.64114488263</v>
      </c>
    </row>
    <row r="45" spans="29:43" ht="15.75" x14ac:dyDescent="0.25">
      <c r="AC45" s="161">
        <v>3220</v>
      </c>
      <c r="AD45" s="162" t="s">
        <v>828</v>
      </c>
      <c r="AE45" s="162" t="s">
        <v>24</v>
      </c>
      <c r="AF45" s="159">
        <f>+OUTPUTs!IA44</f>
        <v>2013055.9869235107</v>
      </c>
      <c r="AG45" s="159">
        <f>+OUTPUTs!GY44</f>
        <v>2147914.4305289574</v>
      </c>
      <c r="AH45" s="159">
        <f>+OUTPUTs!FW44</f>
        <v>2088822.1227867273</v>
      </c>
      <c r="AI45" s="159">
        <f>+OUTPUTs!EU44</f>
        <v>2209020.1919496604</v>
      </c>
      <c r="AJ45" s="159">
        <f>+OUTPUTs!DS44</f>
        <v>2358869.3000766807</v>
      </c>
      <c r="AK45" s="159">
        <f>+OUTPUTs!CQ44</f>
        <v>2835337.0661992081</v>
      </c>
      <c r="AL45" s="159">
        <f>+OUTPUTs!BO44</f>
        <v>3483404.9589950182</v>
      </c>
      <c r="AM45" s="159">
        <f>+OUTPUTs!AM44</f>
        <v>2369225.713817718</v>
      </c>
      <c r="AN45" s="159">
        <f>[1]Formatos_Análises!X45</f>
        <v>1945315.5355239173</v>
      </c>
      <c r="AO45" s="159">
        <f>[1]Formatos_Análises!Y45</f>
        <v>2016645.123908537</v>
      </c>
      <c r="AP45" s="159">
        <f>[1]Formatos_Análises!Z45</f>
        <v>1955867.0701582029</v>
      </c>
      <c r="AQ45" s="159">
        <f>[1]Formatos_Análises!AA45</f>
        <v>1866953.9035036988</v>
      </c>
    </row>
    <row r="46" spans="29:43" ht="15.75" x14ac:dyDescent="0.25">
      <c r="AC46" s="161">
        <v>9493</v>
      </c>
      <c r="AD46" s="162" t="s">
        <v>783</v>
      </c>
      <c r="AE46" s="162" t="s">
        <v>782</v>
      </c>
      <c r="AF46" s="159">
        <f>+OUTPUTs!IA45</f>
        <v>1371825.7881672189</v>
      </c>
      <c r="AG46" s="159">
        <f>+OUTPUTs!GY45</f>
        <v>1920970.2675260184</v>
      </c>
      <c r="AH46" s="159">
        <f>+OUTPUTs!FW45</f>
        <v>2307336.8228960014</v>
      </c>
      <c r="AI46" s="159">
        <f>+OUTPUTs!EU45</f>
        <v>2515951.9695175071</v>
      </c>
      <c r="AJ46" s="159">
        <f>+OUTPUTs!DS45</f>
        <v>2755882.0087390351</v>
      </c>
      <c r="AK46" s="159">
        <f>+OUTPUTs!CQ45</f>
        <v>2848496.1880802396</v>
      </c>
      <c r="AL46" s="159">
        <f>+OUTPUTs!BO45</f>
        <v>2850170.1651128684</v>
      </c>
      <c r="AM46" s="159">
        <f>+OUTPUTs!AM45</f>
        <v>2973434.6110686157</v>
      </c>
      <c r="AN46" s="159">
        <f>[1]Formatos_Análises!X46</f>
        <v>2812358.6670317571</v>
      </c>
      <c r="AO46" s="159">
        <f>[1]Formatos_Análises!Y46</f>
        <v>2477223.1103439094</v>
      </c>
      <c r="AP46" s="159">
        <f>[1]Formatos_Análises!Z46</f>
        <v>2741857.690590221</v>
      </c>
      <c r="AQ46" s="159">
        <f>[1]Formatos_Análises!AA46</f>
        <v>2877540.2459032079</v>
      </c>
    </row>
    <row r="47" spans="29:43" ht="15.75" x14ac:dyDescent="0.25">
      <c r="AC47" s="161">
        <v>9101</v>
      </c>
      <c r="AD47" s="162" t="s">
        <v>831</v>
      </c>
      <c r="AE47" s="162" t="s">
        <v>35</v>
      </c>
      <c r="AF47" s="159">
        <f>+OUTPUTs!IA46</f>
        <v>317915.22588137537</v>
      </c>
      <c r="AG47" s="159">
        <f>+OUTPUTs!GY46</f>
        <v>356088.75438087306</v>
      </c>
      <c r="AH47" s="159">
        <f>+OUTPUTs!FW46</f>
        <v>551346.21359375573</v>
      </c>
      <c r="AI47" s="159">
        <f>+OUTPUTs!EU46</f>
        <v>561177.60452095408</v>
      </c>
      <c r="AJ47" s="159">
        <f>+OUTPUTs!DS46</f>
        <v>599993.14344631298</v>
      </c>
      <c r="AK47" s="159">
        <f>+OUTPUTs!CQ46</f>
        <v>431228.05870531523</v>
      </c>
      <c r="AL47" s="159">
        <f>+OUTPUTs!BO46</f>
        <v>492134.82490175299</v>
      </c>
      <c r="AM47" s="159">
        <f>+OUTPUTs!AM46</f>
        <v>423294.71753075725</v>
      </c>
      <c r="AN47" s="159">
        <f>[1]Formatos_Análises!X47</f>
        <v>527775.72951153805</v>
      </c>
      <c r="AO47" s="159">
        <f>[1]Formatos_Análises!Y47</f>
        <v>399030.93734852213</v>
      </c>
      <c r="AP47" s="159">
        <f>[1]Formatos_Análises!Z47</f>
        <v>402435.06846642704</v>
      </c>
      <c r="AQ47" s="159">
        <f>[1]Formatos_Análises!AA47</f>
        <v>437351.35520071059</v>
      </c>
    </row>
    <row r="48" spans="29:43" ht="15.75" x14ac:dyDescent="0.25">
      <c r="AC48" s="161">
        <v>9102</v>
      </c>
      <c r="AD48" s="162" t="s">
        <v>832</v>
      </c>
      <c r="AE48" s="162" t="s">
        <v>35</v>
      </c>
      <c r="AF48" s="159">
        <f>+OUTPUTs!IA47</f>
        <v>762848.17116195767</v>
      </c>
      <c r="AG48" s="159">
        <f>+OUTPUTs!GY47</f>
        <v>864711.860535132</v>
      </c>
      <c r="AH48" s="159">
        <f>+OUTPUTs!FW47</f>
        <v>546154.08010344324</v>
      </c>
      <c r="AI48" s="159">
        <f>+OUTPUTs!EU47</f>
        <v>666517.65624969744</v>
      </c>
      <c r="AJ48" s="159">
        <f>+OUTPUTs!DS47</f>
        <v>531036.55316513835</v>
      </c>
      <c r="AK48" s="159">
        <f>+OUTPUTs!CQ47</f>
        <v>617699.04339798808</v>
      </c>
      <c r="AL48" s="159">
        <f>+OUTPUTs!BO47</f>
        <v>699415.94136100495</v>
      </c>
      <c r="AM48" s="159">
        <f>+OUTPUTs!AM47</f>
        <v>633190.42928193265</v>
      </c>
      <c r="AN48" s="159">
        <f>[1]Formatos_Análises!X48</f>
        <v>576101.9906164424</v>
      </c>
      <c r="AO48" s="159">
        <f>[1]Formatos_Análises!Y48</f>
        <v>896812.96300797211</v>
      </c>
      <c r="AP48" s="159">
        <f>[1]Formatos_Análises!Z48</f>
        <v>687702.92617777351</v>
      </c>
      <c r="AQ48" s="159">
        <f>[1]Formatos_Análises!AA48</f>
        <v>701785.6938166297</v>
      </c>
    </row>
    <row r="49" spans="29:43" ht="15.75" x14ac:dyDescent="0.25">
      <c r="AC49" s="161">
        <v>9103</v>
      </c>
      <c r="AD49" s="162" t="s">
        <v>833</v>
      </c>
      <c r="AE49" s="162" t="s">
        <v>35</v>
      </c>
      <c r="AF49" s="159">
        <f>+OUTPUTs!IA48</f>
        <v>647264.02966855199</v>
      </c>
      <c r="AG49" s="159">
        <f>+OUTPUTs!GY48</f>
        <v>693436.04962258611</v>
      </c>
      <c r="AH49" s="159">
        <f>+OUTPUTs!FW48</f>
        <v>613960.84390550491</v>
      </c>
      <c r="AI49" s="159">
        <f>+OUTPUTs!EU48</f>
        <v>704561.99807526113</v>
      </c>
      <c r="AJ49" s="159">
        <f>+OUTPUTs!DS48</f>
        <v>524971.05026280601</v>
      </c>
      <c r="AK49" s="159">
        <f>+OUTPUTs!CQ48</f>
        <v>728743.61076192441</v>
      </c>
      <c r="AL49" s="159">
        <f>+OUTPUTs!BO48</f>
        <v>742796.14170301601</v>
      </c>
      <c r="AM49" s="159">
        <f>+OUTPUTs!AM48</f>
        <v>747993.21400104847</v>
      </c>
      <c r="AN49" s="159">
        <f>[1]Formatos_Análises!X49</f>
        <v>512687.67292647646</v>
      </c>
      <c r="AO49" s="159">
        <f>[1]Formatos_Análises!Y49</f>
        <v>521493.65774591884</v>
      </c>
      <c r="AP49" s="159">
        <f>[1]Formatos_Análises!Z49</f>
        <v>498341.29216649476</v>
      </c>
      <c r="AQ49" s="159">
        <f>[1]Formatos_Análises!AA49</f>
        <v>2964083.8637745962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M61"/>
  <sheetViews>
    <sheetView topLeftCell="C1" workbookViewId="0">
      <selection activeCell="K10" sqref="K10"/>
    </sheetView>
  </sheetViews>
  <sheetFormatPr defaultRowHeight="15" x14ac:dyDescent="0.25"/>
  <cols>
    <col min="1" max="1" width="23.140625" style="157" bestFit="1" customWidth="1"/>
    <col min="2" max="9" width="16.28515625" style="156" bestFit="1" customWidth="1"/>
    <col min="10" max="11" width="15.28515625" style="156" bestFit="1" customWidth="1"/>
    <col min="12" max="13" width="15.28515625" style="11" bestFit="1" customWidth="1"/>
    <col min="14" max="16384" width="9.140625" style="11"/>
  </cols>
  <sheetData>
    <row r="1" spans="1:13" s="167" customFormat="1" x14ac:dyDescent="0.25">
      <c r="A1" s="166" t="s">
        <v>935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</row>
    <row r="2" spans="1:13" s="1" customFormat="1" x14ac:dyDescent="0.25">
      <c r="A2" s="157"/>
      <c r="B2" s="157">
        <v>2007</v>
      </c>
      <c r="C2" s="157">
        <v>2008</v>
      </c>
      <c r="D2" s="157">
        <v>2009</v>
      </c>
      <c r="E2" s="157">
        <v>2010</v>
      </c>
      <c r="F2" s="157">
        <v>2011</v>
      </c>
      <c r="G2" s="157">
        <v>2012</v>
      </c>
      <c r="H2" s="157">
        <v>2013</v>
      </c>
      <c r="I2" s="157">
        <v>2014</v>
      </c>
      <c r="J2" s="157">
        <v>2015</v>
      </c>
      <c r="K2" s="157">
        <v>2016</v>
      </c>
      <c r="L2" s="157">
        <v>2017</v>
      </c>
      <c r="M2" s="157">
        <v>2018</v>
      </c>
    </row>
    <row r="3" spans="1:13" x14ac:dyDescent="0.25">
      <c r="A3" s="157" t="s">
        <v>529</v>
      </c>
      <c r="B3" s="163">
        <f>tab_dinamicas!$M5</f>
        <v>302936.05625398149</v>
      </c>
      <c r="C3" s="163">
        <f>tab_dinamicas!$M37</f>
        <v>363903.80285737733</v>
      </c>
      <c r="D3" s="163">
        <f>tab_dinamicas!$M69</f>
        <v>407285.73510342877</v>
      </c>
      <c r="E3" s="163">
        <f>tab_dinamicas!$M101</f>
        <v>479911.04515372904</v>
      </c>
      <c r="F3" s="163">
        <f>tab_dinamicas!$M133</f>
        <v>507570.02152506658</v>
      </c>
      <c r="G3" s="163">
        <f>tab_dinamicas!$M165</f>
        <v>536602.95432838565</v>
      </c>
      <c r="H3" s="163">
        <f>tab_dinamicas!$M197</f>
        <v>571629.06340814463</v>
      </c>
      <c r="I3" s="163">
        <f>tab_dinamicas!$M229</f>
        <v>636167.68866745895</v>
      </c>
      <c r="J3" s="163">
        <f>'[1]Total x Ano'!B3</f>
        <v>539314.35050357063</v>
      </c>
      <c r="K3" s="163">
        <f>'[1]Total x Ano'!C3</f>
        <v>497633.82404282468</v>
      </c>
      <c r="L3" s="163">
        <f>'[1]Total x Ano'!D3</f>
        <v>495457.25924479356</v>
      </c>
      <c r="M3" s="163">
        <f>'[1]Total x Ano'!E3</f>
        <v>495942.23853192054</v>
      </c>
    </row>
    <row r="4" spans="1:13" x14ac:dyDescent="0.25">
      <c r="A4" s="157" t="s">
        <v>530</v>
      </c>
      <c r="B4" s="163">
        <f>tab_dinamicas!$M6</f>
        <v>168165.39379433551</v>
      </c>
      <c r="C4" s="163">
        <f>tab_dinamicas!$M38</f>
        <v>177040.61058926486</v>
      </c>
      <c r="D4" s="163">
        <f>tab_dinamicas!$M70</f>
        <v>174848.11066178387</v>
      </c>
      <c r="E4" s="163">
        <f>tab_dinamicas!$M102</f>
        <v>195488.05955061837</v>
      </c>
      <c r="F4" s="163">
        <f>tab_dinamicas!$M134</f>
        <v>156773.67225209836</v>
      </c>
      <c r="G4" s="163">
        <f>tab_dinamicas!$M166</f>
        <v>187999.04770860239</v>
      </c>
      <c r="H4" s="163">
        <f>tab_dinamicas!$M198</f>
        <v>216162.43523734971</v>
      </c>
      <c r="I4" s="163">
        <f>tab_dinamicas!$M230</f>
        <v>232236.878445168</v>
      </c>
      <c r="J4" s="163">
        <f>'[1]Total x Ano'!B4</f>
        <v>200970.09493774318</v>
      </c>
      <c r="K4" s="163">
        <f>'[1]Total x Ano'!C4</f>
        <v>224782.57541692449</v>
      </c>
      <c r="L4" s="163">
        <f>'[1]Total x Ano'!D4</f>
        <v>240545.05765425356</v>
      </c>
      <c r="M4" s="163">
        <f>'[1]Total x Ano'!E4</f>
        <v>201928.39077837867</v>
      </c>
    </row>
    <row r="5" spans="1:13" x14ac:dyDescent="0.25">
      <c r="A5" s="157" t="s">
        <v>531</v>
      </c>
      <c r="B5" s="163">
        <f>tab_dinamicas!$M7</f>
        <v>862952.3842271152</v>
      </c>
      <c r="C5" s="163">
        <f>tab_dinamicas!$M39</f>
        <v>1062820.5804737203</v>
      </c>
      <c r="D5" s="163">
        <f>tab_dinamicas!$M71</f>
        <v>1120145.0341054362</v>
      </c>
      <c r="E5" s="163">
        <f>tab_dinamicas!$M103</f>
        <v>1297816.8681094986</v>
      </c>
      <c r="F5" s="163">
        <f>tab_dinamicas!$M135</f>
        <v>1410800.4988702084</v>
      </c>
      <c r="G5" s="163">
        <f>tab_dinamicas!$M167</f>
        <v>1485667.1270579617</v>
      </c>
      <c r="H5" s="163">
        <f>tab_dinamicas!$M199</f>
        <v>1471394.0773093281</v>
      </c>
      <c r="I5" s="163">
        <f>tab_dinamicas!$M231</f>
        <v>1580744.8655652101</v>
      </c>
      <c r="J5" s="163">
        <f>'[1]Total x Ano'!B5</f>
        <v>1374145.3997033802</v>
      </c>
      <c r="K5" s="163">
        <f>'[1]Total x Ano'!C5</f>
        <v>1308277.0608281957</v>
      </c>
      <c r="L5" s="163">
        <f>'[1]Total x Ano'!D5</f>
        <v>1236351.9642247059</v>
      </c>
      <c r="M5" s="163">
        <f>'[1]Total x Ano'!E5</f>
        <v>1179115.2177931173</v>
      </c>
    </row>
    <row r="6" spans="1:13" x14ac:dyDescent="0.25">
      <c r="A6" s="157" t="s">
        <v>532</v>
      </c>
      <c r="B6" s="163">
        <f>tab_dinamicas!$M8</f>
        <v>85077.812552555217</v>
      </c>
      <c r="C6" s="163">
        <f>tab_dinamicas!$M40</f>
        <v>93158.938497929616</v>
      </c>
      <c r="D6" s="163">
        <f>tab_dinamicas!$M72</f>
        <v>111034.05242464866</v>
      </c>
      <c r="E6" s="163">
        <f>tab_dinamicas!$M104</f>
        <v>116850.66504833815</v>
      </c>
      <c r="F6" s="163">
        <f>tab_dinamicas!$M136</f>
        <v>124785.45431418229</v>
      </c>
      <c r="G6" s="163">
        <f>tab_dinamicas!$M168</f>
        <v>155346.83708731932</v>
      </c>
      <c r="H6" s="163">
        <f>tab_dinamicas!$M200</f>
        <v>160046.82441042777</v>
      </c>
      <c r="I6" s="163">
        <f>tab_dinamicas!$M232</f>
        <v>169435.80161588814</v>
      </c>
      <c r="J6" s="163">
        <f>'[1]Total x Ano'!B6</f>
        <v>169879.70302335123</v>
      </c>
      <c r="K6" s="163">
        <f>'[1]Total x Ano'!C6</f>
        <v>167009.68841636649</v>
      </c>
      <c r="L6" s="163">
        <f>'[1]Total x Ano'!D6</f>
        <v>167810.3704124474</v>
      </c>
      <c r="M6" s="163">
        <f>'[1]Total x Ano'!E6</f>
        <v>163859.90735466659</v>
      </c>
    </row>
    <row r="7" spans="1:13" x14ac:dyDescent="0.25">
      <c r="A7" s="157" t="s">
        <v>533</v>
      </c>
      <c r="B7" s="163">
        <f>tab_dinamicas!$M9</f>
        <v>1005544.971189104</v>
      </c>
      <c r="C7" s="163">
        <f>tab_dinamicas!$M41</f>
        <v>1198585.4329941203</v>
      </c>
      <c r="D7" s="163">
        <f>tab_dinamicas!$M73</f>
        <v>1421241.14546173</v>
      </c>
      <c r="E7" s="163">
        <f>tab_dinamicas!$M105</f>
        <v>1597306.7684049993</v>
      </c>
      <c r="F7" s="163">
        <f>tab_dinamicas!$M137</f>
        <v>1565308.1337274327</v>
      </c>
      <c r="G7" s="163">
        <f>tab_dinamicas!$M169</f>
        <v>1653003.4231865429</v>
      </c>
      <c r="H7" s="163">
        <f>tab_dinamicas!$M201</f>
        <v>1750840.6047316482</v>
      </c>
      <c r="I7" s="163">
        <f>tab_dinamicas!$M233</f>
        <v>1889328.60169303</v>
      </c>
      <c r="J7" s="163">
        <f>'[1]Total x Ano'!B7</f>
        <v>1659455.6869617559</v>
      </c>
      <c r="K7" s="163">
        <f>'[1]Total x Ano'!C7</f>
        <v>1523958.3154662368</v>
      </c>
      <c r="L7" s="163">
        <f>'[1]Total x Ano'!D7</f>
        <v>1522546.8587977006</v>
      </c>
      <c r="M7" s="163">
        <f>'[1]Total x Ano'!E7</f>
        <v>1478346.4208162734</v>
      </c>
    </row>
    <row r="8" spans="1:13" x14ac:dyDescent="0.25">
      <c r="A8" s="157" t="s">
        <v>534</v>
      </c>
      <c r="B8" s="163">
        <f>tab_dinamicas!$M10</f>
        <v>115312.4825393427</v>
      </c>
      <c r="C8" s="163">
        <f>tab_dinamicas!$M42</f>
        <v>130504.63814345204</v>
      </c>
      <c r="D8" s="163">
        <f>tab_dinamicas!$M74</f>
        <v>109488.55852018428</v>
      </c>
      <c r="E8" s="163">
        <f>tab_dinamicas!$M106</f>
        <v>112668.05366758931</v>
      </c>
      <c r="F8" s="163">
        <f>tab_dinamicas!$M138</f>
        <v>119788.26365294859</v>
      </c>
      <c r="G8" s="163">
        <f>tab_dinamicas!$M170</f>
        <v>128949.56123455346</v>
      </c>
      <c r="H8" s="163">
        <f>tab_dinamicas!$M202</f>
        <v>149858.24550187431</v>
      </c>
      <c r="I8" s="163">
        <f>tab_dinamicas!$M234</f>
        <v>157463.34898764221</v>
      </c>
      <c r="J8" s="163">
        <f>'[1]Total x Ano'!B8</f>
        <v>137644.45529349803</v>
      </c>
      <c r="K8" s="163">
        <f>'[1]Total x Ano'!C8</f>
        <v>130849.34688181274</v>
      </c>
      <c r="L8" s="163">
        <f>'[1]Total x Ano'!D8</f>
        <v>132226.07332376647</v>
      </c>
      <c r="M8" s="163">
        <f>'[1]Total x Ano'!E8</f>
        <v>158855.65802095493</v>
      </c>
    </row>
    <row r="9" spans="1:13" x14ac:dyDescent="0.25">
      <c r="A9" s="157" t="s">
        <v>535</v>
      </c>
      <c r="B9" s="163">
        <f>tab_dinamicas!$M11</f>
        <v>235904.93247718652</v>
      </c>
      <c r="C9" s="163">
        <f>tab_dinamicas!$M43</f>
        <v>347999.20239325165</v>
      </c>
      <c r="D9" s="163">
        <f>tab_dinamicas!$M75</f>
        <v>223934.36419698174</v>
      </c>
      <c r="E9" s="163">
        <f>tab_dinamicas!$M107</f>
        <v>214488.96464657577</v>
      </c>
      <c r="F9" s="163">
        <f>tab_dinamicas!$M139</f>
        <v>225983.03451455114</v>
      </c>
      <c r="G9" s="163">
        <f>tab_dinamicas!$M171</f>
        <v>259477.90318248369</v>
      </c>
      <c r="H9" s="163">
        <f>tab_dinamicas!$M203</f>
        <v>292841.46828428161</v>
      </c>
      <c r="I9" s="163">
        <f>tab_dinamicas!$M235</f>
        <v>299540.4576094416</v>
      </c>
      <c r="J9" s="163">
        <f>'[1]Total x Ano'!B9</f>
        <v>284824.78600594006</v>
      </c>
      <c r="K9" s="163">
        <f>'[1]Total x Ano'!C9</f>
        <v>280458.31971373048</v>
      </c>
      <c r="L9" s="163">
        <f>'[1]Total x Ano'!D9</f>
        <v>273110.13647461071</v>
      </c>
      <c r="M9" s="163">
        <f>'[1]Total x Ano'!E9</f>
        <v>287592.26936399017</v>
      </c>
    </row>
    <row r="10" spans="1:13" x14ac:dyDescent="0.25">
      <c r="A10" s="157" t="s">
        <v>536</v>
      </c>
      <c r="B10" s="163">
        <f>tab_dinamicas!$M12</f>
        <v>500391.79985702771</v>
      </c>
      <c r="C10" s="163">
        <f>tab_dinamicas!$M44</f>
        <v>648796.89797049575</v>
      </c>
      <c r="D10" s="163">
        <f>tab_dinamicas!$M76</f>
        <v>604643.60432586726</v>
      </c>
      <c r="E10" s="163">
        <f>tab_dinamicas!$M108</f>
        <v>732450.43927339977</v>
      </c>
      <c r="F10" s="163">
        <f>tab_dinamicas!$M140</f>
        <v>765509.03409716976</v>
      </c>
      <c r="G10" s="163">
        <f>tab_dinamicas!$M172</f>
        <v>920012.53591376252</v>
      </c>
      <c r="H10" s="163">
        <f>tab_dinamicas!$M204</f>
        <v>976257.0606630618</v>
      </c>
      <c r="I10" s="163">
        <f>tab_dinamicas!$M236</f>
        <v>983759.58177200402</v>
      </c>
      <c r="J10" s="163">
        <f>'[1]Total x Ano'!B10</f>
        <v>810176.15993603505</v>
      </c>
      <c r="K10" s="163">
        <f>'[1]Total x Ano'!C10</f>
        <v>769643.27843825042</v>
      </c>
      <c r="L10" s="163">
        <f>'[1]Total x Ano'!D10</f>
        <v>780459.15692656091</v>
      </c>
      <c r="M10" s="163">
        <f>'[1]Total x Ano'!E10</f>
        <v>785998.22289878712</v>
      </c>
    </row>
    <row r="11" spans="1:13" x14ac:dyDescent="0.25">
      <c r="A11" s="157" t="s">
        <v>537</v>
      </c>
      <c r="B11" s="163">
        <f>tab_dinamicas!$M13</f>
        <v>362151.45839068061</v>
      </c>
      <c r="C11" s="163">
        <f>tab_dinamicas!$M45</f>
        <v>414641.31321038579</v>
      </c>
      <c r="D11" s="163">
        <f>tab_dinamicas!$M77</f>
        <v>422347.47242361383</v>
      </c>
      <c r="E11" s="163">
        <f>tab_dinamicas!$M109</f>
        <v>471471.23227323469</v>
      </c>
      <c r="F11" s="163">
        <f>tab_dinamicas!$M141</f>
        <v>546287.78088529815</v>
      </c>
      <c r="G11" s="163">
        <f>tab_dinamicas!$M173</f>
        <v>621307.19333990011</v>
      </c>
      <c r="H11" s="163">
        <f>tab_dinamicas!$M205</f>
        <v>714834.1388976879</v>
      </c>
      <c r="I11" s="163">
        <f>tab_dinamicas!$M237</f>
        <v>664300.77115236979</v>
      </c>
      <c r="J11" s="163">
        <f>'[1]Total x Ano'!B11</f>
        <v>637428.42111965618</v>
      </c>
      <c r="K11" s="163">
        <f>'[1]Total x Ano'!C11</f>
        <v>649961.75457888842</v>
      </c>
      <c r="L11" s="163">
        <f>'[1]Total x Ano'!D11</f>
        <v>650836.3021780923</v>
      </c>
      <c r="M11" s="163">
        <f>'[1]Total x Ano'!E11</f>
        <v>662050.84051593125</v>
      </c>
    </row>
    <row r="12" spans="1:13" x14ac:dyDescent="0.25">
      <c r="A12" s="157" t="s">
        <v>538</v>
      </c>
      <c r="B12" s="163">
        <f>tab_dinamicas!$M14</f>
        <v>1507810.7696227871</v>
      </c>
      <c r="C12" s="163">
        <f>tab_dinamicas!$M46</f>
        <v>1781416.3328968361</v>
      </c>
      <c r="D12" s="163">
        <f>tab_dinamicas!$M78</f>
        <v>1949802.6208119791</v>
      </c>
      <c r="E12" s="163">
        <f>tab_dinamicas!$M110</f>
        <v>2409126.7014304241</v>
      </c>
      <c r="F12" s="163">
        <f>tab_dinamicas!$M142</f>
        <v>2442113.8713051504</v>
      </c>
      <c r="G12" s="163">
        <f>tab_dinamicas!$M174</f>
        <v>2683170.1976797907</v>
      </c>
      <c r="H12" s="163">
        <f>tab_dinamicas!$M206</f>
        <v>2874222.313416691</v>
      </c>
      <c r="I12" s="163">
        <f>tab_dinamicas!$M238</f>
        <v>3162932.5072321873</v>
      </c>
      <c r="J12" s="163">
        <f>'[1]Total x Ano'!B12</f>
        <v>2962045.2957796268</v>
      </c>
      <c r="K12" s="163">
        <f>'[1]Total x Ano'!C12</f>
        <v>2912486.7355991974</v>
      </c>
      <c r="L12" s="163">
        <f>'[1]Total x Ano'!D12</f>
        <v>2954426.9925646153</v>
      </c>
      <c r="M12" s="163">
        <f>'[1]Total x Ano'!E12</f>
        <v>3126379.3132535266</v>
      </c>
    </row>
    <row r="13" spans="1:13" x14ac:dyDescent="0.25">
      <c r="A13" s="157" t="s">
        <v>539</v>
      </c>
      <c r="B13" s="163">
        <f>tab_dinamicas!$M15</f>
        <v>568619.49690857192</v>
      </c>
      <c r="C13" s="163">
        <f>tab_dinamicas!$M47</f>
        <v>613994.6553205176</v>
      </c>
      <c r="D13" s="163">
        <f>tab_dinamicas!$M79</f>
        <v>695085.87940453866</v>
      </c>
      <c r="E13" s="163">
        <f>tab_dinamicas!$M111</f>
        <v>817229.87169683166</v>
      </c>
      <c r="F13" s="163">
        <f>tab_dinamicas!$M143</f>
        <v>1100878.6622069546</v>
      </c>
      <c r="G13" s="163">
        <f>tab_dinamicas!$M175</f>
        <v>1151295.844426001</v>
      </c>
      <c r="H13" s="163">
        <f>tab_dinamicas!$M207</f>
        <v>1122873.4202504552</v>
      </c>
      <c r="I13" s="163">
        <f>tab_dinamicas!$M239</f>
        <v>1170464.4920956665</v>
      </c>
      <c r="J13" s="163">
        <f>'[1]Total x Ano'!B13</f>
        <v>1102212.4610177674</v>
      </c>
      <c r="K13" s="163">
        <f>'[1]Total x Ano'!C13</f>
        <v>1123705.0443631914</v>
      </c>
      <c r="L13" s="163">
        <f>'[1]Total x Ano'!D13</f>
        <v>1094656.3156638579</v>
      </c>
      <c r="M13" s="163">
        <f>'[1]Total x Ano'!E13</f>
        <v>1263929.2060283259</v>
      </c>
    </row>
    <row r="14" spans="1:13" x14ac:dyDescent="0.25">
      <c r="A14" s="157" t="s">
        <v>540</v>
      </c>
      <c r="B14" s="163">
        <f>tab_dinamicas!$M16</f>
        <v>489660.23240747856</v>
      </c>
      <c r="C14" s="163">
        <f>tab_dinamicas!$M48</f>
        <v>507465.25085444964</v>
      </c>
      <c r="D14" s="163">
        <f>tab_dinamicas!$M80</f>
        <v>640855.6731503004</v>
      </c>
      <c r="E14" s="163">
        <f>tab_dinamicas!$M112</f>
        <v>767006.73085145478</v>
      </c>
      <c r="F14" s="163">
        <f>tab_dinamicas!$M144</f>
        <v>807225.85228803474</v>
      </c>
      <c r="G14" s="163">
        <f>tab_dinamicas!$M176</f>
        <v>927877.78552431392</v>
      </c>
      <c r="H14" s="163">
        <f>tab_dinamicas!$M208</f>
        <v>956651.28246951336</v>
      </c>
      <c r="I14" s="163">
        <f>tab_dinamicas!$M240</f>
        <v>1094112.5699543194</v>
      </c>
      <c r="J14" s="163">
        <f>'[1]Total x Ano'!B14</f>
        <v>898586.93454678799</v>
      </c>
      <c r="K14" s="163">
        <f>'[1]Total x Ano'!C14</f>
        <v>865870.7988712769</v>
      </c>
      <c r="L14" s="163">
        <f>'[1]Total x Ano'!D14</f>
        <v>802569.03117788141</v>
      </c>
      <c r="M14" s="163">
        <f>'[1]Total x Ano'!E14</f>
        <v>779494.37825113849</v>
      </c>
    </row>
    <row r="15" spans="1:13" x14ac:dyDescent="0.25">
      <c r="A15" s="157" t="s">
        <v>541</v>
      </c>
      <c r="B15" s="163">
        <f>tab_dinamicas!$M17</f>
        <v>2679177.6392832231</v>
      </c>
      <c r="C15" s="163">
        <f>tab_dinamicas!$M49</f>
        <v>3223782.7063610093</v>
      </c>
      <c r="D15" s="163">
        <f>tab_dinamicas!$M81</f>
        <v>3228639.3758082301</v>
      </c>
      <c r="E15" s="163">
        <f>tab_dinamicas!$M113</f>
        <v>3610612.8232739544</v>
      </c>
      <c r="F15" s="163">
        <f>tab_dinamicas!$M145</f>
        <v>3699184.3238092149</v>
      </c>
      <c r="G15" s="163">
        <f>tab_dinamicas!$M177</f>
        <v>4184915.6414268538</v>
      </c>
      <c r="H15" s="163">
        <f>tab_dinamicas!$M209</f>
        <v>4315655.6944037564</v>
      </c>
      <c r="I15" s="163">
        <f>tab_dinamicas!$M241</f>
        <v>4172010.4513086001</v>
      </c>
      <c r="J15" s="163">
        <f>'[1]Total x Ano'!B15</f>
        <v>3554918.0078622657</v>
      </c>
      <c r="K15" s="163">
        <f>'[1]Total x Ano'!C15</f>
        <v>3429123.8014719547</v>
      </c>
      <c r="L15" s="163">
        <f>'[1]Total x Ano'!D15</f>
        <v>2760627.3585775504</v>
      </c>
      <c r="M15" s="163">
        <f>'[1]Total x Ano'!E15</f>
        <v>2869115.7355183689</v>
      </c>
    </row>
    <row r="16" spans="1:13" x14ac:dyDescent="0.25">
      <c r="A16" s="157" t="s">
        <v>542</v>
      </c>
      <c r="B16" s="163">
        <f>tab_dinamicas!$M18</f>
        <v>373971.72426299116</v>
      </c>
      <c r="C16" s="163">
        <f>tab_dinamicas!$M50</f>
        <v>408888.11706532713</v>
      </c>
      <c r="D16" s="163">
        <f>tab_dinamicas!$M82</f>
        <v>550668.12903106771</v>
      </c>
      <c r="E16" s="163">
        <f>tab_dinamicas!$M114</f>
        <v>547770.40990486403</v>
      </c>
      <c r="F16" s="163">
        <f>tab_dinamicas!$M146</f>
        <v>550816.07436670293</v>
      </c>
      <c r="G16" s="163">
        <f>tab_dinamicas!$M178</f>
        <v>581360.16489745432</v>
      </c>
      <c r="H16" s="163">
        <f>tab_dinamicas!$M210</f>
        <v>586481.08508776326</v>
      </c>
      <c r="I16" s="163">
        <f>tab_dinamicas!$M242</f>
        <v>661288.44135666545</v>
      </c>
      <c r="J16" s="163">
        <f>'[1]Total x Ano'!B16</f>
        <v>507300.82014956255</v>
      </c>
      <c r="K16" s="163">
        <f>'[1]Total x Ano'!C16</f>
        <v>475739.88530741236</v>
      </c>
      <c r="L16" s="163">
        <f>'[1]Total x Ano'!D16</f>
        <v>509937.00608557358</v>
      </c>
      <c r="M16" s="163">
        <f>'[1]Total x Ano'!E16</f>
        <v>544610.37328486738</v>
      </c>
    </row>
    <row r="17" spans="1:13" x14ac:dyDescent="0.25">
      <c r="A17" s="157" t="s">
        <v>543</v>
      </c>
      <c r="B17" s="163">
        <f>tab_dinamicas!$M19</f>
        <v>512217.79512510379</v>
      </c>
      <c r="C17" s="163">
        <f>tab_dinamicas!$M51</f>
        <v>501857.98479143484</v>
      </c>
      <c r="D17" s="163">
        <f>tab_dinamicas!$M83</f>
        <v>480688.32170094748</v>
      </c>
      <c r="E17" s="163">
        <f>tab_dinamicas!$M115</f>
        <v>521868.78645645588</v>
      </c>
      <c r="F17" s="163">
        <f>tab_dinamicas!$M147</f>
        <v>581865.02821727016</v>
      </c>
      <c r="G17" s="163">
        <f>tab_dinamicas!$M179</f>
        <v>631924.699181729</v>
      </c>
      <c r="H17" s="163">
        <f>tab_dinamicas!$M211</f>
        <v>702182.82481124043</v>
      </c>
      <c r="I17" s="163">
        <f>tab_dinamicas!$M243</f>
        <v>743735.54030310875</v>
      </c>
      <c r="J17" s="163">
        <f>'[1]Total x Ano'!B17</f>
        <v>635166.99176986201</v>
      </c>
      <c r="K17" s="163">
        <f>'[1]Total x Ano'!C17</f>
        <v>611211.56471137854</v>
      </c>
      <c r="L17" s="163">
        <f>'[1]Total x Ano'!D17</f>
        <v>538385.16559799912</v>
      </c>
      <c r="M17" s="163">
        <f>'[1]Total x Ano'!E17</f>
        <v>534983.1125701525</v>
      </c>
    </row>
    <row r="18" spans="1:13" x14ac:dyDescent="0.25">
      <c r="A18" s="157" t="s">
        <v>544</v>
      </c>
      <c r="B18" s="163">
        <f>tab_dinamicas!$M20</f>
        <v>2594305.7049186998</v>
      </c>
      <c r="C18" s="163">
        <f>tab_dinamicas!$M52</f>
        <v>3074653.0476186164</v>
      </c>
      <c r="D18" s="163">
        <f>tab_dinamicas!$M84</f>
        <v>3101014.9674789943</v>
      </c>
      <c r="E18" s="163">
        <f>tab_dinamicas!$M116</f>
        <v>3362235.6330822567</v>
      </c>
      <c r="F18" s="163">
        <f>tab_dinamicas!$M148</f>
        <v>3570286.6151556689</v>
      </c>
      <c r="G18" s="163">
        <f>tab_dinamicas!$M180</f>
        <v>3613920.8401975981</v>
      </c>
      <c r="H18" s="163">
        <f>tab_dinamicas!$M212</f>
        <v>3690418.111283978</v>
      </c>
      <c r="I18" s="163">
        <f>tab_dinamicas!$M244</f>
        <v>3985013.8472164078</v>
      </c>
      <c r="J18" s="163">
        <f>'[1]Total x Ano'!B18</f>
        <v>3451584.7160150888</v>
      </c>
      <c r="K18" s="163">
        <f>'[1]Total x Ano'!C18</f>
        <v>3246575.8417152925</v>
      </c>
      <c r="L18" s="163">
        <f>'[1]Total x Ano'!D18</f>
        <v>2900614.303916133</v>
      </c>
      <c r="M18" s="163">
        <f>'[1]Total x Ano'!E18</f>
        <v>3184944.9380090469</v>
      </c>
    </row>
    <row r="19" spans="1:13" x14ac:dyDescent="0.25">
      <c r="A19" s="157" t="s">
        <v>545</v>
      </c>
      <c r="B19" s="163">
        <f>tab_dinamicas!$M21</f>
        <v>7222875.6717602331</v>
      </c>
      <c r="C19" s="163">
        <f>tab_dinamicas!$M53</f>
        <v>8123091.1618347028</v>
      </c>
      <c r="D19" s="163">
        <f>tab_dinamicas!$M85</f>
        <v>8292409.59242527</v>
      </c>
      <c r="E19" s="163">
        <f>tab_dinamicas!$M117</f>
        <v>9290391.1974368244</v>
      </c>
      <c r="F19" s="163">
        <f>tab_dinamicas!$M149</f>
        <v>9073212.9265563823</v>
      </c>
      <c r="G19" s="163">
        <f>tab_dinamicas!$M181</f>
        <v>9575896.727238968</v>
      </c>
      <c r="H19" s="163">
        <f>tab_dinamicas!$M213</f>
        <v>9884524.6549108289</v>
      </c>
      <c r="I19" s="163">
        <f>tab_dinamicas!$M245</f>
        <v>9884320.4878634661</v>
      </c>
      <c r="J19" s="163">
        <f>'[1]Total x Ano'!B19</f>
        <v>8397323.2585887201</v>
      </c>
      <c r="K19" s="163">
        <f>'[1]Total x Ano'!C19</f>
        <v>7988484.4100521319</v>
      </c>
      <c r="L19" s="163">
        <f>'[1]Total x Ano'!D19</f>
        <v>7813502.1790667139</v>
      </c>
      <c r="M19" s="163">
        <f>'[1]Total x Ano'!E19</f>
        <v>7940798.0977213532</v>
      </c>
    </row>
    <row r="20" spans="1:13" x14ac:dyDescent="0.25">
      <c r="A20" s="157" t="s">
        <v>546</v>
      </c>
      <c r="B20" s="163">
        <f>tab_dinamicas!$M22</f>
        <v>1582279.6061794653</v>
      </c>
      <c r="C20" s="163">
        <f>tab_dinamicas!$M54</f>
        <v>2041308.4498891621</v>
      </c>
      <c r="D20" s="163">
        <f>tab_dinamicas!$M86</f>
        <v>1967451.9464857711</v>
      </c>
      <c r="E20" s="163">
        <f>tab_dinamicas!$M118</f>
        <v>2002244.2219348582</v>
      </c>
      <c r="F20" s="163">
        <f>tab_dinamicas!$M150</f>
        <v>2080531.8843622115</v>
      </c>
      <c r="G20" s="163">
        <f>tab_dinamicas!$M182</f>
        <v>2192933.0610047937</v>
      </c>
      <c r="H20" s="163">
        <f>tab_dinamicas!$M214</f>
        <v>2382732.1634065891</v>
      </c>
      <c r="I20" s="163">
        <f>tab_dinamicas!$M246</f>
        <v>2399512.8753550211</v>
      </c>
      <c r="J20" s="163">
        <f>'[1]Total x Ano'!B20</f>
        <v>1947492.4379169208</v>
      </c>
      <c r="K20" s="163">
        <f>'[1]Total x Ano'!C20</f>
        <v>1775677.0647547867</v>
      </c>
      <c r="L20" s="163">
        <f>'[1]Total x Ano'!D20</f>
        <v>1743197.4265485816</v>
      </c>
      <c r="M20" s="163">
        <f>'[1]Total x Ano'!E20</f>
        <v>1789901.1555876439</v>
      </c>
    </row>
    <row r="21" spans="1:13" x14ac:dyDescent="0.25">
      <c r="A21" s="157" t="s">
        <v>547</v>
      </c>
      <c r="B21" s="163">
        <f>tab_dinamicas!$M23</f>
        <v>22521833.732547823</v>
      </c>
      <c r="C21" s="163">
        <f>tab_dinamicas!$M55</f>
        <v>23902344.409994856</v>
      </c>
      <c r="D21" s="163">
        <f>tab_dinamicas!$M87</f>
        <v>24150692.16568711</v>
      </c>
      <c r="E21" s="163">
        <f>tab_dinamicas!$M119</f>
        <v>26666708.423894763</v>
      </c>
      <c r="F21" s="163">
        <f>tab_dinamicas!$M151</f>
        <v>28315961.020123638</v>
      </c>
      <c r="G21" s="163">
        <f>tab_dinamicas!$M183</f>
        <v>29786844.254071351</v>
      </c>
      <c r="H21" s="163">
        <f>tab_dinamicas!$M215</f>
        <v>29046918.579906754</v>
      </c>
      <c r="I21" s="163">
        <f>tab_dinamicas!$M247</f>
        <v>29408893.385429669</v>
      </c>
      <c r="J21" s="163">
        <f>'[1]Total x Ano'!B21</f>
        <v>26708579.895700354</v>
      </c>
      <c r="K21" s="163">
        <f>'[1]Total x Ano'!C21</f>
        <v>24613943.285505947</v>
      </c>
      <c r="L21" s="163">
        <f>'[1]Total x Ano'!D21</f>
        <v>24588027.389088392</v>
      </c>
      <c r="M21" s="163">
        <f>'[1]Total x Ano'!E21</f>
        <v>24784994.985715073</v>
      </c>
    </row>
    <row r="22" spans="1:13" x14ac:dyDescent="0.25">
      <c r="A22" s="157" t="s">
        <v>548</v>
      </c>
      <c r="B22" s="163">
        <f>tab_dinamicas!$M24</f>
        <v>58896161.723385848</v>
      </c>
      <c r="C22" s="163">
        <f>tab_dinamicas!$M56</f>
        <v>65128131.747712307</v>
      </c>
      <c r="D22" s="163">
        <f>tab_dinamicas!$M88</f>
        <v>70261762.747987464</v>
      </c>
      <c r="E22" s="163">
        <f>tab_dinamicas!$M120</f>
        <v>76229476.182184726</v>
      </c>
      <c r="F22" s="163">
        <f>tab_dinamicas!$M152</f>
        <v>78087996.123322815</v>
      </c>
      <c r="G22" s="163">
        <f>tab_dinamicas!$M184</f>
        <v>82801597.814292178</v>
      </c>
      <c r="H22" s="163">
        <f>tab_dinamicas!$M216</f>
        <v>83397049.537080884</v>
      </c>
      <c r="I22" s="163">
        <f>tab_dinamicas!$M248</f>
        <v>84687662.248277128</v>
      </c>
      <c r="J22" s="163">
        <f>'[1]Total x Ano'!B22</f>
        <v>70702269.609188333</v>
      </c>
      <c r="K22" s="163">
        <f>'[1]Total x Ano'!C22</f>
        <v>68230052.301097602</v>
      </c>
      <c r="L22" s="163">
        <f>'[1]Total x Ano'!D22</f>
        <v>64575437.807941422</v>
      </c>
      <c r="M22" s="163">
        <f>'[1]Total x Ano'!E22</f>
        <v>63132892.564634129</v>
      </c>
    </row>
    <row r="23" spans="1:13" x14ac:dyDescent="0.25">
      <c r="A23" s="157" t="s">
        <v>549</v>
      </c>
      <c r="B23" s="163">
        <f>tab_dinamicas!$M25</f>
        <v>6139772.8416108647</v>
      </c>
      <c r="C23" s="163">
        <f>tab_dinamicas!$M57</f>
        <v>7146222.5502379164</v>
      </c>
      <c r="D23" s="163">
        <f>tab_dinamicas!$M89</f>
        <v>7596754.8947375603</v>
      </c>
      <c r="E23" s="163">
        <f>tab_dinamicas!$M121</f>
        <v>8539599.2534375321</v>
      </c>
      <c r="F23" s="163">
        <f>tab_dinamicas!$M153</f>
        <v>8463163.8769906648</v>
      </c>
      <c r="G23" s="163">
        <f>tab_dinamicas!$M185</f>
        <v>9257264.6752448454</v>
      </c>
      <c r="H23" s="163">
        <f>tab_dinamicas!$M217</f>
        <v>9602997.6083661057</v>
      </c>
      <c r="I23" s="163">
        <f>tab_dinamicas!$M249</f>
        <v>9601194.7613929994</v>
      </c>
      <c r="J23" s="163">
        <f>'[1]Total x Ano'!B23</f>
        <v>8246737.631255622</v>
      </c>
      <c r="K23" s="163">
        <f>'[1]Total x Ano'!C23</f>
        <v>7951271.1511651427</v>
      </c>
      <c r="L23" s="163">
        <f>'[1]Total x Ano'!D23</f>
        <v>7684494.3702555373</v>
      </c>
      <c r="M23" s="163">
        <f>'[1]Total x Ano'!E23</f>
        <v>8046152.2282588808</v>
      </c>
    </row>
    <row r="24" spans="1:13" x14ac:dyDescent="0.25">
      <c r="A24" s="157" t="s">
        <v>550</v>
      </c>
      <c r="B24" s="163">
        <f>tab_dinamicas!$M26</f>
        <v>3067070.4988858979</v>
      </c>
      <c r="C24" s="163">
        <f>tab_dinamicas!$M58</f>
        <v>3614116.4500448876</v>
      </c>
      <c r="D24" s="163">
        <f>tab_dinamicas!$M90</f>
        <v>3783867.7952010646</v>
      </c>
      <c r="E24" s="163">
        <f>tab_dinamicas!$M122</f>
        <v>4210010.5790169192</v>
      </c>
      <c r="F24" s="163">
        <f>tab_dinamicas!$M154</f>
        <v>4268823.731025287</v>
      </c>
      <c r="G24" s="163">
        <f>tab_dinamicas!$M186</f>
        <v>4628634.2808716111</v>
      </c>
      <c r="H24" s="163">
        <f>tab_dinamicas!$M218</f>
        <v>4973876.7283930127</v>
      </c>
      <c r="I24" s="163">
        <f>tab_dinamicas!$M250</f>
        <v>5026681.1276933299</v>
      </c>
      <c r="J24" s="163">
        <f>'[1]Total x Ano'!B24</f>
        <v>4152012.9025715049</v>
      </c>
      <c r="K24" s="163">
        <f>'[1]Total x Ano'!C24</f>
        <v>3861008.1110839704</v>
      </c>
      <c r="L24" s="163">
        <f>'[1]Total x Ano'!D24</f>
        <v>3885011.9812199892</v>
      </c>
      <c r="M24" s="163">
        <f>'[1]Total x Ano'!E24</f>
        <v>4020824.9629788445</v>
      </c>
    </row>
    <row r="25" spans="1:13" x14ac:dyDescent="0.25">
      <c r="A25" s="157" t="s">
        <v>551</v>
      </c>
      <c r="B25" s="163">
        <f>tab_dinamicas!$M27</f>
        <v>6836614.9633109681</v>
      </c>
      <c r="C25" s="163">
        <f>tab_dinamicas!$M59</f>
        <v>7929673.4007410053</v>
      </c>
      <c r="D25" s="163">
        <f>tab_dinamicas!$M91</f>
        <v>7869244.9205492539</v>
      </c>
      <c r="E25" s="163">
        <f>tab_dinamicas!$M123</f>
        <v>8783697.089205971</v>
      </c>
      <c r="F25" s="163">
        <f>tab_dinamicas!$M155</f>
        <v>8671505.5605171677</v>
      </c>
      <c r="G25" s="163">
        <f>tab_dinamicas!$M187</f>
        <v>8545221.1906394921</v>
      </c>
      <c r="H25" s="163">
        <f>tab_dinamicas!$M219</f>
        <v>9029594.7054421641</v>
      </c>
      <c r="I25" s="163">
        <f>tab_dinamicas!$M251</f>
        <v>9598104.4389978908</v>
      </c>
      <c r="J25" s="163">
        <f>'[1]Total x Ano'!B25</f>
        <v>7354336.5952326488</v>
      </c>
      <c r="K25" s="163">
        <f>'[1]Total x Ano'!C25</f>
        <v>7204302.6384208892</v>
      </c>
      <c r="L25" s="163">
        <f>'[1]Total x Ano'!D25</f>
        <v>7180448.554508293</v>
      </c>
      <c r="M25" s="163">
        <f>'[1]Total x Ano'!E25</f>
        <v>6959515.3614982758</v>
      </c>
    </row>
    <row r="26" spans="1:13" x14ac:dyDescent="0.25">
      <c r="A26" s="157" t="s">
        <v>552</v>
      </c>
      <c r="B26" s="163">
        <f>tab_dinamicas!$M28</f>
        <v>730086.43815726216</v>
      </c>
      <c r="C26" s="163">
        <f>tab_dinamicas!$M60</f>
        <v>765603.77743196371</v>
      </c>
      <c r="D26" s="163">
        <f>tab_dinamicas!$M92</f>
        <v>868876.13069075032</v>
      </c>
      <c r="E26" s="163">
        <f>tab_dinamicas!$M124</f>
        <v>930541.59895136161</v>
      </c>
      <c r="F26" s="163">
        <f>tab_dinamicas!$M156</f>
        <v>972679.49231998948</v>
      </c>
      <c r="G26" s="163">
        <f>tab_dinamicas!$M188</f>
        <v>1015890.2363888931</v>
      </c>
      <c r="H26" s="163">
        <f>tab_dinamicas!$M220</f>
        <v>1106510.1379608074</v>
      </c>
      <c r="I26" s="163">
        <f>tab_dinamicas!$M252</f>
        <v>1139537.3961004671</v>
      </c>
      <c r="J26" s="163">
        <f>'[1]Total x Ano'!B26</f>
        <v>961816.76358944178</v>
      </c>
      <c r="K26" s="163">
        <f>'[1]Total x Ano'!C26</f>
        <v>977905.96085940197</v>
      </c>
      <c r="L26" s="163">
        <f>'[1]Total x Ano'!D26</f>
        <v>938890.9191227085</v>
      </c>
      <c r="M26" s="163">
        <f>'[1]Total x Ano'!E26</f>
        <v>994976.87643275084</v>
      </c>
    </row>
    <row r="27" spans="1:13" x14ac:dyDescent="0.25">
      <c r="A27" s="157" t="s">
        <v>553</v>
      </c>
      <c r="B27" s="163">
        <f>tab_dinamicas!$M29</f>
        <v>659428.87634447659</v>
      </c>
      <c r="C27" s="163">
        <f>tab_dinamicas!$M61</f>
        <v>785180.04922918789</v>
      </c>
      <c r="D27" s="163">
        <f>tab_dinamicas!$M93</f>
        <v>842751.36423531536</v>
      </c>
      <c r="E27" s="163">
        <f>tab_dinamicas!$M125</f>
        <v>886756.23073065456</v>
      </c>
      <c r="F27" s="163">
        <f>tab_dinamicas!$M157</f>
        <v>971666.82610674168</v>
      </c>
      <c r="G27" s="163">
        <f>tab_dinamicas!$M189</f>
        <v>1070066.2448490092</v>
      </c>
      <c r="H27" s="163">
        <f>tab_dinamicas!$M221</f>
        <v>1096290.1573735988</v>
      </c>
      <c r="I27" s="163">
        <f>tab_dinamicas!$M253</f>
        <v>1148918.8558179149</v>
      </c>
      <c r="J27" s="163">
        <f>'[1]Total x Ano'!B27</f>
        <v>1031359.1211957945</v>
      </c>
      <c r="K27" s="163">
        <f>'[1]Total x Ano'!C27</f>
        <v>966265.54710674135</v>
      </c>
      <c r="L27" s="163">
        <f>'[1]Total x Ano'!D27</f>
        <v>997772.04236518033</v>
      </c>
      <c r="M27" s="163">
        <f>'[1]Total x Ano'!E27</f>
        <v>1068980.7935206641</v>
      </c>
    </row>
    <row r="28" spans="1:13" x14ac:dyDescent="0.25">
      <c r="A28" s="157" t="s">
        <v>554</v>
      </c>
      <c r="B28" s="163">
        <f>tab_dinamicas!$M30</f>
        <v>1741331.3706427687</v>
      </c>
      <c r="C28" s="163">
        <f>tab_dinamicas!$M62</f>
        <v>2046478.8985005105</v>
      </c>
      <c r="D28" s="163">
        <f>tab_dinamicas!$M94</f>
        <v>2097110.704514079</v>
      </c>
      <c r="E28" s="163">
        <f>tab_dinamicas!$M126</f>
        <v>2391287.8417701139</v>
      </c>
      <c r="F28" s="163">
        <f>tab_dinamicas!$M158</f>
        <v>2420720.5764937145</v>
      </c>
      <c r="G28" s="163">
        <f>tab_dinamicas!$M190</f>
        <v>2458966.5006314977</v>
      </c>
      <c r="H28" s="163">
        <f>tab_dinamicas!$M222</f>
        <v>2711142.4090234991</v>
      </c>
      <c r="I28" s="163">
        <f>tab_dinamicas!$M254</f>
        <v>2817995.1913245944</v>
      </c>
      <c r="J28" s="163">
        <f>'[1]Total x Ano'!B28</f>
        <v>2576433.0109849982</v>
      </c>
      <c r="K28" s="163">
        <f>'[1]Total x Ano'!C28</f>
        <v>2460545.6131107262</v>
      </c>
      <c r="L28" s="163">
        <f>'[1]Total x Ano'!D28</f>
        <v>2495972.3127243952</v>
      </c>
      <c r="M28" s="163">
        <f>'[1]Total x Ano'!E28</f>
        <v>2559036.9555287049</v>
      </c>
    </row>
    <row r="29" spans="1:13" x14ac:dyDescent="0.25">
      <c r="A29" s="157" t="s">
        <v>555</v>
      </c>
      <c r="B29" s="163">
        <f>tab_dinamicas!$M31</f>
        <v>4196646.7054883819</v>
      </c>
      <c r="C29" s="163">
        <f>tab_dinamicas!$M63</f>
        <v>3998504.9124304745</v>
      </c>
      <c r="D29" s="163">
        <f>tab_dinamicas!$M95</f>
        <v>4738183.8323404044</v>
      </c>
      <c r="E29" s="163">
        <f>tab_dinamicas!$M127</f>
        <v>5201139.6733567202</v>
      </c>
      <c r="F29" s="163">
        <f>tab_dinamicas!$M159</f>
        <v>5576460.1987163993</v>
      </c>
      <c r="G29" s="163">
        <f>tab_dinamicas!$M191</f>
        <v>5324808.7145705968</v>
      </c>
      <c r="H29" s="163">
        <f>tab_dinamicas!$M223</f>
        <v>5798246.0449972153</v>
      </c>
      <c r="I29" s="163">
        <f>tab_dinamicas!$M255</f>
        <v>5951528.5473535946</v>
      </c>
      <c r="J29" s="163">
        <f>'[1]Total x Ano'!B29</f>
        <v>5752030.9983716095</v>
      </c>
      <c r="K29" s="163">
        <f>'[1]Total x Ano'!C29</f>
        <v>4894877.1611289848</v>
      </c>
      <c r="L29" s="163">
        <f>'[1]Total x Ano'!D29</f>
        <v>5283324.119725991</v>
      </c>
      <c r="M29" s="163">
        <f>'[1]Total x Ano'!E29</f>
        <v>7358013.2906976203</v>
      </c>
    </row>
    <row r="30" spans="1:13" x14ac:dyDescent="0.25">
      <c r="A30" s="157" t="s">
        <v>95</v>
      </c>
      <c r="B30" s="163">
        <f>tab_dinamicas!$M32</f>
        <v>125958303.0821242</v>
      </c>
      <c r="C30" s="163">
        <f>tab_dinamicas!$M64</f>
        <v>140030165.32008517</v>
      </c>
      <c r="D30" s="163">
        <f>tab_dinamicas!$M96</f>
        <v>147710829.13946378</v>
      </c>
      <c r="E30" s="163">
        <f>tab_dinamicas!$M128</f>
        <v>162386155.34474468</v>
      </c>
      <c r="F30" s="163">
        <f>tab_dinamicas!$M160</f>
        <v>167077898.53772298</v>
      </c>
      <c r="G30" s="163">
        <f>tab_dinamicas!$M192</f>
        <v>176380955.45617646</v>
      </c>
      <c r="H30" s="163">
        <f>tab_dinamicas!$M224</f>
        <v>179582231.37702867</v>
      </c>
      <c r="I30" s="163">
        <f>tab_dinamicas!$M256</f>
        <v>183266885.16058126</v>
      </c>
      <c r="J30" s="163">
        <f>'[1]Total x Ano'!B30</f>
        <v>156756046.50922188</v>
      </c>
      <c r="K30" s="163">
        <f>'[1]Total x Ano'!C30</f>
        <v>149141621.08010927</v>
      </c>
      <c r="L30" s="163">
        <f>'[1]Total x Ano'!D30</f>
        <v>144246638.45538771</v>
      </c>
      <c r="M30" s="163">
        <f>'[1]Total x Ano'!E30</f>
        <v>146373233.49556339</v>
      </c>
    </row>
    <row r="32" spans="1:13" s="167" customFormat="1" x14ac:dyDescent="0.25">
      <c r="A32" s="166" t="s">
        <v>936</v>
      </c>
      <c r="B32" s="166"/>
      <c r="C32" s="166"/>
      <c r="D32" s="166"/>
      <c r="E32" s="166"/>
      <c r="F32" s="166"/>
      <c r="G32" s="166"/>
      <c r="H32" s="166"/>
      <c r="I32" s="166"/>
      <c r="J32" s="166"/>
      <c r="K32" s="166"/>
    </row>
    <row r="33" spans="1:13" s="1" customFormat="1" x14ac:dyDescent="0.25">
      <c r="A33" s="157"/>
      <c r="B33" s="157">
        <v>2007</v>
      </c>
      <c r="C33" s="157">
        <v>2008</v>
      </c>
      <c r="D33" s="157">
        <v>2009</v>
      </c>
      <c r="E33" s="157">
        <v>2010</v>
      </c>
      <c r="F33" s="157">
        <v>2011</v>
      </c>
      <c r="G33" s="157">
        <v>2012</v>
      </c>
      <c r="H33" s="157">
        <v>2013</v>
      </c>
      <c r="I33" s="157">
        <v>2014</v>
      </c>
      <c r="J33" s="157">
        <v>2015</v>
      </c>
      <c r="K33" s="157">
        <v>2016</v>
      </c>
      <c r="L33" s="157">
        <v>2017</v>
      </c>
      <c r="M33" s="157">
        <v>2018</v>
      </c>
    </row>
    <row r="34" spans="1:13" x14ac:dyDescent="0.25">
      <c r="A34" s="157" t="s">
        <v>529</v>
      </c>
      <c r="B34" s="164">
        <f>+B3/B$30</f>
        <v>2.4050503130108752E-3</v>
      </c>
      <c r="C34" s="165">
        <f t="shared" ref="C34:M34" si="0">+C3/C$30</f>
        <v>2.5987529331666149E-3</v>
      </c>
      <c r="D34" s="165">
        <f t="shared" si="0"/>
        <v>2.7573180482175939E-3</v>
      </c>
      <c r="E34" s="165">
        <f t="shared" si="0"/>
        <v>2.9553692193455853E-3</v>
      </c>
      <c r="F34" s="165">
        <f t="shared" si="0"/>
        <v>3.0379243811859834E-3</v>
      </c>
      <c r="G34" s="165">
        <f t="shared" si="0"/>
        <v>3.0422953143697524E-3</v>
      </c>
      <c r="H34" s="165">
        <f t="shared" si="0"/>
        <v>3.1831048039937916E-3</v>
      </c>
      <c r="I34" s="165">
        <f t="shared" si="0"/>
        <v>3.4712637152644302E-3</v>
      </c>
      <c r="J34" s="165">
        <f t="shared" si="0"/>
        <v>3.4404692036670054E-3</v>
      </c>
      <c r="K34" s="165">
        <f t="shared" si="0"/>
        <v>3.3366529104275179E-3</v>
      </c>
      <c r="L34" s="165">
        <f t="shared" si="0"/>
        <v>3.4347924121505787E-3</v>
      </c>
      <c r="M34" s="165">
        <f t="shared" si="0"/>
        <v>3.3882030661497456E-3</v>
      </c>
    </row>
    <row r="35" spans="1:13" x14ac:dyDescent="0.25">
      <c r="A35" s="157" t="s">
        <v>530</v>
      </c>
      <c r="B35" s="165">
        <f t="shared" ref="B35:M50" si="1">+B4/B$30</f>
        <v>1.3350878003230361E-3</v>
      </c>
      <c r="C35" s="165">
        <f t="shared" si="1"/>
        <v>1.2643033748091356E-3</v>
      </c>
      <c r="D35" s="165">
        <f t="shared" si="1"/>
        <v>1.183718970913757E-3</v>
      </c>
      <c r="E35" s="165">
        <f t="shared" si="1"/>
        <v>1.2038468374080203E-3</v>
      </c>
      <c r="F35" s="165">
        <f t="shared" si="1"/>
        <v>9.383268141638846E-4</v>
      </c>
      <c r="G35" s="165">
        <f t="shared" si="1"/>
        <v>1.0658693123777332E-3</v>
      </c>
      <c r="H35" s="165">
        <f t="shared" si="1"/>
        <v>1.2036961206007167E-3</v>
      </c>
      <c r="I35" s="165">
        <f t="shared" si="1"/>
        <v>1.2672059016099852E-3</v>
      </c>
      <c r="J35" s="165">
        <f t="shared" si="1"/>
        <v>1.2820564144932056E-3</v>
      </c>
      <c r="K35" s="165">
        <f t="shared" si="1"/>
        <v>1.5071753531241676E-3</v>
      </c>
      <c r="L35" s="165">
        <f t="shared" si="1"/>
        <v>1.6675955864902101E-3</v>
      </c>
      <c r="M35" s="165">
        <f t="shared" si="1"/>
        <v>1.3795445106737987E-3</v>
      </c>
    </row>
    <row r="36" spans="1:13" x14ac:dyDescent="0.25">
      <c r="A36" s="157" t="s">
        <v>531</v>
      </c>
      <c r="B36" s="165">
        <f t="shared" si="1"/>
        <v>6.8510956650827091E-3</v>
      </c>
      <c r="C36" s="165">
        <f t="shared" si="1"/>
        <v>7.5899401964162009E-3</v>
      </c>
      <c r="D36" s="165">
        <f t="shared" si="1"/>
        <v>7.583364338492958E-3</v>
      </c>
      <c r="E36" s="165">
        <f t="shared" si="1"/>
        <v>7.9921645127581376E-3</v>
      </c>
      <c r="F36" s="165">
        <f t="shared" si="1"/>
        <v>8.4439684196271885E-3</v>
      </c>
      <c r="G36" s="165">
        <f t="shared" si="1"/>
        <v>8.4230586188602987E-3</v>
      </c>
      <c r="H36" s="165">
        <f t="shared" si="1"/>
        <v>8.1934279690520761E-3</v>
      </c>
      <c r="I36" s="165">
        <f t="shared" si="1"/>
        <v>8.6253709402008827E-3</v>
      </c>
      <c r="J36" s="165">
        <f t="shared" si="1"/>
        <v>8.7661396820347837E-3</v>
      </c>
      <c r="K36" s="165">
        <f t="shared" si="1"/>
        <v>8.7720453308300413E-3</v>
      </c>
      <c r="L36" s="165">
        <f t="shared" si="1"/>
        <v>8.5710972363982132E-3</v>
      </c>
      <c r="M36" s="165">
        <f t="shared" si="1"/>
        <v>8.0555385000007987E-3</v>
      </c>
    </row>
    <row r="37" spans="1:13" x14ac:dyDescent="0.25">
      <c r="A37" s="157" t="s">
        <v>532</v>
      </c>
      <c r="B37" s="165">
        <f t="shared" si="1"/>
        <v>6.7544425790719721E-4</v>
      </c>
      <c r="C37" s="165">
        <f t="shared" si="1"/>
        <v>6.6527764417748212E-4</v>
      </c>
      <c r="D37" s="165">
        <f t="shared" si="1"/>
        <v>7.5169879602946313E-4</v>
      </c>
      <c r="E37" s="165">
        <f t="shared" si="1"/>
        <v>7.1958514443712894E-4</v>
      </c>
      <c r="F37" s="165">
        <f t="shared" si="1"/>
        <v>7.468699056327198E-4</v>
      </c>
      <c r="G37" s="165">
        <f t="shared" si="1"/>
        <v>8.8074609124065399E-4</v>
      </c>
      <c r="H37" s="165">
        <f t="shared" si="1"/>
        <v>8.9121748395259233E-4</v>
      </c>
      <c r="I37" s="165">
        <f t="shared" si="1"/>
        <v>9.2453037256253845E-4</v>
      </c>
      <c r="J37" s="165">
        <f t="shared" si="1"/>
        <v>1.0837202570897785E-3</v>
      </c>
      <c r="K37" s="165">
        <f t="shared" si="1"/>
        <v>1.1198060421152298E-3</v>
      </c>
      <c r="L37" s="165">
        <f t="shared" si="1"/>
        <v>1.1633572345905823E-3</v>
      </c>
      <c r="M37" s="165">
        <f t="shared" si="1"/>
        <v>1.1194663357603099E-3</v>
      </c>
    </row>
    <row r="38" spans="1:13" x14ac:dyDescent="0.25">
      <c r="A38" s="157" t="s">
        <v>533</v>
      </c>
      <c r="B38" s="165">
        <f t="shared" si="1"/>
        <v>7.9831574940597092E-3</v>
      </c>
      <c r="C38" s="165">
        <f t="shared" si="1"/>
        <v>8.559480239520946E-3</v>
      </c>
      <c r="D38" s="165">
        <f t="shared" si="1"/>
        <v>9.6217802969600832E-3</v>
      </c>
      <c r="E38" s="165">
        <f t="shared" si="1"/>
        <v>9.8364713729069339E-3</v>
      </c>
      <c r="F38" s="165">
        <f t="shared" si="1"/>
        <v>9.3687324740562034E-3</v>
      </c>
      <c r="G38" s="165">
        <f t="shared" si="1"/>
        <v>9.371779503696177E-3</v>
      </c>
      <c r="H38" s="165">
        <f t="shared" si="1"/>
        <v>9.7495202688277077E-3</v>
      </c>
      <c r="I38" s="165">
        <f t="shared" si="1"/>
        <v>1.0309165237558171E-2</v>
      </c>
      <c r="J38" s="165">
        <f t="shared" si="1"/>
        <v>1.058623079565949E-2</v>
      </c>
      <c r="K38" s="165">
        <f t="shared" si="1"/>
        <v>1.0218195996727597E-2</v>
      </c>
      <c r="L38" s="165">
        <f t="shared" si="1"/>
        <v>1.0555163538653906E-2</v>
      </c>
      <c r="M38" s="165">
        <f t="shared" si="1"/>
        <v>1.0099841244957415E-2</v>
      </c>
    </row>
    <row r="39" spans="1:13" x14ac:dyDescent="0.25">
      <c r="A39" s="157" t="s">
        <v>534</v>
      </c>
      <c r="B39" s="165">
        <f t="shared" si="1"/>
        <v>9.1548139120419491E-4</v>
      </c>
      <c r="C39" s="165">
        <f t="shared" si="1"/>
        <v>9.3197517724227926E-4</v>
      </c>
      <c r="D39" s="165">
        <f t="shared" si="1"/>
        <v>7.4123582649995639E-4</v>
      </c>
      <c r="E39" s="165">
        <f t="shared" si="1"/>
        <v>6.9382795244087047E-4</v>
      </c>
      <c r="F39" s="165">
        <f t="shared" si="1"/>
        <v>7.1696055972300069E-4</v>
      </c>
      <c r="G39" s="165">
        <f t="shared" si="1"/>
        <v>7.3108551261132169E-4</v>
      </c>
      <c r="H39" s="165">
        <f t="shared" si="1"/>
        <v>8.3448258969034885E-4</v>
      </c>
      <c r="I39" s="165">
        <f t="shared" si="1"/>
        <v>8.5920240773269211E-4</v>
      </c>
      <c r="J39" s="165">
        <f t="shared" si="1"/>
        <v>8.7808067604843863E-4</v>
      </c>
      <c r="K39" s="165">
        <f t="shared" si="1"/>
        <v>8.7734963542825453E-4</v>
      </c>
      <c r="L39" s="165">
        <f t="shared" si="1"/>
        <v>9.1666658398185865E-4</v>
      </c>
      <c r="M39" s="165">
        <f t="shared" si="1"/>
        <v>1.0852780541038597E-3</v>
      </c>
    </row>
    <row r="40" spans="1:13" x14ac:dyDescent="0.25">
      <c r="A40" s="157" t="s">
        <v>535</v>
      </c>
      <c r="B40" s="165">
        <f t="shared" si="1"/>
        <v>1.8728811575317718E-3</v>
      </c>
      <c r="C40" s="165">
        <f t="shared" si="1"/>
        <v>2.4851731167908329E-3</v>
      </c>
      <c r="D40" s="165">
        <f t="shared" si="1"/>
        <v>1.5160321386155796E-3</v>
      </c>
      <c r="E40" s="165">
        <f t="shared" si="1"/>
        <v>1.3208574597459812E-3</v>
      </c>
      <c r="F40" s="165">
        <f t="shared" si="1"/>
        <v>1.3525609101644794E-3</v>
      </c>
      <c r="G40" s="165">
        <f t="shared" si="1"/>
        <v>1.4711219956337828E-3</v>
      </c>
      <c r="H40" s="165">
        <f t="shared" si="1"/>
        <v>1.630681755309454E-3</v>
      </c>
      <c r="I40" s="165">
        <f t="shared" si="1"/>
        <v>1.6344494388442279E-3</v>
      </c>
      <c r="J40" s="165">
        <f t="shared" si="1"/>
        <v>1.8169939364296481E-3</v>
      </c>
      <c r="K40" s="165">
        <f t="shared" si="1"/>
        <v>1.880483245941697E-3</v>
      </c>
      <c r="L40" s="165">
        <f t="shared" si="1"/>
        <v>1.8933552933996284E-3</v>
      </c>
      <c r="M40" s="165">
        <f t="shared" si="1"/>
        <v>1.9647872940697672E-3</v>
      </c>
    </row>
    <row r="41" spans="1:13" x14ac:dyDescent="0.25">
      <c r="A41" s="157" t="s">
        <v>536</v>
      </c>
      <c r="B41" s="165">
        <f t="shared" si="1"/>
        <v>3.9726781610480624E-3</v>
      </c>
      <c r="C41" s="165">
        <f t="shared" si="1"/>
        <v>4.6332652431528322E-3</v>
      </c>
      <c r="D41" s="165">
        <f t="shared" si="1"/>
        <v>4.0934277320654831E-3</v>
      </c>
      <c r="E41" s="165">
        <f t="shared" si="1"/>
        <v>4.5105473291021181E-3</v>
      </c>
      <c r="F41" s="165">
        <f t="shared" si="1"/>
        <v>4.5817492367150672E-3</v>
      </c>
      <c r="G41" s="165">
        <f t="shared" si="1"/>
        <v>5.2160537033849354E-3</v>
      </c>
      <c r="H41" s="165">
        <f t="shared" si="1"/>
        <v>5.4362675704448344E-3</v>
      </c>
      <c r="I41" s="165">
        <f t="shared" si="1"/>
        <v>5.3679069238832689E-3</v>
      </c>
      <c r="J41" s="165">
        <f t="shared" si="1"/>
        <v>5.1683885756098908E-3</v>
      </c>
      <c r="K41" s="165">
        <f t="shared" si="1"/>
        <v>5.1604862067634871E-3</v>
      </c>
      <c r="L41" s="165">
        <f t="shared" si="1"/>
        <v>5.4105881792728197E-3</v>
      </c>
      <c r="M41" s="165">
        <f t="shared" si="1"/>
        <v>5.3698220919783874E-3</v>
      </c>
    </row>
    <row r="42" spans="1:13" x14ac:dyDescent="0.25">
      <c r="A42" s="157" t="s">
        <v>537</v>
      </c>
      <c r="B42" s="165">
        <f t="shared" si="1"/>
        <v>2.8751693975629347E-3</v>
      </c>
      <c r="C42" s="165">
        <f t="shared" si="1"/>
        <v>2.9610856508137814E-3</v>
      </c>
      <c r="D42" s="165">
        <f t="shared" si="1"/>
        <v>2.8592857739959407E-3</v>
      </c>
      <c r="E42" s="165">
        <f t="shared" si="1"/>
        <v>2.9033954974320595E-3</v>
      </c>
      <c r="F42" s="165">
        <f t="shared" si="1"/>
        <v>3.2696591569947048E-3</v>
      </c>
      <c r="G42" s="165">
        <f t="shared" si="1"/>
        <v>3.5225299224227744E-3</v>
      </c>
      <c r="H42" s="165">
        <f t="shared" si="1"/>
        <v>3.9805393518967391E-3</v>
      </c>
      <c r="I42" s="165">
        <f t="shared" si="1"/>
        <v>3.6247725308928519E-3</v>
      </c>
      <c r="J42" s="165">
        <f t="shared" si="1"/>
        <v>4.0663721452183768E-3</v>
      </c>
      <c r="K42" s="165">
        <f t="shared" si="1"/>
        <v>4.3580172313520101E-3</v>
      </c>
      <c r="L42" s="165">
        <f t="shared" si="1"/>
        <v>4.5119685917629311E-3</v>
      </c>
      <c r="M42" s="165">
        <f t="shared" si="1"/>
        <v>4.5230321466936656E-3</v>
      </c>
    </row>
    <row r="43" spans="1:13" x14ac:dyDescent="0.25">
      <c r="A43" s="157" t="s">
        <v>538</v>
      </c>
      <c r="B43" s="165">
        <f t="shared" si="1"/>
        <v>1.1970713583206196E-2</v>
      </c>
      <c r="C43" s="165">
        <f t="shared" si="1"/>
        <v>1.2721661285086831E-2</v>
      </c>
      <c r="D43" s="165">
        <f t="shared" si="1"/>
        <v>1.3200133207369912E-2</v>
      </c>
      <c r="E43" s="165">
        <f t="shared" si="1"/>
        <v>1.4835788779627579E-2</v>
      </c>
      <c r="F43" s="165">
        <f t="shared" si="1"/>
        <v>1.4616618312049023E-2</v>
      </c>
      <c r="G43" s="165">
        <f t="shared" si="1"/>
        <v>1.5212357766972467E-2</v>
      </c>
      <c r="H43" s="165">
        <f t="shared" si="1"/>
        <v>1.6005048447038889E-2</v>
      </c>
      <c r="I43" s="165">
        <f t="shared" si="1"/>
        <v>1.725861442158946E-2</v>
      </c>
      <c r="J43" s="165">
        <f t="shared" si="1"/>
        <v>1.8895891812411657E-2</v>
      </c>
      <c r="K43" s="165">
        <f t="shared" si="1"/>
        <v>1.9528329613869473E-2</v>
      </c>
      <c r="L43" s="165">
        <f t="shared" si="1"/>
        <v>2.0481773608043933E-2</v>
      </c>
      <c r="M43" s="165">
        <f t="shared" si="1"/>
        <v>2.1358955039742892E-2</v>
      </c>
    </row>
    <row r="44" spans="1:13" x14ac:dyDescent="0.25">
      <c r="A44" s="157" t="s">
        <v>539</v>
      </c>
      <c r="B44" s="165">
        <f t="shared" si="1"/>
        <v>4.5143470735536564E-3</v>
      </c>
      <c r="C44" s="165">
        <f t="shared" si="1"/>
        <v>4.3847313463997572E-3</v>
      </c>
      <c r="D44" s="165">
        <f t="shared" si="1"/>
        <v>4.7057205179470022E-3</v>
      </c>
      <c r="E44" s="165">
        <f t="shared" si="1"/>
        <v>5.0326326771014335E-3</v>
      </c>
      <c r="F44" s="165">
        <f t="shared" si="1"/>
        <v>6.589014297174664E-3</v>
      </c>
      <c r="G44" s="165">
        <f t="shared" si="1"/>
        <v>6.5273251380705407E-3</v>
      </c>
      <c r="H44" s="165">
        <f t="shared" si="1"/>
        <v>6.2526977844094651E-3</v>
      </c>
      <c r="I44" s="165">
        <f t="shared" si="1"/>
        <v>6.386666587747631E-3</v>
      </c>
      <c r="J44" s="165">
        <f t="shared" si="1"/>
        <v>7.0313872132066356E-3</v>
      </c>
      <c r="K44" s="165">
        <f t="shared" si="1"/>
        <v>7.53448323965588E-3</v>
      </c>
      <c r="L44" s="165">
        <f t="shared" si="1"/>
        <v>7.588782153855258E-3</v>
      </c>
      <c r="M44" s="165">
        <f t="shared" si="1"/>
        <v>8.6349749598626999E-3</v>
      </c>
    </row>
    <row r="45" spans="1:13" x14ac:dyDescent="0.25">
      <c r="A45" s="157" t="s">
        <v>540</v>
      </c>
      <c r="B45" s="165">
        <f t="shared" si="1"/>
        <v>3.8874787959649031E-3</v>
      </c>
      <c r="C45" s="165">
        <f t="shared" si="1"/>
        <v>3.6239709472203384E-3</v>
      </c>
      <c r="D45" s="165">
        <f t="shared" si="1"/>
        <v>4.3385828708958447E-3</v>
      </c>
      <c r="E45" s="165">
        <f t="shared" si="1"/>
        <v>4.7233505173092175E-3</v>
      </c>
      <c r="F45" s="165">
        <f t="shared" si="1"/>
        <v>4.8314340756792475E-3</v>
      </c>
      <c r="G45" s="165">
        <f t="shared" si="1"/>
        <v>5.2606461005074556E-3</v>
      </c>
      <c r="H45" s="165">
        <f t="shared" si="1"/>
        <v>5.3270931936525859E-3</v>
      </c>
      <c r="I45" s="165">
        <f t="shared" si="1"/>
        <v>5.9700505576642561E-3</v>
      </c>
      <c r="J45" s="165">
        <f t="shared" si="1"/>
        <v>5.732390900110667E-3</v>
      </c>
      <c r="K45" s="165">
        <f t="shared" si="1"/>
        <v>5.8056952351764161E-3</v>
      </c>
      <c r="L45" s="165">
        <f t="shared" si="1"/>
        <v>5.5638664427254446E-3</v>
      </c>
      <c r="M45" s="165">
        <f t="shared" si="1"/>
        <v>5.3253887998229209E-3</v>
      </c>
    </row>
    <row r="46" spans="1:13" x14ac:dyDescent="0.25">
      <c r="A46" s="157" t="s">
        <v>541</v>
      </c>
      <c r="B46" s="165">
        <f t="shared" si="1"/>
        <v>2.1270353551336843E-2</v>
      </c>
      <c r="C46" s="165">
        <f t="shared" si="1"/>
        <v>2.3022058847049061E-2</v>
      </c>
      <c r="D46" s="165">
        <f t="shared" si="1"/>
        <v>2.1857838011049638E-2</v>
      </c>
      <c r="E46" s="165">
        <f t="shared" si="1"/>
        <v>2.2234733100298165E-2</v>
      </c>
      <c r="F46" s="165">
        <f t="shared" si="1"/>
        <v>2.2140476724837488E-2</v>
      </c>
      <c r="G46" s="165">
        <f t="shared" si="1"/>
        <v>2.3726573147329594E-2</v>
      </c>
      <c r="H46" s="165">
        <f t="shared" si="1"/>
        <v>2.4031640888474867E-2</v>
      </c>
      <c r="I46" s="165">
        <f t="shared" si="1"/>
        <v>2.2764671575298618E-2</v>
      </c>
      <c r="J46" s="165">
        <f t="shared" si="1"/>
        <v>2.2678027974207246E-2</v>
      </c>
      <c r="K46" s="165">
        <f t="shared" si="1"/>
        <v>2.2992399952727147E-2</v>
      </c>
      <c r="L46" s="165">
        <f t="shared" si="1"/>
        <v>1.9138243969763991E-2</v>
      </c>
      <c r="M46" s="165">
        <f t="shared" si="1"/>
        <v>1.9601368822704409E-2</v>
      </c>
    </row>
    <row r="47" spans="1:13" x14ac:dyDescent="0.25">
      <c r="A47" s="157" t="s">
        <v>542</v>
      </c>
      <c r="B47" s="165">
        <f t="shared" si="1"/>
        <v>2.9690120866360309E-3</v>
      </c>
      <c r="C47" s="165">
        <f t="shared" si="1"/>
        <v>2.9200002451663064E-3</v>
      </c>
      <c r="D47" s="165">
        <f t="shared" si="1"/>
        <v>3.7280146096204275E-3</v>
      </c>
      <c r="E47" s="165">
        <f t="shared" si="1"/>
        <v>3.3732580757389768E-3</v>
      </c>
      <c r="F47" s="165">
        <f t="shared" si="1"/>
        <v>3.2967620444564021E-3</v>
      </c>
      <c r="G47" s="165">
        <f t="shared" si="1"/>
        <v>3.2960483936254606E-3</v>
      </c>
      <c r="H47" s="165">
        <f t="shared" si="1"/>
        <v>3.2658079844016417E-3</v>
      </c>
      <c r="I47" s="165">
        <f t="shared" si="1"/>
        <v>3.6083356836519283E-3</v>
      </c>
      <c r="J47" s="165">
        <f t="shared" si="1"/>
        <v>3.2362440329835591E-3</v>
      </c>
      <c r="K47" s="165">
        <f t="shared" si="1"/>
        <v>3.1898532539878692E-3</v>
      </c>
      <c r="L47" s="165">
        <f t="shared" si="1"/>
        <v>3.5351742789020749E-3</v>
      </c>
      <c r="M47" s="165">
        <f t="shared" si="1"/>
        <v>3.7206964707886614E-3</v>
      </c>
    </row>
    <row r="48" spans="1:13" x14ac:dyDescent="0.25">
      <c r="A48" s="157" t="s">
        <v>543</v>
      </c>
      <c r="B48" s="165">
        <f t="shared" si="1"/>
        <v>4.0665663365688585E-3</v>
      </c>
      <c r="C48" s="165">
        <f t="shared" si="1"/>
        <v>3.5839276747568834E-3</v>
      </c>
      <c r="D48" s="165">
        <f t="shared" si="1"/>
        <v>3.2542524099373727E-3</v>
      </c>
      <c r="E48" s="165">
        <f t="shared" si="1"/>
        <v>3.2137517225439083E-3</v>
      </c>
      <c r="F48" s="165">
        <f t="shared" si="1"/>
        <v>3.4825972394301823E-3</v>
      </c>
      <c r="G48" s="165">
        <f t="shared" si="1"/>
        <v>3.5827263637810192E-3</v>
      </c>
      <c r="H48" s="165">
        <f t="shared" si="1"/>
        <v>3.9100907669257327E-3</v>
      </c>
      <c r="I48" s="165">
        <f t="shared" si="1"/>
        <v>4.0582101870255301E-3</v>
      </c>
      <c r="J48" s="165">
        <f t="shared" si="1"/>
        <v>4.0519457202086006E-3</v>
      </c>
      <c r="K48" s="165">
        <f t="shared" si="1"/>
        <v>4.0981957972890419E-3</v>
      </c>
      <c r="L48" s="165">
        <f t="shared" si="1"/>
        <v>3.7323931521947369E-3</v>
      </c>
      <c r="M48" s="165">
        <f t="shared" si="1"/>
        <v>3.654924468047418E-3</v>
      </c>
    </row>
    <row r="49" spans="1:13" x14ac:dyDescent="0.25">
      <c r="A49" s="157" t="s">
        <v>544</v>
      </c>
      <c r="B49" s="165">
        <f t="shared" si="1"/>
        <v>2.0596543788202869E-2</v>
      </c>
      <c r="C49" s="165">
        <f t="shared" si="1"/>
        <v>2.1957076466991823E-2</v>
      </c>
      <c r="D49" s="165">
        <f t="shared" si="1"/>
        <v>2.0993822765364864E-2</v>
      </c>
      <c r="E49" s="165">
        <f t="shared" si="1"/>
        <v>2.0705186510169254E-2</v>
      </c>
      <c r="F49" s="165">
        <f t="shared" si="1"/>
        <v>2.1368994022567065E-2</v>
      </c>
      <c r="G49" s="165">
        <f t="shared" si="1"/>
        <v>2.048929166332536E-2</v>
      </c>
      <c r="H49" s="165">
        <f t="shared" si="1"/>
        <v>2.0550018133676219E-2</v>
      </c>
      <c r="I49" s="165">
        <f t="shared" si="1"/>
        <v>2.174432027763596E-2</v>
      </c>
      <c r="J49" s="165">
        <f t="shared" si="1"/>
        <v>2.2018829849807638E-2</v>
      </c>
      <c r="K49" s="165">
        <f t="shared" si="1"/>
        <v>2.1768409235483913E-2</v>
      </c>
      <c r="L49" s="165">
        <f t="shared" si="1"/>
        <v>2.0108713346642243E-2</v>
      </c>
      <c r="M49" s="165">
        <f t="shared" si="1"/>
        <v>2.1759066613128989E-2</v>
      </c>
    </row>
    <row r="50" spans="1:13" x14ac:dyDescent="0.25">
      <c r="A50" s="157" t="s">
        <v>545</v>
      </c>
      <c r="B50" s="165">
        <f t="shared" si="1"/>
        <v>5.7343386620975302E-2</v>
      </c>
      <c r="C50" s="165">
        <f t="shared" si="1"/>
        <v>5.8009580601913142E-2</v>
      </c>
      <c r="D50" s="165">
        <f t="shared" si="1"/>
        <v>5.6139483074702977E-2</v>
      </c>
      <c r="E50" s="165">
        <f t="shared" si="1"/>
        <v>5.7211719667316391E-2</v>
      </c>
      <c r="F50" s="165">
        <f t="shared" si="1"/>
        <v>5.4305285175153345E-2</v>
      </c>
      <c r="G50" s="165">
        <f t="shared" si="1"/>
        <v>5.4290990217581575E-2</v>
      </c>
      <c r="H50" s="165">
        <f t="shared" si="1"/>
        <v>5.504177433990394E-2</v>
      </c>
      <c r="I50" s="165">
        <f t="shared" si="1"/>
        <v>5.3934023482762161E-2</v>
      </c>
      <c r="J50" s="165">
        <f t="shared" si="1"/>
        <v>5.3569373849286957E-2</v>
      </c>
      <c r="K50" s="165">
        <f t="shared" si="1"/>
        <v>5.356307885215511E-2</v>
      </c>
      <c r="L50" s="165">
        <f t="shared" si="1"/>
        <v>5.4167655223960429E-2</v>
      </c>
      <c r="M50" s="165">
        <f t="shared" si="1"/>
        <v>5.4250342826252046E-2</v>
      </c>
    </row>
    <row r="51" spans="1:13" x14ac:dyDescent="0.25">
      <c r="A51" s="157" t="s">
        <v>546</v>
      </c>
      <c r="B51" s="165">
        <f t="shared" ref="B51:M61" si="2">+B20/B$30</f>
        <v>1.2561931746157509E-2</v>
      </c>
      <c r="C51" s="165">
        <f t="shared" si="2"/>
        <v>1.4577633649314616E-2</v>
      </c>
      <c r="D51" s="165">
        <f t="shared" si="2"/>
        <v>1.3319618865778397E-2</v>
      </c>
      <c r="E51" s="165">
        <f t="shared" si="2"/>
        <v>1.2330141185275971E-2</v>
      </c>
      <c r="F51" s="165">
        <f t="shared" si="2"/>
        <v>1.245246620032432E-2</v>
      </c>
      <c r="G51" s="165">
        <f t="shared" si="2"/>
        <v>1.2432935604261702E-2</v>
      </c>
      <c r="H51" s="165">
        <f t="shared" si="2"/>
        <v>1.3268195551062616E-2</v>
      </c>
      <c r="I51" s="165">
        <f t="shared" si="2"/>
        <v>1.3092997533365239E-2</v>
      </c>
      <c r="J51" s="165">
        <f t="shared" si="2"/>
        <v>1.2423714946155845E-2</v>
      </c>
      <c r="K51" s="165">
        <f t="shared" si="2"/>
        <v>1.1905979376481414E-2</v>
      </c>
      <c r="L51" s="165">
        <f t="shared" si="2"/>
        <v>1.2084839170014447E-2</v>
      </c>
      <c r="M51" s="165">
        <f t="shared" si="2"/>
        <v>1.2228336512371275E-2</v>
      </c>
    </row>
    <row r="52" spans="1:13" x14ac:dyDescent="0.25">
      <c r="A52" s="157" t="s">
        <v>547</v>
      </c>
      <c r="B52" s="165">
        <f t="shared" si="2"/>
        <v>0.17880388336022357</v>
      </c>
      <c r="C52" s="165">
        <f t="shared" si="2"/>
        <v>0.17069425259449031</v>
      </c>
      <c r="D52" s="165">
        <f t="shared" si="2"/>
        <v>0.16349980774181971</v>
      </c>
      <c r="E52" s="165">
        <f t="shared" si="2"/>
        <v>0.16421786923448939</v>
      </c>
      <c r="F52" s="165">
        <f t="shared" si="2"/>
        <v>0.16947759858094241</v>
      </c>
      <c r="G52" s="165">
        <f t="shared" si="2"/>
        <v>0.16887789374444215</v>
      </c>
      <c r="H52" s="165">
        <f t="shared" si="2"/>
        <v>0.16174717485787016</v>
      </c>
      <c r="I52" s="165">
        <f t="shared" si="2"/>
        <v>0.16047030733163356</v>
      </c>
      <c r="J52" s="165">
        <f t="shared" si="2"/>
        <v>0.17038309201124885</v>
      </c>
      <c r="K52" s="165">
        <f t="shared" si="2"/>
        <v>0.16503738599089601</v>
      </c>
      <c r="L52" s="165">
        <f t="shared" si="2"/>
        <v>0.17045823495355092</v>
      </c>
      <c r="M52" s="165">
        <f t="shared" si="2"/>
        <v>0.16932737218288146</v>
      </c>
    </row>
    <row r="53" spans="1:13" x14ac:dyDescent="0.25">
      <c r="A53" s="157" t="s">
        <v>548</v>
      </c>
      <c r="B53" s="165">
        <f t="shared" si="2"/>
        <v>0.46758459174371247</v>
      </c>
      <c r="C53" s="165">
        <f t="shared" si="2"/>
        <v>0.46510072739570407</v>
      </c>
      <c r="D53" s="165">
        <f t="shared" si="2"/>
        <v>0.47567103344636014</v>
      </c>
      <c r="E53" s="165">
        <f t="shared" si="2"/>
        <v>0.46943334559741301</v>
      </c>
      <c r="F53" s="165">
        <f t="shared" si="2"/>
        <v>0.46737478030759433</v>
      </c>
      <c r="G53" s="165">
        <f t="shared" si="2"/>
        <v>0.469447495621856</v>
      </c>
      <c r="H53" s="165">
        <f t="shared" si="2"/>
        <v>0.46439477278790875</v>
      </c>
      <c r="I53" s="165">
        <f t="shared" si="2"/>
        <v>0.46210018888067256</v>
      </c>
      <c r="J53" s="165">
        <f t="shared" si="2"/>
        <v>0.45103376350480334</v>
      </c>
      <c r="K53" s="165">
        <f t="shared" si="2"/>
        <v>0.45748498512329305</v>
      </c>
      <c r="L53" s="165">
        <f t="shared" si="2"/>
        <v>0.44767377943377984</v>
      </c>
      <c r="M53" s="165">
        <f t="shared" si="2"/>
        <v>0.43131446273985402</v>
      </c>
    </row>
    <row r="54" spans="1:13" x14ac:dyDescent="0.25">
      <c r="A54" s="157" t="s">
        <v>549</v>
      </c>
      <c r="B54" s="165">
        <f t="shared" si="2"/>
        <v>4.8744486797410745E-2</v>
      </c>
      <c r="C54" s="165">
        <f t="shared" si="2"/>
        <v>5.1033450784713892E-2</v>
      </c>
      <c r="D54" s="165">
        <f t="shared" si="2"/>
        <v>5.1429911665887069E-2</v>
      </c>
      <c r="E54" s="165">
        <f t="shared" si="2"/>
        <v>5.2588222409158107E-2</v>
      </c>
      <c r="F54" s="165">
        <f t="shared" si="2"/>
        <v>5.0654000026699196E-2</v>
      </c>
      <c r="G54" s="165">
        <f t="shared" si="2"/>
        <v>5.248449103420863E-2</v>
      </c>
      <c r="H54" s="165">
        <f t="shared" si="2"/>
        <v>5.3474096711744482E-2</v>
      </c>
      <c r="I54" s="165">
        <f t="shared" si="2"/>
        <v>5.2389141404243791E-2</v>
      </c>
      <c r="J54" s="165">
        <f t="shared" si="2"/>
        <v>5.2608737046519416E-2</v>
      </c>
      <c r="K54" s="165">
        <f t="shared" si="2"/>
        <v>5.331356259628043E-2</v>
      </c>
      <c r="L54" s="165">
        <f t="shared" si="2"/>
        <v>5.3273299485812151E-2</v>
      </c>
      <c r="M54" s="165">
        <f t="shared" si="2"/>
        <v>5.4970106460774208E-2</v>
      </c>
    </row>
    <row r="55" spans="1:13" x14ac:dyDescent="0.25">
      <c r="A55" s="157" t="s">
        <v>550</v>
      </c>
      <c r="B55" s="165">
        <f t="shared" si="2"/>
        <v>2.4349887413822834E-2</v>
      </c>
      <c r="C55" s="165">
        <f t="shared" si="2"/>
        <v>2.5809556403676531E-2</v>
      </c>
      <c r="D55" s="165">
        <f t="shared" si="2"/>
        <v>2.5616725715001294E-2</v>
      </c>
      <c r="E55" s="165">
        <f t="shared" si="2"/>
        <v>2.5925920655483811E-2</v>
      </c>
      <c r="F55" s="165">
        <f t="shared" si="2"/>
        <v>2.5549900785120712E-2</v>
      </c>
      <c r="G55" s="165">
        <f t="shared" si="2"/>
        <v>2.6242256534445636E-2</v>
      </c>
      <c r="H55" s="165">
        <f t="shared" si="2"/>
        <v>2.7696931318057161E-2</v>
      </c>
      <c r="I55" s="165">
        <f t="shared" si="2"/>
        <v>2.7428201899589631E-2</v>
      </c>
      <c r="J55" s="165">
        <f t="shared" si="2"/>
        <v>2.6487098871348761E-2</v>
      </c>
      <c r="K55" s="165">
        <f t="shared" si="2"/>
        <v>2.5888199974774886E-2</v>
      </c>
      <c r="L55" s="165">
        <f t="shared" si="2"/>
        <v>2.6933119709555916E-2</v>
      </c>
      <c r="M55" s="165">
        <f t="shared" si="2"/>
        <v>2.7469673703018366E-2</v>
      </c>
    </row>
    <row r="56" spans="1:13" x14ac:dyDescent="0.25">
      <c r="A56" s="157" t="s">
        <v>551</v>
      </c>
      <c r="B56" s="165">
        <f t="shared" si="2"/>
        <v>5.4276810627192466E-2</v>
      </c>
      <c r="C56" s="165">
        <f t="shared" si="2"/>
        <v>5.6628322780417482E-2</v>
      </c>
      <c r="D56" s="165">
        <f t="shared" si="2"/>
        <v>5.3274664873212293E-2</v>
      </c>
      <c r="E56" s="165">
        <f t="shared" si="2"/>
        <v>5.4091416048112247E-2</v>
      </c>
      <c r="F56" s="165">
        <f t="shared" si="2"/>
        <v>5.1900973356804034E-2</v>
      </c>
      <c r="G56" s="165">
        <f t="shared" si="2"/>
        <v>4.8447527503969294E-2</v>
      </c>
      <c r="H56" s="165">
        <f t="shared" si="2"/>
        <v>5.0281114318513738E-2</v>
      </c>
      <c r="I56" s="165">
        <f t="shared" si="2"/>
        <v>5.2372278988579331E-2</v>
      </c>
      <c r="J56" s="165">
        <f t="shared" si="2"/>
        <v>4.6915808091651488E-2</v>
      </c>
      <c r="K56" s="165">
        <f t="shared" si="2"/>
        <v>4.8305111519145967E-2</v>
      </c>
      <c r="L56" s="165">
        <f t="shared" si="2"/>
        <v>4.9778966299648272E-2</v>
      </c>
      <c r="M56" s="165">
        <f t="shared" si="2"/>
        <v>4.7546366198907675E-2</v>
      </c>
    </row>
    <row r="57" spans="1:13" x14ac:dyDescent="0.25">
      <c r="A57" s="157" t="s">
        <v>552</v>
      </c>
      <c r="B57" s="165">
        <f t="shared" si="2"/>
        <v>5.7962549533653951E-3</v>
      </c>
      <c r="C57" s="165">
        <f t="shared" si="2"/>
        <v>5.4674203639046171E-3</v>
      </c>
      <c r="D57" s="165">
        <f t="shared" si="2"/>
        <v>5.8822777974550915E-3</v>
      </c>
      <c r="E57" s="165">
        <f t="shared" si="2"/>
        <v>5.7304244747702062E-3</v>
      </c>
      <c r="F57" s="165">
        <f t="shared" si="2"/>
        <v>5.8217125115466849E-3</v>
      </c>
      <c r="G57" s="165">
        <f t="shared" si="2"/>
        <v>5.7596367689554829E-3</v>
      </c>
      <c r="H57" s="165">
        <f t="shared" si="2"/>
        <v>6.1615791800566028E-3</v>
      </c>
      <c r="I57" s="165">
        <f t="shared" si="2"/>
        <v>6.2179121727418832E-3</v>
      </c>
      <c r="J57" s="165">
        <f t="shared" si="2"/>
        <v>6.1357554302242405E-3</v>
      </c>
      <c r="K57" s="165">
        <f t="shared" si="2"/>
        <v>6.5568950758161191E-3</v>
      </c>
      <c r="L57" s="165">
        <f t="shared" si="2"/>
        <v>6.5089275505930532E-3</v>
      </c>
      <c r="M57" s="165">
        <f t="shared" si="2"/>
        <v>6.7975329414507258E-3</v>
      </c>
    </row>
    <row r="58" spans="1:13" x14ac:dyDescent="0.25">
      <c r="A58" s="157" t="s">
        <v>553</v>
      </c>
      <c r="B58" s="165">
        <f t="shared" si="2"/>
        <v>5.2352950159588298E-3</v>
      </c>
      <c r="C58" s="165">
        <f t="shared" si="2"/>
        <v>5.6072207544310164E-3</v>
      </c>
      <c r="D58" s="165">
        <f t="shared" si="2"/>
        <v>5.7054135376873203E-3</v>
      </c>
      <c r="E58" s="165">
        <f t="shared" si="2"/>
        <v>5.4607871517622746E-3</v>
      </c>
      <c r="F58" s="165">
        <f t="shared" si="2"/>
        <v>5.8156514692298336E-3</v>
      </c>
      <c r="G58" s="165">
        <f t="shared" si="2"/>
        <v>6.0667901592974275E-3</v>
      </c>
      <c r="H58" s="165">
        <f t="shared" si="2"/>
        <v>6.1046694261859538E-3</v>
      </c>
      <c r="I58" s="165">
        <f t="shared" si="2"/>
        <v>6.2691023247937816E-3</v>
      </c>
      <c r="J58" s="165">
        <f t="shared" si="2"/>
        <v>6.5793897215640747E-3</v>
      </c>
      <c r="K58" s="165">
        <f t="shared" si="2"/>
        <v>6.4788456777449517E-3</v>
      </c>
      <c r="L58" s="165">
        <f t="shared" si="2"/>
        <v>6.9171250924767239E-3</v>
      </c>
      <c r="M58" s="165">
        <f t="shared" si="2"/>
        <v>7.3031166149176117E-3</v>
      </c>
    </row>
    <row r="59" spans="1:13" x14ac:dyDescent="0.25">
      <c r="A59" s="157" t="s">
        <v>554</v>
      </c>
      <c r="B59" s="165">
        <f t="shared" si="2"/>
        <v>1.3824665210894664E-2</v>
      </c>
      <c r="C59" s="165">
        <f t="shared" si="2"/>
        <v>1.461455746926105E-2</v>
      </c>
      <c r="D59" s="165">
        <f t="shared" si="2"/>
        <v>1.4197406627066287E-2</v>
      </c>
      <c r="E59" s="165">
        <f t="shared" si="2"/>
        <v>1.4725934219536305E-2</v>
      </c>
      <c r="F59" s="165">
        <f t="shared" si="2"/>
        <v>1.4488574477414572E-2</v>
      </c>
      <c r="G59" s="165">
        <f t="shared" si="2"/>
        <v>1.3941224517532743E-2</v>
      </c>
      <c r="H59" s="165">
        <f t="shared" si="2"/>
        <v>1.5096941318941067E-2</v>
      </c>
      <c r="I59" s="165">
        <f t="shared" si="2"/>
        <v>1.5376455974877424E-2</v>
      </c>
      <c r="J59" s="165">
        <f t="shared" si="2"/>
        <v>1.6435940229160013E-2</v>
      </c>
      <c r="K59" s="165">
        <f t="shared" si="2"/>
        <v>1.6498047931161212E-2</v>
      </c>
      <c r="L59" s="165">
        <f t="shared" si="2"/>
        <v>1.7303504188739511E-2</v>
      </c>
      <c r="M59" s="165">
        <f t="shared" si="2"/>
        <v>1.7482957057215451E-2</v>
      </c>
    </row>
    <row r="60" spans="1:13" x14ac:dyDescent="0.25">
      <c r="A60" s="157" t="s">
        <v>555</v>
      </c>
      <c r="B60" s="165">
        <f t="shared" si="2"/>
        <v>3.3317745657086124E-2</v>
      </c>
      <c r="C60" s="165">
        <f t="shared" si="2"/>
        <v>2.8554596813412107E-2</v>
      </c>
      <c r="D60" s="165">
        <f t="shared" si="2"/>
        <v>3.2077430341053495E-2</v>
      </c>
      <c r="E60" s="165">
        <f t="shared" si="2"/>
        <v>3.2029452648316824E-2</v>
      </c>
      <c r="F60" s="165">
        <f t="shared" si="2"/>
        <v>3.337640853471318E-2</v>
      </c>
      <c r="G60" s="165">
        <f t="shared" si="2"/>
        <v>3.018924974524019E-2</v>
      </c>
      <c r="H60" s="165">
        <f t="shared" si="2"/>
        <v>3.2287415077407823E-2</v>
      </c>
      <c r="I60" s="165">
        <f t="shared" si="2"/>
        <v>3.247465324757811E-2</v>
      </c>
      <c r="J60" s="165">
        <f t="shared" si="2"/>
        <v>3.6694157108850156E-2</v>
      </c>
      <c r="K60" s="165">
        <f t="shared" si="2"/>
        <v>3.2820329601350999E-2</v>
      </c>
      <c r="L60" s="165">
        <f t="shared" si="2"/>
        <v>3.6627017283040575E-2</v>
      </c>
      <c r="M60" s="165">
        <f t="shared" si="2"/>
        <v>5.0268844343871404E-2</v>
      </c>
    </row>
    <row r="61" spans="1:13" x14ac:dyDescent="0.25">
      <c r="A61" s="157" t="s">
        <v>95</v>
      </c>
      <c r="B61" s="165">
        <f t="shared" si="2"/>
        <v>1</v>
      </c>
      <c r="C61" s="165">
        <f t="shared" si="2"/>
        <v>1</v>
      </c>
      <c r="D61" s="165">
        <f t="shared" si="2"/>
        <v>1</v>
      </c>
      <c r="E61" s="165">
        <f t="shared" si="2"/>
        <v>1</v>
      </c>
      <c r="F61" s="165">
        <f t="shared" si="2"/>
        <v>1</v>
      </c>
      <c r="G61" s="165">
        <f t="shared" si="2"/>
        <v>1</v>
      </c>
      <c r="H61" s="165">
        <f t="shared" si="2"/>
        <v>1</v>
      </c>
      <c r="I61" s="165">
        <f t="shared" si="2"/>
        <v>1</v>
      </c>
      <c r="J61" s="165">
        <f t="shared" si="2"/>
        <v>1</v>
      </c>
      <c r="K61" s="165">
        <f t="shared" si="2"/>
        <v>1</v>
      </c>
      <c r="L61" s="165">
        <f t="shared" si="2"/>
        <v>1</v>
      </c>
      <c r="M61" s="165">
        <f t="shared" si="2"/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M30"/>
  <sheetViews>
    <sheetView topLeftCell="B1" workbookViewId="0">
      <selection activeCell="H10" sqref="H10"/>
    </sheetView>
  </sheetViews>
  <sheetFormatPr defaultRowHeight="15" x14ac:dyDescent="0.25"/>
  <cols>
    <col min="1" max="1" width="23.140625" style="157" bestFit="1" customWidth="1"/>
    <col min="2" max="7" width="16.28515625" style="156" bestFit="1" customWidth="1"/>
    <col min="8" max="12" width="16.140625" style="156" customWidth="1"/>
    <col min="13" max="13" width="9.140625" style="156"/>
    <col min="14" max="16384" width="9.140625" style="11"/>
  </cols>
  <sheetData>
    <row r="1" spans="1:13" s="167" customFormat="1" x14ac:dyDescent="0.25">
      <c r="A1" s="166" t="s">
        <v>937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</row>
    <row r="2" spans="1:13" s="1" customFormat="1" x14ac:dyDescent="0.25">
      <c r="A2" s="157"/>
      <c r="B2" s="157">
        <v>2008</v>
      </c>
      <c r="C2" s="157">
        <v>2009</v>
      </c>
      <c r="D2" s="157">
        <v>2010</v>
      </c>
      <c r="E2" s="157">
        <v>2011</v>
      </c>
      <c r="F2" s="157">
        <v>2012</v>
      </c>
      <c r="G2" s="157">
        <v>2013</v>
      </c>
      <c r="H2" s="157">
        <v>2014</v>
      </c>
      <c r="I2" s="157">
        <v>2015</v>
      </c>
      <c r="J2" s="157">
        <v>2016</v>
      </c>
      <c r="K2" s="157">
        <v>2017</v>
      </c>
      <c r="L2" s="157">
        <v>2018</v>
      </c>
      <c r="M2" s="157"/>
    </row>
    <row r="3" spans="1:13" x14ac:dyDescent="0.25">
      <c r="A3" s="157" t="s">
        <v>529</v>
      </c>
      <c r="B3" s="168">
        <f>'Total x Ano'!C3/'Total x Ano'!B3-1</f>
        <v>0.20125615734655411</v>
      </c>
      <c r="C3" s="168">
        <f>'Total x Ano'!D3/'Total x Ano'!C3-1</f>
        <v>0.11921263780541991</v>
      </c>
      <c r="D3" s="168">
        <f>'Total x Ano'!E3/'Total x Ano'!D3-1</f>
        <v>0.17831537859251889</v>
      </c>
      <c r="E3" s="168">
        <f>'Total x Ano'!F3/'Total x Ano'!E3-1</f>
        <v>5.763354823908573E-2</v>
      </c>
      <c r="F3" s="168">
        <f>'Total x Ano'!G3/'Total x Ano'!F3-1</f>
        <v>5.7199857304585322E-2</v>
      </c>
      <c r="G3" s="168">
        <f>'Total x Ano'!H3/'Total x Ano'!G3-1</f>
        <v>6.5273790979399005E-2</v>
      </c>
      <c r="H3" s="168">
        <f>'Total x Ano'!I3/'Total x Ano'!H3-1</f>
        <v>0.11290298095503504</v>
      </c>
      <c r="I3" s="168">
        <f>'Total x Ano'!J3/'Total x Ano'!I3-1</f>
        <v>-0.15224498177007539</v>
      </c>
      <c r="J3" s="168">
        <f>'Total x Ano'!K3/'Total x Ano'!J3-1</f>
        <v>-7.7284289620381585E-2</v>
      </c>
      <c r="K3" s="168">
        <f>'Total x Ano'!L3/'Total x Ano'!K3-1</f>
        <v>-4.373828089796028E-3</v>
      </c>
      <c r="L3" s="168">
        <f>'Total x Ano'!M3/'Total x Ano'!L3-1</f>
        <v>9.7885191523117143E-4</v>
      </c>
    </row>
    <row r="4" spans="1:13" x14ac:dyDescent="0.25">
      <c r="A4" s="157" t="s">
        <v>530</v>
      </c>
      <c r="B4" s="168">
        <f>'Total x Ano'!C4/'Total x Ano'!B4-1</f>
        <v>5.2776713416933241E-2</v>
      </c>
      <c r="C4" s="168">
        <f>'Total x Ano'!D4/'Total x Ano'!C4-1</f>
        <v>-1.2384163837796502E-2</v>
      </c>
      <c r="D4" s="168">
        <f>'Total x Ano'!E4/'Total x Ano'!D4-1</f>
        <v>0.11804502096542091</v>
      </c>
      <c r="E4" s="168">
        <f>'Total x Ano'!F4/'Total x Ano'!E4-1</f>
        <v>-0.19803965207652785</v>
      </c>
      <c r="F4" s="168">
        <f>'Total x Ano'!G4/'Total x Ano'!F4-1</f>
        <v>0.19917486787126082</v>
      </c>
      <c r="G4" s="168">
        <f>'Total x Ano'!H4/'Total x Ano'!G4-1</f>
        <v>0.14980601163682716</v>
      </c>
      <c r="H4" s="168">
        <f>'Total x Ano'!I4/'Total x Ano'!H4-1</f>
        <v>7.4362796617128746E-2</v>
      </c>
      <c r="I4" s="168">
        <f>'Total x Ano'!J4/'Total x Ano'!I4-1</f>
        <v>-0.13463315437563905</v>
      </c>
      <c r="J4" s="168">
        <f>'Total x Ano'!K4/'Total x Ano'!J4-1</f>
        <v>0.11848768089878225</v>
      </c>
      <c r="K4" s="168">
        <f>'Total x Ano'!L4/'Total x Ano'!K4-1</f>
        <v>7.0123238903607055E-2</v>
      </c>
      <c r="L4" s="168">
        <f>'Total x Ano'!M4/'Total x Ano'!L4-1</f>
        <v>-0.16053818462310876</v>
      </c>
    </row>
    <row r="5" spans="1:13" x14ac:dyDescent="0.25">
      <c r="A5" s="157" t="s">
        <v>531</v>
      </c>
      <c r="B5" s="168">
        <f>'Total x Ano'!C5/'Total x Ano'!B5-1</f>
        <v>0.23160976190547622</v>
      </c>
      <c r="C5" s="168">
        <f>'Total x Ano'!D5/'Total x Ano'!C5-1</f>
        <v>5.3936153180403457E-2</v>
      </c>
      <c r="D5" s="168">
        <f>'Total x Ano'!E5/'Total x Ano'!D5-1</f>
        <v>0.15861502626394608</v>
      </c>
      <c r="E5" s="168">
        <f>'Total x Ano'!F5/'Total x Ano'!E5-1</f>
        <v>8.7056682292387277E-2</v>
      </c>
      <c r="F5" s="168">
        <f>'Total x Ano'!G5/'Total x Ano'!F5-1</f>
        <v>5.306677184173636E-2</v>
      </c>
      <c r="G5" s="168">
        <f>'Total x Ano'!H5/'Total x Ano'!G5-1</f>
        <v>-9.6071653526440537E-3</v>
      </c>
      <c r="H5" s="168">
        <f>'Total x Ano'!I5/'Total x Ano'!H5-1</f>
        <v>7.4317811891595253E-2</v>
      </c>
      <c r="I5" s="168">
        <f>'Total x Ano'!J5/'Total x Ano'!I5-1</f>
        <v>-0.13069754035731651</v>
      </c>
      <c r="J5" s="168">
        <f>'Total x Ano'!K5/'Total x Ano'!J5-1</f>
        <v>-4.7934038777412313E-2</v>
      </c>
      <c r="K5" s="168">
        <f>'Total x Ano'!L5/'Total x Ano'!K5-1</f>
        <v>-5.4976960734875235E-2</v>
      </c>
      <c r="L5" s="168">
        <f>'Total x Ano'!M5/'Total x Ano'!L5-1</f>
        <v>-4.6294864316797302E-2</v>
      </c>
    </row>
    <row r="6" spans="1:13" x14ac:dyDescent="0.25">
      <c r="A6" s="157" t="s">
        <v>532</v>
      </c>
      <c r="B6" s="168">
        <f>'Total x Ano'!C6/'Total x Ano'!B6-1</f>
        <v>9.498511659996467E-2</v>
      </c>
      <c r="C6" s="168">
        <f>'Total x Ano'!D6/'Total x Ano'!C6-1</f>
        <v>0.19187760417768507</v>
      </c>
      <c r="D6" s="168">
        <f>'Total x Ano'!E6/'Total x Ano'!D6-1</f>
        <v>5.2385844672622639E-2</v>
      </c>
      <c r="E6" s="168">
        <f>'Total x Ano'!F6/'Total x Ano'!E6-1</f>
        <v>6.7905383872327363E-2</v>
      </c>
      <c r="F6" s="168">
        <f>'Total x Ano'!G6/'Total x Ano'!F6-1</f>
        <v>0.24491141969311747</v>
      </c>
      <c r="G6" s="168">
        <f>'Total x Ano'!H6/'Total x Ano'!G6-1</f>
        <v>3.0254798946866446E-2</v>
      </c>
      <c r="H6" s="168">
        <f>'Total x Ano'!I6/'Total x Ano'!H6-1</f>
        <v>5.8663939381784047E-2</v>
      </c>
      <c r="I6" s="168">
        <f>'Total x Ano'!J6/'Total x Ano'!I6-1</f>
        <v>2.6198796430840776E-3</v>
      </c>
      <c r="J6" s="168">
        <f>'Total x Ano'!K6/'Total x Ano'!J6-1</f>
        <v>-1.6894393832265098E-2</v>
      </c>
      <c r="K6" s="168">
        <f>'Total x Ano'!L6/'Total x Ano'!K6-1</f>
        <v>4.7942248361350082E-3</v>
      </c>
      <c r="L6" s="168">
        <f>'Total x Ano'!M6/'Total x Ano'!L6-1</f>
        <v>-2.3541233167362008E-2</v>
      </c>
    </row>
    <row r="7" spans="1:13" x14ac:dyDescent="0.25">
      <c r="A7" s="157" t="s">
        <v>533</v>
      </c>
      <c r="B7" s="168">
        <f>'Total x Ano'!C7/'Total x Ano'!B7-1</f>
        <v>0.19197596063429856</v>
      </c>
      <c r="C7" s="168">
        <f>'Total x Ano'!D7/'Total x Ano'!C7-1</f>
        <v>0.18576540840431011</v>
      </c>
      <c r="D7" s="168">
        <f>'Total x Ano'!E7/'Total x Ano'!D7-1</f>
        <v>0.12388159708539082</v>
      </c>
      <c r="E7" s="168">
        <f>'Total x Ano'!F7/'Total x Ano'!E7-1</f>
        <v>-2.0032867393105058E-2</v>
      </c>
      <c r="F7" s="168">
        <f>'Total x Ano'!G7/'Total x Ano'!F7-1</f>
        <v>5.6024298072407941E-2</v>
      </c>
      <c r="G7" s="168">
        <f>'Total x Ano'!H7/'Total x Ano'!G7-1</f>
        <v>5.9187525066646041E-2</v>
      </c>
      <c r="H7" s="168">
        <f>'Total x Ano'!I7/'Total x Ano'!H7-1</f>
        <v>7.9098003888599555E-2</v>
      </c>
      <c r="I7" s="168">
        <f>'Total x Ano'!J7/'Total x Ano'!I7-1</f>
        <v>-0.12166910220132421</v>
      </c>
      <c r="J7" s="168">
        <f>'Total x Ano'!K7/'Total x Ano'!J7-1</f>
        <v>-8.1651696131517015E-2</v>
      </c>
      <c r="K7" s="168">
        <f>'Total x Ano'!L7/'Total x Ano'!K7-1</f>
        <v>-9.2617800251604265E-4</v>
      </c>
      <c r="L7" s="168">
        <f>'Total x Ano'!M7/'Total x Ano'!L7-1</f>
        <v>-2.9030592868800498E-2</v>
      </c>
    </row>
    <row r="8" spans="1:13" x14ac:dyDescent="0.25">
      <c r="A8" s="157" t="s">
        <v>534</v>
      </c>
      <c r="B8" s="168">
        <f>'Total x Ano'!C8/'Total x Ano'!B8-1</f>
        <v>0.13174771082502734</v>
      </c>
      <c r="C8" s="168">
        <f>'Total x Ano'!D8/'Total x Ano'!C8-1</f>
        <v>-0.16103703226368615</v>
      </c>
      <c r="D8" s="168">
        <f>'Total x Ano'!E8/'Total x Ano'!D8-1</f>
        <v>2.9039519657379387E-2</v>
      </c>
      <c r="E8" s="168">
        <f>'Total x Ano'!F8/'Total x Ano'!E8-1</f>
        <v>6.3196352058822569E-2</v>
      </c>
      <c r="F8" s="168">
        <f>'Total x Ano'!G8/'Total x Ano'!F8-1</f>
        <v>7.6479091542281941E-2</v>
      </c>
      <c r="G8" s="168">
        <f>'Total x Ano'!H8/'Total x Ano'!G8-1</f>
        <v>0.16214622265591805</v>
      </c>
      <c r="H8" s="168">
        <f>'Total x Ano'!I8/'Total x Ano'!H8-1</f>
        <v>5.0748648900155402E-2</v>
      </c>
      <c r="I8" s="168">
        <f>'Total x Ano'!J8/'Total x Ano'!I8-1</f>
        <v>-0.12586353473086342</v>
      </c>
      <c r="J8" s="168">
        <f>'Total x Ano'!K8/'Total x Ano'!J8-1</f>
        <v>-4.9367105977470294E-2</v>
      </c>
      <c r="K8" s="168">
        <f>'Total x Ano'!L8/'Total x Ano'!K8-1</f>
        <v>1.0521462084157163E-2</v>
      </c>
      <c r="L8" s="168">
        <f>'Total x Ano'!M8/'Total x Ano'!L8-1</f>
        <v>0.20139435459134991</v>
      </c>
    </row>
    <row r="9" spans="1:13" x14ac:dyDescent="0.25">
      <c r="A9" s="157" t="s">
        <v>535</v>
      </c>
      <c r="B9" s="168">
        <f>'Total x Ano'!C9/'Total x Ano'!B9-1</f>
        <v>0.47516713083947626</v>
      </c>
      <c r="C9" s="168">
        <f>'Total x Ano'!D9/'Total x Ano'!C9-1</f>
        <v>-0.35650897284549565</v>
      </c>
      <c r="D9" s="168">
        <f>'Total x Ano'!E9/'Total x Ano'!D9-1</f>
        <v>-4.2179321535918524E-2</v>
      </c>
      <c r="E9" s="168">
        <f>'Total x Ano'!F9/'Total x Ano'!E9-1</f>
        <v>5.3588164253180803E-2</v>
      </c>
      <c r="F9" s="168">
        <f>'Total x Ano'!G9/'Total x Ano'!F9-1</f>
        <v>0.14821851003056508</v>
      </c>
      <c r="G9" s="168">
        <f>'Total x Ano'!H9/'Total x Ano'!G9-1</f>
        <v>0.12857960039215466</v>
      </c>
      <c r="H9" s="168">
        <f>'Total x Ano'!I9/'Total x Ano'!H9-1</f>
        <v>2.2875822076731334E-2</v>
      </c>
      <c r="I9" s="168">
        <f>'Total x Ano'!J9/'Total x Ano'!I9-1</f>
        <v>-4.912749256292015E-2</v>
      </c>
      <c r="J9" s="168">
        <f>'Total x Ano'!K9/'Total x Ano'!J9-1</f>
        <v>-1.5330359248013292E-2</v>
      </c>
      <c r="K9" s="168">
        <f>'Total x Ano'!L9/'Total x Ano'!K9-1</f>
        <v>-2.6200624915032722E-2</v>
      </c>
      <c r="L9" s="168">
        <f>'Total x Ano'!M9/'Total x Ano'!L9-1</f>
        <v>5.3026713238546463E-2</v>
      </c>
    </row>
    <row r="10" spans="1:13" x14ac:dyDescent="0.25">
      <c r="A10" s="157" t="s">
        <v>536</v>
      </c>
      <c r="B10" s="168">
        <f>'Total x Ano'!C10/'Total x Ano'!B10-1</f>
        <v>0.29657779794926786</v>
      </c>
      <c r="C10" s="168">
        <f>'Total x Ano'!D10/'Total x Ano'!C10-1</f>
        <v>-6.8054107198638913E-2</v>
      </c>
      <c r="D10" s="168">
        <f>'Total x Ano'!E10/'Total x Ano'!D10-1</f>
        <v>0.21137548472050338</v>
      </c>
      <c r="E10" s="168">
        <f>'Total x Ano'!F10/'Total x Ano'!E10-1</f>
        <v>4.5134241241720829E-2</v>
      </c>
      <c r="F10" s="168">
        <f>'Total x Ano'!G10/'Total x Ano'!F10-1</f>
        <v>0.20183106264554018</v>
      </c>
      <c r="G10" s="168">
        <f>'Total x Ano'!H10/'Total x Ano'!G10-1</f>
        <v>6.1134519969814116E-2</v>
      </c>
      <c r="H10" s="168">
        <f>'Total x Ano'!I10/'Total x Ano'!H10-1</f>
        <v>7.6849852474782931E-3</v>
      </c>
      <c r="I10" s="168">
        <f>'Total x Ano'!J10/'Total x Ano'!I10-1</f>
        <v>-0.17644902784408012</v>
      </c>
      <c r="J10" s="168">
        <f>'Total x Ano'!K10/'Total x Ano'!J10-1</f>
        <v>-5.0029713909361173E-2</v>
      </c>
      <c r="K10" s="168">
        <f>'Total x Ano'!L10/'Total x Ano'!K10-1</f>
        <v>1.4053105888559125E-2</v>
      </c>
      <c r="L10" s="168">
        <f>'Total x Ano'!M10/'Total x Ano'!L10-1</f>
        <v>7.0971887805622025E-3</v>
      </c>
    </row>
    <row r="11" spans="1:13" x14ac:dyDescent="0.25">
      <c r="A11" s="157" t="s">
        <v>537</v>
      </c>
      <c r="B11" s="168">
        <f>'Total x Ano'!C11/'Total x Ano'!B11-1</f>
        <v>0.14493895745431562</v>
      </c>
      <c r="C11" s="168">
        <f>'Total x Ano'!D11/'Total x Ano'!C11-1</f>
        <v>1.8585121568235996E-2</v>
      </c>
      <c r="D11" s="168">
        <f>'Total x Ano'!E11/'Total x Ano'!D11-1</f>
        <v>0.11631124383846148</v>
      </c>
      <c r="E11" s="168">
        <f>'Total x Ano'!F11/'Total x Ano'!E11-1</f>
        <v>0.15868740973087525</v>
      </c>
      <c r="F11" s="168">
        <f>'Total x Ano'!G11/'Total x Ano'!F11-1</f>
        <v>0.13732581082635176</v>
      </c>
      <c r="G11" s="168">
        <f>'Total x Ano'!H11/'Total x Ano'!G11-1</f>
        <v>0.15053253295688429</v>
      </c>
      <c r="H11" s="168">
        <f>'Total x Ano'!I11/'Total x Ano'!H11-1</f>
        <v>-7.0692437581735046E-2</v>
      </c>
      <c r="I11" s="168">
        <f>'Total x Ano'!J11/'Total x Ano'!I11-1</f>
        <v>-4.0452083152180962E-2</v>
      </c>
      <c r="J11" s="168">
        <f>'Total x Ano'!K11/'Total x Ano'!J11-1</f>
        <v>1.9662338615553443E-2</v>
      </c>
      <c r="K11" s="168">
        <f>'Total x Ano'!L11/'Total x Ano'!K11-1</f>
        <v>1.3455370151287394E-3</v>
      </c>
      <c r="L11" s="168">
        <f>'Total x Ano'!M11/'Total x Ano'!L11-1</f>
        <v>1.7230966220397326E-2</v>
      </c>
    </row>
    <row r="12" spans="1:13" x14ac:dyDescent="0.25">
      <c r="A12" s="157" t="s">
        <v>538</v>
      </c>
      <c r="B12" s="168">
        <f>'Total x Ano'!C12/'Total x Ano'!B12-1</f>
        <v>0.18145882015585912</v>
      </c>
      <c r="C12" s="168">
        <f>'Total x Ano'!D12/'Total x Ano'!C12-1</f>
        <v>9.4523826241854847E-2</v>
      </c>
      <c r="D12" s="168">
        <f>'Total x Ano'!E12/'Total x Ano'!D12-1</f>
        <v>0.23557465546290191</v>
      </c>
      <c r="E12" s="168">
        <f>'Total x Ano'!F12/'Total x Ano'!E12-1</f>
        <v>1.3692584061743229E-2</v>
      </c>
      <c r="F12" s="168">
        <f>'Total x Ano'!G12/'Total x Ano'!F12-1</f>
        <v>9.8708061572006622E-2</v>
      </c>
      <c r="G12" s="168">
        <f>'Total x Ano'!H12/'Total x Ano'!G12-1</f>
        <v>7.1203875140722905E-2</v>
      </c>
      <c r="H12" s="168">
        <f>'Total x Ano'!I12/'Total x Ano'!H12-1</f>
        <v>0.10044810816053262</v>
      </c>
      <c r="I12" s="168">
        <f>'Total x Ano'!J12/'Total x Ano'!I12-1</f>
        <v>-6.3512961782530297E-2</v>
      </c>
      <c r="J12" s="168">
        <f>'Total x Ano'!K12/'Total x Ano'!J12-1</f>
        <v>-1.6731195924330144E-2</v>
      </c>
      <c r="K12" s="168">
        <f>'Total x Ano'!L12/'Total x Ano'!K12-1</f>
        <v>1.4400153811100269E-2</v>
      </c>
      <c r="L12" s="168">
        <f>'Total x Ano'!M12/'Total x Ano'!L12-1</f>
        <v>5.8201580584547274E-2</v>
      </c>
    </row>
    <row r="13" spans="1:13" x14ac:dyDescent="0.25">
      <c r="A13" s="157" t="s">
        <v>539</v>
      </c>
      <c r="B13" s="168">
        <f>'Total x Ano'!C13/'Total x Ano'!B13-1</f>
        <v>7.9798808620946016E-2</v>
      </c>
      <c r="C13" s="168">
        <f>'Total x Ano'!D13/'Total x Ano'!C13-1</f>
        <v>0.13207154717281666</v>
      </c>
      <c r="D13" s="168">
        <f>'Total x Ano'!E13/'Total x Ano'!D13-1</f>
        <v>0.17572503759813163</v>
      </c>
      <c r="E13" s="168">
        <f>'Total x Ano'!F13/'Total x Ano'!E13-1</f>
        <v>0.34708568584402921</v>
      </c>
      <c r="F13" s="168">
        <f>'Total x Ano'!G13/'Total x Ano'!F13-1</f>
        <v>4.5797219938820577E-2</v>
      </c>
      <c r="G13" s="168">
        <f>'Total x Ano'!H13/'Total x Ano'!G13-1</f>
        <v>-2.4687333245536291E-2</v>
      </c>
      <c r="H13" s="168">
        <f>'Total x Ano'!I13/'Total x Ano'!H13-1</f>
        <v>4.2383291818054003E-2</v>
      </c>
      <c r="I13" s="168">
        <f>'Total x Ano'!J13/'Total x Ano'!I13-1</f>
        <v>-5.8311919360916842E-2</v>
      </c>
      <c r="J13" s="168">
        <f>'Total x Ano'!K13/'Total x Ano'!J13-1</f>
        <v>1.9499492253587825E-2</v>
      </c>
      <c r="K13" s="168">
        <f>'Total x Ano'!L13/'Total x Ano'!K13-1</f>
        <v>-2.5850848356559264E-2</v>
      </c>
      <c r="L13" s="168">
        <f>'Total x Ano'!M13/'Total x Ano'!L13-1</f>
        <v>0.15463564951142872</v>
      </c>
    </row>
    <row r="14" spans="1:13" x14ac:dyDescent="0.25">
      <c r="A14" s="157" t="s">
        <v>540</v>
      </c>
      <c r="B14" s="168">
        <f>'Total x Ano'!C14/'Total x Ano'!B14-1</f>
        <v>3.6361985859930668E-2</v>
      </c>
      <c r="C14" s="168">
        <f>'Total x Ano'!D14/'Total x Ano'!C14-1</f>
        <v>0.26285626862381872</v>
      </c>
      <c r="D14" s="168">
        <f>'Total x Ano'!E14/'Total x Ano'!D14-1</f>
        <v>0.19684784419715684</v>
      </c>
      <c r="E14" s="168">
        <f>'Total x Ano'!F14/'Total x Ano'!E14-1</f>
        <v>5.243646479077535E-2</v>
      </c>
      <c r="F14" s="168">
        <f>'Total x Ano'!G14/'Total x Ano'!F14-1</f>
        <v>0.14946490241151</v>
      </c>
      <c r="G14" s="168">
        <f>'Total x Ano'!H14/'Total x Ano'!G14-1</f>
        <v>3.1010007345892543E-2</v>
      </c>
      <c r="H14" s="168">
        <f>'Total x Ano'!I14/'Total x Ano'!H14-1</f>
        <v>0.14369006763881775</v>
      </c>
      <c r="I14" s="168">
        <f>'Total x Ano'!J14/'Total x Ano'!I14-1</f>
        <v>-0.17870705517595398</v>
      </c>
      <c r="J14" s="168">
        <f>'Total x Ano'!K14/'Total x Ano'!J14-1</f>
        <v>-3.6408425737919137E-2</v>
      </c>
      <c r="K14" s="168">
        <f>'Total x Ano'!L14/'Total x Ano'!K14-1</f>
        <v>-7.3107636584942903E-2</v>
      </c>
      <c r="L14" s="168">
        <f>'Total x Ano'!M14/'Total x Ano'!L14-1</f>
        <v>-2.8750988426350932E-2</v>
      </c>
    </row>
    <row r="15" spans="1:13" x14ac:dyDescent="0.25">
      <c r="A15" s="157" t="s">
        <v>541</v>
      </c>
      <c r="B15" s="168">
        <f>'Total x Ano'!C15/'Total x Ano'!B15-1</f>
        <v>0.20327322051832586</v>
      </c>
      <c r="C15" s="168">
        <f>'Total x Ano'!D15/'Total x Ano'!C15-1</f>
        <v>1.5065126559672404E-3</v>
      </c>
      <c r="D15" s="168">
        <f>'Total x Ano'!E15/'Total x Ano'!D15-1</f>
        <v>0.11830786997389708</v>
      </c>
      <c r="E15" s="168">
        <f>'Total x Ano'!F15/'Total x Ano'!E15-1</f>
        <v>2.4530877407937579E-2</v>
      </c>
      <c r="F15" s="168">
        <f>'Total x Ano'!G15/'Total x Ano'!F15-1</f>
        <v>0.13130768166682216</v>
      </c>
      <c r="G15" s="168">
        <f>'Total x Ano'!H15/'Total x Ano'!G15-1</f>
        <v>3.1240785759859779E-2</v>
      </c>
      <c r="H15" s="168">
        <f>'Total x Ano'!I15/'Total x Ano'!H15-1</f>
        <v>-3.3284685634543454E-2</v>
      </c>
      <c r="I15" s="168">
        <f>'Total x Ano'!J15/'Total x Ano'!I15-1</f>
        <v>-0.14791248743223451</v>
      </c>
      <c r="J15" s="168">
        <f>'Total x Ano'!K15/'Total x Ano'!J15-1</f>
        <v>-3.5385965614986636E-2</v>
      </c>
      <c r="K15" s="168">
        <f>'Total x Ano'!L15/'Total x Ano'!K15-1</f>
        <v>-0.19494672155244197</v>
      </c>
      <c r="L15" s="168">
        <f>'Total x Ano'!M15/'Total x Ano'!L15-1</f>
        <v>3.9298450261218365E-2</v>
      </c>
    </row>
    <row r="16" spans="1:13" x14ac:dyDescent="0.25">
      <c r="A16" s="157" t="s">
        <v>542</v>
      </c>
      <c r="B16" s="168">
        <f>'Total x Ano'!C16/'Total x Ano'!B16-1</f>
        <v>9.3366397877133078E-2</v>
      </c>
      <c r="C16" s="168">
        <f>'Total x Ano'!D16/'Total x Ano'!C16-1</f>
        <v>0.34674524900191384</v>
      </c>
      <c r="D16" s="168">
        <f>'Total x Ano'!E16/'Total x Ano'!D16-1</f>
        <v>-5.2621878286335244E-3</v>
      </c>
      <c r="E16" s="168">
        <f>'Total x Ano'!F16/'Total x Ano'!E16-1</f>
        <v>5.5601113290655313E-3</v>
      </c>
      <c r="F16" s="168">
        <f>'Total x Ano'!G16/'Total x Ano'!F16-1</f>
        <v>5.5452431314516826E-2</v>
      </c>
      <c r="G16" s="168">
        <f>'Total x Ano'!H16/'Total x Ano'!G16-1</f>
        <v>8.8085157867880959E-3</v>
      </c>
      <c r="H16" s="168">
        <f>'Total x Ano'!I16/'Total x Ano'!H16-1</f>
        <v>0.12755288818514532</v>
      </c>
      <c r="I16" s="168">
        <f>'Total x Ano'!J16/'Total x Ano'!I16-1</f>
        <v>-0.23285999206517172</v>
      </c>
      <c r="J16" s="168">
        <f>'Total x Ano'!K16/'Total x Ano'!J16-1</f>
        <v>-6.2213451247418394E-2</v>
      </c>
      <c r="K16" s="168">
        <f>'Total x Ano'!L16/'Total x Ano'!K16-1</f>
        <v>7.1881971292072411E-2</v>
      </c>
      <c r="L16" s="168">
        <f>'Total x Ano'!M16/'Total x Ano'!L16-1</f>
        <v>6.7995393127980197E-2</v>
      </c>
    </row>
    <row r="17" spans="1:12" x14ac:dyDescent="0.25">
      <c r="A17" s="157" t="s">
        <v>543</v>
      </c>
      <c r="B17" s="168">
        <f>'Total x Ano'!C17/'Total x Ano'!B17-1</f>
        <v>-2.0225401054523418E-2</v>
      </c>
      <c r="C17" s="168">
        <f>'Total x Ano'!D17/'Total x Ano'!C17-1</f>
        <v>-4.2182577007886302E-2</v>
      </c>
      <c r="D17" s="168">
        <f>'Total x Ano'!E17/'Total x Ano'!D17-1</f>
        <v>8.5669784133279192E-2</v>
      </c>
      <c r="E17" s="168">
        <f>'Total x Ano'!F17/'Total x Ano'!E17-1</f>
        <v>0.11496422724990918</v>
      </c>
      <c r="F17" s="168">
        <f>'Total x Ano'!G17/'Total x Ano'!F17-1</f>
        <v>8.6033132319075278E-2</v>
      </c>
      <c r="G17" s="168">
        <f>'Total x Ano'!H17/'Total x Ano'!G17-1</f>
        <v>0.11118116718730531</v>
      </c>
      <c r="H17" s="168">
        <f>'Total x Ano'!I17/'Total x Ano'!H17-1</f>
        <v>5.9176490827781869E-2</v>
      </c>
      <c r="I17" s="168">
        <f>'Total x Ano'!J17/'Total x Ano'!I17-1</f>
        <v>-0.14597735707103587</v>
      </c>
      <c r="J17" s="168">
        <f>'Total x Ano'!K17/'Total x Ano'!J17-1</f>
        <v>-3.7715163679606256E-2</v>
      </c>
      <c r="K17" s="168">
        <f>'Total x Ano'!L17/'Total x Ano'!K17-1</f>
        <v>-0.11915088541848673</v>
      </c>
      <c r="L17" s="168">
        <f>'Total x Ano'!M17/'Total x Ano'!L17-1</f>
        <v>-6.3189947369145516E-3</v>
      </c>
    </row>
    <row r="18" spans="1:12" x14ac:dyDescent="0.25">
      <c r="A18" s="157" t="s">
        <v>544</v>
      </c>
      <c r="B18" s="168">
        <f>'Total x Ano'!C18/'Total x Ano'!B18-1</f>
        <v>0.18515448730240136</v>
      </c>
      <c r="C18" s="168">
        <f>'Total x Ano'!D18/'Total x Ano'!C18-1</f>
        <v>8.5739494675003414E-3</v>
      </c>
      <c r="D18" s="168">
        <f>'Total x Ano'!E18/'Total x Ano'!D18-1</f>
        <v>8.4237150849879594E-2</v>
      </c>
      <c r="E18" s="168">
        <f>'Total x Ano'!F18/'Total x Ano'!E18-1</f>
        <v>6.1878763054654229E-2</v>
      </c>
      <c r="F18" s="168">
        <f>'Total x Ano'!G18/'Total x Ano'!F18-1</f>
        <v>1.2221490806005431E-2</v>
      </c>
      <c r="G18" s="168">
        <f>'Total x Ano'!H18/'Total x Ano'!G18-1</f>
        <v>2.1167389787706936E-2</v>
      </c>
      <c r="H18" s="168">
        <f>'Total x Ano'!I18/'Total x Ano'!H18-1</f>
        <v>7.9827197636945568E-2</v>
      </c>
      <c r="I18" s="168">
        <f>'Total x Ano'!J18/'Total x Ano'!I18-1</f>
        <v>-0.13385878986943223</v>
      </c>
      <c r="J18" s="168">
        <f>'Total x Ano'!K18/'Total x Ano'!J18-1</f>
        <v>-5.9395579470661874E-2</v>
      </c>
      <c r="K18" s="168">
        <f>'Total x Ano'!L18/'Total x Ano'!K18-1</f>
        <v>-0.10656197626862607</v>
      </c>
      <c r="L18" s="168">
        <f>'Total x Ano'!M18/'Total x Ano'!L18-1</f>
        <v>9.8024281859548701E-2</v>
      </c>
    </row>
    <row r="19" spans="1:12" x14ac:dyDescent="0.25">
      <c r="A19" s="157" t="s">
        <v>545</v>
      </c>
      <c r="B19" s="168">
        <f>'Total x Ano'!C19/'Total x Ano'!B19-1</f>
        <v>0.12463394511885384</v>
      </c>
      <c r="C19" s="168">
        <f>'Total x Ano'!D19/'Total x Ano'!C19-1</f>
        <v>2.0844088440874264E-2</v>
      </c>
      <c r="D19" s="168">
        <f>'Total x Ano'!E19/'Total x Ano'!D19-1</f>
        <v>0.12034880741095622</v>
      </c>
      <c r="E19" s="168">
        <f>'Total x Ano'!F19/'Total x Ano'!E19-1</f>
        <v>-2.3376655112258393E-2</v>
      </c>
      <c r="F19" s="168">
        <f>'Total x Ano'!G19/'Total x Ano'!F19-1</f>
        <v>5.5403064465871843E-2</v>
      </c>
      <c r="G19" s="168">
        <f>'Total x Ano'!H19/'Total x Ano'!G19-1</f>
        <v>3.2229663337320469E-2</v>
      </c>
      <c r="H19" s="168">
        <f>'Total x Ano'!I19/'Total x Ano'!H19-1</f>
        <v>-2.0655221620757835E-5</v>
      </c>
      <c r="I19" s="168">
        <f>'Total x Ano'!J19/'Total x Ano'!I19-1</f>
        <v>-0.15044000557251924</v>
      </c>
      <c r="J19" s="168">
        <f>'Total x Ano'!K19/'Total x Ano'!J19-1</f>
        <v>-4.8686806015051376E-2</v>
      </c>
      <c r="K19" s="168">
        <f>'Total x Ano'!L19/'Total x Ano'!K19-1</f>
        <v>-2.1904309003248801E-2</v>
      </c>
      <c r="L19" s="168">
        <f>'Total x Ano'!M19/'Total x Ano'!L19-1</f>
        <v>1.6291787694854731E-2</v>
      </c>
    </row>
    <row r="20" spans="1:12" x14ac:dyDescent="0.25">
      <c r="A20" s="157" t="s">
        <v>546</v>
      </c>
      <c r="B20" s="168">
        <f>'Total x Ano'!C20/'Total x Ano'!B20-1</f>
        <v>0.29010602292856258</v>
      </c>
      <c r="C20" s="168">
        <f>'Total x Ano'!D20/'Total x Ano'!C20-1</f>
        <v>-3.61809619743656E-2</v>
      </c>
      <c r="D20" s="168">
        <f>'Total x Ano'!E20/'Total x Ano'!D20-1</f>
        <v>1.7683926416211859E-2</v>
      </c>
      <c r="E20" s="168">
        <f>'Total x Ano'!F20/'Total x Ano'!E20-1</f>
        <v>3.9099956723411156E-2</v>
      </c>
      <c r="F20" s="168">
        <f>'Total x Ano'!G20/'Total x Ano'!F20-1</f>
        <v>5.4025212248568266E-2</v>
      </c>
      <c r="G20" s="168">
        <f>'Total x Ano'!H20/'Total x Ano'!G20-1</f>
        <v>8.6550340170816753E-2</v>
      </c>
      <c r="H20" s="168">
        <f>'Total x Ano'!I20/'Total x Ano'!H20-1</f>
        <v>7.0426345882035335E-3</v>
      </c>
      <c r="I20" s="168">
        <f>'Total x Ano'!J20/'Total x Ano'!I20-1</f>
        <v>-0.1883800841748855</v>
      </c>
      <c r="J20" s="168">
        <f>'Total x Ano'!K20/'Total x Ano'!J20-1</f>
        <v>-8.8223897467818335E-2</v>
      </c>
      <c r="K20" s="168">
        <f>'Total x Ano'!L20/'Total x Ano'!K20-1</f>
        <v>-1.8291410555944965E-2</v>
      </c>
      <c r="L20" s="168">
        <f>'Total x Ano'!M20/'Total x Ano'!L20-1</f>
        <v>2.6791990584527525E-2</v>
      </c>
    </row>
    <row r="21" spans="1:12" x14ac:dyDescent="0.25">
      <c r="A21" s="157" t="s">
        <v>547</v>
      </c>
      <c r="B21" s="168">
        <f>'Total x Ano'!C21/'Total x Ano'!B21-1</f>
        <v>6.1296548666548434E-2</v>
      </c>
      <c r="C21" s="168">
        <f>'Total x Ano'!D21/'Total x Ano'!C21-1</f>
        <v>1.0390100294446647E-2</v>
      </c>
      <c r="D21" s="168">
        <f>'Total x Ano'!E21/'Total x Ano'!D21-1</f>
        <v>0.10417988192414485</v>
      </c>
      <c r="E21" s="168">
        <f>'Total x Ano'!F21/'Total x Ano'!E21-1</f>
        <v>6.1846875512804544E-2</v>
      </c>
      <c r="F21" s="168">
        <f>'Total x Ano'!G21/'Total x Ano'!F21-1</f>
        <v>5.1945375715921616E-2</v>
      </c>
      <c r="G21" s="168">
        <f>'Total x Ano'!H21/'Total x Ano'!G21-1</f>
        <v>-2.4840686977555926E-2</v>
      </c>
      <c r="H21" s="168">
        <f>'Total x Ano'!I21/'Total x Ano'!H21-1</f>
        <v>1.246172823899161E-2</v>
      </c>
      <c r="I21" s="168">
        <f>'Total x Ano'!J21/'Total x Ano'!I21-1</f>
        <v>-9.1819622531841283E-2</v>
      </c>
      <c r="J21" s="168">
        <f>'Total x Ano'!K21/'Total x Ano'!J21-1</f>
        <v>-7.8425607740065906E-2</v>
      </c>
      <c r="K21" s="168">
        <f>'Total x Ano'!L21/'Total x Ano'!K21-1</f>
        <v>-1.0528949432013768E-3</v>
      </c>
      <c r="L21" s="168">
        <f>'Total x Ano'!M21/'Total x Ano'!L21-1</f>
        <v>8.0107116162595471E-3</v>
      </c>
    </row>
    <row r="22" spans="1:12" x14ac:dyDescent="0.25">
      <c r="A22" s="157" t="s">
        <v>548</v>
      </c>
      <c r="B22" s="168">
        <f>'Total x Ano'!C22/'Total x Ano'!B22-1</f>
        <v>0.10581283808605035</v>
      </c>
      <c r="C22" s="168">
        <f>'Total x Ano'!D22/'Total x Ano'!C22-1</f>
        <v>7.8823556925621263E-2</v>
      </c>
      <c r="D22" s="168">
        <f>'Total x Ano'!E22/'Total x Ano'!D22-1</f>
        <v>8.4935435730556064E-2</v>
      </c>
      <c r="E22" s="168">
        <f>'Total x Ano'!F22/'Total x Ano'!E22-1</f>
        <v>2.4380594413325296E-2</v>
      </c>
      <c r="F22" s="168">
        <f>'Total x Ano'!G22/'Total x Ano'!F22-1</f>
        <v>6.036269241081893E-2</v>
      </c>
      <c r="G22" s="168">
        <f>'Total x Ano'!H22/'Total x Ano'!G22-1</f>
        <v>7.1913071547748952E-3</v>
      </c>
      <c r="H22" s="168">
        <f>'Total x Ano'!I22/'Total x Ano'!H22-1</f>
        <v>1.5475520037701029E-2</v>
      </c>
      <c r="I22" s="168">
        <f>'Total x Ano'!J22/'Total x Ano'!I22-1</f>
        <v>-0.16514085130946343</v>
      </c>
      <c r="J22" s="168">
        <f>'Total x Ano'!K22/'Total x Ano'!J22-1</f>
        <v>-3.4966590489330596E-2</v>
      </c>
      <c r="K22" s="168">
        <f>'Total x Ano'!L22/'Total x Ano'!K22-1</f>
        <v>-5.3563120207331116E-2</v>
      </c>
      <c r="L22" s="168">
        <f>'Total x Ano'!M22/'Total x Ano'!L22-1</f>
        <v>-2.2338915418547711E-2</v>
      </c>
    </row>
    <row r="23" spans="1:12" x14ac:dyDescent="0.25">
      <c r="A23" s="157" t="s">
        <v>549</v>
      </c>
      <c r="B23" s="168">
        <f>'Total x Ano'!C23/'Total x Ano'!B23-1</f>
        <v>0.16392295522825795</v>
      </c>
      <c r="C23" s="168">
        <f>'Total x Ano'!D23/'Total x Ano'!C23-1</f>
        <v>6.3044824217606266E-2</v>
      </c>
      <c r="D23" s="168">
        <f>'Total x Ano'!E23/'Total x Ano'!D23-1</f>
        <v>0.12411146229728964</v>
      </c>
      <c r="E23" s="168">
        <f>'Total x Ano'!F23/'Total x Ano'!E23-1</f>
        <v>-8.9506982913862831E-3</v>
      </c>
      <c r="F23" s="168">
        <f>'Total x Ano'!G23/'Total x Ano'!F23-1</f>
        <v>9.3830251876978688E-2</v>
      </c>
      <c r="G23" s="168">
        <f>'Total x Ano'!H23/'Total x Ano'!G23-1</f>
        <v>3.7347201927346418E-2</v>
      </c>
      <c r="H23" s="168">
        <f>'Total x Ano'!I23/'Total x Ano'!H23-1</f>
        <v>-1.8773793836368569E-4</v>
      </c>
      <c r="I23" s="168">
        <f>'Total x Ano'!J23/'Total x Ano'!I23-1</f>
        <v>-0.14107172740456575</v>
      </c>
      <c r="J23" s="168">
        <f>'Total x Ano'!K23/'Total x Ano'!J23-1</f>
        <v>-3.5828286687652589E-2</v>
      </c>
      <c r="K23" s="168">
        <f>'Total x Ano'!L23/'Total x Ano'!K23-1</f>
        <v>-3.3551463135616078E-2</v>
      </c>
      <c r="L23" s="168">
        <f>'Total x Ano'!M23/'Total x Ano'!L23-1</f>
        <v>4.7063325259657507E-2</v>
      </c>
    </row>
    <row r="24" spans="1:12" x14ac:dyDescent="0.25">
      <c r="A24" s="157" t="s">
        <v>550</v>
      </c>
      <c r="B24" s="168">
        <f>'Total x Ano'!C24/'Total x Ano'!B24-1</f>
        <v>0.17836106191810797</v>
      </c>
      <c r="C24" s="168">
        <f>'Total x Ano'!D24/'Total x Ano'!C24-1</f>
        <v>4.6968974990849732E-2</v>
      </c>
      <c r="D24" s="168">
        <f>'Total x Ano'!E24/'Total x Ano'!D24-1</f>
        <v>0.11262094948357215</v>
      </c>
      <c r="E24" s="168">
        <f>'Total x Ano'!F24/'Total x Ano'!E24-1</f>
        <v>1.3969834731888398E-2</v>
      </c>
      <c r="F24" s="168">
        <f>'Total x Ano'!G24/'Total x Ano'!F24-1</f>
        <v>8.4287984821501238E-2</v>
      </c>
      <c r="G24" s="168">
        <f>'Total x Ano'!H24/'Total x Ano'!G24-1</f>
        <v>7.4588404823461074E-2</v>
      </c>
      <c r="H24" s="168">
        <f>'Total x Ano'!I24/'Total x Ano'!H24-1</f>
        <v>1.0616346601211024E-2</v>
      </c>
      <c r="I24" s="168">
        <f>'Total x Ano'!J24/'Total x Ano'!I24-1</f>
        <v>-0.17400511448857259</v>
      </c>
      <c r="J24" s="168">
        <f>'Total x Ano'!K24/'Total x Ano'!J24-1</f>
        <v>-7.0087641420214286E-2</v>
      </c>
      <c r="K24" s="168">
        <f>'Total x Ano'!L24/'Total x Ano'!K24-1</f>
        <v>6.2169955217421524E-3</v>
      </c>
      <c r="L24" s="168">
        <f>'Total x Ano'!M24/'Total x Ano'!L24-1</f>
        <v>3.4958188653051891E-2</v>
      </c>
    </row>
    <row r="25" spans="1:12" x14ac:dyDescent="0.25">
      <c r="A25" s="157" t="s">
        <v>551</v>
      </c>
      <c r="B25" s="168">
        <f>'Total x Ano'!C25/'Total x Ano'!B25-1</f>
        <v>0.15988298935891354</v>
      </c>
      <c r="C25" s="168">
        <f>'Total x Ano'!D25/'Total x Ano'!C25-1</f>
        <v>-7.6205509530953286E-3</v>
      </c>
      <c r="D25" s="168">
        <f>'Total x Ano'!E25/'Total x Ano'!D25-1</f>
        <v>0.11620583396365936</v>
      </c>
      <c r="E25" s="168">
        <f>'Total x Ano'!F25/'Total x Ano'!E25-1</f>
        <v>-1.277270009990128E-2</v>
      </c>
      <c r="F25" s="168">
        <f>'Total x Ano'!G25/'Total x Ano'!F25-1</f>
        <v>-1.4563142351273983E-2</v>
      </c>
      <c r="G25" s="168">
        <f>'Total x Ano'!H25/'Total x Ano'!G25-1</f>
        <v>5.6683554936326042E-2</v>
      </c>
      <c r="H25" s="168">
        <f>'Total x Ano'!I25/'Total x Ano'!H25-1</f>
        <v>6.2960714417567898E-2</v>
      </c>
      <c r="I25" s="168">
        <f>'Total x Ano'!J25/'Total x Ano'!I25-1</f>
        <v>-0.233771976334059</v>
      </c>
      <c r="J25" s="168">
        <f>'Total x Ano'!K25/'Total x Ano'!J25-1</f>
        <v>-2.0400746534910752E-2</v>
      </c>
      <c r="K25" s="168">
        <f>'Total x Ano'!L25/'Total x Ano'!K25-1</f>
        <v>-3.3110885410867485E-3</v>
      </c>
      <c r="L25" s="168">
        <f>'Total x Ano'!M25/'Total x Ano'!L25-1</f>
        <v>-3.0768717487893227E-2</v>
      </c>
    </row>
    <row r="26" spans="1:12" x14ac:dyDescent="0.25">
      <c r="A26" s="157" t="s">
        <v>552</v>
      </c>
      <c r="B26" s="168">
        <f>'Total x Ano'!C26/'Total x Ano'!B26-1</f>
        <v>4.864812906858984E-2</v>
      </c>
      <c r="C26" s="168">
        <f>'Total x Ano'!D26/'Total x Ano'!C26-1</f>
        <v>0.13489007800508679</v>
      </c>
      <c r="D26" s="168">
        <f>'Total x Ano'!E26/'Total x Ano'!D26-1</f>
        <v>7.0971529867655203E-2</v>
      </c>
      <c r="E26" s="168">
        <f>'Total x Ano'!F26/'Total x Ano'!E26-1</f>
        <v>4.5283191440461668E-2</v>
      </c>
      <c r="F26" s="168">
        <f>'Total x Ano'!G26/'Total x Ano'!F26-1</f>
        <v>4.4424442388354857E-2</v>
      </c>
      <c r="G26" s="168">
        <f>'Total x Ano'!H26/'Total x Ano'!G26-1</f>
        <v>8.9202453499340528E-2</v>
      </c>
      <c r="H26" s="168">
        <f>'Total x Ano'!I26/'Total x Ano'!H26-1</f>
        <v>2.9848129724799222E-2</v>
      </c>
      <c r="I26" s="168">
        <f>'Total x Ano'!J26/'Total x Ano'!I26-1</f>
        <v>-0.15595857855932671</v>
      </c>
      <c r="J26" s="168">
        <f>'Total x Ano'!K26/'Total x Ano'!J26-1</f>
        <v>1.6727923528714772E-2</v>
      </c>
      <c r="K26" s="168">
        <f>'Total x Ano'!L26/'Total x Ano'!K26-1</f>
        <v>-3.9896516943619287E-2</v>
      </c>
      <c r="L26" s="168">
        <f>'Total x Ano'!M26/'Total x Ano'!L26-1</f>
        <v>5.9736393406007782E-2</v>
      </c>
    </row>
    <row r="27" spans="1:12" x14ac:dyDescent="0.25">
      <c r="A27" s="157" t="s">
        <v>553</v>
      </c>
      <c r="B27" s="168">
        <f>'Total x Ano'!C27/'Total x Ano'!B27-1</f>
        <v>0.19069709773980326</v>
      </c>
      <c r="C27" s="168">
        <f>'Total x Ano'!D27/'Total x Ano'!C27-1</f>
        <v>7.3322437398460671E-2</v>
      </c>
      <c r="D27" s="168">
        <f>'Total x Ano'!E27/'Total x Ano'!D27-1</f>
        <v>5.2215716714107963E-2</v>
      </c>
      <c r="E27" s="168">
        <f>'Total x Ano'!F27/'Total x Ano'!E27-1</f>
        <v>9.5754157042825527E-2</v>
      </c>
      <c r="F27" s="168">
        <f>'Total x Ano'!G27/'Total x Ano'!F27-1</f>
        <v>0.10126868191696192</v>
      </c>
      <c r="G27" s="168">
        <f>'Total x Ano'!H27/'Total x Ano'!G27-1</f>
        <v>2.450681221917228E-2</v>
      </c>
      <c r="H27" s="168">
        <f>'Total x Ano'!I27/'Total x Ano'!H27-1</f>
        <v>4.8006176184596683E-2</v>
      </c>
      <c r="I27" s="168">
        <f>'Total x Ano'!J27/'Total x Ano'!I27-1</f>
        <v>-0.10232205175049514</v>
      </c>
      <c r="J27" s="168">
        <f>'Total x Ano'!K27/'Total x Ano'!J27-1</f>
        <v>-6.3114363126571704E-2</v>
      </c>
      <c r="K27" s="168">
        <f>'Total x Ano'!L27/'Total x Ano'!K27-1</f>
        <v>3.2606456219802071E-2</v>
      </c>
      <c r="L27" s="168">
        <f>'Total x Ano'!M27/'Total x Ano'!L27-1</f>
        <v>7.1367755491210438E-2</v>
      </c>
    </row>
    <row r="28" spans="1:12" x14ac:dyDescent="0.25">
      <c r="A28" s="157" t="s">
        <v>554</v>
      </c>
      <c r="B28" s="168">
        <f>'Total x Ano'!C28/'Total x Ano'!B28-1</f>
        <v>0.17523805807570336</v>
      </c>
      <c r="C28" s="168">
        <f>'Total x Ano'!D28/'Total x Ano'!C28-1</f>
        <v>2.4740937251132911E-2</v>
      </c>
      <c r="D28" s="168">
        <f>'Total x Ano'!E28/'Total x Ano'!D28-1</f>
        <v>0.14027735237000694</v>
      </c>
      <c r="E28" s="168">
        <f>'Total x Ano'!F28/'Total x Ano'!E28-1</f>
        <v>1.2308319479353624E-2</v>
      </c>
      <c r="F28" s="168">
        <f>'Total x Ano'!G28/'Total x Ano'!F28-1</f>
        <v>1.57993964727563E-2</v>
      </c>
      <c r="G28" s="168">
        <f>'Total x Ano'!H28/'Total x Ano'!G28-1</f>
        <v>0.10255361686596332</v>
      </c>
      <c r="H28" s="168">
        <f>'Total x Ano'!I28/'Total x Ano'!H28-1</f>
        <v>3.9412456514809735E-2</v>
      </c>
      <c r="I28" s="168">
        <f>'Total x Ano'!J28/'Total x Ano'!I28-1</f>
        <v>-8.5721289050905147E-2</v>
      </c>
      <c r="J28" s="168">
        <f>'Total x Ano'!K28/'Total x Ano'!J28-1</f>
        <v>-4.4979783048955335E-2</v>
      </c>
      <c r="K28" s="168">
        <f>'Total x Ano'!L28/'Total x Ano'!K28-1</f>
        <v>1.4397904035959419E-2</v>
      </c>
      <c r="L28" s="168">
        <f>'Total x Ano'!M28/'Total x Ano'!L28-1</f>
        <v>2.5266563448163248E-2</v>
      </c>
    </row>
    <row r="29" spans="1:12" x14ac:dyDescent="0.25">
      <c r="A29" s="157" t="s">
        <v>555</v>
      </c>
      <c r="B29" s="168">
        <f>'Total x Ano'!C29/'Total x Ano'!B29-1</f>
        <v>-4.7214313465743341E-2</v>
      </c>
      <c r="C29" s="168">
        <f>'Total x Ano'!D29/'Total x Ano'!C29-1</f>
        <v>0.18498887361884453</v>
      </c>
      <c r="D29" s="168">
        <f>'Total x Ano'!E29/'Total x Ano'!D29-1</f>
        <v>9.7707446016850996E-2</v>
      </c>
      <c r="E29" s="168">
        <f>'Total x Ano'!F29/'Total x Ano'!E29-1</f>
        <v>7.2161208683221956E-2</v>
      </c>
      <c r="F29" s="168">
        <f>'Total x Ano'!G29/'Total x Ano'!F29-1</f>
        <v>-4.5127459925873414E-2</v>
      </c>
      <c r="G29" s="168">
        <f>'Total x Ano'!H29/'Total x Ano'!G29-1</f>
        <v>8.8911612755425917E-2</v>
      </c>
      <c r="H29" s="168">
        <f>'Total x Ano'!I29/'Total x Ano'!H29-1</f>
        <v>2.6436012057238001E-2</v>
      </c>
      <c r="I29" s="168">
        <f>'Total x Ano'!J29/'Total x Ano'!I29-1</f>
        <v>-3.3520388484180819E-2</v>
      </c>
      <c r="J29" s="168">
        <f>'Total x Ano'!K29/'Total x Ano'!J29-1</f>
        <v>-0.14901759699926576</v>
      </c>
      <c r="K29" s="168">
        <f>'Total x Ano'!L29/'Total x Ano'!K29-1</f>
        <v>7.9357856348618139E-2</v>
      </c>
      <c r="L29" s="168">
        <f>'Total x Ano'!M29/'Total x Ano'!L29-1</f>
        <v>0.39268633230838557</v>
      </c>
    </row>
    <row r="30" spans="1:12" x14ac:dyDescent="0.25">
      <c r="A30" s="157" t="s">
        <v>95</v>
      </c>
      <c r="B30" s="168">
        <f>'Total x Ano'!C30/'Total x Ano'!B30-1</f>
        <v>0.1117184170763732</v>
      </c>
      <c r="C30" s="168">
        <f>'Total x Ano'!D30/'Total x Ano'!C30-1</f>
        <v>5.4850066068421244E-2</v>
      </c>
      <c r="D30" s="168">
        <f>'Total x Ano'!E30/'Total x Ano'!D30-1</f>
        <v>9.9351728581964283E-2</v>
      </c>
      <c r="E30" s="168">
        <f>'Total x Ano'!F30/'Total x Ano'!E30-1</f>
        <v>2.8892507387823452E-2</v>
      </c>
      <c r="F30" s="168">
        <f>'Total x Ano'!G30/'Total x Ano'!F30-1</f>
        <v>5.5680954811345273E-2</v>
      </c>
      <c r="G30" s="168">
        <f>'Total x Ano'!H30/'Total x Ano'!G30-1</f>
        <v>1.8149782172189211E-2</v>
      </c>
      <c r="H30" s="168">
        <f>'Total x Ano'!I30/'Total x Ano'!H30-1</f>
        <v>2.0517919592037748E-2</v>
      </c>
      <c r="I30" s="168">
        <f>'Total x Ano'!J30/'Total x Ano'!I30-1</f>
        <v>-0.14465700460904418</v>
      </c>
      <c r="J30" s="168">
        <f>'Total x Ano'!K30/'Total x Ano'!J30-1</f>
        <v>-4.8575002997824801E-2</v>
      </c>
      <c r="K30" s="168">
        <f>'Total x Ano'!L30/'Total x Ano'!K30-1</f>
        <v>-3.282103673857939E-2</v>
      </c>
      <c r="L30" s="168">
        <f>'Total x Ano'!M30/'Total x Ano'!L30-1</f>
        <v>1.4742770181319642E-2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20"/>
  <sheetViews>
    <sheetView topLeftCell="C283" zoomScaleNormal="100" workbookViewId="0">
      <selection activeCell="T308" sqref="T308"/>
    </sheetView>
  </sheetViews>
  <sheetFormatPr defaultRowHeight="15" x14ac:dyDescent="0.25"/>
  <cols>
    <col min="1" max="1" width="24" style="156" customWidth="1"/>
    <col min="2" max="12" width="11.28515625" style="156" customWidth="1"/>
    <col min="13" max="13" width="9.140625" style="156"/>
    <col min="14" max="14" width="23.140625" style="156" bestFit="1" customWidth="1"/>
    <col min="15" max="15" width="10" style="156" bestFit="1" customWidth="1"/>
    <col min="16" max="17" width="9.140625" style="156"/>
    <col min="18" max="18" width="10" style="156" bestFit="1" customWidth="1"/>
    <col min="19" max="25" width="9.140625" style="156"/>
    <col min="26" max="16384" width="9.140625" style="11"/>
  </cols>
  <sheetData>
    <row r="1" spans="1:25" s="169" customFormat="1" x14ac:dyDescent="0.25">
      <c r="A1" s="170" t="s">
        <v>938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 t="s">
        <v>936</v>
      </c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</row>
    <row r="3" spans="1:25" x14ac:dyDescent="0.25">
      <c r="A3" s="157"/>
      <c r="B3" s="171">
        <v>2007</v>
      </c>
      <c r="C3" s="157">
        <v>2007</v>
      </c>
      <c r="D3" s="157">
        <v>2007</v>
      </c>
      <c r="E3" s="157">
        <v>2007</v>
      </c>
      <c r="F3" s="157">
        <v>2007</v>
      </c>
      <c r="G3" s="157">
        <v>2007</v>
      </c>
      <c r="H3" s="157">
        <v>2007</v>
      </c>
      <c r="I3" s="157">
        <v>2007</v>
      </c>
      <c r="J3" s="157">
        <v>2007</v>
      </c>
      <c r="K3" s="157">
        <v>2007</v>
      </c>
      <c r="L3" s="157">
        <v>2007</v>
      </c>
      <c r="N3" s="157"/>
      <c r="O3" s="171">
        <v>2007</v>
      </c>
      <c r="P3" s="157">
        <v>2007</v>
      </c>
      <c r="Q3" s="157">
        <v>2007</v>
      </c>
      <c r="R3" s="157">
        <v>2007</v>
      </c>
      <c r="S3" s="157">
        <v>2007</v>
      </c>
      <c r="T3" s="157">
        <v>2007</v>
      </c>
      <c r="U3" s="157">
        <v>2007</v>
      </c>
      <c r="V3" s="157">
        <v>2007</v>
      </c>
      <c r="W3" s="157">
        <v>2007</v>
      </c>
      <c r="X3" s="157">
        <v>2007</v>
      </c>
      <c r="Y3" s="176">
        <v>2007</v>
      </c>
    </row>
    <row r="4" spans="1:25" x14ac:dyDescent="0.25">
      <c r="A4" s="157"/>
      <c r="B4" s="157" t="s">
        <v>780</v>
      </c>
      <c r="C4" s="157" t="s">
        <v>782</v>
      </c>
      <c r="D4" s="157" t="s">
        <v>23</v>
      </c>
      <c r="E4" s="157" t="s">
        <v>787</v>
      </c>
      <c r="F4" s="157" t="s">
        <v>788</v>
      </c>
      <c r="G4" s="157" t="s">
        <v>791</v>
      </c>
      <c r="H4" s="157" t="s">
        <v>25</v>
      </c>
      <c r="I4" s="157" t="s">
        <v>24</v>
      </c>
      <c r="J4" s="157" t="s">
        <v>35</v>
      </c>
      <c r="K4" s="157" t="s">
        <v>795</v>
      </c>
      <c r="L4" s="157" t="s">
        <v>939</v>
      </c>
      <c r="N4" s="157"/>
      <c r="O4" s="157" t="s">
        <v>780</v>
      </c>
      <c r="P4" s="157" t="s">
        <v>782</v>
      </c>
      <c r="Q4" s="157" t="s">
        <v>23</v>
      </c>
      <c r="R4" s="157" t="s">
        <v>787</v>
      </c>
      <c r="S4" s="157" t="s">
        <v>788</v>
      </c>
      <c r="T4" s="157" t="s">
        <v>791</v>
      </c>
      <c r="U4" s="157" t="s">
        <v>25</v>
      </c>
      <c r="V4" s="157" t="s">
        <v>24</v>
      </c>
      <c r="W4" s="157" t="s">
        <v>35</v>
      </c>
      <c r="X4" s="157" t="s">
        <v>795</v>
      </c>
      <c r="Y4" s="176" t="s">
        <v>939</v>
      </c>
    </row>
    <row r="5" spans="1:25" x14ac:dyDescent="0.25">
      <c r="A5" s="157" t="s">
        <v>529</v>
      </c>
      <c r="B5" s="172">
        <f>tab_dinamicas!C526</f>
        <v>17609.223260582796</v>
      </c>
      <c r="C5" s="172">
        <f>tab_dinamicas!D526</f>
        <v>0</v>
      </c>
      <c r="D5" s="172">
        <f>tab_dinamicas!E526</f>
        <v>0</v>
      </c>
      <c r="E5" s="172">
        <f>tab_dinamicas!F526</f>
        <v>0</v>
      </c>
      <c r="F5" s="172">
        <f>tab_dinamicas!G526</f>
        <v>102067.70729874694</v>
      </c>
      <c r="G5" s="172">
        <f>tab_dinamicas!H526</f>
        <v>0</v>
      </c>
      <c r="H5" s="172">
        <f>tab_dinamicas!I526</f>
        <v>0</v>
      </c>
      <c r="I5" s="172">
        <f>tab_dinamicas!J526</f>
        <v>12421.208275684432</v>
      </c>
      <c r="J5" s="172">
        <f>tab_dinamicas!K526</f>
        <v>0</v>
      </c>
      <c r="K5" s="172">
        <f>tab_dinamicas!L526</f>
        <v>0</v>
      </c>
      <c r="L5" s="172">
        <f>SUM(B5:K5)</f>
        <v>132098.13883501419</v>
      </c>
      <c r="N5" s="157" t="s">
        <v>529</v>
      </c>
      <c r="O5" s="173">
        <f>+B5/'Total x Ano'!$B$30</f>
        <v>1.39802004549884E-4</v>
      </c>
      <c r="P5" s="173">
        <f>+C5/'Total x Ano'!$B$30</f>
        <v>0</v>
      </c>
      <c r="Q5" s="173">
        <f>+D5/'Total x Ano'!$B$30</f>
        <v>0</v>
      </c>
      <c r="R5" s="173">
        <f>+E5/'Total x Ano'!$B$30</f>
        <v>0</v>
      </c>
      <c r="S5" s="173">
        <f>+F5/'Total x Ano'!$B$30</f>
        <v>8.1032932963696165E-4</v>
      </c>
      <c r="T5" s="173">
        <f>+G5/'Total x Ano'!$B$30</f>
        <v>0</v>
      </c>
      <c r="U5" s="173">
        <f>+H5/'Total x Ano'!$B$30</f>
        <v>0</v>
      </c>
      <c r="V5" s="173">
        <f>+I5/'Total x Ano'!$B$30</f>
        <v>9.8613652071716663E-5</v>
      </c>
      <c r="W5" s="173">
        <f>+J5/'Total x Ano'!$B$30</f>
        <v>0</v>
      </c>
      <c r="X5" s="173">
        <f>+K5/'Total x Ano'!$B$30</f>
        <v>0</v>
      </c>
      <c r="Y5" s="173">
        <f>+L5/'Total x Ano'!$B$30</f>
        <v>1.0487449862585626E-3</v>
      </c>
    </row>
    <row r="6" spans="1:25" x14ac:dyDescent="0.25">
      <c r="A6" s="157" t="s">
        <v>530</v>
      </c>
      <c r="B6" s="172">
        <f>tab_dinamicas!C527</f>
        <v>1646.1142524092365</v>
      </c>
      <c r="C6" s="172">
        <f>tab_dinamicas!D527</f>
        <v>0</v>
      </c>
      <c r="D6" s="172">
        <f>tab_dinamicas!E527</f>
        <v>0</v>
      </c>
      <c r="E6" s="172">
        <f>tab_dinamicas!F527</f>
        <v>0</v>
      </c>
      <c r="F6" s="172">
        <f>tab_dinamicas!G527</f>
        <v>42479.699535288448</v>
      </c>
      <c r="G6" s="172">
        <f>tab_dinamicas!H527</f>
        <v>0</v>
      </c>
      <c r="H6" s="172">
        <f>tab_dinamicas!I527</f>
        <v>0</v>
      </c>
      <c r="I6" s="172">
        <f>tab_dinamicas!J527</f>
        <v>4306.9101390932074</v>
      </c>
      <c r="J6" s="172">
        <f>tab_dinamicas!K527</f>
        <v>0</v>
      </c>
      <c r="K6" s="172">
        <f>tab_dinamicas!L527</f>
        <v>0</v>
      </c>
      <c r="L6" s="172">
        <f t="shared" ref="L6:L32" si="0">SUM(B6:K6)</f>
        <v>48432.723926790888</v>
      </c>
      <c r="N6" s="157" t="s">
        <v>530</v>
      </c>
      <c r="O6" s="173">
        <f>+B6/'Total x Ano'!$B$30</f>
        <v>1.306872363416946E-5</v>
      </c>
      <c r="P6" s="173">
        <f>+C6/'Total x Ano'!$B$30</f>
        <v>0</v>
      </c>
      <c r="Q6" s="173">
        <f>+D6/'Total x Ano'!$B$30</f>
        <v>0</v>
      </c>
      <c r="R6" s="173">
        <f>+E6/'Total x Ano'!$B$30</f>
        <v>0</v>
      </c>
      <c r="S6" s="173">
        <f>+F6/'Total x Ano'!$B$30</f>
        <v>3.3725207863106804E-4</v>
      </c>
      <c r="T6" s="173">
        <f>+G6/'Total x Ano'!$B$30</f>
        <v>0</v>
      </c>
      <c r="U6" s="173">
        <f>+H6/'Total x Ano'!$B$30</f>
        <v>0</v>
      </c>
      <c r="V6" s="173">
        <f>+I6/'Total x Ano'!$B$30</f>
        <v>3.4193141966076843E-5</v>
      </c>
      <c r="W6" s="173">
        <f>+J6/'Total x Ano'!$B$30</f>
        <v>0</v>
      </c>
      <c r="X6" s="173">
        <f>+K6/'Total x Ano'!$B$30</f>
        <v>0</v>
      </c>
      <c r="Y6" s="173">
        <f>+L6/'Total x Ano'!$B$30</f>
        <v>3.8451394423131429E-4</v>
      </c>
    </row>
    <row r="7" spans="1:25" x14ac:dyDescent="0.25">
      <c r="A7" s="157" t="s">
        <v>531</v>
      </c>
      <c r="B7" s="172">
        <f>tab_dinamicas!C528</f>
        <v>27339.155401415952</v>
      </c>
      <c r="C7" s="172">
        <f>tab_dinamicas!D528</f>
        <v>0</v>
      </c>
      <c r="D7" s="172">
        <f>tab_dinamicas!E528</f>
        <v>0</v>
      </c>
      <c r="E7" s="172">
        <f>tab_dinamicas!F528</f>
        <v>0</v>
      </c>
      <c r="F7" s="172">
        <f>tab_dinamicas!G528</f>
        <v>170975.26731500757</v>
      </c>
      <c r="G7" s="172">
        <f>tab_dinamicas!H528</f>
        <v>0</v>
      </c>
      <c r="H7" s="172">
        <f>tab_dinamicas!I528</f>
        <v>0</v>
      </c>
      <c r="I7" s="172">
        <f>tab_dinamicas!J528</f>
        <v>19408.698580771132</v>
      </c>
      <c r="J7" s="172">
        <f>tab_dinamicas!K528</f>
        <v>0</v>
      </c>
      <c r="K7" s="172">
        <f>tab_dinamicas!L528</f>
        <v>0</v>
      </c>
      <c r="L7" s="172">
        <f t="shared" si="0"/>
        <v>217723.12129719465</v>
      </c>
      <c r="N7" s="157" t="s">
        <v>531</v>
      </c>
      <c r="O7" s="173">
        <f>+B7/'Total x Ano'!$B$30</f>
        <v>2.1704925147801455E-4</v>
      </c>
      <c r="P7" s="173">
        <f>+C7/'Total x Ano'!$B$30</f>
        <v>0</v>
      </c>
      <c r="Q7" s="173">
        <f>+D7/'Total x Ano'!$B$30</f>
        <v>0</v>
      </c>
      <c r="R7" s="173">
        <f>+E7/'Total x Ano'!$B$30</f>
        <v>0</v>
      </c>
      <c r="S7" s="173">
        <f>+F7/'Total x Ano'!$B$30</f>
        <v>1.357395766149156E-3</v>
      </c>
      <c r="T7" s="173">
        <f>+G7/'Total x Ano'!$B$30</f>
        <v>0</v>
      </c>
      <c r="U7" s="173">
        <f>+H7/'Total x Ano'!$B$30</f>
        <v>0</v>
      </c>
      <c r="V7" s="173">
        <f>+I7/'Total x Ano'!$B$30</f>
        <v>1.5408828243833005E-4</v>
      </c>
      <c r="W7" s="173">
        <f>+J7/'Total x Ano'!$B$30</f>
        <v>0</v>
      </c>
      <c r="X7" s="173">
        <f>+K7/'Total x Ano'!$B$30</f>
        <v>0</v>
      </c>
      <c r="Y7" s="173">
        <f>+L7/'Total x Ano'!$B$30</f>
        <v>1.7285333000655004E-3</v>
      </c>
    </row>
    <row r="8" spans="1:25" x14ac:dyDescent="0.25">
      <c r="A8" s="157" t="s">
        <v>532</v>
      </c>
      <c r="B8" s="172">
        <f>tab_dinamicas!C529</f>
        <v>897.40465762609688</v>
      </c>
      <c r="C8" s="172">
        <f>tab_dinamicas!D529</f>
        <v>0</v>
      </c>
      <c r="D8" s="172">
        <f>tab_dinamicas!E529</f>
        <v>0</v>
      </c>
      <c r="E8" s="172">
        <f>tab_dinamicas!F529</f>
        <v>0</v>
      </c>
      <c r="F8" s="172">
        <f>tab_dinamicas!G529</f>
        <v>26549.164810965547</v>
      </c>
      <c r="G8" s="172">
        <f>tab_dinamicas!H529</f>
        <v>0</v>
      </c>
      <c r="H8" s="172">
        <f>tab_dinamicas!I529</f>
        <v>0</v>
      </c>
      <c r="I8" s="172">
        <f>tab_dinamicas!J529</f>
        <v>3209.0515924211481</v>
      </c>
      <c r="J8" s="172">
        <f>tab_dinamicas!K529</f>
        <v>0</v>
      </c>
      <c r="K8" s="172">
        <f>tab_dinamicas!L529</f>
        <v>0</v>
      </c>
      <c r="L8" s="172">
        <f t="shared" si="0"/>
        <v>30655.621061012789</v>
      </c>
      <c r="N8" s="157" t="s">
        <v>532</v>
      </c>
      <c r="O8" s="173">
        <f>+B8/'Total x Ano'!$B$30</f>
        <v>7.1246169221650551E-6</v>
      </c>
      <c r="P8" s="173">
        <f>+C8/'Total x Ano'!$B$30</f>
        <v>0</v>
      </c>
      <c r="Q8" s="173">
        <f>+D8/'Total x Ano'!$B$30</f>
        <v>0</v>
      </c>
      <c r="R8" s="173">
        <f>+E8/'Total x Ano'!$B$30</f>
        <v>0</v>
      </c>
      <c r="S8" s="173">
        <f>+F8/'Total x Ano'!$B$30</f>
        <v>2.1077740935947366E-4</v>
      </c>
      <c r="T8" s="173">
        <f>+G8/'Total x Ano'!$B$30</f>
        <v>0</v>
      </c>
      <c r="U8" s="173">
        <f>+H8/'Total x Ano'!$B$30</f>
        <v>0</v>
      </c>
      <c r="V8" s="173">
        <f>+I8/'Total x Ano'!$B$30</f>
        <v>2.5477094513800032E-5</v>
      </c>
      <c r="W8" s="173">
        <f>+J8/'Total x Ano'!$B$30</f>
        <v>0</v>
      </c>
      <c r="X8" s="173">
        <f>+K8/'Total x Ano'!$B$30</f>
        <v>0</v>
      </c>
      <c r="Y8" s="173">
        <f>+L8/'Total x Ano'!$B$30</f>
        <v>2.4337912079543873E-4</v>
      </c>
    </row>
    <row r="9" spans="1:25" x14ac:dyDescent="0.25">
      <c r="A9" s="157" t="s">
        <v>533</v>
      </c>
      <c r="B9" s="172">
        <f>tab_dinamicas!C530</f>
        <v>26119.979253615063</v>
      </c>
      <c r="C9" s="172">
        <f>tab_dinamicas!D530</f>
        <v>0</v>
      </c>
      <c r="D9" s="172">
        <f>tab_dinamicas!E530</f>
        <v>0</v>
      </c>
      <c r="E9" s="172">
        <f>tab_dinamicas!F530</f>
        <v>0</v>
      </c>
      <c r="F9" s="172">
        <f>tab_dinamicas!G530</f>
        <v>208583.64270385518</v>
      </c>
      <c r="G9" s="172">
        <f>tab_dinamicas!H530</f>
        <v>0</v>
      </c>
      <c r="H9" s="172">
        <f>tab_dinamicas!I530</f>
        <v>0</v>
      </c>
      <c r="I9" s="172">
        <f>tab_dinamicas!J530</f>
        <v>29392.807404895859</v>
      </c>
      <c r="J9" s="172">
        <f>tab_dinamicas!K530</f>
        <v>0</v>
      </c>
      <c r="K9" s="172">
        <f>tab_dinamicas!L530</f>
        <v>0</v>
      </c>
      <c r="L9" s="172">
        <f t="shared" si="0"/>
        <v>264096.42936236609</v>
      </c>
      <c r="N9" s="157" t="s">
        <v>533</v>
      </c>
      <c r="O9" s="173">
        <f>+B9/'Total x Ano'!$B$30</f>
        <v>2.0737004718605144E-4</v>
      </c>
      <c r="P9" s="173">
        <f>+C9/'Total x Ano'!$B$30</f>
        <v>0</v>
      </c>
      <c r="Q9" s="173">
        <f>+D9/'Total x Ano'!$B$30</f>
        <v>0</v>
      </c>
      <c r="R9" s="173">
        <f>+E9/'Total x Ano'!$B$30</f>
        <v>0</v>
      </c>
      <c r="S9" s="173">
        <f>+F9/'Total x Ano'!$B$30</f>
        <v>1.6559737436908756E-3</v>
      </c>
      <c r="T9" s="173">
        <f>+G9/'Total x Ano'!$B$30</f>
        <v>0</v>
      </c>
      <c r="U9" s="173">
        <f>+H9/'Total x Ano'!$B$30</f>
        <v>0</v>
      </c>
      <c r="V9" s="173">
        <f>+I9/'Total x Ano'!$B$30</f>
        <v>2.3335347242437753E-4</v>
      </c>
      <c r="W9" s="173">
        <f>+J9/'Total x Ano'!$B$30</f>
        <v>0</v>
      </c>
      <c r="X9" s="173">
        <f>+K9/'Total x Ano'!$B$30</f>
        <v>0</v>
      </c>
      <c r="Y9" s="173">
        <f>+L9/'Total x Ano'!$B$30</f>
        <v>2.0966972633013046E-3</v>
      </c>
    </row>
    <row r="10" spans="1:25" x14ac:dyDescent="0.25">
      <c r="A10" s="157" t="s">
        <v>534</v>
      </c>
      <c r="B10" s="172">
        <f>tab_dinamicas!C531</f>
        <v>424.5079693702429</v>
      </c>
      <c r="C10" s="172">
        <f>tab_dinamicas!D531</f>
        <v>0</v>
      </c>
      <c r="D10" s="172">
        <f>tab_dinamicas!E531</f>
        <v>0</v>
      </c>
      <c r="E10" s="172">
        <f>tab_dinamicas!F531</f>
        <v>0</v>
      </c>
      <c r="F10" s="172">
        <f>tab_dinamicas!G531</f>
        <v>46066.012391737284</v>
      </c>
      <c r="G10" s="172">
        <f>tab_dinamicas!H531</f>
        <v>0</v>
      </c>
      <c r="H10" s="172">
        <f>tab_dinamicas!I531</f>
        <v>0</v>
      </c>
      <c r="I10" s="172">
        <f>tab_dinamicas!J531</f>
        <v>2510.2108201657675</v>
      </c>
      <c r="J10" s="172">
        <f>tab_dinamicas!K531</f>
        <v>0</v>
      </c>
      <c r="K10" s="172">
        <f>tab_dinamicas!L531</f>
        <v>0</v>
      </c>
      <c r="L10" s="172">
        <f t="shared" si="0"/>
        <v>49000.731181273295</v>
      </c>
      <c r="N10" s="157" t="s">
        <v>534</v>
      </c>
      <c r="O10" s="173">
        <f>+B10/'Total x Ano'!$B$30</f>
        <v>3.3702261699529704E-6</v>
      </c>
      <c r="P10" s="173">
        <f>+C10/'Total x Ano'!$B$30</f>
        <v>0</v>
      </c>
      <c r="Q10" s="173">
        <f>+D10/'Total x Ano'!$B$30</f>
        <v>0</v>
      </c>
      <c r="R10" s="173">
        <f>+E10/'Total x Ano'!$B$30</f>
        <v>0</v>
      </c>
      <c r="S10" s="173">
        <f>+F10/'Total x Ano'!$B$30</f>
        <v>3.6572430133250099E-4</v>
      </c>
      <c r="T10" s="173">
        <f>+G10/'Total x Ano'!$B$30</f>
        <v>0</v>
      </c>
      <c r="U10" s="173">
        <f>+H10/'Total x Ano'!$B$30</f>
        <v>0</v>
      </c>
      <c r="V10" s="173">
        <f>+I10/'Total x Ano'!$B$30</f>
        <v>1.992890312700642E-5</v>
      </c>
      <c r="W10" s="173">
        <f>+J10/'Total x Ano'!$B$30</f>
        <v>0</v>
      </c>
      <c r="X10" s="173">
        <f>+K10/'Total x Ano'!$B$30</f>
        <v>0</v>
      </c>
      <c r="Y10" s="173">
        <f>+L10/'Total x Ano'!$B$30</f>
        <v>3.8902343062946043E-4</v>
      </c>
    </row>
    <row r="11" spans="1:25" x14ac:dyDescent="0.25">
      <c r="A11" s="157" t="s">
        <v>535</v>
      </c>
      <c r="B11" s="172">
        <f>tab_dinamicas!C532</f>
        <v>2857.2584869219186</v>
      </c>
      <c r="C11" s="172">
        <f>tab_dinamicas!D532</f>
        <v>0</v>
      </c>
      <c r="D11" s="172">
        <f>tab_dinamicas!E532</f>
        <v>0</v>
      </c>
      <c r="E11" s="172">
        <f>tab_dinamicas!F532</f>
        <v>0</v>
      </c>
      <c r="F11" s="172">
        <f>tab_dinamicas!G532</f>
        <v>97752.154393740711</v>
      </c>
      <c r="G11" s="172">
        <f>tab_dinamicas!H532</f>
        <v>0</v>
      </c>
      <c r="H11" s="172">
        <f>tab_dinamicas!I532</f>
        <v>0</v>
      </c>
      <c r="I11" s="172">
        <f>tab_dinamicas!J532</f>
        <v>10639.631853640043</v>
      </c>
      <c r="J11" s="172">
        <f>tab_dinamicas!K532</f>
        <v>0</v>
      </c>
      <c r="K11" s="172">
        <f>tab_dinamicas!L532</f>
        <v>0</v>
      </c>
      <c r="L11" s="172">
        <f t="shared" si="0"/>
        <v>111249.04473430268</v>
      </c>
      <c r="N11" s="157" t="s">
        <v>535</v>
      </c>
      <c r="O11" s="173">
        <f>+B11/'Total x Ano'!$B$30</f>
        <v>2.2684161480478184E-5</v>
      </c>
      <c r="P11" s="173">
        <f>+C11/'Total x Ano'!$B$30</f>
        <v>0</v>
      </c>
      <c r="Q11" s="173">
        <f>+D11/'Total x Ano'!$B$30</f>
        <v>0</v>
      </c>
      <c r="R11" s="173">
        <f>+E11/'Total x Ano'!$B$30</f>
        <v>0</v>
      </c>
      <c r="S11" s="173">
        <f>+F11/'Total x Ano'!$B$30</f>
        <v>7.7606757158364366E-4</v>
      </c>
      <c r="T11" s="173">
        <f>+G11/'Total x Ano'!$B$30</f>
        <v>0</v>
      </c>
      <c r="U11" s="173">
        <f>+H11/'Total x Ano'!$B$30</f>
        <v>0</v>
      </c>
      <c r="V11" s="173">
        <f>+I11/'Total x Ano'!$B$30</f>
        <v>8.446947595588879E-5</v>
      </c>
      <c r="W11" s="173">
        <f>+J11/'Total x Ano'!$B$30</f>
        <v>0</v>
      </c>
      <c r="X11" s="173">
        <f>+K11/'Total x Ano'!$B$30</f>
        <v>0</v>
      </c>
      <c r="Y11" s="173">
        <f>+L11/'Total x Ano'!$B$30</f>
        <v>8.8322120902001072E-4</v>
      </c>
    </row>
    <row r="12" spans="1:25" x14ac:dyDescent="0.25">
      <c r="A12" s="157" t="s">
        <v>536</v>
      </c>
      <c r="B12" s="172">
        <f>tab_dinamicas!C533</f>
        <v>19974.111414276074</v>
      </c>
      <c r="C12" s="172">
        <f>tab_dinamicas!D533</f>
        <v>0</v>
      </c>
      <c r="D12" s="172">
        <f>tab_dinamicas!E533</f>
        <v>0</v>
      </c>
      <c r="E12" s="172">
        <f>tab_dinamicas!F533</f>
        <v>0</v>
      </c>
      <c r="F12" s="172">
        <f>tab_dinamicas!G533</f>
        <v>148876.85490902155</v>
      </c>
      <c r="G12" s="172">
        <f>tab_dinamicas!H533</f>
        <v>0</v>
      </c>
      <c r="H12" s="172">
        <f>tab_dinamicas!I533</f>
        <v>0</v>
      </c>
      <c r="I12" s="172">
        <f>tab_dinamicas!J533</f>
        <v>27786.592870325097</v>
      </c>
      <c r="J12" s="172">
        <f>tab_dinamicas!K533</f>
        <v>0</v>
      </c>
      <c r="K12" s="172">
        <f>tab_dinamicas!L533</f>
        <v>0</v>
      </c>
      <c r="L12" s="172">
        <f t="shared" si="0"/>
        <v>196637.55919362273</v>
      </c>
      <c r="N12" s="157" t="s">
        <v>536</v>
      </c>
      <c r="O12" s="173">
        <f>+B12/'Total x Ano'!$B$30</f>
        <v>1.5857717137752363E-4</v>
      </c>
      <c r="P12" s="173">
        <f>+C12/'Total x Ano'!$B$30</f>
        <v>0</v>
      </c>
      <c r="Q12" s="173">
        <f>+D12/'Total x Ano'!$B$30</f>
        <v>0</v>
      </c>
      <c r="R12" s="173">
        <f>+E12/'Total x Ano'!$B$30</f>
        <v>0</v>
      </c>
      <c r="S12" s="173">
        <f>+F12/'Total x Ano'!$B$30</f>
        <v>1.1819534819546955E-3</v>
      </c>
      <c r="T12" s="173">
        <f>+G12/'Total x Ano'!$B$30</f>
        <v>0</v>
      </c>
      <c r="U12" s="173">
        <f>+H12/'Total x Ano'!$B$30</f>
        <v>0</v>
      </c>
      <c r="V12" s="173">
        <f>+I12/'Total x Ano'!$B$30</f>
        <v>2.2060151804528816E-4</v>
      </c>
      <c r="W12" s="173">
        <f>+J12/'Total x Ano'!$B$30</f>
        <v>0</v>
      </c>
      <c r="X12" s="173">
        <f>+K12/'Total x Ano'!$B$30</f>
        <v>0</v>
      </c>
      <c r="Y12" s="173">
        <f>+L12/'Total x Ano'!$B$30</f>
        <v>1.5611321713775073E-3</v>
      </c>
    </row>
    <row r="13" spans="1:25" x14ac:dyDescent="0.25">
      <c r="A13" s="157" t="s">
        <v>537</v>
      </c>
      <c r="B13" s="172">
        <f>tab_dinamicas!C534</f>
        <v>9695.4571556701412</v>
      </c>
      <c r="C13" s="172">
        <f>tab_dinamicas!D534</f>
        <v>0</v>
      </c>
      <c r="D13" s="172">
        <f>tab_dinamicas!E534</f>
        <v>0</v>
      </c>
      <c r="E13" s="172">
        <f>tab_dinamicas!F534</f>
        <v>0</v>
      </c>
      <c r="F13" s="172">
        <f>tab_dinamicas!G534</f>
        <v>102661.9952304</v>
      </c>
      <c r="G13" s="172">
        <f>tab_dinamicas!H534</f>
        <v>0</v>
      </c>
      <c r="H13" s="172">
        <f>tab_dinamicas!I534</f>
        <v>0</v>
      </c>
      <c r="I13" s="172">
        <f>tab_dinamicas!J534</f>
        <v>19532.858943855808</v>
      </c>
      <c r="J13" s="172">
        <f>tab_dinamicas!K534</f>
        <v>0</v>
      </c>
      <c r="K13" s="172">
        <f>tab_dinamicas!L534</f>
        <v>0</v>
      </c>
      <c r="L13" s="172">
        <f t="shared" si="0"/>
        <v>131890.31132992596</v>
      </c>
      <c r="N13" s="157" t="s">
        <v>537</v>
      </c>
      <c r="O13" s="173">
        <f>+B13/'Total x Ano'!$B$30</f>
        <v>7.697354535928251E-5</v>
      </c>
      <c r="P13" s="173">
        <f>+C13/'Total x Ano'!$B$30</f>
        <v>0</v>
      </c>
      <c r="Q13" s="173">
        <f>+D13/'Total x Ano'!$B$30</f>
        <v>0</v>
      </c>
      <c r="R13" s="173">
        <f>+E13/'Total x Ano'!$B$30</f>
        <v>0</v>
      </c>
      <c r="S13" s="173">
        <f>+F13/'Total x Ano'!$B$30</f>
        <v>8.1504746188478644E-4</v>
      </c>
      <c r="T13" s="173">
        <f>+G13/'Total x Ano'!$B$30</f>
        <v>0</v>
      </c>
      <c r="U13" s="173">
        <f>+H13/'Total x Ano'!$B$30</f>
        <v>0</v>
      </c>
      <c r="V13" s="173">
        <f>+I13/'Total x Ano'!$B$30</f>
        <v>1.5507400834957643E-4</v>
      </c>
      <c r="W13" s="173">
        <f>+J13/'Total x Ano'!$B$30</f>
        <v>0</v>
      </c>
      <c r="X13" s="173">
        <f>+K13/'Total x Ano'!$B$30</f>
        <v>0</v>
      </c>
      <c r="Y13" s="173">
        <f>+L13/'Total x Ano'!$B$30</f>
        <v>1.0470950155936454E-3</v>
      </c>
    </row>
    <row r="14" spans="1:25" x14ac:dyDescent="0.25">
      <c r="A14" s="157" t="s">
        <v>538</v>
      </c>
      <c r="B14" s="172">
        <f>tab_dinamicas!C535</f>
        <v>25686.178715042093</v>
      </c>
      <c r="C14" s="172">
        <f>tab_dinamicas!D535</f>
        <v>0</v>
      </c>
      <c r="D14" s="172">
        <f>tab_dinamicas!E535</f>
        <v>0</v>
      </c>
      <c r="E14" s="172">
        <f>tab_dinamicas!F535</f>
        <v>0</v>
      </c>
      <c r="F14" s="172">
        <f>tab_dinamicas!G535</f>
        <v>416986.08271222969</v>
      </c>
      <c r="G14" s="172">
        <f>tab_dinamicas!H535</f>
        <v>0</v>
      </c>
      <c r="H14" s="172">
        <f>tab_dinamicas!I535</f>
        <v>0</v>
      </c>
      <c r="I14" s="172">
        <f>tab_dinamicas!J535</f>
        <v>31956.719361855019</v>
      </c>
      <c r="J14" s="172">
        <f>tab_dinamicas!K535</f>
        <v>0</v>
      </c>
      <c r="K14" s="172">
        <f>tab_dinamicas!L535</f>
        <v>0</v>
      </c>
      <c r="L14" s="172">
        <f t="shared" si="0"/>
        <v>474628.98078912677</v>
      </c>
      <c r="N14" s="157" t="s">
        <v>538</v>
      </c>
      <c r="O14" s="173">
        <f>+B14/'Total x Ano'!$B$30</f>
        <v>2.0392604605267529E-4</v>
      </c>
      <c r="P14" s="173">
        <f>+C14/'Total x Ano'!$B$30</f>
        <v>0</v>
      </c>
      <c r="Q14" s="173">
        <f>+D14/'Total x Ano'!$B$30</f>
        <v>0</v>
      </c>
      <c r="R14" s="173">
        <f>+E14/'Total x Ano'!$B$30</f>
        <v>0</v>
      </c>
      <c r="S14" s="173">
        <f>+F14/'Total x Ano'!$B$30</f>
        <v>3.3105088946804623E-3</v>
      </c>
      <c r="T14" s="173">
        <f>+G14/'Total x Ano'!$B$30</f>
        <v>0</v>
      </c>
      <c r="U14" s="173">
        <f>+H14/'Total x Ano'!$B$30</f>
        <v>0</v>
      </c>
      <c r="V14" s="173">
        <f>+I14/'Total x Ano'!$B$30</f>
        <v>2.5370871613774752E-4</v>
      </c>
      <c r="W14" s="173">
        <f>+J14/'Total x Ano'!$B$30</f>
        <v>0</v>
      </c>
      <c r="X14" s="173">
        <f>+K14/'Total x Ano'!$B$30</f>
        <v>0</v>
      </c>
      <c r="Y14" s="173">
        <f>+L14/'Total x Ano'!$B$30</f>
        <v>3.7681436568708852E-3</v>
      </c>
    </row>
    <row r="15" spans="1:25" x14ac:dyDescent="0.25">
      <c r="A15" s="157" t="s">
        <v>539</v>
      </c>
      <c r="B15" s="172">
        <f>tab_dinamicas!C536</f>
        <v>14701.767408946303</v>
      </c>
      <c r="C15" s="172">
        <f>tab_dinamicas!D536</f>
        <v>0</v>
      </c>
      <c r="D15" s="172">
        <f>tab_dinamicas!E536</f>
        <v>0</v>
      </c>
      <c r="E15" s="172">
        <f>tab_dinamicas!F536</f>
        <v>0</v>
      </c>
      <c r="F15" s="172">
        <f>tab_dinamicas!G536</f>
        <v>122021.26450770705</v>
      </c>
      <c r="G15" s="172">
        <f>tab_dinamicas!H536</f>
        <v>0</v>
      </c>
      <c r="H15" s="172">
        <f>tab_dinamicas!I536</f>
        <v>0</v>
      </c>
      <c r="I15" s="172">
        <f>tab_dinamicas!J536</f>
        <v>22995.507156041789</v>
      </c>
      <c r="J15" s="172">
        <f>tab_dinamicas!K536</f>
        <v>0</v>
      </c>
      <c r="K15" s="172">
        <f>tab_dinamicas!L536</f>
        <v>0</v>
      </c>
      <c r="L15" s="172">
        <f t="shared" si="0"/>
        <v>159718.53907269516</v>
      </c>
      <c r="N15" s="157" t="s">
        <v>539</v>
      </c>
      <c r="O15" s="173">
        <f>+B15/'Total x Ano'!$B$30</f>
        <v>1.1671931940334908E-4</v>
      </c>
      <c r="P15" s="173">
        <f>+C15/'Total x Ano'!$B$30</f>
        <v>0</v>
      </c>
      <c r="Q15" s="173">
        <f>+D15/'Total x Ano'!$B$30</f>
        <v>0</v>
      </c>
      <c r="R15" s="173">
        <f>+E15/'Total x Ano'!$B$30</f>
        <v>0</v>
      </c>
      <c r="S15" s="173">
        <f>+F15/'Total x Ano'!$B$30</f>
        <v>9.687433183991831E-4</v>
      </c>
      <c r="T15" s="173">
        <f>+G15/'Total x Ano'!$B$30</f>
        <v>0</v>
      </c>
      <c r="U15" s="173">
        <f>+H15/'Total x Ano'!$B$30</f>
        <v>0</v>
      </c>
      <c r="V15" s="173">
        <f>+I15/'Total x Ano'!$B$30</f>
        <v>1.8256444071851959E-4</v>
      </c>
      <c r="W15" s="173">
        <f>+J15/'Total x Ano'!$B$30</f>
        <v>0</v>
      </c>
      <c r="X15" s="173">
        <f>+K15/'Total x Ano'!$B$30</f>
        <v>0</v>
      </c>
      <c r="Y15" s="173">
        <f>+L15/'Total x Ano'!$B$30</f>
        <v>1.268027078521052E-3</v>
      </c>
    </row>
    <row r="16" spans="1:25" x14ac:dyDescent="0.25">
      <c r="A16" s="157" t="s">
        <v>540</v>
      </c>
      <c r="B16" s="172">
        <f>tab_dinamicas!C537</f>
        <v>15483.367563047039</v>
      </c>
      <c r="C16" s="172">
        <f>tab_dinamicas!D537</f>
        <v>0</v>
      </c>
      <c r="D16" s="172">
        <f>tab_dinamicas!E537</f>
        <v>0</v>
      </c>
      <c r="E16" s="172">
        <f>tab_dinamicas!F537</f>
        <v>0</v>
      </c>
      <c r="F16" s="172">
        <f>tab_dinamicas!G537</f>
        <v>82011.029715978948</v>
      </c>
      <c r="G16" s="172">
        <f>tab_dinamicas!H537</f>
        <v>0</v>
      </c>
      <c r="H16" s="172">
        <f>tab_dinamicas!I537</f>
        <v>0</v>
      </c>
      <c r="I16" s="172">
        <f>tab_dinamicas!J537</f>
        <v>7425.9915093422478</v>
      </c>
      <c r="J16" s="172">
        <f>tab_dinamicas!K537</f>
        <v>0</v>
      </c>
      <c r="K16" s="172">
        <f>tab_dinamicas!L537</f>
        <v>0</v>
      </c>
      <c r="L16" s="172">
        <f t="shared" si="0"/>
        <v>104920.38878836823</v>
      </c>
      <c r="N16" s="157" t="s">
        <v>540</v>
      </c>
      <c r="O16" s="173">
        <f>+B16/'Total x Ano'!$B$30</f>
        <v>1.2292454871317183E-4</v>
      </c>
      <c r="P16" s="173">
        <f>+C16/'Total x Ano'!$B$30</f>
        <v>0</v>
      </c>
      <c r="Q16" s="173">
        <f>+D16/'Total x Ano'!$B$30</f>
        <v>0</v>
      </c>
      <c r="R16" s="173">
        <f>+E16/'Total x Ano'!$B$30</f>
        <v>0</v>
      </c>
      <c r="S16" s="173">
        <f>+F16/'Total x Ano'!$B$30</f>
        <v>6.5109665428334765E-4</v>
      </c>
      <c r="T16" s="173">
        <f>+G16/'Total x Ano'!$B$30</f>
        <v>0</v>
      </c>
      <c r="U16" s="173">
        <f>+H16/'Total x Ano'!$B$30</f>
        <v>0</v>
      </c>
      <c r="V16" s="173">
        <f>+I16/'Total x Ano'!$B$30</f>
        <v>5.8955950720458164E-5</v>
      </c>
      <c r="W16" s="173">
        <f>+J16/'Total x Ano'!$B$30</f>
        <v>0</v>
      </c>
      <c r="X16" s="173">
        <f>+K16/'Total x Ano'!$B$30</f>
        <v>0</v>
      </c>
      <c r="Y16" s="173">
        <f>+L16/'Total x Ano'!$B$30</f>
        <v>8.3297715371697767E-4</v>
      </c>
    </row>
    <row r="17" spans="1:25" x14ac:dyDescent="0.25">
      <c r="A17" s="157" t="s">
        <v>541</v>
      </c>
      <c r="B17" s="172">
        <f>tab_dinamicas!C538</f>
        <v>38518.416662782103</v>
      </c>
      <c r="C17" s="172">
        <f>tab_dinamicas!D538</f>
        <v>0</v>
      </c>
      <c r="D17" s="172">
        <f>tab_dinamicas!E538</f>
        <v>0</v>
      </c>
      <c r="E17" s="172">
        <f>tab_dinamicas!F538</f>
        <v>0</v>
      </c>
      <c r="F17" s="172">
        <f>tab_dinamicas!G538</f>
        <v>823497.29864147864</v>
      </c>
      <c r="G17" s="172">
        <f>tab_dinamicas!H538</f>
        <v>0</v>
      </c>
      <c r="H17" s="172">
        <f>tab_dinamicas!I538</f>
        <v>0</v>
      </c>
      <c r="I17" s="172">
        <f>tab_dinamicas!J538</f>
        <v>51578.448785237255</v>
      </c>
      <c r="J17" s="172">
        <f>tab_dinamicas!K538</f>
        <v>0</v>
      </c>
      <c r="K17" s="172">
        <f>tab_dinamicas!L538</f>
        <v>0</v>
      </c>
      <c r="L17" s="172">
        <f t="shared" si="0"/>
        <v>913594.16408949799</v>
      </c>
      <c r="N17" s="157" t="s">
        <v>541</v>
      </c>
      <c r="O17" s="173">
        <f>+B17/'Total x Ano'!$B$30</f>
        <v>3.0580291826945525E-4</v>
      </c>
      <c r="P17" s="173">
        <f>+C17/'Total x Ano'!$B$30</f>
        <v>0</v>
      </c>
      <c r="Q17" s="173">
        <f>+D17/'Total x Ano'!$B$30</f>
        <v>0</v>
      </c>
      <c r="R17" s="173">
        <f>+E17/'Total x Ano'!$B$30</f>
        <v>0</v>
      </c>
      <c r="S17" s="173">
        <f>+F17/'Total x Ano'!$B$30</f>
        <v>6.5378564055802056E-3</v>
      </c>
      <c r="T17" s="173">
        <f>+G17/'Total x Ano'!$B$30</f>
        <v>0</v>
      </c>
      <c r="U17" s="173">
        <f>+H17/'Total x Ano'!$B$30</f>
        <v>0</v>
      </c>
      <c r="V17" s="173">
        <f>+I17/'Total x Ano'!$B$30</f>
        <v>4.0948827924117359E-4</v>
      </c>
      <c r="W17" s="173">
        <f>+J17/'Total x Ano'!$B$30</f>
        <v>0</v>
      </c>
      <c r="X17" s="173">
        <f>+K17/'Total x Ano'!$B$30</f>
        <v>0</v>
      </c>
      <c r="Y17" s="173">
        <f>+L17/'Total x Ano'!$B$30</f>
        <v>7.2531476030908339E-3</v>
      </c>
    </row>
    <row r="18" spans="1:25" x14ac:dyDescent="0.25">
      <c r="A18" s="157" t="s">
        <v>542</v>
      </c>
      <c r="B18" s="172">
        <f>tab_dinamicas!C539</f>
        <v>7412.7870269072355</v>
      </c>
      <c r="C18" s="172">
        <f>tab_dinamicas!D539</f>
        <v>0</v>
      </c>
      <c r="D18" s="172">
        <f>tab_dinamicas!E539</f>
        <v>0</v>
      </c>
      <c r="E18" s="172">
        <f>tab_dinamicas!F539</f>
        <v>0</v>
      </c>
      <c r="F18" s="172">
        <f>tab_dinamicas!G539</f>
        <v>111814.34208673022</v>
      </c>
      <c r="G18" s="172">
        <f>tab_dinamicas!H539</f>
        <v>0</v>
      </c>
      <c r="H18" s="172">
        <f>tab_dinamicas!I539</f>
        <v>0</v>
      </c>
      <c r="I18" s="172">
        <f>tab_dinamicas!J539</f>
        <v>10910.541073277112</v>
      </c>
      <c r="J18" s="172">
        <f>tab_dinamicas!K539</f>
        <v>0</v>
      </c>
      <c r="K18" s="172">
        <f>tab_dinamicas!L539</f>
        <v>0</v>
      </c>
      <c r="L18" s="172">
        <f t="shared" si="0"/>
        <v>130137.67018691456</v>
      </c>
      <c r="N18" s="157" t="s">
        <v>542</v>
      </c>
      <c r="O18" s="173">
        <f>+B18/'Total x Ano'!$B$30</f>
        <v>5.885111854892277E-5</v>
      </c>
      <c r="P18" s="173">
        <f>+C18/'Total x Ano'!$B$30</f>
        <v>0</v>
      </c>
      <c r="Q18" s="173">
        <f>+D18/'Total x Ano'!$B$30</f>
        <v>0</v>
      </c>
      <c r="R18" s="173">
        <f>+E18/'Total x Ano'!$B$30</f>
        <v>0</v>
      </c>
      <c r="S18" s="173">
        <f>+F18/'Total x Ano'!$B$30</f>
        <v>8.8770918113931566E-4</v>
      </c>
      <c r="T18" s="173">
        <f>+G18/'Total x Ano'!$B$30</f>
        <v>0</v>
      </c>
      <c r="U18" s="173">
        <f>+H18/'Total x Ano'!$B$30</f>
        <v>0</v>
      </c>
      <c r="V18" s="173">
        <f>+I18/'Total x Ano'!$B$30</f>
        <v>8.6620260882392899E-5</v>
      </c>
      <c r="W18" s="173">
        <f>+J18/'Total x Ano'!$B$30</f>
        <v>0</v>
      </c>
      <c r="X18" s="173">
        <f>+K18/'Total x Ano'!$B$30</f>
        <v>0</v>
      </c>
      <c r="Y18" s="173">
        <f>+L18/'Total x Ano'!$B$30</f>
        <v>1.0331805605706312E-3</v>
      </c>
    </row>
    <row r="19" spans="1:25" x14ac:dyDescent="0.25">
      <c r="A19" s="157" t="s">
        <v>543</v>
      </c>
      <c r="B19" s="172">
        <f>tab_dinamicas!C540</f>
        <v>14616.264235652126</v>
      </c>
      <c r="C19" s="172">
        <f>tab_dinamicas!D540</f>
        <v>0</v>
      </c>
      <c r="D19" s="172">
        <f>tab_dinamicas!E540</f>
        <v>0</v>
      </c>
      <c r="E19" s="172">
        <f>tab_dinamicas!F540</f>
        <v>0</v>
      </c>
      <c r="F19" s="172">
        <f>tab_dinamicas!G540</f>
        <v>118791.09796138832</v>
      </c>
      <c r="G19" s="172">
        <f>tab_dinamicas!H540</f>
        <v>0</v>
      </c>
      <c r="H19" s="172">
        <f>tab_dinamicas!I540</f>
        <v>0</v>
      </c>
      <c r="I19" s="172">
        <f>tab_dinamicas!J540</f>
        <v>9748.9873025128618</v>
      </c>
      <c r="J19" s="172">
        <f>tab_dinamicas!K540</f>
        <v>0</v>
      </c>
      <c r="K19" s="172">
        <f>tab_dinamicas!L540</f>
        <v>0</v>
      </c>
      <c r="L19" s="172">
        <f t="shared" si="0"/>
        <v>143156.34949955333</v>
      </c>
      <c r="N19" s="157" t="s">
        <v>543</v>
      </c>
      <c r="O19" s="173">
        <f>+B19/'Total x Ano'!$B$30</f>
        <v>1.1604049814899771E-4</v>
      </c>
      <c r="P19" s="173">
        <f>+C19/'Total x Ano'!$B$30</f>
        <v>0</v>
      </c>
      <c r="Q19" s="173">
        <f>+D19/'Total x Ano'!$B$30</f>
        <v>0</v>
      </c>
      <c r="R19" s="173">
        <f>+E19/'Total x Ano'!$B$30</f>
        <v>0</v>
      </c>
      <c r="S19" s="173">
        <f>+F19/'Total x Ano'!$B$30</f>
        <v>9.4309858941126813E-4</v>
      </c>
      <c r="T19" s="173">
        <f>+G19/'Total x Ano'!$B$30</f>
        <v>0</v>
      </c>
      <c r="U19" s="173">
        <f>+H19/'Total x Ano'!$B$30</f>
        <v>0</v>
      </c>
      <c r="V19" s="173">
        <f>+I19/'Total x Ano'!$B$30</f>
        <v>7.7398528433306763E-5</v>
      </c>
      <c r="W19" s="173">
        <f>+J19/'Total x Ano'!$B$30</f>
        <v>0</v>
      </c>
      <c r="X19" s="173">
        <f>+K19/'Total x Ano'!$B$30</f>
        <v>0</v>
      </c>
      <c r="Y19" s="173">
        <f>+L19/'Total x Ano'!$B$30</f>
        <v>1.1365376159935727E-3</v>
      </c>
    </row>
    <row r="20" spans="1:25" x14ac:dyDescent="0.25">
      <c r="A20" s="157" t="s">
        <v>544</v>
      </c>
      <c r="B20" s="172">
        <f>tab_dinamicas!C541</f>
        <v>68000.470341095061</v>
      </c>
      <c r="C20" s="172">
        <f>tab_dinamicas!D541</f>
        <v>0</v>
      </c>
      <c r="D20" s="172">
        <f>tab_dinamicas!E541</f>
        <v>0</v>
      </c>
      <c r="E20" s="172">
        <f>tab_dinamicas!F541</f>
        <v>0</v>
      </c>
      <c r="F20" s="172">
        <f>tab_dinamicas!G541</f>
        <v>742898.52654167137</v>
      </c>
      <c r="G20" s="172">
        <f>tab_dinamicas!H541</f>
        <v>0</v>
      </c>
      <c r="H20" s="172">
        <f>tab_dinamicas!I541</f>
        <v>0</v>
      </c>
      <c r="I20" s="172">
        <f>tab_dinamicas!J541</f>
        <v>117725.23483275421</v>
      </c>
      <c r="J20" s="172">
        <f>tab_dinamicas!K541</f>
        <v>0</v>
      </c>
      <c r="K20" s="172">
        <f>tab_dinamicas!L541</f>
        <v>0</v>
      </c>
      <c r="L20" s="172">
        <f t="shared" si="0"/>
        <v>928624.23171552073</v>
      </c>
      <c r="N20" s="157" t="s">
        <v>544</v>
      </c>
      <c r="O20" s="173">
        <f>+B20/'Total x Ano'!$B$30</f>
        <v>5.3986492892619457E-4</v>
      </c>
      <c r="P20" s="173">
        <f>+C20/'Total x Ano'!$B$30</f>
        <v>0</v>
      </c>
      <c r="Q20" s="173">
        <f>+D20/'Total x Ano'!$B$30</f>
        <v>0</v>
      </c>
      <c r="R20" s="173">
        <f>+E20/'Total x Ano'!$B$30</f>
        <v>0</v>
      </c>
      <c r="S20" s="173">
        <f>+F20/'Total x Ano'!$B$30</f>
        <v>5.8979718554743078E-3</v>
      </c>
      <c r="T20" s="173">
        <f>+G20/'Total x Ano'!$B$30</f>
        <v>0</v>
      </c>
      <c r="U20" s="173">
        <f>+H20/'Total x Ano'!$B$30</f>
        <v>0</v>
      </c>
      <c r="V20" s="173">
        <f>+I20/'Total x Ano'!$B$30</f>
        <v>9.3463655790915136E-4</v>
      </c>
      <c r="W20" s="173">
        <f>+J20/'Total x Ano'!$B$30</f>
        <v>0</v>
      </c>
      <c r="X20" s="173">
        <f>+K20/'Total x Ano'!$B$30</f>
        <v>0</v>
      </c>
      <c r="Y20" s="173">
        <f>+L20/'Total x Ano'!$B$30</f>
        <v>7.3724733423096546E-3</v>
      </c>
    </row>
    <row r="21" spans="1:25" x14ac:dyDescent="0.25">
      <c r="A21" s="157" t="s">
        <v>545</v>
      </c>
      <c r="B21" s="172">
        <f>tab_dinamicas!C542</f>
        <v>165971.26825979099</v>
      </c>
      <c r="C21" s="172">
        <f>tab_dinamicas!D542</f>
        <v>0</v>
      </c>
      <c r="D21" s="172">
        <f>tab_dinamicas!E542</f>
        <v>0</v>
      </c>
      <c r="E21" s="172">
        <f>tab_dinamicas!F542</f>
        <v>0</v>
      </c>
      <c r="F21" s="172">
        <f>tab_dinamicas!G542</f>
        <v>1752581.2571809546</v>
      </c>
      <c r="G21" s="172">
        <f>tab_dinamicas!H542</f>
        <v>0</v>
      </c>
      <c r="H21" s="172">
        <f>tab_dinamicas!I542</f>
        <v>0</v>
      </c>
      <c r="I21" s="172">
        <f>tab_dinamicas!J542</f>
        <v>274457.95381031442</v>
      </c>
      <c r="J21" s="172">
        <f>tab_dinamicas!K542</f>
        <v>0</v>
      </c>
      <c r="K21" s="172">
        <f>tab_dinamicas!L542</f>
        <v>0</v>
      </c>
      <c r="L21" s="172">
        <f t="shared" si="0"/>
        <v>2193010.4792510597</v>
      </c>
      <c r="N21" s="157" t="s">
        <v>545</v>
      </c>
      <c r="O21" s="173">
        <f>+B21/'Total x Ano'!$B$30</f>
        <v>1.3176683410189999E-3</v>
      </c>
      <c r="P21" s="173">
        <f>+C21/'Total x Ano'!$B$30</f>
        <v>0</v>
      </c>
      <c r="Q21" s="173">
        <f>+D21/'Total x Ano'!$B$30</f>
        <v>0</v>
      </c>
      <c r="R21" s="173">
        <f>+E21/'Total x Ano'!$B$30</f>
        <v>0</v>
      </c>
      <c r="S21" s="173">
        <f>+F21/'Total x Ano'!$B$30</f>
        <v>1.3913979581308586E-2</v>
      </c>
      <c r="T21" s="173">
        <f>+G21/'Total x Ano'!$B$30</f>
        <v>0</v>
      </c>
      <c r="U21" s="173">
        <f>+H21/'Total x Ano'!$B$30</f>
        <v>0</v>
      </c>
      <c r="V21" s="173">
        <f>+I21/'Total x Ano'!$B$30</f>
        <v>2.178958806958277E-3</v>
      </c>
      <c r="W21" s="173">
        <f>+J21/'Total x Ano'!$B$30</f>
        <v>0</v>
      </c>
      <c r="X21" s="173">
        <f>+K21/'Total x Ano'!$B$30</f>
        <v>0</v>
      </c>
      <c r="Y21" s="173">
        <f>+L21/'Total x Ano'!$B$30</f>
        <v>1.7410606729285863E-2</v>
      </c>
    </row>
    <row r="22" spans="1:25" x14ac:dyDescent="0.25">
      <c r="A22" s="157" t="s">
        <v>546</v>
      </c>
      <c r="B22" s="172">
        <f>tab_dinamicas!C543</f>
        <v>41498.485364694621</v>
      </c>
      <c r="C22" s="172">
        <f>tab_dinamicas!D543</f>
        <v>0</v>
      </c>
      <c r="D22" s="172">
        <f>tab_dinamicas!E543</f>
        <v>0</v>
      </c>
      <c r="E22" s="172">
        <f>tab_dinamicas!F543</f>
        <v>0</v>
      </c>
      <c r="F22" s="172">
        <f>tab_dinamicas!G543</f>
        <v>389507.1077459855</v>
      </c>
      <c r="G22" s="172">
        <f>tab_dinamicas!H543</f>
        <v>0</v>
      </c>
      <c r="H22" s="172">
        <f>tab_dinamicas!I543</f>
        <v>0</v>
      </c>
      <c r="I22" s="172">
        <f>tab_dinamicas!J543</f>
        <v>50988.363500106803</v>
      </c>
      <c r="J22" s="172">
        <f>tab_dinamicas!K543</f>
        <v>0</v>
      </c>
      <c r="K22" s="172">
        <f>tab_dinamicas!L543</f>
        <v>0</v>
      </c>
      <c r="L22" s="172">
        <f t="shared" si="0"/>
        <v>481993.9566107869</v>
      </c>
      <c r="N22" s="157" t="s">
        <v>546</v>
      </c>
      <c r="O22" s="173">
        <f>+B22/'Total x Ano'!$B$30</f>
        <v>3.2946208665289665E-4</v>
      </c>
      <c r="P22" s="173">
        <f>+C22/'Total x Ano'!$B$30</f>
        <v>0</v>
      </c>
      <c r="Q22" s="173">
        <f>+D22/'Total x Ano'!$B$30</f>
        <v>0</v>
      </c>
      <c r="R22" s="173">
        <f>+E22/'Total x Ano'!$B$30</f>
        <v>0</v>
      </c>
      <c r="S22" s="173">
        <f>+F22/'Total x Ano'!$B$30</f>
        <v>3.0923495967711532E-3</v>
      </c>
      <c r="T22" s="173">
        <f>+G22/'Total x Ano'!$B$30</f>
        <v>0</v>
      </c>
      <c r="U22" s="173">
        <f>+H22/'Total x Ano'!$B$30</f>
        <v>0</v>
      </c>
      <c r="V22" s="173">
        <f>+I22/'Total x Ano'!$B$30</f>
        <v>4.0480351237236531E-4</v>
      </c>
      <c r="W22" s="173">
        <f>+J22/'Total x Ano'!$B$30</f>
        <v>0</v>
      </c>
      <c r="X22" s="173">
        <f>+K22/'Total x Ano'!$B$30</f>
        <v>0</v>
      </c>
      <c r="Y22" s="173">
        <f>+L22/'Total x Ano'!$B$30</f>
        <v>3.8266151957964149E-3</v>
      </c>
    </row>
    <row r="23" spans="1:25" x14ac:dyDescent="0.25">
      <c r="A23" s="157" t="s">
        <v>547</v>
      </c>
      <c r="B23" s="172">
        <f>tab_dinamicas!C544</f>
        <v>307896.83027284167</v>
      </c>
      <c r="C23" s="172">
        <f>tab_dinamicas!D544</f>
        <v>0</v>
      </c>
      <c r="D23" s="172">
        <f>tab_dinamicas!E544</f>
        <v>0</v>
      </c>
      <c r="E23" s="172">
        <f>tab_dinamicas!F544</f>
        <v>0</v>
      </c>
      <c r="F23" s="172">
        <f>tab_dinamicas!G544</f>
        <v>2947710.0311420234</v>
      </c>
      <c r="G23" s="172">
        <f>tab_dinamicas!H544</f>
        <v>0</v>
      </c>
      <c r="H23" s="172">
        <f>tab_dinamicas!I544</f>
        <v>0</v>
      </c>
      <c r="I23" s="172">
        <f>tab_dinamicas!J544</f>
        <v>207201.2981833067</v>
      </c>
      <c r="J23" s="172">
        <f>tab_dinamicas!K544</f>
        <v>0</v>
      </c>
      <c r="K23" s="172">
        <f>tab_dinamicas!L544</f>
        <v>0</v>
      </c>
      <c r="L23" s="172">
        <f t="shared" si="0"/>
        <v>3462808.1595981717</v>
      </c>
      <c r="N23" s="157" t="s">
        <v>547</v>
      </c>
      <c r="O23" s="173">
        <f>+B23/'Total x Ano'!$B$30</f>
        <v>2.4444345687325941E-3</v>
      </c>
      <c r="P23" s="173">
        <f>+C23/'Total x Ano'!$B$30</f>
        <v>0</v>
      </c>
      <c r="Q23" s="173">
        <f>+D23/'Total x Ano'!$B$30</f>
        <v>0</v>
      </c>
      <c r="R23" s="173">
        <f>+E23/'Total x Ano'!$B$30</f>
        <v>0</v>
      </c>
      <c r="S23" s="173">
        <f>+F23/'Total x Ano'!$B$30</f>
        <v>2.3402268520719357E-2</v>
      </c>
      <c r="T23" s="173">
        <f>+G23/'Total x Ano'!$B$30</f>
        <v>0</v>
      </c>
      <c r="U23" s="173">
        <f>+H23/'Total x Ano'!$B$30</f>
        <v>0</v>
      </c>
      <c r="V23" s="173">
        <f>+I23/'Total x Ano'!$B$30</f>
        <v>1.6449991236243669E-3</v>
      </c>
      <c r="W23" s="173">
        <f>+J23/'Total x Ano'!$B$30</f>
        <v>0</v>
      </c>
      <c r="X23" s="173">
        <f>+K23/'Total x Ano'!$B$30</f>
        <v>0</v>
      </c>
      <c r="Y23" s="173">
        <f>+L23/'Total x Ano'!$B$30</f>
        <v>2.749170221307632E-2</v>
      </c>
    </row>
    <row r="24" spans="1:25" x14ac:dyDescent="0.25">
      <c r="A24" s="157" t="s">
        <v>548</v>
      </c>
      <c r="B24" s="172">
        <f>tab_dinamicas!C545</f>
        <v>954433.97820303321</v>
      </c>
      <c r="C24" s="172">
        <f>tab_dinamicas!D545</f>
        <v>0</v>
      </c>
      <c r="D24" s="172">
        <f>tab_dinamicas!E545</f>
        <v>0</v>
      </c>
      <c r="E24" s="172">
        <f>tab_dinamicas!F545</f>
        <v>0</v>
      </c>
      <c r="F24" s="172">
        <f>tab_dinamicas!G545</f>
        <v>12302596.17173991</v>
      </c>
      <c r="G24" s="172">
        <f>tab_dinamicas!H545</f>
        <v>0</v>
      </c>
      <c r="H24" s="172">
        <f>tab_dinamicas!I545</f>
        <v>0</v>
      </c>
      <c r="I24" s="172">
        <f>tab_dinamicas!J545</f>
        <v>985658.81086717686</v>
      </c>
      <c r="J24" s="172">
        <f>tab_dinamicas!K545</f>
        <v>0</v>
      </c>
      <c r="K24" s="172">
        <f>tab_dinamicas!L545</f>
        <v>0</v>
      </c>
      <c r="L24" s="172">
        <f t="shared" si="0"/>
        <v>14242688.960810121</v>
      </c>
      <c r="N24" s="157" t="s">
        <v>548</v>
      </c>
      <c r="O24" s="173">
        <f>+B24/'Total x Ano'!$B$30</f>
        <v>7.577380409616561E-3</v>
      </c>
      <c r="P24" s="173">
        <f>+C24/'Total x Ano'!$B$30</f>
        <v>0</v>
      </c>
      <c r="Q24" s="173">
        <f>+D24/'Total x Ano'!$B$30</f>
        <v>0</v>
      </c>
      <c r="R24" s="173">
        <f>+E24/'Total x Ano'!$B$30</f>
        <v>0</v>
      </c>
      <c r="S24" s="173">
        <f>+F24/'Total x Ano'!$B$30</f>
        <v>9.7671974540008505E-2</v>
      </c>
      <c r="T24" s="173">
        <f>+G24/'Total x Ano'!$B$30</f>
        <v>0</v>
      </c>
      <c r="U24" s="173">
        <f>+H24/'Total x Ano'!$B$30</f>
        <v>0</v>
      </c>
      <c r="V24" s="173">
        <f>+I24/'Total x Ano'!$B$30</f>
        <v>7.8252785782969153E-3</v>
      </c>
      <c r="W24" s="173">
        <f>+J24/'Total x Ano'!$B$30</f>
        <v>0</v>
      </c>
      <c r="X24" s="173">
        <f>+K24/'Total x Ano'!$B$30</f>
        <v>0</v>
      </c>
      <c r="Y24" s="173">
        <f>+L24/'Total x Ano'!$B$30</f>
        <v>0.11307463352792199</v>
      </c>
    </row>
    <row r="25" spans="1:25" x14ac:dyDescent="0.25">
      <c r="A25" s="157" t="s">
        <v>549</v>
      </c>
      <c r="B25" s="172">
        <f>tab_dinamicas!C546</f>
        <v>275181.05089748692</v>
      </c>
      <c r="C25" s="172">
        <f>tab_dinamicas!D546</f>
        <v>0</v>
      </c>
      <c r="D25" s="172">
        <f>tab_dinamicas!E546</f>
        <v>0</v>
      </c>
      <c r="E25" s="172">
        <f>tab_dinamicas!F546</f>
        <v>0</v>
      </c>
      <c r="F25" s="172">
        <f>tab_dinamicas!G546</f>
        <v>1392376.92483027</v>
      </c>
      <c r="G25" s="172">
        <f>tab_dinamicas!H546</f>
        <v>0</v>
      </c>
      <c r="H25" s="172">
        <f>tab_dinamicas!I546</f>
        <v>0</v>
      </c>
      <c r="I25" s="172">
        <f>tab_dinamicas!J546</f>
        <v>137723.12304791372</v>
      </c>
      <c r="J25" s="172">
        <f>tab_dinamicas!K546</f>
        <v>0</v>
      </c>
      <c r="K25" s="172">
        <f>tab_dinamicas!L546</f>
        <v>0</v>
      </c>
      <c r="L25" s="172">
        <f t="shared" si="0"/>
        <v>1805281.0987756706</v>
      </c>
      <c r="N25" s="157" t="s">
        <v>549</v>
      </c>
      <c r="O25" s="173">
        <f>+B25/'Total x Ano'!$B$30</f>
        <v>2.1846995725090883E-3</v>
      </c>
      <c r="P25" s="173">
        <f>+C25/'Total x Ano'!$B$30</f>
        <v>0</v>
      </c>
      <c r="Q25" s="173">
        <f>+D25/'Total x Ano'!$B$30</f>
        <v>0</v>
      </c>
      <c r="R25" s="173">
        <f>+E25/'Total x Ano'!$B$30</f>
        <v>0</v>
      </c>
      <c r="S25" s="173">
        <f>+F25/'Total x Ano'!$B$30</f>
        <v>1.1054268680663688E-2</v>
      </c>
      <c r="T25" s="173">
        <f>+G25/'Total x Ano'!$B$30</f>
        <v>0</v>
      </c>
      <c r="U25" s="173">
        <f>+H25/'Total x Ano'!$B$30</f>
        <v>0</v>
      </c>
      <c r="V25" s="173">
        <f>+I25/'Total x Ano'!$B$30</f>
        <v>1.0934024965239403E-3</v>
      </c>
      <c r="W25" s="173">
        <f>+J25/'Total x Ano'!$B$30</f>
        <v>0</v>
      </c>
      <c r="X25" s="173">
        <f>+K25/'Total x Ano'!$B$30</f>
        <v>0</v>
      </c>
      <c r="Y25" s="173">
        <f>+L25/'Total x Ano'!$B$30</f>
        <v>1.4332370749696717E-2</v>
      </c>
    </row>
    <row r="26" spans="1:25" x14ac:dyDescent="0.25">
      <c r="A26" s="157" t="s">
        <v>550</v>
      </c>
      <c r="B26" s="172">
        <f>tab_dinamicas!C547</f>
        <v>165177.34996229495</v>
      </c>
      <c r="C26" s="172">
        <f>tab_dinamicas!D547</f>
        <v>0</v>
      </c>
      <c r="D26" s="172">
        <f>tab_dinamicas!E547</f>
        <v>0</v>
      </c>
      <c r="E26" s="172">
        <f>tab_dinamicas!F547</f>
        <v>0</v>
      </c>
      <c r="F26" s="172">
        <f>tab_dinamicas!G547</f>
        <v>572472.60019266023</v>
      </c>
      <c r="G26" s="172">
        <f>tab_dinamicas!H547</f>
        <v>0</v>
      </c>
      <c r="H26" s="172">
        <f>tab_dinamicas!I547</f>
        <v>0</v>
      </c>
      <c r="I26" s="172">
        <f>tab_dinamicas!J547</f>
        <v>81596.387905543641</v>
      </c>
      <c r="J26" s="172">
        <f>tab_dinamicas!K547</f>
        <v>0</v>
      </c>
      <c r="K26" s="172">
        <f>tab_dinamicas!L547</f>
        <v>0</v>
      </c>
      <c r="L26" s="172">
        <f t="shared" si="0"/>
        <v>819246.33806049882</v>
      </c>
      <c r="N26" s="157" t="s">
        <v>550</v>
      </c>
      <c r="O26" s="173">
        <f>+B26/'Total x Ano'!$B$30</f>
        <v>1.311365316303127E-3</v>
      </c>
      <c r="P26" s="173">
        <f>+C26/'Total x Ano'!$B$30</f>
        <v>0</v>
      </c>
      <c r="Q26" s="173">
        <f>+D26/'Total x Ano'!$B$30</f>
        <v>0</v>
      </c>
      <c r="R26" s="173">
        <f>+E26/'Total x Ano'!$B$30</f>
        <v>0</v>
      </c>
      <c r="S26" s="173">
        <f>+F26/'Total x Ano'!$B$30</f>
        <v>4.54493738153499E-3</v>
      </c>
      <c r="T26" s="173">
        <f>+G26/'Total x Ano'!$B$30</f>
        <v>0</v>
      </c>
      <c r="U26" s="173">
        <f>+H26/'Total x Ano'!$B$30</f>
        <v>0</v>
      </c>
      <c r="V26" s="173">
        <f>+I26/'Total x Ano'!$B$30</f>
        <v>6.4780475688326156E-4</v>
      </c>
      <c r="W26" s="173">
        <f>+J26/'Total x Ano'!$B$30</f>
        <v>0</v>
      </c>
      <c r="X26" s="173">
        <f>+K26/'Total x Ano'!$B$30</f>
        <v>0</v>
      </c>
      <c r="Y26" s="173">
        <f>+L26/'Total x Ano'!$B$30</f>
        <v>6.5041074547213789E-3</v>
      </c>
    </row>
    <row r="27" spans="1:25" x14ac:dyDescent="0.25">
      <c r="A27" s="157" t="s">
        <v>551</v>
      </c>
      <c r="B27" s="172">
        <f>tab_dinamicas!C548</f>
        <v>184973.65120954358</v>
      </c>
      <c r="C27" s="172">
        <f>tab_dinamicas!D548</f>
        <v>0</v>
      </c>
      <c r="D27" s="172">
        <f>tab_dinamicas!E548</f>
        <v>0</v>
      </c>
      <c r="E27" s="172">
        <f>tab_dinamicas!F548</f>
        <v>0</v>
      </c>
      <c r="F27" s="172">
        <f>tab_dinamicas!G548</f>
        <v>1440255.1930665146</v>
      </c>
      <c r="G27" s="172">
        <f>tab_dinamicas!H548</f>
        <v>0</v>
      </c>
      <c r="H27" s="172">
        <f>tab_dinamicas!I548</f>
        <v>0</v>
      </c>
      <c r="I27" s="172">
        <f>tab_dinamicas!J548</f>
        <v>168494.15511374953</v>
      </c>
      <c r="J27" s="172">
        <f>tab_dinamicas!K548</f>
        <v>0</v>
      </c>
      <c r="K27" s="172">
        <f>tab_dinamicas!L548</f>
        <v>0</v>
      </c>
      <c r="L27" s="172">
        <f t="shared" si="0"/>
        <v>1793722.9993898075</v>
      </c>
      <c r="N27" s="157" t="s">
        <v>551</v>
      </c>
      <c r="O27" s="173">
        <f>+B27/'Total x Ano'!$B$30</f>
        <v>1.4685308287214829E-3</v>
      </c>
      <c r="P27" s="173">
        <f>+C27/'Total x Ano'!$B$30</f>
        <v>0</v>
      </c>
      <c r="Q27" s="173">
        <f>+D27/'Total x Ano'!$B$30</f>
        <v>0</v>
      </c>
      <c r="R27" s="173">
        <f>+E27/'Total x Ano'!$B$30</f>
        <v>0</v>
      </c>
      <c r="S27" s="173">
        <f>+F27/'Total x Ano'!$B$30</f>
        <v>1.143438072619536E-2</v>
      </c>
      <c r="T27" s="173">
        <f>+G27/'Total x Ano'!$B$30</f>
        <v>0</v>
      </c>
      <c r="U27" s="173">
        <f>+H27/'Total x Ano'!$B$30</f>
        <v>0</v>
      </c>
      <c r="V27" s="173">
        <f>+I27/'Total x Ano'!$B$30</f>
        <v>1.3376978808923151E-3</v>
      </c>
      <c r="W27" s="173">
        <f>+J27/'Total x Ano'!$B$30</f>
        <v>0</v>
      </c>
      <c r="X27" s="173">
        <f>+K27/'Total x Ano'!$B$30</f>
        <v>0</v>
      </c>
      <c r="Y27" s="173">
        <f>+L27/'Total x Ano'!$B$30</f>
        <v>1.4240609435809156E-2</v>
      </c>
    </row>
    <row r="28" spans="1:25" x14ac:dyDescent="0.25">
      <c r="A28" s="157" t="s">
        <v>552</v>
      </c>
      <c r="B28" s="172">
        <f>tab_dinamicas!C549</f>
        <v>20436.486510109247</v>
      </c>
      <c r="C28" s="172">
        <f>tab_dinamicas!D549</f>
        <v>0</v>
      </c>
      <c r="D28" s="172">
        <f>tab_dinamicas!E549</f>
        <v>0</v>
      </c>
      <c r="E28" s="172">
        <f>tab_dinamicas!F549</f>
        <v>0</v>
      </c>
      <c r="F28" s="172">
        <f>tab_dinamicas!G549</f>
        <v>119077.84650449117</v>
      </c>
      <c r="G28" s="172">
        <f>tab_dinamicas!H549</f>
        <v>0</v>
      </c>
      <c r="H28" s="172">
        <f>tab_dinamicas!I549</f>
        <v>0</v>
      </c>
      <c r="I28" s="172">
        <f>tab_dinamicas!J549</f>
        <v>17176.123108716085</v>
      </c>
      <c r="J28" s="172">
        <f>tab_dinamicas!K549</f>
        <v>0</v>
      </c>
      <c r="K28" s="172">
        <f>tab_dinamicas!L549</f>
        <v>0</v>
      </c>
      <c r="L28" s="172">
        <f t="shared" si="0"/>
        <v>156690.45612331649</v>
      </c>
      <c r="N28" s="157" t="s">
        <v>552</v>
      </c>
      <c r="O28" s="173">
        <f>+B28/'Total x Ano'!$B$30</f>
        <v>1.6224802978478329E-4</v>
      </c>
      <c r="P28" s="173">
        <f>+C28/'Total x Ano'!$B$30</f>
        <v>0</v>
      </c>
      <c r="Q28" s="173">
        <f>+D28/'Total x Ano'!$B$30</f>
        <v>0</v>
      </c>
      <c r="R28" s="173">
        <f>+E28/'Total x Ano'!$B$30</f>
        <v>0</v>
      </c>
      <c r="S28" s="173">
        <f>+F28/'Total x Ano'!$B$30</f>
        <v>9.4537512486852885E-4</v>
      </c>
      <c r="T28" s="173">
        <f>+G28/'Total x Ano'!$B$30</f>
        <v>0</v>
      </c>
      <c r="U28" s="173">
        <f>+H28/'Total x Ano'!$B$30</f>
        <v>0</v>
      </c>
      <c r="V28" s="173">
        <f>+I28/'Total x Ano'!$B$30</f>
        <v>1.3636356388127375E-4</v>
      </c>
      <c r="W28" s="173">
        <f>+J28/'Total x Ano'!$B$30</f>
        <v>0</v>
      </c>
      <c r="X28" s="173">
        <f>+K28/'Total x Ano'!$B$30</f>
        <v>0</v>
      </c>
      <c r="Y28" s="173">
        <f>+L28/'Total x Ano'!$B$30</f>
        <v>1.2439867185345857E-3</v>
      </c>
    </row>
    <row r="29" spans="1:25" x14ac:dyDescent="0.25">
      <c r="A29" s="157" t="s">
        <v>553</v>
      </c>
      <c r="B29" s="172">
        <f>tab_dinamicas!C550</f>
        <v>35932.278279120073</v>
      </c>
      <c r="C29" s="172">
        <f>tab_dinamicas!D550</f>
        <v>0</v>
      </c>
      <c r="D29" s="172">
        <f>tab_dinamicas!E550</f>
        <v>0</v>
      </c>
      <c r="E29" s="172">
        <f>tab_dinamicas!F550</f>
        <v>0</v>
      </c>
      <c r="F29" s="172">
        <f>tab_dinamicas!G550</f>
        <v>194573.14206850214</v>
      </c>
      <c r="G29" s="172">
        <f>tab_dinamicas!H550</f>
        <v>0</v>
      </c>
      <c r="H29" s="172">
        <f>tab_dinamicas!I550</f>
        <v>0</v>
      </c>
      <c r="I29" s="172">
        <f>tab_dinamicas!J550</f>
        <v>23774.551934780771</v>
      </c>
      <c r="J29" s="172">
        <f>tab_dinamicas!K550</f>
        <v>0</v>
      </c>
      <c r="K29" s="172">
        <f>tab_dinamicas!L550</f>
        <v>0</v>
      </c>
      <c r="L29" s="172">
        <f t="shared" si="0"/>
        <v>254279.97228240297</v>
      </c>
      <c r="N29" s="157" t="s">
        <v>553</v>
      </c>
      <c r="O29" s="173">
        <f>+B29/'Total x Ano'!$B$30</f>
        <v>2.8527121594907804E-4</v>
      </c>
      <c r="P29" s="173">
        <f>+C29/'Total x Ano'!$B$30</f>
        <v>0</v>
      </c>
      <c r="Q29" s="173">
        <f>+D29/'Total x Ano'!$B$30</f>
        <v>0</v>
      </c>
      <c r="R29" s="173">
        <f>+E29/'Total x Ano'!$B$30</f>
        <v>0</v>
      </c>
      <c r="S29" s="173">
        <f>+F29/'Total x Ano'!$B$30</f>
        <v>1.5447424846748007E-3</v>
      </c>
      <c r="T29" s="173">
        <f>+G29/'Total x Ano'!$B$30</f>
        <v>0</v>
      </c>
      <c r="U29" s="173">
        <f>+H29/'Total x Ano'!$B$30</f>
        <v>0</v>
      </c>
      <c r="V29" s="173">
        <f>+I29/'Total x Ano'!$B$30</f>
        <v>1.8874938255781262E-4</v>
      </c>
      <c r="W29" s="173">
        <f>+J29/'Total x Ano'!$B$30</f>
        <v>0</v>
      </c>
      <c r="X29" s="173">
        <f>+K29/'Total x Ano'!$B$30</f>
        <v>0</v>
      </c>
      <c r="Y29" s="173">
        <f>+L29/'Total x Ano'!$B$30</f>
        <v>2.0187630831816914E-3</v>
      </c>
    </row>
    <row r="30" spans="1:25" x14ac:dyDescent="0.25">
      <c r="A30" s="157" t="s">
        <v>554</v>
      </c>
      <c r="B30" s="172">
        <f>tab_dinamicas!C551</f>
        <v>46654.240561746155</v>
      </c>
      <c r="C30" s="172">
        <f>tab_dinamicas!D551</f>
        <v>0</v>
      </c>
      <c r="D30" s="172">
        <f>tab_dinamicas!E551</f>
        <v>0</v>
      </c>
      <c r="E30" s="172">
        <f>tab_dinamicas!F551</f>
        <v>0</v>
      </c>
      <c r="F30" s="172">
        <f>tab_dinamicas!G551</f>
        <v>489437.62411167432</v>
      </c>
      <c r="G30" s="172">
        <f>tab_dinamicas!H551</f>
        <v>0</v>
      </c>
      <c r="H30" s="172">
        <f>tab_dinamicas!I551</f>
        <v>0</v>
      </c>
      <c r="I30" s="172">
        <f>tab_dinamicas!J551</f>
        <v>69844.158898885595</v>
      </c>
      <c r="J30" s="172">
        <f>tab_dinamicas!K551</f>
        <v>0</v>
      </c>
      <c r="K30" s="172">
        <f>tab_dinamicas!L551</f>
        <v>0</v>
      </c>
      <c r="L30" s="172">
        <f t="shared" si="0"/>
        <v>605936.02357230603</v>
      </c>
      <c r="N30" s="157" t="s">
        <v>554</v>
      </c>
      <c r="O30" s="173">
        <f>+B30/'Total x Ano'!$B$30</f>
        <v>3.703943243132437E-4</v>
      </c>
      <c r="P30" s="173">
        <f>+C30/'Total x Ano'!$B$30</f>
        <v>0</v>
      </c>
      <c r="Q30" s="173">
        <f>+D30/'Total x Ano'!$B$30</f>
        <v>0</v>
      </c>
      <c r="R30" s="173">
        <f>+E30/'Total x Ano'!$B$30</f>
        <v>0</v>
      </c>
      <c r="S30" s="173">
        <f>+F30/'Total x Ano'!$B$30</f>
        <v>3.8857114786038627E-3</v>
      </c>
      <c r="T30" s="173">
        <f>+G30/'Total x Ano'!$B$30</f>
        <v>0</v>
      </c>
      <c r="U30" s="173">
        <f>+H30/'Total x Ano'!$B$30</f>
        <v>0</v>
      </c>
      <c r="V30" s="173">
        <f>+I30/'Total x Ano'!$B$30</f>
        <v>5.545022216863905E-4</v>
      </c>
      <c r="W30" s="173">
        <f>+J30/'Total x Ano'!$B$30</f>
        <v>0</v>
      </c>
      <c r="X30" s="173">
        <f>+K30/'Total x Ano'!$B$30</f>
        <v>0</v>
      </c>
      <c r="Y30" s="173">
        <f>+L30/'Total x Ano'!$B$30</f>
        <v>4.8106080246034964E-3</v>
      </c>
    </row>
    <row r="31" spans="1:25" x14ac:dyDescent="0.25">
      <c r="A31" s="157" t="s">
        <v>555</v>
      </c>
      <c r="B31" s="172">
        <f>tab_dinamicas!C552</f>
        <v>51939.888906244654</v>
      </c>
      <c r="C31" s="172">
        <f>tab_dinamicas!D552</f>
        <v>0</v>
      </c>
      <c r="D31" s="172">
        <f>tab_dinamicas!E552</f>
        <v>0</v>
      </c>
      <c r="E31" s="172">
        <f>tab_dinamicas!F552</f>
        <v>0</v>
      </c>
      <c r="F31" s="172">
        <f>tab_dinamicas!G552</f>
        <v>637636.14129528706</v>
      </c>
      <c r="G31" s="172">
        <f>tab_dinamicas!H552</f>
        <v>0</v>
      </c>
      <c r="H31" s="172">
        <f>tab_dinamicas!I552</f>
        <v>0</v>
      </c>
      <c r="I31" s="172">
        <f>tab_dinamicas!J552</f>
        <v>55056.475641903773</v>
      </c>
      <c r="J31" s="172">
        <f>tab_dinamicas!K552</f>
        <v>0</v>
      </c>
      <c r="K31" s="172">
        <f>tab_dinamicas!L552</f>
        <v>0</v>
      </c>
      <c r="L31" s="172">
        <f t="shared" si="0"/>
        <v>744632.50584343553</v>
      </c>
      <c r="N31" s="157" t="s">
        <v>555</v>
      </c>
      <c r="O31" s="173">
        <f>+B31/'Total x Ano'!$B$30</f>
        <v>4.1235780123506508E-4</v>
      </c>
      <c r="P31" s="173">
        <f>+C31/'Total x Ano'!$B$30</f>
        <v>0</v>
      </c>
      <c r="Q31" s="173">
        <f>+D31/'Total x Ano'!$B$30</f>
        <v>0</v>
      </c>
      <c r="R31" s="173">
        <f>+E31/'Total x Ano'!$B$30</f>
        <v>0</v>
      </c>
      <c r="S31" s="173">
        <f>+F31/'Total x Ano'!$B$30</f>
        <v>5.0622795456330607E-3</v>
      </c>
      <c r="T31" s="173">
        <f>+G31/'Total x Ano'!$B$30</f>
        <v>0</v>
      </c>
      <c r="U31" s="173">
        <f>+H31/'Total x Ano'!$B$30</f>
        <v>0</v>
      </c>
      <c r="V31" s="173">
        <f>+I31/'Total x Ano'!$B$30</f>
        <v>4.3710080474811748E-4</v>
      </c>
      <c r="W31" s="173">
        <f>+J31/'Total x Ano'!$B$30</f>
        <v>0</v>
      </c>
      <c r="X31" s="173">
        <f>+K31/'Total x Ano'!$B$30</f>
        <v>0</v>
      </c>
      <c r="Y31" s="173">
        <f>+L31/'Total x Ano'!$B$30</f>
        <v>5.9117381516162436E-3</v>
      </c>
    </row>
    <row r="32" spans="1:25" x14ac:dyDescent="0.25">
      <c r="A32" s="157" t="s">
        <v>95</v>
      </c>
      <c r="B32" s="163">
        <f t="shared" ref="B32:K32" si="1">SUM(B5:B31)</f>
        <v>2541077.9722322654</v>
      </c>
      <c r="C32" s="163">
        <f t="shared" si="1"/>
        <v>0</v>
      </c>
      <c r="D32" s="163">
        <f t="shared" si="1"/>
        <v>0</v>
      </c>
      <c r="E32" s="163">
        <f t="shared" si="1"/>
        <v>0</v>
      </c>
      <c r="F32" s="163">
        <f t="shared" si="1"/>
        <v>25602256.180634219</v>
      </c>
      <c r="G32" s="163">
        <f t="shared" si="1"/>
        <v>0</v>
      </c>
      <c r="H32" s="163">
        <f t="shared" si="1"/>
        <v>0</v>
      </c>
      <c r="I32" s="163">
        <f t="shared" si="1"/>
        <v>2453520.8025142713</v>
      </c>
      <c r="J32" s="163">
        <f t="shared" si="1"/>
        <v>0</v>
      </c>
      <c r="K32" s="163">
        <f t="shared" si="1"/>
        <v>0</v>
      </c>
      <c r="L32" s="172">
        <f t="shared" si="0"/>
        <v>30596854.955380753</v>
      </c>
      <c r="N32" s="157" t="s">
        <v>95</v>
      </c>
      <c r="O32" s="173">
        <f>+B32/'Total x Ano'!$B$30</f>
        <v>2.0173961621057206E-2</v>
      </c>
      <c r="P32" s="173">
        <f>+C32/'Total x Ano'!$B$30</f>
        <v>0</v>
      </c>
      <c r="Q32" s="173">
        <f>+D32/'Total x Ano'!$B$30</f>
        <v>0</v>
      </c>
      <c r="R32" s="173">
        <f>+E32/'Total x Ano'!$B$30</f>
        <v>0</v>
      </c>
      <c r="S32" s="173">
        <f>+F32/'Total x Ano'!$B$30</f>
        <v>0.20325977370417314</v>
      </c>
      <c r="T32" s="173">
        <f>+G32/'Total x Ano'!$B$30</f>
        <v>0</v>
      </c>
      <c r="U32" s="173">
        <f>+H32/'Total x Ano'!$B$30</f>
        <v>0</v>
      </c>
      <c r="V32" s="173">
        <f>+I32/'Total x Ano'!$B$30</f>
        <v>1.947883341135985E-2</v>
      </c>
      <c r="W32" s="173">
        <f>+J32/'Total x Ano'!$B$30</f>
        <v>0</v>
      </c>
      <c r="X32" s="173">
        <f>+K32/'Total x Ano'!$B$30</f>
        <v>0</v>
      </c>
      <c r="Y32" s="173">
        <f>+L32/'Total x Ano'!$B$30</f>
        <v>0.24291256873659017</v>
      </c>
    </row>
    <row r="34" spans="1:25" x14ac:dyDescent="0.25">
      <c r="A34" s="157"/>
      <c r="B34" s="157"/>
      <c r="C34" s="157"/>
      <c r="D34" s="157"/>
      <c r="E34" s="157"/>
      <c r="F34" s="157"/>
      <c r="G34" s="157"/>
      <c r="H34" s="157"/>
      <c r="I34" s="157"/>
      <c r="J34" s="157"/>
      <c r="K34" s="157"/>
      <c r="L34" s="157"/>
    </row>
    <row r="35" spans="1:25" s="133" customFormat="1" x14ac:dyDescent="0.25">
      <c r="A35" s="157"/>
      <c r="B35" s="171">
        <v>2008</v>
      </c>
      <c r="C35" s="157">
        <v>2008</v>
      </c>
      <c r="D35" s="157">
        <v>2008</v>
      </c>
      <c r="E35" s="157">
        <v>2008</v>
      </c>
      <c r="F35" s="157">
        <v>2008</v>
      </c>
      <c r="G35" s="157">
        <v>2008</v>
      </c>
      <c r="H35" s="157">
        <v>2008</v>
      </c>
      <c r="I35" s="157">
        <v>2008</v>
      </c>
      <c r="J35" s="157">
        <v>2008</v>
      </c>
      <c r="K35" s="157">
        <v>2008</v>
      </c>
      <c r="L35" s="157">
        <v>2008</v>
      </c>
      <c r="M35" s="156"/>
      <c r="N35" s="157"/>
      <c r="O35" s="171">
        <v>2008</v>
      </c>
      <c r="P35" s="157">
        <v>2008</v>
      </c>
      <c r="Q35" s="157">
        <v>2008</v>
      </c>
      <c r="R35" s="157">
        <v>2008</v>
      </c>
      <c r="S35" s="157">
        <v>2008</v>
      </c>
      <c r="T35" s="157">
        <v>2008</v>
      </c>
      <c r="U35" s="157">
        <v>2008</v>
      </c>
      <c r="V35" s="157">
        <v>2008</v>
      </c>
      <c r="W35" s="157">
        <v>2008</v>
      </c>
      <c r="X35" s="157">
        <v>2008</v>
      </c>
      <c r="Y35" s="176">
        <v>2008</v>
      </c>
    </row>
    <row r="36" spans="1:25" s="133" customFormat="1" x14ac:dyDescent="0.25">
      <c r="A36" s="157"/>
      <c r="B36" s="157" t="s">
        <v>780</v>
      </c>
      <c r="C36" s="157" t="s">
        <v>782</v>
      </c>
      <c r="D36" s="157" t="s">
        <v>23</v>
      </c>
      <c r="E36" s="157" t="s">
        <v>787</v>
      </c>
      <c r="F36" s="157" t="s">
        <v>788</v>
      </c>
      <c r="G36" s="157" t="s">
        <v>791</v>
      </c>
      <c r="H36" s="157" t="s">
        <v>25</v>
      </c>
      <c r="I36" s="157" t="s">
        <v>24</v>
      </c>
      <c r="J36" s="157" t="s">
        <v>35</v>
      </c>
      <c r="K36" s="157" t="s">
        <v>795</v>
      </c>
      <c r="L36" s="157" t="s">
        <v>939</v>
      </c>
      <c r="M36" s="156"/>
      <c r="N36" s="157"/>
      <c r="O36" s="157" t="s">
        <v>780</v>
      </c>
      <c r="P36" s="157" t="s">
        <v>782</v>
      </c>
      <c r="Q36" s="157" t="s">
        <v>23</v>
      </c>
      <c r="R36" s="157" t="s">
        <v>787</v>
      </c>
      <c r="S36" s="157" t="s">
        <v>788</v>
      </c>
      <c r="T36" s="157" t="s">
        <v>791</v>
      </c>
      <c r="U36" s="157" t="s">
        <v>25</v>
      </c>
      <c r="V36" s="157" t="s">
        <v>24</v>
      </c>
      <c r="W36" s="157" t="s">
        <v>35</v>
      </c>
      <c r="X36" s="157" t="s">
        <v>795</v>
      </c>
      <c r="Y36" s="176" t="s">
        <v>939</v>
      </c>
    </row>
    <row r="37" spans="1:25" x14ac:dyDescent="0.25">
      <c r="A37" s="157" t="s">
        <v>529</v>
      </c>
      <c r="B37" s="172">
        <f>tab_dinamicas!C558</f>
        <v>26291.654384390382</v>
      </c>
      <c r="C37" s="172">
        <f>tab_dinamicas!D558</f>
        <v>0</v>
      </c>
      <c r="D37" s="172">
        <f>tab_dinamicas!E558</f>
        <v>0</v>
      </c>
      <c r="E37" s="172">
        <f>tab_dinamicas!F558</f>
        <v>0</v>
      </c>
      <c r="F37" s="172">
        <f>tab_dinamicas!G558</f>
        <v>133661.20092963334</v>
      </c>
      <c r="G37" s="172">
        <f>tab_dinamicas!H558</f>
        <v>0</v>
      </c>
      <c r="H37" s="172">
        <f>tab_dinamicas!I558</f>
        <v>0</v>
      </c>
      <c r="I37" s="172">
        <f>tab_dinamicas!J558</f>
        <v>12268.304294788473</v>
      </c>
      <c r="J37" s="172">
        <f>tab_dinamicas!K558</f>
        <v>0</v>
      </c>
      <c r="K37" s="172">
        <f>tab_dinamicas!L558</f>
        <v>0</v>
      </c>
      <c r="L37" s="172">
        <f>SUM(B37:K37)</f>
        <v>172221.15960881222</v>
      </c>
      <c r="N37" s="157" t="s">
        <v>529</v>
      </c>
      <c r="O37" s="173">
        <f>+B37/'Total x Ano'!$C$30</f>
        <v>1.8775707594354492E-4</v>
      </c>
      <c r="P37" s="173">
        <f>+C37/'Total x Ano'!$C$30</f>
        <v>0</v>
      </c>
      <c r="Q37" s="173">
        <f>+D37/'Total x Ano'!$C$30</f>
        <v>0</v>
      </c>
      <c r="R37" s="173">
        <f>+E37/'Total x Ano'!$C$30</f>
        <v>0</v>
      </c>
      <c r="S37" s="173">
        <f>+F37/'Total x Ano'!$C$30</f>
        <v>9.5451719723465688E-4</v>
      </c>
      <c r="T37" s="173">
        <f>+G37/'Total x Ano'!$C$30</f>
        <v>0</v>
      </c>
      <c r="U37" s="173">
        <f>+H37/'Total x Ano'!$C$30</f>
        <v>0</v>
      </c>
      <c r="V37" s="173">
        <f>+I37/'Total x Ano'!$C$30</f>
        <v>8.7611867534007507E-5</v>
      </c>
      <c r="W37" s="173">
        <f>+J37/'Total x Ano'!$C$30</f>
        <v>0</v>
      </c>
      <c r="X37" s="173">
        <f>+K37/'Total x Ano'!$C$30</f>
        <v>0</v>
      </c>
      <c r="Y37" s="173">
        <f>+L37/'Total x Ano'!$C$30</f>
        <v>1.2298861407122094E-3</v>
      </c>
    </row>
    <row r="38" spans="1:25" x14ac:dyDescent="0.25">
      <c r="A38" s="157" t="s">
        <v>530</v>
      </c>
      <c r="B38" s="172">
        <f>tab_dinamicas!C559</f>
        <v>3194.7877633435878</v>
      </c>
      <c r="C38" s="172">
        <f>tab_dinamicas!D559</f>
        <v>0</v>
      </c>
      <c r="D38" s="172">
        <f>tab_dinamicas!E559</f>
        <v>0</v>
      </c>
      <c r="E38" s="172">
        <f>tab_dinamicas!F559</f>
        <v>0</v>
      </c>
      <c r="F38" s="172">
        <f>tab_dinamicas!G559</f>
        <v>43235.039317617964</v>
      </c>
      <c r="G38" s="172">
        <f>tab_dinamicas!H559</f>
        <v>0</v>
      </c>
      <c r="H38" s="172">
        <f>tab_dinamicas!I559</f>
        <v>0</v>
      </c>
      <c r="I38" s="172">
        <f>tab_dinamicas!J559</f>
        <v>4315.2163729205322</v>
      </c>
      <c r="J38" s="172">
        <f>tab_dinamicas!K559</f>
        <v>0</v>
      </c>
      <c r="K38" s="172">
        <f>tab_dinamicas!L559</f>
        <v>0</v>
      </c>
      <c r="L38" s="172">
        <f t="shared" ref="L38:L64" si="2">SUM(B38:K38)</f>
        <v>50745.043453882085</v>
      </c>
      <c r="N38" s="157" t="s">
        <v>530</v>
      </c>
      <c r="O38" s="173">
        <f>+B38/'Total x Ano'!$C$30</f>
        <v>2.2814996726175718E-5</v>
      </c>
      <c r="P38" s="173">
        <f>+C38/'Total x Ano'!$C$30</f>
        <v>0</v>
      </c>
      <c r="Q38" s="173">
        <f>+D38/'Total x Ano'!$C$30</f>
        <v>0</v>
      </c>
      <c r="R38" s="173">
        <f>+E38/'Total x Ano'!$C$30</f>
        <v>0</v>
      </c>
      <c r="S38" s="173">
        <f>+F38/'Total x Ano'!$C$30</f>
        <v>3.0875518299067927E-4</v>
      </c>
      <c r="T38" s="173">
        <f>+G38/'Total x Ano'!$C$30</f>
        <v>0</v>
      </c>
      <c r="U38" s="173">
        <f>+H38/'Total x Ano'!$C$30</f>
        <v>0</v>
      </c>
      <c r="V38" s="173">
        <f>+I38/'Total x Ano'!$C$30</f>
        <v>3.0816334202396183E-5</v>
      </c>
      <c r="W38" s="173">
        <f>+J38/'Total x Ano'!$C$30</f>
        <v>0</v>
      </c>
      <c r="X38" s="173">
        <f>+K38/'Total x Ano'!$C$30</f>
        <v>0</v>
      </c>
      <c r="Y38" s="173">
        <f>+L38/'Total x Ano'!$C$30</f>
        <v>3.6238651391925115E-4</v>
      </c>
    </row>
    <row r="39" spans="1:25" x14ac:dyDescent="0.25">
      <c r="A39" s="157" t="s">
        <v>531</v>
      </c>
      <c r="B39" s="172">
        <f>tab_dinamicas!C560</f>
        <v>39295.397734154802</v>
      </c>
      <c r="C39" s="172">
        <f>tab_dinamicas!D560</f>
        <v>0</v>
      </c>
      <c r="D39" s="172">
        <f>tab_dinamicas!E560</f>
        <v>0</v>
      </c>
      <c r="E39" s="172">
        <f>tab_dinamicas!F560</f>
        <v>0</v>
      </c>
      <c r="F39" s="172">
        <f>tab_dinamicas!G560</f>
        <v>209514.36714455139</v>
      </c>
      <c r="G39" s="172">
        <f>tab_dinamicas!H560</f>
        <v>0</v>
      </c>
      <c r="H39" s="172">
        <f>tab_dinamicas!I560</f>
        <v>0</v>
      </c>
      <c r="I39" s="172">
        <f>tab_dinamicas!J560</f>
        <v>22267.440750304777</v>
      </c>
      <c r="J39" s="172">
        <f>tab_dinamicas!K560</f>
        <v>0</v>
      </c>
      <c r="K39" s="172">
        <f>tab_dinamicas!L560</f>
        <v>0</v>
      </c>
      <c r="L39" s="172">
        <f t="shared" si="2"/>
        <v>271077.20562901098</v>
      </c>
      <c r="N39" s="157" t="s">
        <v>531</v>
      </c>
      <c r="O39" s="173">
        <f>+B39/'Total x Ano'!$C$30</f>
        <v>2.8062094795312282E-4</v>
      </c>
      <c r="P39" s="173">
        <f>+C39/'Total x Ano'!$C$30</f>
        <v>0</v>
      </c>
      <c r="Q39" s="173">
        <f>+D39/'Total x Ano'!$C$30</f>
        <v>0</v>
      </c>
      <c r="R39" s="173">
        <f>+E39/'Total x Ano'!$C$30</f>
        <v>0</v>
      </c>
      <c r="S39" s="173">
        <f>+F39/'Total x Ano'!$C$30</f>
        <v>1.4962088109061154E-3</v>
      </c>
      <c r="T39" s="173">
        <f>+G39/'Total x Ano'!$C$30</f>
        <v>0</v>
      </c>
      <c r="U39" s="173">
        <f>+H39/'Total x Ano'!$C$30</f>
        <v>0</v>
      </c>
      <c r="V39" s="173">
        <f>+I39/'Total x Ano'!$C$30</f>
        <v>1.590188849624307E-4</v>
      </c>
      <c r="W39" s="173">
        <f>+J39/'Total x Ano'!$C$30</f>
        <v>0</v>
      </c>
      <c r="X39" s="173">
        <f>+K39/'Total x Ano'!$C$30</f>
        <v>0</v>
      </c>
      <c r="Y39" s="173">
        <f>+L39/'Total x Ano'!$C$30</f>
        <v>1.9358486438216689E-3</v>
      </c>
    </row>
    <row r="40" spans="1:25" x14ac:dyDescent="0.25">
      <c r="A40" s="157" t="s">
        <v>532</v>
      </c>
      <c r="B40" s="172">
        <f>tab_dinamicas!C561</f>
        <v>1584.004446372184</v>
      </c>
      <c r="C40" s="172">
        <f>tab_dinamicas!D561</f>
        <v>0</v>
      </c>
      <c r="D40" s="172">
        <f>tab_dinamicas!E561</f>
        <v>0</v>
      </c>
      <c r="E40" s="172">
        <f>tab_dinamicas!F561</f>
        <v>0</v>
      </c>
      <c r="F40" s="172">
        <f>tab_dinamicas!G561</f>
        <v>27477.663754995399</v>
      </c>
      <c r="G40" s="172">
        <f>tab_dinamicas!H561</f>
        <v>0</v>
      </c>
      <c r="H40" s="172">
        <f>tab_dinamicas!I561</f>
        <v>0</v>
      </c>
      <c r="I40" s="172">
        <f>tab_dinamicas!J561</f>
        <v>5259.0367327918702</v>
      </c>
      <c r="J40" s="172">
        <f>tab_dinamicas!K561</f>
        <v>0</v>
      </c>
      <c r="K40" s="172">
        <f>tab_dinamicas!L561</f>
        <v>0</v>
      </c>
      <c r="L40" s="172">
        <f t="shared" si="2"/>
        <v>34320.704934159454</v>
      </c>
      <c r="N40" s="157" t="s">
        <v>532</v>
      </c>
      <c r="O40" s="173">
        <f>+B40/'Total x Ano'!$C$30</f>
        <v>1.1311880142049529E-5</v>
      </c>
      <c r="P40" s="173">
        <f>+C40/'Total x Ano'!$C$30</f>
        <v>0</v>
      </c>
      <c r="Q40" s="173">
        <f>+D40/'Total x Ano'!$C$30</f>
        <v>0</v>
      </c>
      <c r="R40" s="173">
        <f>+E40/'Total x Ano'!$C$30</f>
        <v>0</v>
      </c>
      <c r="S40" s="173">
        <f>+F40/'Total x Ano'!$C$30</f>
        <v>1.9622674651698175E-4</v>
      </c>
      <c r="T40" s="173">
        <f>+G40/'Total x Ano'!$C$30</f>
        <v>0</v>
      </c>
      <c r="U40" s="173">
        <f>+H40/'Total x Ano'!$C$30</f>
        <v>0</v>
      </c>
      <c r="V40" s="173">
        <f>+I40/'Total x Ano'!$C$30</f>
        <v>3.7556455930553292E-5</v>
      </c>
      <c r="W40" s="173">
        <f>+J40/'Total x Ano'!$C$30</f>
        <v>0</v>
      </c>
      <c r="X40" s="173">
        <f>+K40/'Total x Ano'!$C$30</f>
        <v>0</v>
      </c>
      <c r="Y40" s="173">
        <f>+L40/'Total x Ano'!$C$30</f>
        <v>2.4509508258958456E-4</v>
      </c>
    </row>
    <row r="41" spans="1:25" x14ac:dyDescent="0.25">
      <c r="A41" s="157" t="s">
        <v>533</v>
      </c>
      <c r="B41" s="172">
        <f>tab_dinamicas!C562</f>
        <v>27135.374804131276</v>
      </c>
      <c r="C41" s="172">
        <f>tab_dinamicas!D562</f>
        <v>0</v>
      </c>
      <c r="D41" s="172">
        <f>tab_dinamicas!E562</f>
        <v>0</v>
      </c>
      <c r="E41" s="172">
        <f>tab_dinamicas!F562</f>
        <v>0</v>
      </c>
      <c r="F41" s="172">
        <f>tab_dinamicas!G562</f>
        <v>266943.64117045869</v>
      </c>
      <c r="G41" s="172">
        <f>tab_dinamicas!H562</f>
        <v>0</v>
      </c>
      <c r="H41" s="172">
        <f>tab_dinamicas!I562</f>
        <v>0</v>
      </c>
      <c r="I41" s="172">
        <f>tab_dinamicas!J562</f>
        <v>30492.408806773226</v>
      </c>
      <c r="J41" s="172">
        <f>tab_dinamicas!K562</f>
        <v>0</v>
      </c>
      <c r="K41" s="172">
        <f>tab_dinamicas!L562</f>
        <v>0</v>
      </c>
      <c r="L41" s="172">
        <f t="shared" si="2"/>
        <v>324571.42478136322</v>
      </c>
      <c r="N41" s="157" t="s">
        <v>533</v>
      </c>
      <c r="O41" s="173">
        <f>+B41/'Total x Ano'!$C$30</f>
        <v>1.9378235212466128E-4</v>
      </c>
      <c r="P41" s="173">
        <f>+C41/'Total x Ano'!$C$30</f>
        <v>0</v>
      </c>
      <c r="Q41" s="173">
        <f>+D41/'Total x Ano'!$C$30</f>
        <v>0</v>
      </c>
      <c r="R41" s="173">
        <f>+E41/'Total x Ano'!$C$30</f>
        <v>0</v>
      </c>
      <c r="S41" s="173">
        <f>+F41/'Total x Ano'!$C$30</f>
        <v>1.9063295437827335E-3</v>
      </c>
      <c r="T41" s="173">
        <f>+G41/'Total x Ano'!$C$30</f>
        <v>0</v>
      </c>
      <c r="U41" s="173">
        <f>+H41/'Total x Ano'!$C$30</f>
        <v>0</v>
      </c>
      <c r="V41" s="173">
        <f>+I41/'Total x Ano'!$C$30</f>
        <v>2.177560009093238E-4</v>
      </c>
      <c r="W41" s="173">
        <f>+J41/'Total x Ano'!$C$30</f>
        <v>0</v>
      </c>
      <c r="X41" s="173">
        <f>+K41/'Total x Ano'!$C$30</f>
        <v>0</v>
      </c>
      <c r="Y41" s="173">
        <f>+L41/'Total x Ano'!$C$30</f>
        <v>2.3178678968167185E-3</v>
      </c>
    </row>
    <row r="42" spans="1:25" x14ac:dyDescent="0.25">
      <c r="A42" s="157" t="s">
        <v>534</v>
      </c>
      <c r="B42" s="172">
        <f>tab_dinamicas!C563</f>
        <v>485.28367169001029</v>
      </c>
      <c r="C42" s="172">
        <f>tab_dinamicas!D563</f>
        <v>0</v>
      </c>
      <c r="D42" s="172">
        <f>tab_dinamicas!E563</f>
        <v>0</v>
      </c>
      <c r="E42" s="172">
        <f>tab_dinamicas!F563</f>
        <v>0</v>
      </c>
      <c r="F42" s="172">
        <f>tab_dinamicas!G563</f>
        <v>41250.48682300801</v>
      </c>
      <c r="G42" s="172">
        <f>tab_dinamicas!H563</f>
        <v>0</v>
      </c>
      <c r="H42" s="172">
        <f>tab_dinamicas!I563</f>
        <v>0</v>
      </c>
      <c r="I42" s="172">
        <f>tab_dinamicas!J563</f>
        <v>3794.9327213024876</v>
      </c>
      <c r="J42" s="172">
        <f>tab_dinamicas!K563</f>
        <v>0</v>
      </c>
      <c r="K42" s="172">
        <f>tab_dinamicas!L563</f>
        <v>0</v>
      </c>
      <c r="L42" s="172">
        <f t="shared" si="2"/>
        <v>45530.703216000511</v>
      </c>
      <c r="N42" s="157" t="s">
        <v>534</v>
      </c>
      <c r="O42" s="173">
        <f>+B42/'Total x Ano'!$C$30</f>
        <v>3.465565227183259E-6</v>
      </c>
      <c r="P42" s="173">
        <f>+C42/'Total x Ano'!$C$30</f>
        <v>0</v>
      </c>
      <c r="Q42" s="173">
        <f>+D42/'Total x Ano'!$C$30</f>
        <v>0</v>
      </c>
      <c r="R42" s="173">
        <f>+E42/'Total x Ano'!$C$30</f>
        <v>0</v>
      </c>
      <c r="S42" s="173">
        <f>+F42/'Total x Ano'!$C$30</f>
        <v>2.9458286169066792E-4</v>
      </c>
      <c r="T42" s="173">
        <f>+G42/'Total x Ano'!$C$30</f>
        <v>0</v>
      </c>
      <c r="U42" s="173">
        <f>+H42/'Total x Ano'!$C$30</f>
        <v>0</v>
      </c>
      <c r="V42" s="173">
        <f>+I42/'Total x Ano'!$C$30</f>
        <v>2.710082297359227E-5</v>
      </c>
      <c r="W42" s="173">
        <f>+J42/'Total x Ano'!$C$30</f>
        <v>0</v>
      </c>
      <c r="X42" s="173">
        <f>+K42/'Total x Ano'!$C$30</f>
        <v>0</v>
      </c>
      <c r="Y42" s="173">
        <f>+L42/'Total x Ano'!$C$30</f>
        <v>3.2514924989144348E-4</v>
      </c>
    </row>
    <row r="43" spans="1:25" x14ac:dyDescent="0.25">
      <c r="A43" s="157" t="s">
        <v>535</v>
      </c>
      <c r="B43" s="172">
        <f>tab_dinamicas!C564</f>
        <v>3798.532666262071</v>
      </c>
      <c r="C43" s="172">
        <f>tab_dinamicas!D564</f>
        <v>0</v>
      </c>
      <c r="D43" s="172">
        <f>tab_dinamicas!E564</f>
        <v>0</v>
      </c>
      <c r="E43" s="172">
        <f>tab_dinamicas!F564</f>
        <v>0</v>
      </c>
      <c r="F43" s="172">
        <f>tab_dinamicas!G564</f>
        <v>145366.42596165551</v>
      </c>
      <c r="G43" s="172">
        <f>tab_dinamicas!H564</f>
        <v>0</v>
      </c>
      <c r="H43" s="172">
        <f>tab_dinamicas!I564</f>
        <v>0</v>
      </c>
      <c r="I43" s="172">
        <f>tab_dinamicas!J564</f>
        <v>10976.102156396122</v>
      </c>
      <c r="J43" s="172">
        <f>tab_dinamicas!K564</f>
        <v>0</v>
      </c>
      <c r="K43" s="172">
        <f>tab_dinamicas!L564</f>
        <v>0</v>
      </c>
      <c r="L43" s="172">
        <f t="shared" si="2"/>
        <v>160141.06078431368</v>
      </c>
      <c r="N43" s="157" t="s">
        <v>535</v>
      </c>
      <c r="O43" s="173">
        <f>+B43/'Total x Ano'!$C$30</f>
        <v>2.7126531326869967E-5</v>
      </c>
      <c r="P43" s="173">
        <f>+C43/'Total x Ano'!$C$30</f>
        <v>0</v>
      </c>
      <c r="Q43" s="173">
        <f>+D43/'Total x Ano'!$C$30</f>
        <v>0</v>
      </c>
      <c r="R43" s="173">
        <f>+E43/'Total x Ano'!$C$30</f>
        <v>0</v>
      </c>
      <c r="S43" s="173">
        <f>+F43/'Total x Ano'!$C$30</f>
        <v>1.0381079364533531E-3</v>
      </c>
      <c r="T43" s="173">
        <f>+G43/'Total x Ano'!$C$30</f>
        <v>0</v>
      </c>
      <c r="U43" s="173">
        <f>+H43/'Total x Ano'!$C$30</f>
        <v>0</v>
      </c>
      <c r="V43" s="173">
        <f>+I43/'Total x Ano'!$C$30</f>
        <v>7.8383840591108477E-5</v>
      </c>
      <c r="W43" s="173">
        <f>+J43/'Total x Ano'!$C$30</f>
        <v>0</v>
      </c>
      <c r="X43" s="173">
        <f>+K43/'Total x Ano'!$C$30</f>
        <v>0</v>
      </c>
      <c r="Y43" s="173">
        <f>+L43/'Total x Ano'!$C$30</f>
        <v>1.1436183083713314E-3</v>
      </c>
    </row>
    <row r="44" spans="1:25" x14ac:dyDescent="0.25">
      <c r="A44" s="157" t="s">
        <v>536</v>
      </c>
      <c r="B44" s="172">
        <f>tab_dinamicas!C565</f>
        <v>27132.878603291087</v>
      </c>
      <c r="C44" s="172">
        <f>tab_dinamicas!D565</f>
        <v>0</v>
      </c>
      <c r="D44" s="172">
        <f>tab_dinamicas!E565</f>
        <v>0</v>
      </c>
      <c r="E44" s="172">
        <f>tab_dinamicas!F565</f>
        <v>0</v>
      </c>
      <c r="F44" s="172">
        <f>tab_dinamicas!G565</f>
        <v>157687.97081547917</v>
      </c>
      <c r="G44" s="172">
        <f>tab_dinamicas!H565</f>
        <v>0</v>
      </c>
      <c r="H44" s="172">
        <f>tab_dinamicas!I565</f>
        <v>0</v>
      </c>
      <c r="I44" s="172">
        <f>tab_dinamicas!J565</f>
        <v>31407.702001966645</v>
      </c>
      <c r="J44" s="172">
        <f>tab_dinamicas!K565</f>
        <v>0</v>
      </c>
      <c r="K44" s="172">
        <f>tab_dinamicas!L565</f>
        <v>0</v>
      </c>
      <c r="L44" s="172">
        <f t="shared" si="2"/>
        <v>216228.55142073691</v>
      </c>
      <c r="N44" s="157" t="s">
        <v>536</v>
      </c>
      <c r="O44" s="173">
        <f>+B44/'Total x Ano'!$C$30</f>
        <v>1.9376452595960261E-4</v>
      </c>
      <c r="P44" s="173">
        <f>+C44/'Total x Ano'!$C$30</f>
        <v>0</v>
      </c>
      <c r="Q44" s="173">
        <f>+D44/'Total x Ano'!$C$30</f>
        <v>0</v>
      </c>
      <c r="R44" s="173">
        <f>+E44/'Total x Ano'!$C$30</f>
        <v>0</v>
      </c>
      <c r="S44" s="173">
        <f>+F44/'Total x Ano'!$C$30</f>
        <v>1.1261000117726867E-3</v>
      </c>
      <c r="T44" s="173">
        <f>+G44/'Total x Ano'!$C$30</f>
        <v>0</v>
      </c>
      <c r="U44" s="173">
        <f>+H44/'Total x Ano'!$C$30</f>
        <v>0</v>
      </c>
      <c r="V44" s="173">
        <f>+I44/'Total x Ano'!$C$30</f>
        <v>2.2429240107068341E-4</v>
      </c>
      <c r="W44" s="173">
        <f>+J44/'Total x Ano'!$C$30</f>
        <v>0</v>
      </c>
      <c r="X44" s="173">
        <f>+K44/'Total x Ano'!$C$30</f>
        <v>0</v>
      </c>
      <c r="Y44" s="173">
        <f>+L44/'Total x Ano'!$C$30</f>
        <v>1.5441569388029727E-3</v>
      </c>
    </row>
    <row r="45" spans="1:25" x14ac:dyDescent="0.25">
      <c r="A45" s="157" t="s">
        <v>537</v>
      </c>
      <c r="B45" s="172">
        <f>tab_dinamicas!C566</f>
        <v>15394.56277677151</v>
      </c>
      <c r="C45" s="172">
        <f>tab_dinamicas!D566</f>
        <v>0</v>
      </c>
      <c r="D45" s="172">
        <f>tab_dinamicas!E566</f>
        <v>0</v>
      </c>
      <c r="E45" s="172">
        <f>tab_dinamicas!F566</f>
        <v>0</v>
      </c>
      <c r="F45" s="172">
        <f>tab_dinamicas!G566</f>
        <v>124661.30069539082</v>
      </c>
      <c r="G45" s="172">
        <f>tab_dinamicas!H566</f>
        <v>0</v>
      </c>
      <c r="H45" s="172">
        <f>tab_dinamicas!I566</f>
        <v>0</v>
      </c>
      <c r="I45" s="172">
        <f>tab_dinamicas!J566</f>
        <v>18694.892887602731</v>
      </c>
      <c r="J45" s="172">
        <f>tab_dinamicas!K566</f>
        <v>0</v>
      </c>
      <c r="K45" s="172">
        <f>tab_dinamicas!L566</f>
        <v>0</v>
      </c>
      <c r="L45" s="172">
        <f t="shared" si="2"/>
        <v>158750.75635976507</v>
      </c>
      <c r="N45" s="157" t="s">
        <v>537</v>
      </c>
      <c r="O45" s="173">
        <f>+B45/'Total x Ano'!$C$30</f>
        <v>1.0993747484038282E-4</v>
      </c>
      <c r="P45" s="173">
        <f>+C45/'Total x Ano'!$C$30</f>
        <v>0</v>
      </c>
      <c r="Q45" s="173">
        <f>+D45/'Total x Ano'!$C$30</f>
        <v>0</v>
      </c>
      <c r="R45" s="173">
        <f>+E45/'Total x Ano'!$C$30</f>
        <v>0</v>
      </c>
      <c r="S45" s="173">
        <f>+F45/'Total x Ano'!$C$30</f>
        <v>8.9024604384659739E-4</v>
      </c>
      <c r="T45" s="173">
        <f>+G45/'Total x Ano'!$C$30</f>
        <v>0</v>
      </c>
      <c r="U45" s="173">
        <f>+H45/'Total x Ano'!$C$30</f>
        <v>0</v>
      </c>
      <c r="V45" s="173">
        <f>+I45/'Total x Ano'!$C$30</f>
        <v>1.3350618307754892E-4</v>
      </c>
      <c r="W45" s="173">
        <f>+J45/'Total x Ano'!$C$30</f>
        <v>0</v>
      </c>
      <c r="X45" s="173">
        <f>+K45/'Total x Ano'!$C$30</f>
        <v>0</v>
      </c>
      <c r="Y45" s="173">
        <f>+L45/'Total x Ano'!$C$30</f>
        <v>1.1336897017645291E-3</v>
      </c>
    </row>
    <row r="46" spans="1:25" x14ac:dyDescent="0.25">
      <c r="A46" s="157" t="s">
        <v>538</v>
      </c>
      <c r="B46" s="172">
        <f>tab_dinamicas!C567</f>
        <v>33902.50155815998</v>
      </c>
      <c r="C46" s="172">
        <f>tab_dinamicas!D567</f>
        <v>0</v>
      </c>
      <c r="D46" s="172">
        <f>tab_dinamicas!E567</f>
        <v>0</v>
      </c>
      <c r="E46" s="172">
        <f>tab_dinamicas!F567</f>
        <v>0</v>
      </c>
      <c r="F46" s="172">
        <f>tab_dinamicas!G567</f>
        <v>556003.78459165618</v>
      </c>
      <c r="G46" s="172">
        <f>tab_dinamicas!H567</f>
        <v>0</v>
      </c>
      <c r="H46" s="172">
        <f>tab_dinamicas!I567</f>
        <v>0</v>
      </c>
      <c r="I46" s="172">
        <f>tab_dinamicas!J567</f>
        <v>29921.4023581113</v>
      </c>
      <c r="J46" s="172">
        <f>tab_dinamicas!K567</f>
        <v>0</v>
      </c>
      <c r="K46" s="172">
        <f>tab_dinamicas!L567</f>
        <v>0</v>
      </c>
      <c r="L46" s="172">
        <f t="shared" si="2"/>
        <v>619827.68850792747</v>
      </c>
      <c r="N46" s="157" t="s">
        <v>538</v>
      </c>
      <c r="O46" s="173">
        <f>+B46/'Total x Ano'!$C$30</f>
        <v>2.421085591141353E-4</v>
      </c>
      <c r="P46" s="173">
        <f>+C46/'Total x Ano'!$C$30</f>
        <v>0</v>
      </c>
      <c r="Q46" s="173">
        <f>+D46/'Total x Ano'!$C$30</f>
        <v>0</v>
      </c>
      <c r="R46" s="173">
        <f>+E46/'Total x Ano'!$C$30</f>
        <v>0</v>
      </c>
      <c r="S46" s="173">
        <f>+F46/'Total x Ano'!$C$30</f>
        <v>3.9706000726395345E-3</v>
      </c>
      <c r="T46" s="173">
        <f>+G46/'Total x Ano'!$C$30</f>
        <v>0</v>
      </c>
      <c r="U46" s="173">
        <f>+H46/'Total x Ano'!$C$30</f>
        <v>0</v>
      </c>
      <c r="V46" s="173">
        <f>+I46/'Total x Ano'!$C$30</f>
        <v>2.136782620352983E-4</v>
      </c>
      <c r="W46" s="173">
        <f>+J46/'Total x Ano'!$C$30</f>
        <v>0</v>
      </c>
      <c r="X46" s="173">
        <f>+K46/'Total x Ano'!$C$30</f>
        <v>0</v>
      </c>
      <c r="Y46" s="173">
        <f>+L46/'Total x Ano'!$C$30</f>
        <v>4.4263868937889682E-3</v>
      </c>
    </row>
    <row r="47" spans="1:25" x14ac:dyDescent="0.25">
      <c r="A47" s="157" t="s">
        <v>539</v>
      </c>
      <c r="B47" s="172">
        <f>tab_dinamicas!C568</f>
        <v>18172.089191853054</v>
      </c>
      <c r="C47" s="172">
        <f>tab_dinamicas!D568</f>
        <v>0</v>
      </c>
      <c r="D47" s="172">
        <f>tab_dinamicas!E568</f>
        <v>0</v>
      </c>
      <c r="E47" s="172">
        <f>tab_dinamicas!F568</f>
        <v>0</v>
      </c>
      <c r="F47" s="172">
        <f>tab_dinamicas!G568</f>
        <v>141604.86401288258</v>
      </c>
      <c r="G47" s="172">
        <f>tab_dinamicas!H568</f>
        <v>0</v>
      </c>
      <c r="H47" s="172">
        <f>tab_dinamicas!I568</f>
        <v>0</v>
      </c>
      <c r="I47" s="172">
        <f>tab_dinamicas!J568</f>
        <v>17827.84597665424</v>
      </c>
      <c r="J47" s="172">
        <f>tab_dinamicas!K568</f>
        <v>0</v>
      </c>
      <c r="K47" s="172">
        <f>tab_dinamicas!L568</f>
        <v>0</v>
      </c>
      <c r="L47" s="172">
        <f t="shared" si="2"/>
        <v>177604.79918138988</v>
      </c>
      <c r="N47" s="157" t="s">
        <v>539</v>
      </c>
      <c r="O47" s="173">
        <f>+B47/'Total x Ano'!$C$30</f>
        <v>1.2977267541114978E-4</v>
      </c>
      <c r="P47" s="173">
        <f>+C47/'Total x Ano'!$C$30</f>
        <v>0</v>
      </c>
      <c r="Q47" s="173">
        <f>+D47/'Total x Ano'!$C$30</f>
        <v>0</v>
      </c>
      <c r="R47" s="173">
        <f>+E47/'Total x Ano'!$C$30</f>
        <v>0</v>
      </c>
      <c r="S47" s="173">
        <f>+F47/'Total x Ano'!$C$30</f>
        <v>1.0112454247925646E-3</v>
      </c>
      <c r="T47" s="173">
        <f>+G47/'Total x Ano'!$C$30</f>
        <v>0</v>
      </c>
      <c r="U47" s="173">
        <f>+H47/'Total x Ano'!$C$30</f>
        <v>0</v>
      </c>
      <c r="V47" s="173">
        <f>+I47/'Total x Ano'!$C$30</f>
        <v>1.2731432499492386E-4</v>
      </c>
      <c r="W47" s="173">
        <f>+J47/'Total x Ano'!$C$30</f>
        <v>0</v>
      </c>
      <c r="X47" s="173">
        <f>+K47/'Total x Ano'!$C$30</f>
        <v>0</v>
      </c>
      <c r="Y47" s="173">
        <f>+L47/'Total x Ano'!$C$30</f>
        <v>1.2683324251986383E-3</v>
      </c>
    </row>
    <row r="48" spans="1:25" x14ac:dyDescent="0.25">
      <c r="A48" s="157" t="s">
        <v>540</v>
      </c>
      <c r="B48" s="172">
        <f>tab_dinamicas!C569</f>
        <v>21171.111752353154</v>
      </c>
      <c r="C48" s="172">
        <f>tab_dinamicas!D569</f>
        <v>0</v>
      </c>
      <c r="D48" s="172">
        <f>tab_dinamicas!E569</f>
        <v>0</v>
      </c>
      <c r="E48" s="172">
        <f>tab_dinamicas!F569</f>
        <v>0</v>
      </c>
      <c r="F48" s="172">
        <f>tab_dinamicas!G569</f>
        <v>96631.407702250144</v>
      </c>
      <c r="G48" s="172">
        <f>tab_dinamicas!H569</f>
        <v>0</v>
      </c>
      <c r="H48" s="172">
        <f>tab_dinamicas!I569</f>
        <v>0</v>
      </c>
      <c r="I48" s="172">
        <f>tab_dinamicas!J569</f>
        <v>6380.8403994800674</v>
      </c>
      <c r="J48" s="172">
        <f>tab_dinamicas!K569</f>
        <v>0</v>
      </c>
      <c r="K48" s="172">
        <f>tab_dinamicas!L569</f>
        <v>0</v>
      </c>
      <c r="L48" s="172">
        <f t="shared" si="2"/>
        <v>124183.35985408336</v>
      </c>
      <c r="N48" s="157" t="s">
        <v>540</v>
      </c>
      <c r="O48" s="173">
        <f>+B48/'Total x Ano'!$C$30</f>
        <v>1.5118965048680467E-4</v>
      </c>
      <c r="P48" s="173">
        <f>+C48/'Total x Ano'!$C$30</f>
        <v>0</v>
      </c>
      <c r="Q48" s="173">
        <f>+D48/'Total x Ano'!$C$30</f>
        <v>0</v>
      </c>
      <c r="R48" s="173">
        <f>+E48/'Total x Ano'!$C$30</f>
        <v>0</v>
      </c>
      <c r="S48" s="173">
        <f>+F48/'Total x Ano'!$C$30</f>
        <v>6.9007565249506889E-4</v>
      </c>
      <c r="T48" s="173">
        <f>+G48/'Total x Ano'!$C$30</f>
        <v>0</v>
      </c>
      <c r="U48" s="173">
        <f>+H48/'Total x Ano'!$C$30</f>
        <v>0</v>
      </c>
      <c r="V48" s="173">
        <f>+I48/'Total x Ano'!$C$30</f>
        <v>4.5567613127461148E-5</v>
      </c>
      <c r="W48" s="173">
        <f>+J48/'Total x Ano'!$C$30</f>
        <v>0</v>
      </c>
      <c r="X48" s="173">
        <f>+K48/'Total x Ano'!$C$30</f>
        <v>0</v>
      </c>
      <c r="Y48" s="173">
        <f>+L48/'Total x Ano'!$C$30</f>
        <v>8.8683291610933471E-4</v>
      </c>
    </row>
    <row r="49" spans="1:25" x14ac:dyDescent="0.25">
      <c r="A49" s="157" t="s">
        <v>541</v>
      </c>
      <c r="B49" s="172">
        <f>tab_dinamicas!C570</f>
        <v>49970.592851556612</v>
      </c>
      <c r="C49" s="172">
        <f>tab_dinamicas!D570</f>
        <v>0</v>
      </c>
      <c r="D49" s="172">
        <f>tab_dinamicas!E570</f>
        <v>0</v>
      </c>
      <c r="E49" s="172">
        <f>tab_dinamicas!F570</f>
        <v>0</v>
      </c>
      <c r="F49" s="172">
        <f>tab_dinamicas!G570</f>
        <v>943565.38059963728</v>
      </c>
      <c r="G49" s="172">
        <f>tab_dinamicas!H570</f>
        <v>0</v>
      </c>
      <c r="H49" s="172">
        <f>tab_dinamicas!I570</f>
        <v>0</v>
      </c>
      <c r="I49" s="172">
        <f>tab_dinamicas!J570</f>
        <v>66606.36244961714</v>
      </c>
      <c r="J49" s="172">
        <f>tab_dinamicas!K570</f>
        <v>0</v>
      </c>
      <c r="K49" s="172">
        <f>tab_dinamicas!L570</f>
        <v>0</v>
      </c>
      <c r="L49" s="172">
        <f t="shared" si="2"/>
        <v>1060142.335900811</v>
      </c>
      <c r="N49" s="157" t="s">
        <v>541</v>
      </c>
      <c r="O49" s="173">
        <f>+B49/'Total x Ano'!$C$30</f>
        <v>3.5685591556171005E-4</v>
      </c>
      <c r="P49" s="173">
        <f>+C49/'Total x Ano'!$C$30</f>
        <v>0</v>
      </c>
      <c r="Q49" s="173">
        <f>+D49/'Total x Ano'!$C$30</f>
        <v>0</v>
      </c>
      <c r="R49" s="173">
        <f>+E49/'Total x Ano'!$C$30</f>
        <v>0</v>
      </c>
      <c r="S49" s="173">
        <f>+F49/'Total x Ano'!$C$30</f>
        <v>6.7383008399854926E-3</v>
      </c>
      <c r="T49" s="173">
        <f>+G49/'Total x Ano'!$C$30</f>
        <v>0</v>
      </c>
      <c r="U49" s="173">
        <f>+H49/'Total x Ano'!$C$30</f>
        <v>0</v>
      </c>
      <c r="V49" s="173">
        <f>+I49/'Total x Ano'!$C$30</f>
        <v>4.756572435472479E-4</v>
      </c>
      <c r="W49" s="173">
        <f>+J49/'Total x Ano'!$C$30</f>
        <v>0</v>
      </c>
      <c r="X49" s="173">
        <f>+K49/'Total x Ano'!$C$30</f>
        <v>0</v>
      </c>
      <c r="Y49" s="173">
        <f>+L49/'Total x Ano'!$C$30</f>
        <v>7.5708139990944504E-3</v>
      </c>
    </row>
    <row r="50" spans="1:25" x14ac:dyDescent="0.25">
      <c r="A50" s="157" t="s">
        <v>542</v>
      </c>
      <c r="B50" s="172">
        <f>tab_dinamicas!C571</f>
        <v>9045.3052599866078</v>
      </c>
      <c r="C50" s="172">
        <f>tab_dinamicas!D571</f>
        <v>0</v>
      </c>
      <c r="D50" s="172">
        <f>tab_dinamicas!E571</f>
        <v>0</v>
      </c>
      <c r="E50" s="172">
        <f>tab_dinamicas!F571</f>
        <v>0</v>
      </c>
      <c r="F50" s="172">
        <f>tab_dinamicas!G571</f>
        <v>111210.87936966942</v>
      </c>
      <c r="G50" s="172">
        <f>tab_dinamicas!H571</f>
        <v>0</v>
      </c>
      <c r="H50" s="172">
        <f>tab_dinamicas!I571</f>
        <v>0</v>
      </c>
      <c r="I50" s="172">
        <f>tab_dinamicas!J571</f>
        <v>9647.2335578441671</v>
      </c>
      <c r="J50" s="172">
        <f>tab_dinamicas!K571</f>
        <v>0</v>
      </c>
      <c r="K50" s="172">
        <f>tab_dinamicas!L571</f>
        <v>0</v>
      </c>
      <c r="L50" s="172">
        <f t="shared" si="2"/>
        <v>129903.4181875002</v>
      </c>
      <c r="N50" s="157" t="s">
        <v>542</v>
      </c>
      <c r="O50" s="173">
        <f>+B50/'Total x Ano'!$C$30</f>
        <v>6.4595405135104827E-5</v>
      </c>
      <c r="P50" s="173">
        <f>+C50/'Total x Ano'!$C$30</f>
        <v>0</v>
      </c>
      <c r="Q50" s="173">
        <f>+D50/'Total x Ano'!$C$30</f>
        <v>0</v>
      </c>
      <c r="R50" s="173">
        <f>+E50/'Total x Ano'!$C$30</f>
        <v>0</v>
      </c>
      <c r="S50" s="173">
        <f>+F50/'Total x Ano'!$C$30</f>
        <v>7.9419230217617925E-4</v>
      </c>
      <c r="T50" s="173">
        <f>+G50/'Total x Ano'!$C$30</f>
        <v>0</v>
      </c>
      <c r="U50" s="173">
        <f>+H50/'Total x Ano'!$C$30</f>
        <v>0</v>
      </c>
      <c r="V50" s="173">
        <f>+I50/'Total x Ano'!$C$30</f>
        <v>6.88939667806021E-5</v>
      </c>
      <c r="W50" s="173">
        <f>+J50/'Total x Ano'!$C$30</f>
        <v>0</v>
      </c>
      <c r="X50" s="173">
        <f>+K50/'Total x Ano'!$C$30</f>
        <v>0</v>
      </c>
      <c r="Y50" s="173">
        <f>+L50/'Total x Ano'!$C$30</f>
        <v>9.2768167409188623E-4</v>
      </c>
    </row>
    <row r="51" spans="1:25" x14ac:dyDescent="0.25">
      <c r="A51" s="157" t="s">
        <v>543</v>
      </c>
      <c r="B51" s="172">
        <f>tab_dinamicas!C572</f>
        <v>19232.069519269902</v>
      </c>
      <c r="C51" s="172">
        <f>tab_dinamicas!D572</f>
        <v>0</v>
      </c>
      <c r="D51" s="172">
        <f>tab_dinamicas!E572</f>
        <v>0</v>
      </c>
      <c r="E51" s="172">
        <f>tab_dinamicas!F572</f>
        <v>0</v>
      </c>
      <c r="F51" s="172">
        <f>tab_dinamicas!G572</f>
        <v>124921.09083135263</v>
      </c>
      <c r="G51" s="172">
        <f>tab_dinamicas!H572</f>
        <v>0</v>
      </c>
      <c r="H51" s="172">
        <f>tab_dinamicas!I572</f>
        <v>0</v>
      </c>
      <c r="I51" s="172">
        <f>tab_dinamicas!J572</f>
        <v>7390.9249981322264</v>
      </c>
      <c r="J51" s="172">
        <f>tab_dinamicas!K572</f>
        <v>0</v>
      </c>
      <c r="K51" s="172">
        <f>tab_dinamicas!L572</f>
        <v>0</v>
      </c>
      <c r="L51" s="172">
        <f t="shared" si="2"/>
        <v>151544.08534875474</v>
      </c>
      <c r="N51" s="157" t="s">
        <v>543</v>
      </c>
      <c r="O51" s="173">
        <f>+B51/'Total x Ano'!$C$30</f>
        <v>1.3734233245607229E-4</v>
      </c>
      <c r="P51" s="173">
        <f>+C51/'Total x Ano'!$C$30</f>
        <v>0</v>
      </c>
      <c r="Q51" s="173">
        <f>+D51/'Total x Ano'!$C$30</f>
        <v>0</v>
      </c>
      <c r="R51" s="173">
        <f>+E51/'Total x Ano'!$C$30</f>
        <v>0</v>
      </c>
      <c r="S51" s="173">
        <f>+F51/'Total x Ano'!$C$30</f>
        <v>8.9210128793181269E-4</v>
      </c>
      <c r="T51" s="173">
        <f>+G51/'Total x Ano'!$C$30</f>
        <v>0</v>
      </c>
      <c r="U51" s="173">
        <f>+H51/'Total x Ano'!$C$30</f>
        <v>0</v>
      </c>
      <c r="V51" s="173">
        <f>+I51/'Total x Ano'!$C$30</f>
        <v>5.2780948885105058E-5</v>
      </c>
      <c r="W51" s="173">
        <f>+J51/'Total x Ano'!$C$30</f>
        <v>0</v>
      </c>
      <c r="X51" s="173">
        <f>+K51/'Total x Ano'!$C$30</f>
        <v>0</v>
      </c>
      <c r="Y51" s="173">
        <f>+L51/'Total x Ano'!$C$30</f>
        <v>1.08222456927299E-3</v>
      </c>
    </row>
    <row r="52" spans="1:25" x14ac:dyDescent="0.25">
      <c r="A52" s="157" t="s">
        <v>544</v>
      </c>
      <c r="B52" s="172">
        <f>tab_dinamicas!C573</f>
        <v>80201.903143951349</v>
      </c>
      <c r="C52" s="172">
        <f>tab_dinamicas!D573</f>
        <v>0</v>
      </c>
      <c r="D52" s="172">
        <f>tab_dinamicas!E573</f>
        <v>0</v>
      </c>
      <c r="E52" s="172">
        <f>tab_dinamicas!F573</f>
        <v>0</v>
      </c>
      <c r="F52" s="172">
        <f>tab_dinamicas!G573</f>
        <v>1029804.2959104294</v>
      </c>
      <c r="G52" s="172">
        <f>tab_dinamicas!H573</f>
        <v>0</v>
      </c>
      <c r="H52" s="172">
        <f>tab_dinamicas!I573</f>
        <v>0</v>
      </c>
      <c r="I52" s="172">
        <f>tab_dinamicas!J573</f>
        <v>107213.21104108333</v>
      </c>
      <c r="J52" s="172">
        <f>tab_dinamicas!K573</f>
        <v>0</v>
      </c>
      <c r="K52" s="172">
        <f>tab_dinamicas!L573</f>
        <v>0</v>
      </c>
      <c r="L52" s="172">
        <f t="shared" si="2"/>
        <v>1217219.4100954642</v>
      </c>
      <c r="N52" s="157" t="s">
        <v>544</v>
      </c>
      <c r="O52" s="173">
        <f>+B52/'Total x Ano'!$C$30</f>
        <v>5.7274732883892145E-4</v>
      </c>
      <c r="P52" s="173">
        <f>+C52/'Total x Ano'!$C$30</f>
        <v>0</v>
      </c>
      <c r="Q52" s="173">
        <f>+D52/'Total x Ano'!$C$30</f>
        <v>0</v>
      </c>
      <c r="R52" s="173">
        <f>+E52/'Total x Ano'!$C$30</f>
        <v>0</v>
      </c>
      <c r="S52" s="173">
        <f>+F52/'Total x Ano'!$C$30</f>
        <v>7.3541603950582485E-3</v>
      </c>
      <c r="T52" s="173">
        <f>+G52/'Total x Ano'!$C$30</f>
        <v>0</v>
      </c>
      <c r="U52" s="173">
        <f>+H52/'Total x Ano'!$C$30</f>
        <v>0</v>
      </c>
      <c r="V52" s="173">
        <f>+I52/'Total x Ano'!$C$30</f>
        <v>7.6564367967439119E-4</v>
      </c>
      <c r="W52" s="173">
        <f>+J52/'Total x Ano'!$C$30</f>
        <v>0</v>
      </c>
      <c r="X52" s="173">
        <f>+K52/'Total x Ano'!$C$30</f>
        <v>0</v>
      </c>
      <c r="Y52" s="173">
        <f>+L52/'Total x Ano'!$C$30</f>
        <v>8.6925514035715613E-3</v>
      </c>
    </row>
    <row r="53" spans="1:25" x14ac:dyDescent="0.25">
      <c r="A53" s="157" t="s">
        <v>545</v>
      </c>
      <c r="B53" s="172">
        <f>tab_dinamicas!C574</f>
        <v>212041.51539228676</v>
      </c>
      <c r="C53" s="172">
        <f>tab_dinamicas!D574</f>
        <v>0</v>
      </c>
      <c r="D53" s="172">
        <f>tab_dinamicas!E574</f>
        <v>0</v>
      </c>
      <c r="E53" s="172">
        <f>tab_dinamicas!F574</f>
        <v>0</v>
      </c>
      <c r="F53" s="172">
        <f>tab_dinamicas!G574</f>
        <v>2044790.7747969013</v>
      </c>
      <c r="G53" s="172">
        <f>tab_dinamicas!H574</f>
        <v>0</v>
      </c>
      <c r="H53" s="172">
        <f>tab_dinamicas!I574</f>
        <v>0</v>
      </c>
      <c r="I53" s="172">
        <f>tab_dinamicas!J574</f>
        <v>288040.04919752647</v>
      </c>
      <c r="J53" s="172">
        <f>tab_dinamicas!K574</f>
        <v>0</v>
      </c>
      <c r="K53" s="172">
        <f>tab_dinamicas!L574</f>
        <v>0</v>
      </c>
      <c r="L53" s="172">
        <f t="shared" si="2"/>
        <v>2544872.3393867146</v>
      </c>
      <c r="N53" s="157" t="s">
        <v>545</v>
      </c>
      <c r="O53" s="173">
        <f>+B53/'Total x Ano'!$C$30</f>
        <v>1.5142559812565805E-3</v>
      </c>
      <c r="P53" s="173">
        <f>+C53/'Total x Ano'!$C$30</f>
        <v>0</v>
      </c>
      <c r="Q53" s="173">
        <f>+D53/'Total x Ano'!$C$30</f>
        <v>0</v>
      </c>
      <c r="R53" s="173">
        <f>+E53/'Total x Ano'!$C$30</f>
        <v>0</v>
      </c>
      <c r="S53" s="173">
        <f>+F53/'Total x Ano'!$C$30</f>
        <v>1.4602502040348641E-2</v>
      </c>
      <c r="T53" s="173">
        <f>+G53/'Total x Ano'!$C$30</f>
        <v>0</v>
      </c>
      <c r="U53" s="173">
        <f>+H53/'Total x Ano'!$C$30</f>
        <v>0</v>
      </c>
      <c r="V53" s="173">
        <f>+I53/'Total x Ano'!$C$30</f>
        <v>2.0569857111795578E-3</v>
      </c>
      <c r="W53" s="173">
        <f>+J53/'Total x Ano'!$C$30</f>
        <v>0</v>
      </c>
      <c r="X53" s="173">
        <f>+K53/'Total x Ano'!$C$30</f>
        <v>0</v>
      </c>
      <c r="Y53" s="173">
        <f>+L53/'Total x Ano'!$C$30</f>
        <v>1.817374373278478E-2</v>
      </c>
    </row>
    <row r="54" spans="1:25" x14ac:dyDescent="0.25">
      <c r="A54" s="157" t="s">
        <v>546</v>
      </c>
      <c r="B54" s="172">
        <f>tab_dinamicas!C575</f>
        <v>58026.953467670872</v>
      </c>
      <c r="C54" s="172">
        <f>tab_dinamicas!D575</f>
        <v>0</v>
      </c>
      <c r="D54" s="172">
        <f>tab_dinamicas!E575</f>
        <v>0</v>
      </c>
      <c r="E54" s="172">
        <f>tab_dinamicas!F575</f>
        <v>0</v>
      </c>
      <c r="F54" s="172">
        <f>tab_dinamicas!G575</f>
        <v>468084.78811795474</v>
      </c>
      <c r="G54" s="172">
        <f>tab_dinamicas!H575</f>
        <v>0</v>
      </c>
      <c r="H54" s="172">
        <f>tab_dinamicas!I575</f>
        <v>0</v>
      </c>
      <c r="I54" s="172">
        <f>tab_dinamicas!J575</f>
        <v>43627.904348395889</v>
      </c>
      <c r="J54" s="172">
        <f>tab_dinamicas!K575</f>
        <v>0</v>
      </c>
      <c r="K54" s="172">
        <f>tab_dinamicas!L575</f>
        <v>0</v>
      </c>
      <c r="L54" s="172">
        <f t="shared" si="2"/>
        <v>569739.64593402145</v>
      </c>
      <c r="N54" s="157" t="s">
        <v>546</v>
      </c>
      <c r="O54" s="173">
        <f>+B54/'Total x Ano'!$C$30</f>
        <v>4.1438895208779561E-4</v>
      </c>
      <c r="P54" s="173">
        <f>+C54/'Total x Ano'!$C$30</f>
        <v>0</v>
      </c>
      <c r="Q54" s="173">
        <f>+D54/'Total x Ano'!$C$30</f>
        <v>0</v>
      </c>
      <c r="R54" s="173">
        <f>+E54/'Total x Ano'!$C$30</f>
        <v>0</v>
      </c>
      <c r="S54" s="173">
        <f>+F54/'Total x Ano'!$C$30</f>
        <v>3.3427425229984728E-3</v>
      </c>
      <c r="T54" s="173">
        <f>+G54/'Total x Ano'!$C$30</f>
        <v>0</v>
      </c>
      <c r="U54" s="173">
        <f>+H54/'Total x Ano'!$C$30</f>
        <v>0</v>
      </c>
      <c r="V54" s="173">
        <f>+I54/'Total x Ano'!$C$30</f>
        <v>3.1156075727447664E-4</v>
      </c>
      <c r="W54" s="173">
        <f>+J54/'Total x Ano'!$C$30</f>
        <v>0</v>
      </c>
      <c r="X54" s="173">
        <f>+K54/'Total x Ano'!$C$30</f>
        <v>0</v>
      </c>
      <c r="Y54" s="173">
        <f>+L54/'Total x Ano'!$C$30</f>
        <v>4.0686922323607448E-3</v>
      </c>
    </row>
    <row r="55" spans="1:25" x14ac:dyDescent="0.25">
      <c r="A55" s="157" t="s">
        <v>547</v>
      </c>
      <c r="B55" s="172">
        <f>tab_dinamicas!C576</f>
        <v>433869.06691496511</v>
      </c>
      <c r="C55" s="172">
        <f>tab_dinamicas!D576</f>
        <v>0</v>
      </c>
      <c r="D55" s="172">
        <f>tab_dinamicas!E576</f>
        <v>0</v>
      </c>
      <c r="E55" s="172">
        <f>tab_dinamicas!F576</f>
        <v>0</v>
      </c>
      <c r="F55" s="172">
        <f>tab_dinamicas!G576</f>
        <v>3481078.3900438705</v>
      </c>
      <c r="G55" s="172">
        <f>tab_dinamicas!H576</f>
        <v>0</v>
      </c>
      <c r="H55" s="172">
        <f>tab_dinamicas!I576</f>
        <v>0</v>
      </c>
      <c r="I55" s="172">
        <f>tab_dinamicas!J576</f>
        <v>236943.0214020597</v>
      </c>
      <c r="J55" s="172">
        <f>tab_dinamicas!K576</f>
        <v>0</v>
      </c>
      <c r="K55" s="172">
        <f>tab_dinamicas!L576</f>
        <v>0</v>
      </c>
      <c r="L55" s="172">
        <f t="shared" si="2"/>
        <v>4151890.4783608951</v>
      </c>
      <c r="N55" s="157" t="s">
        <v>547</v>
      </c>
      <c r="O55" s="173">
        <f>+B55/'Total x Ano'!$C$30</f>
        <v>3.0983971626628742E-3</v>
      </c>
      <c r="P55" s="173">
        <f>+C55/'Total x Ano'!$C$30</f>
        <v>0</v>
      </c>
      <c r="Q55" s="173">
        <f>+D55/'Total x Ano'!$C$30</f>
        <v>0</v>
      </c>
      <c r="R55" s="173">
        <f>+E55/'Total x Ano'!$C$30</f>
        <v>0</v>
      </c>
      <c r="S55" s="173">
        <f>+F55/'Total x Ano'!$C$30</f>
        <v>2.4859489254238306E-2</v>
      </c>
      <c r="T55" s="173">
        <f>+G55/'Total x Ano'!$C$30</f>
        <v>0</v>
      </c>
      <c r="U55" s="173">
        <f>+H55/'Total x Ano'!$C$30</f>
        <v>0</v>
      </c>
      <c r="V55" s="173">
        <f>+I55/'Total x Ano'!$C$30</f>
        <v>1.6920855649955723E-3</v>
      </c>
      <c r="W55" s="173">
        <f>+J55/'Total x Ano'!$C$30</f>
        <v>0</v>
      </c>
      <c r="X55" s="173">
        <f>+K55/'Total x Ano'!$C$30</f>
        <v>0</v>
      </c>
      <c r="Y55" s="173">
        <f>+L55/'Total x Ano'!$C$30</f>
        <v>2.9649971981896749E-2</v>
      </c>
    </row>
    <row r="56" spans="1:25" x14ac:dyDescent="0.25">
      <c r="A56" s="157" t="s">
        <v>548</v>
      </c>
      <c r="B56" s="172">
        <f>tab_dinamicas!C577</f>
        <v>1227451.6710301326</v>
      </c>
      <c r="C56" s="172">
        <f>tab_dinamicas!D577</f>
        <v>0</v>
      </c>
      <c r="D56" s="172">
        <f>tab_dinamicas!E577</f>
        <v>0</v>
      </c>
      <c r="E56" s="172">
        <f>tab_dinamicas!F577</f>
        <v>0</v>
      </c>
      <c r="F56" s="172">
        <f>tab_dinamicas!G577</f>
        <v>15099885.611881901</v>
      </c>
      <c r="G56" s="172">
        <f>tab_dinamicas!H577</f>
        <v>0</v>
      </c>
      <c r="H56" s="172">
        <f>tab_dinamicas!I577</f>
        <v>0</v>
      </c>
      <c r="I56" s="172">
        <f>tab_dinamicas!J577</f>
        <v>1063533.944492396</v>
      </c>
      <c r="J56" s="172">
        <f>tab_dinamicas!K577</f>
        <v>0</v>
      </c>
      <c r="K56" s="172">
        <f>tab_dinamicas!L577</f>
        <v>0</v>
      </c>
      <c r="L56" s="172">
        <f t="shared" si="2"/>
        <v>17390871.227404431</v>
      </c>
      <c r="N56" s="157" t="s">
        <v>548</v>
      </c>
      <c r="O56" s="173">
        <f>+B56/'Total x Ano'!$C$30</f>
        <v>8.7656232371388452E-3</v>
      </c>
      <c r="P56" s="173">
        <f>+C56/'Total x Ano'!$C$30</f>
        <v>0</v>
      </c>
      <c r="Q56" s="173">
        <f>+D56/'Total x Ano'!$C$30</f>
        <v>0</v>
      </c>
      <c r="R56" s="173">
        <f>+E56/'Total x Ano'!$C$30</f>
        <v>0</v>
      </c>
      <c r="S56" s="173">
        <f>+F56/'Total x Ano'!$C$30</f>
        <v>0.10783309137260623</v>
      </c>
      <c r="T56" s="173">
        <f>+G56/'Total x Ano'!$C$30</f>
        <v>0</v>
      </c>
      <c r="U56" s="173">
        <f>+H56/'Total x Ano'!$C$30</f>
        <v>0</v>
      </c>
      <c r="V56" s="173">
        <f>+I56/'Total x Ano'!$C$30</f>
        <v>7.5950345560282535E-3</v>
      </c>
      <c r="W56" s="173">
        <f>+J56/'Total x Ano'!$C$30</f>
        <v>0</v>
      </c>
      <c r="X56" s="173">
        <f>+K56/'Total x Ano'!$C$30</f>
        <v>0</v>
      </c>
      <c r="Y56" s="173">
        <f>+L56/'Total x Ano'!$C$30</f>
        <v>0.12419374916577335</v>
      </c>
    </row>
    <row r="57" spans="1:25" x14ac:dyDescent="0.25">
      <c r="A57" s="157" t="s">
        <v>549</v>
      </c>
      <c r="B57" s="172">
        <f>tab_dinamicas!C578</f>
        <v>364644.29711890157</v>
      </c>
      <c r="C57" s="172">
        <f>tab_dinamicas!D578</f>
        <v>0</v>
      </c>
      <c r="D57" s="172">
        <f>tab_dinamicas!E578</f>
        <v>0</v>
      </c>
      <c r="E57" s="172">
        <f>tab_dinamicas!F578</f>
        <v>0</v>
      </c>
      <c r="F57" s="172">
        <f>tab_dinamicas!G578</f>
        <v>1812719.8113311315</v>
      </c>
      <c r="G57" s="172">
        <f>tab_dinamicas!H578</f>
        <v>0</v>
      </c>
      <c r="H57" s="172">
        <f>tab_dinamicas!I578</f>
        <v>0</v>
      </c>
      <c r="I57" s="172">
        <f>tab_dinamicas!J578</f>
        <v>145769.2591372272</v>
      </c>
      <c r="J57" s="172">
        <f>tab_dinamicas!K578</f>
        <v>0</v>
      </c>
      <c r="K57" s="172">
        <f>tab_dinamicas!L578</f>
        <v>0</v>
      </c>
      <c r="L57" s="172">
        <f t="shared" si="2"/>
        <v>2323133.3675872604</v>
      </c>
      <c r="N57" s="157" t="s">
        <v>549</v>
      </c>
      <c r="O57" s="173">
        <f>+B57/'Total x Ano'!$C$30</f>
        <v>2.6040410384818632E-3</v>
      </c>
      <c r="P57" s="173">
        <f>+C57/'Total x Ano'!$C$30</f>
        <v>0</v>
      </c>
      <c r="Q57" s="173">
        <f>+D57/'Total x Ano'!$C$30</f>
        <v>0</v>
      </c>
      <c r="R57" s="173">
        <f>+E57/'Total x Ano'!$C$30</f>
        <v>0</v>
      </c>
      <c r="S57" s="173">
        <f>+F57/'Total x Ano'!$C$30</f>
        <v>1.294520939247313E-2</v>
      </c>
      <c r="T57" s="173">
        <f>+G57/'Total x Ano'!$C$30</f>
        <v>0</v>
      </c>
      <c r="U57" s="173">
        <f>+H57/'Total x Ano'!$C$30</f>
        <v>0</v>
      </c>
      <c r="V57" s="173">
        <f>+I57/'Total x Ano'!$C$30</f>
        <v>1.0409846964332537E-3</v>
      </c>
      <c r="W57" s="173">
        <f>+J57/'Total x Ano'!$C$30</f>
        <v>0</v>
      </c>
      <c r="X57" s="173">
        <f>+K57/'Total x Ano'!$C$30</f>
        <v>0</v>
      </c>
      <c r="Y57" s="173">
        <f>+L57/'Total x Ano'!$C$30</f>
        <v>1.6590235127388248E-2</v>
      </c>
    </row>
    <row r="58" spans="1:25" x14ac:dyDescent="0.25">
      <c r="A58" s="157" t="s">
        <v>550</v>
      </c>
      <c r="B58" s="172">
        <f>tab_dinamicas!C579</f>
        <v>225534.18747939338</v>
      </c>
      <c r="C58" s="172">
        <f>tab_dinamicas!D579</f>
        <v>0</v>
      </c>
      <c r="D58" s="172">
        <f>tab_dinamicas!E579</f>
        <v>0</v>
      </c>
      <c r="E58" s="172">
        <f>tab_dinamicas!F579</f>
        <v>0</v>
      </c>
      <c r="F58" s="172">
        <f>tab_dinamicas!G579</f>
        <v>730261.14332412556</v>
      </c>
      <c r="G58" s="172">
        <f>tab_dinamicas!H579</f>
        <v>0</v>
      </c>
      <c r="H58" s="172">
        <f>tab_dinamicas!I579</f>
        <v>0</v>
      </c>
      <c r="I58" s="172">
        <f>tab_dinamicas!J579</f>
        <v>92521.818085488019</v>
      </c>
      <c r="J58" s="172">
        <f>tab_dinamicas!K579</f>
        <v>0</v>
      </c>
      <c r="K58" s="172">
        <f>tab_dinamicas!L579</f>
        <v>0</v>
      </c>
      <c r="L58" s="172">
        <f t="shared" si="2"/>
        <v>1048317.1488890069</v>
      </c>
      <c r="N58" s="157" t="s">
        <v>550</v>
      </c>
      <c r="O58" s="173">
        <f>+B58/'Total x Ano'!$C$30</f>
        <v>1.6106114490678529E-3</v>
      </c>
      <c r="P58" s="173">
        <f>+C58/'Total x Ano'!$C$30</f>
        <v>0</v>
      </c>
      <c r="Q58" s="173">
        <f>+D58/'Total x Ano'!$C$30</f>
        <v>0</v>
      </c>
      <c r="R58" s="173">
        <f>+E58/'Total x Ano'!$C$30</f>
        <v>0</v>
      </c>
      <c r="S58" s="173">
        <f>+F58/'Total x Ano'!$C$30</f>
        <v>5.2150273596754861E-3</v>
      </c>
      <c r="T58" s="173">
        <f>+G58/'Total x Ano'!$C$30</f>
        <v>0</v>
      </c>
      <c r="U58" s="173">
        <f>+H58/'Total x Ano'!$C$30</f>
        <v>0</v>
      </c>
      <c r="V58" s="173">
        <f>+I58/'Total x Ano'!$C$30</f>
        <v>6.6072776443560472E-4</v>
      </c>
      <c r="W58" s="173">
        <f>+J58/'Total x Ano'!$C$30</f>
        <v>0</v>
      </c>
      <c r="X58" s="173">
        <f>+K58/'Total x Ano'!$C$30</f>
        <v>0</v>
      </c>
      <c r="Y58" s="173">
        <f>+L58/'Total x Ano'!$C$30</f>
        <v>7.4863665731789431E-3</v>
      </c>
    </row>
    <row r="59" spans="1:25" x14ac:dyDescent="0.25">
      <c r="A59" s="157" t="s">
        <v>551</v>
      </c>
      <c r="B59" s="172">
        <f>tab_dinamicas!C580</f>
        <v>233650.2799927083</v>
      </c>
      <c r="C59" s="172">
        <f>tab_dinamicas!D580</f>
        <v>0</v>
      </c>
      <c r="D59" s="172">
        <f>tab_dinamicas!E580</f>
        <v>0</v>
      </c>
      <c r="E59" s="172">
        <f>tab_dinamicas!F580</f>
        <v>0</v>
      </c>
      <c r="F59" s="172">
        <f>tab_dinamicas!G580</f>
        <v>1704032.0235672658</v>
      </c>
      <c r="G59" s="172">
        <f>tab_dinamicas!H580</f>
        <v>0</v>
      </c>
      <c r="H59" s="172">
        <f>tab_dinamicas!I580</f>
        <v>0</v>
      </c>
      <c r="I59" s="172">
        <f>tab_dinamicas!J580</f>
        <v>182605.45854048055</v>
      </c>
      <c r="J59" s="172">
        <f>tab_dinamicas!K580</f>
        <v>0</v>
      </c>
      <c r="K59" s="172">
        <f>tab_dinamicas!L580</f>
        <v>0</v>
      </c>
      <c r="L59" s="172">
        <f t="shared" si="2"/>
        <v>2120287.7621004544</v>
      </c>
      <c r="N59" s="157" t="s">
        <v>551</v>
      </c>
      <c r="O59" s="173">
        <f>+B59/'Total x Ano'!$C$30</f>
        <v>1.6685710500921244E-3</v>
      </c>
      <c r="P59" s="173">
        <f>+C59/'Total x Ano'!$C$30</f>
        <v>0</v>
      </c>
      <c r="Q59" s="173">
        <f>+D59/'Total x Ano'!$C$30</f>
        <v>0</v>
      </c>
      <c r="R59" s="173">
        <f>+E59/'Total x Ano'!$C$30</f>
        <v>0</v>
      </c>
      <c r="S59" s="173">
        <f>+F59/'Total x Ano'!$C$30</f>
        <v>1.2169035290875634E-2</v>
      </c>
      <c r="T59" s="173">
        <f>+G59/'Total x Ano'!$C$30</f>
        <v>0</v>
      </c>
      <c r="U59" s="173">
        <f>+H59/'Total x Ano'!$C$30</f>
        <v>0</v>
      </c>
      <c r="V59" s="173">
        <f>+I59/'Total x Ano'!$C$30</f>
        <v>1.3040437260291417E-3</v>
      </c>
      <c r="W59" s="173">
        <f>+J59/'Total x Ano'!$C$30</f>
        <v>0</v>
      </c>
      <c r="X59" s="173">
        <f>+K59/'Total x Ano'!$C$30</f>
        <v>0</v>
      </c>
      <c r="Y59" s="173">
        <f>+L59/'Total x Ano'!$C$30</f>
        <v>1.5141650066996899E-2</v>
      </c>
    </row>
    <row r="60" spans="1:25" x14ac:dyDescent="0.25">
      <c r="A60" s="157" t="s">
        <v>552</v>
      </c>
      <c r="B60" s="172">
        <f>tab_dinamicas!C581</f>
        <v>28204.093535663091</v>
      </c>
      <c r="C60" s="172">
        <f>tab_dinamicas!D581</f>
        <v>0</v>
      </c>
      <c r="D60" s="172">
        <f>tab_dinamicas!E581</f>
        <v>0</v>
      </c>
      <c r="E60" s="172">
        <f>tab_dinamicas!F581</f>
        <v>0</v>
      </c>
      <c r="F60" s="172">
        <f>tab_dinamicas!G581</f>
        <v>138147.34459182582</v>
      </c>
      <c r="G60" s="172">
        <f>tab_dinamicas!H581</f>
        <v>0</v>
      </c>
      <c r="H60" s="172">
        <f>tab_dinamicas!I581</f>
        <v>0</v>
      </c>
      <c r="I60" s="172">
        <f>tab_dinamicas!J581</f>
        <v>16295.756568388693</v>
      </c>
      <c r="J60" s="172">
        <f>tab_dinamicas!K581</f>
        <v>0</v>
      </c>
      <c r="K60" s="172">
        <f>tab_dinamicas!L581</f>
        <v>0</v>
      </c>
      <c r="L60" s="172">
        <f t="shared" si="2"/>
        <v>182647.19469587761</v>
      </c>
      <c r="N60" s="157" t="s">
        <v>552</v>
      </c>
      <c r="O60" s="173">
        <f>+B60/'Total x Ano'!$C$30</f>
        <v>2.0141441289591656E-4</v>
      </c>
      <c r="P60" s="173">
        <f>+C60/'Total x Ano'!$C$30</f>
        <v>0</v>
      </c>
      <c r="Q60" s="173">
        <f>+D60/'Total x Ano'!$C$30</f>
        <v>0</v>
      </c>
      <c r="R60" s="173">
        <f>+E60/'Total x Ano'!$C$30</f>
        <v>0</v>
      </c>
      <c r="S60" s="173">
        <f>+F60/'Total x Ano'!$C$30</f>
        <v>9.8655417763768597E-4</v>
      </c>
      <c r="T60" s="173">
        <f>+G60/'Total x Ano'!$C$30</f>
        <v>0</v>
      </c>
      <c r="U60" s="173">
        <f>+H60/'Total x Ano'!$C$30</f>
        <v>0</v>
      </c>
      <c r="V60" s="173">
        <f>+I60/'Total x Ano'!$C$30</f>
        <v>1.1637318667116733E-4</v>
      </c>
      <c r="W60" s="173">
        <f>+J60/'Total x Ano'!$C$30</f>
        <v>0</v>
      </c>
      <c r="X60" s="173">
        <f>+K60/'Total x Ano'!$C$30</f>
        <v>0</v>
      </c>
      <c r="Y60" s="173">
        <f>+L60/'Total x Ano'!$C$30</f>
        <v>1.3043417772047698E-3</v>
      </c>
    </row>
    <row r="61" spans="1:25" x14ac:dyDescent="0.25">
      <c r="A61" s="157" t="s">
        <v>553</v>
      </c>
      <c r="B61" s="172">
        <f>tab_dinamicas!C582</f>
        <v>40036.924757659865</v>
      </c>
      <c r="C61" s="172">
        <f>tab_dinamicas!D582</f>
        <v>0</v>
      </c>
      <c r="D61" s="172">
        <f>tab_dinamicas!E582</f>
        <v>0</v>
      </c>
      <c r="E61" s="172">
        <f>tab_dinamicas!F582</f>
        <v>0</v>
      </c>
      <c r="F61" s="172">
        <f>tab_dinamicas!G582</f>
        <v>244188.35363633983</v>
      </c>
      <c r="G61" s="172">
        <f>tab_dinamicas!H582</f>
        <v>0</v>
      </c>
      <c r="H61" s="172">
        <f>tab_dinamicas!I582</f>
        <v>0</v>
      </c>
      <c r="I61" s="172">
        <f>tab_dinamicas!J582</f>
        <v>21939.429994565595</v>
      </c>
      <c r="J61" s="172">
        <f>tab_dinamicas!K582</f>
        <v>0</v>
      </c>
      <c r="K61" s="172">
        <f>tab_dinamicas!L582</f>
        <v>0</v>
      </c>
      <c r="L61" s="172">
        <f t="shared" si="2"/>
        <v>306164.70838856528</v>
      </c>
      <c r="N61" s="157" t="s">
        <v>553</v>
      </c>
      <c r="O61" s="173">
        <f>+B61/'Total x Ano'!$C$30</f>
        <v>2.8591642855053592E-4</v>
      </c>
      <c r="P61" s="173">
        <f>+C61/'Total x Ano'!$C$30</f>
        <v>0</v>
      </c>
      <c r="Q61" s="173">
        <f>+D61/'Total x Ano'!$C$30</f>
        <v>0</v>
      </c>
      <c r="R61" s="173">
        <f>+E61/'Total x Ano'!$C$30</f>
        <v>0</v>
      </c>
      <c r="S61" s="173">
        <f>+F61/'Total x Ano'!$C$30</f>
        <v>1.7438267895932761E-3</v>
      </c>
      <c r="T61" s="173">
        <f>+G61/'Total x Ano'!$C$30</f>
        <v>0</v>
      </c>
      <c r="U61" s="173">
        <f>+H61/'Total x Ano'!$C$30</f>
        <v>0</v>
      </c>
      <c r="V61" s="173">
        <f>+I61/'Total x Ano'!$C$30</f>
        <v>1.5667645570806678E-4</v>
      </c>
      <c r="W61" s="173">
        <f>+J61/'Total x Ano'!$C$30</f>
        <v>0</v>
      </c>
      <c r="X61" s="173">
        <f>+K61/'Total x Ano'!$C$30</f>
        <v>0</v>
      </c>
      <c r="Y61" s="173">
        <f>+L61/'Total x Ano'!$C$30</f>
        <v>2.186419673851879E-3</v>
      </c>
    </row>
    <row r="62" spans="1:25" x14ac:dyDescent="0.25">
      <c r="A62" s="157" t="s">
        <v>554</v>
      </c>
      <c r="B62" s="172">
        <f>tab_dinamicas!C583</f>
        <v>61567.457675294208</v>
      </c>
      <c r="C62" s="172">
        <f>tab_dinamicas!D583</f>
        <v>0</v>
      </c>
      <c r="D62" s="172">
        <f>tab_dinamicas!E583</f>
        <v>0</v>
      </c>
      <c r="E62" s="172">
        <f>tab_dinamicas!F583</f>
        <v>0</v>
      </c>
      <c r="F62" s="172">
        <f>tab_dinamicas!G583</f>
        <v>633144.32248815894</v>
      </c>
      <c r="G62" s="172">
        <f>tab_dinamicas!H583</f>
        <v>0</v>
      </c>
      <c r="H62" s="172">
        <f>tab_dinamicas!I583</f>
        <v>0</v>
      </c>
      <c r="I62" s="172">
        <f>tab_dinamicas!J583</f>
        <v>73351.378660942399</v>
      </c>
      <c r="J62" s="172">
        <f>tab_dinamicas!K583</f>
        <v>0</v>
      </c>
      <c r="K62" s="172">
        <f>tab_dinamicas!L583</f>
        <v>0</v>
      </c>
      <c r="L62" s="172">
        <f t="shared" si="2"/>
        <v>768063.15882439562</v>
      </c>
      <c r="N62" s="157" t="s">
        <v>554</v>
      </c>
      <c r="O62" s="173">
        <f>+B62/'Total x Ano'!$C$30</f>
        <v>4.3967282002818078E-4</v>
      </c>
      <c r="P62" s="173">
        <f>+C62/'Total x Ano'!$C$30</f>
        <v>0</v>
      </c>
      <c r="Q62" s="173">
        <f>+D62/'Total x Ano'!$C$30</f>
        <v>0</v>
      </c>
      <c r="R62" s="173">
        <f>+E62/'Total x Ano'!$C$30</f>
        <v>0</v>
      </c>
      <c r="S62" s="173">
        <f>+F62/'Total x Ano'!$C$30</f>
        <v>4.5214852174236785E-3</v>
      </c>
      <c r="T62" s="173">
        <f>+G62/'Total x Ano'!$C$30</f>
        <v>0</v>
      </c>
      <c r="U62" s="173">
        <f>+H62/'Total x Ano'!$C$30</f>
        <v>0</v>
      </c>
      <c r="V62" s="173">
        <f>+I62/'Total x Ano'!$C$30</f>
        <v>5.2382555211067283E-4</v>
      </c>
      <c r="W62" s="173">
        <f>+J62/'Total x Ano'!$C$30</f>
        <v>0</v>
      </c>
      <c r="X62" s="173">
        <f>+K62/'Total x Ano'!$C$30</f>
        <v>0</v>
      </c>
      <c r="Y62" s="173">
        <f>+L62/'Total x Ano'!$C$30</f>
        <v>5.484983589562533E-3</v>
      </c>
    </row>
    <row r="63" spans="1:25" x14ac:dyDescent="0.25">
      <c r="A63" s="157" t="s">
        <v>555</v>
      </c>
      <c r="B63" s="172">
        <f>tab_dinamicas!C584</f>
        <v>65180.465119340945</v>
      </c>
      <c r="C63" s="172">
        <f>tab_dinamicas!D584</f>
        <v>0</v>
      </c>
      <c r="D63" s="172">
        <f>tab_dinamicas!E584</f>
        <v>0</v>
      </c>
      <c r="E63" s="172">
        <f>tab_dinamicas!F584</f>
        <v>0</v>
      </c>
      <c r="F63" s="172">
        <f>tab_dinamicas!G584</f>
        <v>803098.22861689795</v>
      </c>
      <c r="G63" s="172">
        <f>tab_dinamicas!H584</f>
        <v>0</v>
      </c>
      <c r="H63" s="172">
        <f>tab_dinamicas!I584</f>
        <v>0</v>
      </c>
      <c r="I63" s="172">
        <f>tab_dinamicas!J584</f>
        <v>55895.786550973848</v>
      </c>
      <c r="J63" s="172">
        <f>tab_dinamicas!K584</f>
        <v>0</v>
      </c>
      <c r="K63" s="172">
        <f>tab_dinamicas!L584</f>
        <v>0</v>
      </c>
      <c r="L63" s="172">
        <f t="shared" si="2"/>
        <v>924174.48028721276</v>
      </c>
      <c r="N63" s="157" t="s">
        <v>555</v>
      </c>
      <c r="O63" s="173">
        <f>+B63/'Total x Ano'!$C$30</f>
        <v>4.6547445666688655E-4</v>
      </c>
      <c r="P63" s="173">
        <f>+C63/'Total x Ano'!$C$30</f>
        <v>0</v>
      </c>
      <c r="Q63" s="173">
        <f>+D63/'Total x Ano'!$C$30</f>
        <v>0</v>
      </c>
      <c r="R63" s="173">
        <f>+E63/'Total x Ano'!$C$30</f>
        <v>0</v>
      </c>
      <c r="S63" s="173">
        <f>+F63/'Total x Ano'!$C$30</f>
        <v>5.7351801790789282E-3</v>
      </c>
      <c r="T63" s="173">
        <f>+G63/'Total x Ano'!$C$30</f>
        <v>0</v>
      </c>
      <c r="U63" s="173">
        <f>+H63/'Total x Ano'!$C$30</f>
        <v>0</v>
      </c>
      <c r="V63" s="173">
        <f>+I63/'Total x Ano'!$C$30</f>
        <v>3.991696105136031E-4</v>
      </c>
      <c r="W63" s="173">
        <f>+J63/'Total x Ano'!$C$30</f>
        <v>0</v>
      </c>
      <c r="X63" s="173">
        <f>+K63/'Total x Ano'!$C$30</f>
        <v>0</v>
      </c>
      <c r="Y63" s="173">
        <f>+L63/'Total x Ano'!$C$30</f>
        <v>6.599824246259418E-3</v>
      </c>
    </row>
    <row r="64" spans="1:25" x14ac:dyDescent="0.25">
      <c r="A64" s="157" t="s">
        <v>95</v>
      </c>
      <c r="B64" s="163">
        <f t="shared" ref="B64:K64" si="3">SUM(B37:B63)</f>
        <v>3326214.9626115547</v>
      </c>
      <c r="C64" s="163">
        <f t="shared" si="3"/>
        <v>0</v>
      </c>
      <c r="D64" s="163">
        <f t="shared" si="3"/>
        <v>0</v>
      </c>
      <c r="E64" s="163">
        <f t="shared" si="3"/>
        <v>0</v>
      </c>
      <c r="F64" s="163">
        <f t="shared" si="3"/>
        <v>31312970.592027038</v>
      </c>
      <c r="G64" s="163">
        <f t="shared" si="3"/>
        <v>0</v>
      </c>
      <c r="H64" s="163">
        <f t="shared" si="3"/>
        <v>0</v>
      </c>
      <c r="I64" s="163">
        <f t="shared" si="3"/>
        <v>2604987.6644842136</v>
      </c>
      <c r="J64" s="163">
        <f t="shared" si="3"/>
        <v>0</v>
      </c>
      <c r="K64" s="163">
        <f t="shared" si="3"/>
        <v>0</v>
      </c>
      <c r="L64" s="172">
        <f t="shared" si="2"/>
        <v>37244173.219122805</v>
      </c>
      <c r="N64" s="157" t="s">
        <v>95</v>
      </c>
      <c r="O64" s="173">
        <f>+B64/'Total x Ano'!$C$30</f>
        <v>2.375356020617695E-2</v>
      </c>
      <c r="P64" s="173">
        <f>+C64/'Total x Ano'!$C$30</f>
        <v>0</v>
      </c>
      <c r="Q64" s="173">
        <f>+D64/'Total x Ano'!$C$30</f>
        <v>0</v>
      </c>
      <c r="R64" s="173">
        <f>+E64/'Total x Ano'!$C$30</f>
        <v>0</v>
      </c>
      <c r="S64" s="173">
        <f>+F64/'Total x Ano'!$C$30</f>
        <v>0.22361589390722283</v>
      </c>
      <c r="T64" s="173">
        <f>+G64/'Total x Ano'!$C$30</f>
        <v>0</v>
      </c>
      <c r="U64" s="173">
        <f>+H64/'Total x Ano'!$C$30</f>
        <v>0</v>
      </c>
      <c r="V64" s="173">
        <f>+I64/'Total x Ano'!$C$30</f>
        <v>1.8603046411676046E-2</v>
      </c>
      <c r="W64" s="173">
        <f>+J64/'Total x Ano'!$C$30</f>
        <v>0</v>
      </c>
      <c r="X64" s="173">
        <f>+K64/'Total x Ano'!$C$30</f>
        <v>0</v>
      </c>
      <c r="Y64" s="173">
        <f>+L64/'Total x Ano'!$C$30</f>
        <v>0.26597250052507582</v>
      </c>
    </row>
    <row r="65" spans="1:25" x14ac:dyDescent="0.25">
      <c r="A65" s="157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</row>
    <row r="66" spans="1:25" x14ac:dyDescent="0.25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</row>
    <row r="67" spans="1:25" s="133" customFormat="1" x14ac:dyDescent="0.25">
      <c r="A67" s="157"/>
      <c r="B67" s="171">
        <v>2009</v>
      </c>
      <c r="C67" s="157">
        <v>2009</v>
      </c>
      <c r="D67" s="157">
        <v>2009</v>
      </c>
      <c r="E67" s="157">
        <v>2009</v>
      </c>
      <c r="F67" s="157">
        <v>2009</v>
      </c>
      <c r="G67" s="157">
        <v>2009</v>
      </c>
      <c r="H67" s="157">
        <v>2009</v>
      </c>
      <c r="I67" s="157">
        <v>2009</v>
      </c>
      <c r="J67" s="157">
        <v>2009</v>
      </c>
      <c r="K67" s="157">
        <v>2009</v>
      </c>
      <c r="L67" s="157">
        <v>2009</v>
      </c>
      <c r="M67" s="156"/>
      <c r="N67" s="157"/>
      <c r="O67" s="171">
        <v>2009</v>
      </c>
      <c r="P67" s="157">
        <v>2009</v>
      </c>
      <c r="Q67" s="157">
        <v>2009</v>
      </c>
      <c r="R67" s="157">
        <v>2009</v>
      </c>
      <c r="S67" s="157">
        <v>2009</v>
      </c>
      <c r="T67" s="157">
        <v>2009</v>
      </c>
      <c r="U67" s="157">
        <v>2009</v>
      </c>
      <c r="V67" s="157">
        <v>2009</v>
      </c>
      <c r="W67" s="157">
        <v>2009</v>
      </c>
      <c r="X67" s="157">
        <v>2009</v>
      </c>
      <c r="Y67" s="176">
        <v>2009</v>
      </c>
    </row>
    <row r="68" spans="1:25" s="133" customFormat="1" x14ac:dyDescent="0.25">
      <c r="A68" s="157"/>
      <c r="B68" s="157" t="s">
        <v>780</v>
      </c>
      <c r="C68" s="157" t="s">
        <v>782</v>
      </c>
      <c r="D68" s="157" t="s">
        <v>23</v>
      </c>
      <c r="E68" s="157" t="s">
        <v>787</v>
      </c>
      <c r="F68" s="157" t="s">
        <v>788</v>
      </c>
      <c r="G68" s="157" t="s">
        <v>791</v>
      </c>
      <c r="H68" s="157" t="s">
        <v>25</v>
      </c>
      <c r="I68" s="157" t="s">
        <v>24</v>
      </c>
      <c r="J68" s="157" t="s">
        <v>35</v>
      </c>
      <c r="K68" s="157" t="s">
        <v>795</v>
      </c>
      <c r="L68" s="157" t="s">
        <v>939</v>
      </c>
      <c r="M68" s="156"/>
      <c r="N68" s="157"/>
      <c r="O68" s="157" t="s">
        <v>780</v>
      </c>
      <c r="P68" s="157" t="s">
        <v>782</v>
      </c>
      <c r="Q68" s="157" t="s">
        <v>23</v>
      </c>
      <c r="R68" s="157" t="s">
        <v>787</v>
      </c>
      <c r="S68" s="157" t="s">
        <v>788</v>
      </c>
      <c r="T68" s="157" t="s">
        <v>791</v>
      </c>
      <c r="U68" s="157" t="s">
        <v>25</v>
      </c>
      <c r="V68" s="157" t="s">
        <v>24</v>
      </c>
      <c r="W68" s="157" t="s">
        <v>35</v>
      </c>
      <c r="X68" s="157" t="s">
        <v>795</v>
      </c>
      <c r="Y68" s="176" t="s">
        <v>939</v>
      </c>
    </row>
    <row r="69" spans="1:25" x14ac:dyDescent="0.25">
      <c r="A69" s="157" t="s">
        <v>529</v>
      </c>
      <c r="B69" s="172">
        <f>tab_dinamicas!C590</f>
        <v>24968.640247388528</v>
      </c>
      <c r="C69" s="172">
        <f>tab_dinamicas!D590</f>
        <v>0</v>
      </c>
      <c r="D69" s="172">
        <f>tab_dinamicas!E590</f>
        <v>0</v>
      </c>
      <c r="E69" s="172">
        <f>tab_dinamicas!F590</f>
        <v>0</v>
      </c>
      <c r="F69" s="172">
        <f>tab_dinamicas!G590</f>
        <v>134584.36745865221</v>
      </c>
      <c r="G69" s="172">
        <f>tab_dinamicas!H590</f>
        <v>0</v>
      </c>
      <c r="H69" s="172">
        <f>tab_dinamicas!I590</f>
        <v>0</v>
      </c>
      <c r="I69" s="172">
        <f>tab_dinamicas!J590</f>
        <v>12527.363638561415</v>
      </c>
      <c r="J69" s="172">
        <f>tab_dinamicas!K590</f>
        <v>0</v>
      </c>
      <c r="K69" s="172">
        <f>tab_dinamicas!L590</f>
        <v>0</v>
      </c>
      <c r="L69" s="172">
        <f>SUM(B69:K69)</f>
        <v>172080.37134460217</v>
      </c>
      <c r="N69" s="157" t="s">
        <v>529</v>
      </c>
      <c r="O69" s="173">
        <f>+B69/'Total x Ano'!$D$30</f>
        <v>1.6903730344519253E-4</v>
      </c>
      <c r="P69" s="173">
        <f>+C69/'Total x Ano'!$D$30</f>
        <v>0</v>
      </c>
      <c r="Q69" s="173">
        <f>+D69/'Total x Ano'!$D$30</f>
        <v>0</v>
      </c>
      <c r="R69" s="173">
        <f>+E69/'Total x Ano'!$D$30</f>
        <v>0</v>
      </c>
      <c r="S69" s="173">
        <f>+F69/'Total x Ano'!$D$30</f>
        <v>9.1113405999218924E-4</v>
      </c>
      <c r="T69" s="173">
        <f>+G69/'Total x Ano'!$D$30</f>
        <v>0</v>
      </c>
      <c r="U69" s="173">
        <f>+H69/'Total x Ano'!$D$30</f>
        <v>0</v>
      </c>
      <c r="V69" s="173">
        <f>+I69/'Total x Ano'!$D$30</f>
        <v>8.4810055644149725E-5</v>
      </c>
      <c r="W69" s="173">
        <f>+J69/'Total x Ano'!$D$30</f>
        <v>0</v>
      </c>
      <c r="X69" s="173">
        <f>+K69/'Total x Ano'!$D$30</f>
        <v>0</v>
      </c>
      <c r="Y69" s="173">
        <f>+L69/'Total x Ano'!$D$30</f>
        <v>1.1649814190815317E-3</v>
      </c>
    </row>
    <row r="70" spans="1:25" x14ac:dyDescent="0.25">
      <c r="A70" s="157" t="s">
        <v>530</v>
      </c>
      <c r="B70" s="172">
        <f>tab_dinamicas!C591</f>
        <v>3811.8261970707931</v>
      </c>
      <c r="C70" s="172">
        <f>tab_dinamicas!D591</f>
        <v>0</v>
      </c>
      <c r="D70" s="172">
        <f>tab_dinamicas!E591</f>
        <v>0</v>
      </c>
      <c r="E70" s="172">
        <f>tab_dinamicas!F591</f>
        <v>0</v>
      </c>
      <c r="F70" s="172">
        <f>tab_dinamicas!G591</f>
        <v>43530.711969488199</v>
      </c>
      <c r="G70" s="172">
        <f>tab_dinamicas!H591</f>
        <v>0</v>
      </c>
      <c r="H70" s="172">
        <f>tab_dinamicas!I591</f>
        <v>0</v>
      </c>
      <c r="I70" s="172">
        <f>tab_dinamicas!J591</f>
        <v>4711.3424501985019</v>
      </c>
      <c r="J70" s="172">
        <f>tab_dinamicas!K591</f>
        <v>0</v>
      </c>
      <c r="K70" s="172">
        <f>tab_dinamicas!L591</f>
        <v>0</v>
      </c>
      <c r="L70" s="172">
        <f t="shared" ref="L70:L96" si="4">SUM(B70:K70)</f>
        <v>52053.880616757488</v>
      </c>
      <c r="N70" s="157" t="s">
        <v>530</v>
      </c>
      <c r="O70" s="173">
        <f>+B70/'Total x Ano'!$D$30</f>
        <v>2.5806003657807581E-5</v>
      </c>
      <c r="P70" s="173">
        <f>+C70/'Total x Ano'!$D$30</f>
        <v>0</v>
      </c>
      <c r="Q70" s="173">
        <f>+D70/'Total x Ano'!$D$30</f>
        <v>0</v>
      </c>
      <c r="R70" s="173">
        <f>+E70/'Total x Ano'!$D$30</f>
        <v>0</v>
      </c>
      <c r="S70" s="173">
        <f>+F70/'Total x Ano'!$D$30</f>
        <v>2.9470223830635944E-4</v>
      </c>
      <c r="T70" s="173">
        <f>+G70/'Total x Ano'!$D$30</f>
        <v>0</v>
      </c>
      <c r="U70" s="173">
        <f>+H70/'Total x Ano'!$D$30</f>
        <v>0</v>
      </c>
      <c r="V70" s="173">
        <f>+I70/'Total x Ano'!$D$30</f>
        <v>3.1895714604311135E-5</v>
      </c>
      <c r="W70" s="173">
        <f>+J70/'Total x Ano'!$D$30</f>
        <v>0</v>
      </c>
      <c r="X70" s="173">
        <f>+K70/'Total x Ano'!$D$30</f>
        <v>0</v>
      </c>
      <c r="Y70" s="173">
        <f>+L70/'Total x Ano'!$D$30</f>
        <v>3.5240395656847812E-4</v>
      </c>
    </row>
    <row r="71" spans="1:25" x14ac:dyDescent="0.25">
      <c r="A71" s="157" t="s">
        <v>531</v>
      </c>
      <c r="B71" s="172">
        <f>tab_dinamicas!C592</f>
        <v>39945.888752435843</v>
      </c>
      <c r="C71" s="172">
        <f>tab_dinamicas!D592</f>
        <v>0</v>
      </c>
      <c r="D71" s="172">
        <f>tab_dinamicas!E592</f>
        <v>0</v>
      </c>
      <c r="E71" s="172">
        <f>tab_dinamicas!F592</f>
        <v>0</v>
      </c>
      <c r="F71" s="172">
        <f>tab_dinamicas!G592</f>
        <v>228247.63759985234</v>
      </c>
      <c r="G71" s="172">
        <f>tab_dinamicas!H592</f>
        <v>0</v>
      </c>
      <c r="H71" s="172">
        <f>tab_dinamicas!I592</f>
        <v>0</v>
      </c>
      <c r="I71" s="172">
        <f>tab_dinamicas!J592</f>
        <v>25126.997731026855</v>
      </c>
      <c r="J71" s="172">
        <f>tab_dinamicas!K592</f>
        <v>0</v>
      </c>
      <c r="K71" s="172">
        <f>tab_dinamicas!L592</f>
        <v>0</v>
      </c>
      <c r="L71" s="172">
        <f t="shared" si="4"/>
        <v>293320.52408331505</v>
      </c>
      <c r="N71" s="157" t="s">
        <v>531</v>
      </c>
      <c r="O71" s="173">
        <f>+B71/'Total x Ano'!$D$30</f>
        <v>2.7043304126822163E-4</v>
      </c>
      <c r="P71" s="173">
        <f>+C71/'Total x Ano'!$D$30</f>
        <v>0</v>
      </c>
      <c r="Q71" s="173">
        <f>+D71/'Total x Ano'!$D$30</f>
        <v>0</v>
      </c>
      <c r="R71" s="173">
        <f>+E71/'Total x Ano'!$D$30</f>
        <v>0</v>
      </c>
      <c r="S71" s="173">
        <f>+F71/'Total x Ano'!$D$30</f>
        <v>1.5452329320035725E-3</v>
      </c>
      <c r="T71" s="173">
        <f>+G71/'Total x Ano'!$D$30</f>
        <v>0</v>
      </c>
      <c r="U71" s="173">
        <f>+H71/'Total x Ano'!$D$30</f>
        <v>0</v>
      </c>
      <c r="V71" s="173">
        <f>+I71/'Total x Ano'!$D$30</f>
        <v>1.701093811294144E-4</v>
      </c>
      <c r="W71" s="173">
        <f>+J71/'Total x Ano'!$D$30</f>
        <v>0</v>
      </c>
      <c r="X71" s="173">
        <f>+K71/'Total x Ano'!$D$30</f>
        <v>0</v>
      </c>
      <c r="Y71" s="173">
        <f>+L71/'Total x Ano'!$D$30</f>
        <v>1.9857753544012084E-3</v>
      </c>
    </row>
    <row r="72" spans="1:25" x14ac:dyDescent="0.25">
      <c r="A72" s="157" t="s">
        <v>532</v>
      </c>
      <c r="B72" s="172">
        <f>tab_dinamicas!C593</f>
        <v>679.97724541622563</v>
      </c>
      <c r="C72" s="172">
        <f>tab_dinamicas!D593</f>
        <v>0</v>
      </c>
      <c r="D72" s="172">
        <f>tab_dinamicas!E593</f>
        <v>0</v>
      </c>
      <c r="E72" s="172">
        <f>tab_dinamicas!F593</f>
        <v>0</v>
      </c>
      <c r="F72" s="172">
        <f>tab_dinamicas!G593</f>
        <v>26778.225802227997</v>
      </c>
      <c r="G72" s="172">
        <f>tab_dinamicas!H593</f>
        <v>0</v>
      </c>
      <c r="H72" s="172">
        <f>tab_dinamicas!I593</f>
        <v>0</v>
      </c>
      <c r="I72" s="172">
        <f>tab_dinamicas!J593</f>
        <v>6185.4414169280699</v>
      </c>
      <c r="J72" s="172">
        <f>tab_dinamicas!K593</f>
        <v>0</v>
      </c>
      <c r="K72" s="172">
        <f>tab_dinamicas!L593</f>
        <v>0</v>
      </c>
      <c r="L72" s="172">
        <f t="shared" si="4"/>
        <v>33643.644464572295</v>
      </c>
      <c r="N72" s="157" t="s">
        <v>532</v>
      </c>
      <c r="O72" s="173">
        <f>+B72/'Total x Ano'!$D$30</f>
        <v>4.6034353024598696E-6</v>
      </c>
      <c r="P72" s="173">
        <f>+C72/'Total x Ano'!$D$30</f>
        <v>0</v>
      </c>
      <c r="Q72" s="173">
        <f>+D72/'Total x Ano'!$D$30</f>
        <v>0</v>
      </c>
      <c r="R72" s="173">
        <f>+E72/'Total x Ano'!$D$30</f>
        <v>0</v>
      </c>
      <c r="S72" s="173">
        <f>+F72/'Total x Ano'!$D$30</f>
        <v>1.8128816931184418E-4</v>
      </c>
      <c r="T72" s="173">
        <f>+G72/'Total x Ano'!$D$30</f>
        <v>0</v>
      </c>
      <c r="U72" s="173">
        <f>+H72/'Total x Ano'!$D$30</f>
        <v>0</v>
      </c>
      <c r="V72" s="173">
        <f>+I72/'Total x Ano'!$D$30</f>
        <v>4.1875341523457133E-5</v>
      </c>
      <c r="W72" s="173">
        <f>+J72/'Total x Ano'!$D$30</f>
        <v>0</v>
      </c>
      <c r="X72" s="173">
        <f>+K72/'Total x Ano'!$D$30</f>
        <v>0</v>
      </c>
      <c r="Y72" s="173">
        <f>+L72/'Total x Ano'!$D$30</f>
        <v>2.277669461377612E-4</v>
      </c>
    </row>
    <row r="73" spans="1:25" x14ac:dyDescent="0.25">
      <c r="A73" s="157" t="s">
        <v>533</v>
      </c>
      <c r="B73" s="172">
        <f>tab_dinamicas!C594</f>
        <v>24666.556868025844</v>
      </c>
      <c r="C73" s="172">
        <f>tab_dinamicas!D594</f>
        <v>0</v>
      </c>
      <c r="D73" s="172">
        <f>tab_dinamicas!E594</f>
        <v>0</v>
      </c>
      <c r="E73" s="172">
        <f>tab_dinamicas!F594</f>
        <v>0</v>
      </c>
      <c r="F73" s="172">
        <f>tab_dinamicas!G594</f>
        <v>278772.88744601281</v>
      </c>
      <c r="G73" s="172">
        <f>tab_dinamicas!H594</f>
        <v>0</v>
      </c>
      <c r="H73" s="172">
        <f>tab_dinamicas!I594</f>
        <v>0</v>
      </c>
      <c r="I73" s="172">
        <f>tab_dinamicas!J594</f>
        <v>33912.635777873998</v>
      </c>
      <c r="J73" s="172">
        <f>tab_dinamicas!K594</f>
        <v>0</v>
      </c>
      <c r="K73" s="172">
        <f>tab_dinamicas!L594</f>
        <v>0</v>
      </c>
      <c r="L73" s="172">
        <f t="shared" si="4"/>
        <v>337352.08009191265</v>
      </c>
      <c r="N73" s="157" t="s">
        <v>533</v>
      </c>
      <c r="O73" s="173">
        <f>+B73/'Total x Ano'!$D$30</f>
        <v>1.6699220369778358E-4</v>
      </c>
      <c r="P73" s="173">
        <f>+C73/'Total x Ano'!$D$30</f>
        <v>0</v>
      </c>
      <c r="Q73" s="173">
        <f>+D73/'Total x Ano'!$D$30</f>
        <v>0</v>
      </c>
      <c r="R73" s="173">
        <f>+E73/'Total x Ano'!$D$30</f>
        <v>0</v>
      </c>
      <c r="S73" s="173">
        <f>+F73/'Total x Ano'!$D$30</f>
        <v>1.8872880821947352E-3</v>
      </c>
      <c r="T73" s="173">
        <f>+G73/'Total x Ano'!$D$30</f>
        <v>0</v>
      </c>
      <c r="U73" s="173">
        <f>+H73/'Total x Ano'!$D$30</f>
        <v>0</v>
      </c>
      <c r="V73" s="173">
        <f>+I73/'Total x Ano'!$D$30</f>
        <v>2.2958801311618652E-4</v>
      </c>
      <c r="W73" s="173">
        <f>+J73/'Total x Ano'!$D$30</f>
        <v>0</v>
      </c>
      <c r="X73" s="173">
        <f>+K73/'Total x Ano'!$D$30</f>
        <v>0</v>
      </c>
      <c r="Y73" s="173">
        <f>+L73/'Total x Ano'!$D$30</f>
        <v>2.2838682990087055E-3</v>
      </c>
    </row>
    <row r="74" spans="1:25" x14ac:dyDescent="0.25">
      <c r="A74" s="157" t="s">
        <v>534</v>
      </c>
      <c r="B74" s="172">
        <f>tab_dinamicas!C595</f>
        <v>916.75888567289189</v>
      </c>
      <c r="C74" s="172">
        <f>tab_dinamicas!D595</f>
        <v>0</v>
      </c>
      <c r="D74" s="172">
        <f>tab_dinamicas!E595</f>
        <v>0</v>
      </c>
      <c r="E74" s="172">
        <f>tab_dinamicas!F595</f>
        <v>0</v>
      </c>
      <c r="F74" s="172">
        <f>tab_dinamicas!G595</f>
        <v>29963.693290388248</v>
      </c>
      <c r="G74" s="172">
        <f>tab_dinamicas!H595</f>
        <v>0</v>
      </c>
      <c r="H74" s="172">
        <f>tab_dinamicas!I595</f>
        <v>0</v>
      </c>
      <c r="I74" s="172">
        <f>tab_dinamicas!J595</f>
        <v>1930.9082446306434</v>
      </c>
      <c r="J74" s="172">
        <f>tab_dinamicas!K595</f>
        <v>0</v>
      </c>
      <c r="K74" s="172">
        <f>tab_dinamicas!L595</f>
        <v>0</v>
      </c>
      <c r="L74" s="172">
        <f t="shared" si="4"/>
        <v>32811.360420691781</v>
      </c>
      <c r="N74" s="157" t="s">
        <v>534</v>
      </c>
      <c r="O74" s="173">
        <f>+B74/'Total x Ano'!$D$30</f>
        <v>6.2064432988005085E-6</v>
      </c>
      <c r="P74" s="173">
        <f>+C74/'Total x Ano'!$D$30</f>
        <v>0</v>
      </c>
      <c r="Q74" s="173">
        <f>+D74/'Total x Ano'!$D$30</f>
        <v>0</v>
      </c>
      <c r="R74" s="173">
        <f>+E74/'Total x Ano'!$D$30</f>
        <v>0</v>
      </c>
      <c r="S74" s="173">
        <f>+F74/'Total x Ano'!$D$30</f>
        <v>2.028537343196246E-4</v>
      </c>
      <c r="T74" s="173">
        <f>+G74/'Total x Ano'!$D$30</f>
        <v>0</v>
      </c>
      <c r="U74" s="173">
        <f>+H74/'Total x Ano'!$D$30</f>
        <v>0</v>
      </c>
      <c r="V74" s="173">
        <f>+I74/'Total x Ano'!$D$30</f>
        <v>1.3072218576523881E-5</v>
      </c>
      <c r="W74" s="173">
        <f>+J74/'Total x Ano'!$D$30</f>
        <v>0</v>
      </c>
      <c r="X74" s="173">
        <f>+K74/'Total x Ano'!$D$30</f>
        <v>0</v>
      </c>
      <c r="Y74" s="173">
        <f>+L74/'Total x Ano'!$D$30</f>
        <v>2.2213239619494897E-4</v>
      </c>
    </row>
    <row r="75" spans="1:25" x14ac:dyDescent="0.25">
      <c r="A75" s="157" t="s">
        <v>535</v>
      </c>
      <c r="B75" s="172">
        <f>tab_dinamicas!C596</f>
        <v>3961.4116509974901</v>
      </c>
      <c r="C75" s="172">
        <f>tab_dinamicas!D596</f>
        <v>0</v>
      </c>
      <c r="D75" s="172">
        <f>tab_dinamicas!E596</f>
        <v>0</v>
      </c>
      <c r="E75" s="172">
        <f>tab_dinamicas!F596</f>
        <v>0</v>
      </c>
      <c r="F75" s="172">
        <f>tab_dinamicas!G596</f>
        <v>97320.100418971313</v>
      </c>
      <c r="G75" s="172">
        <f>tab_dinamicas!H596</f>
        <v>0</v>
      </c>
      <c r="H75" s="172">
        <f>tab_dinamicas!I596</f>
        <v>0</v>
      </c>
      <c r="I75" s="172">
        <f>tab_dinamicas!J596</f>
        <v>10404.43871845556</v>
      </c>
      <c r="J75" s="172">
        <f>tab_dinamicas!K596</f>
        <v>0</v>
      </c>
      <c r="K75" s="172">
        <f>tab_dinamicas!L596</f>
        <v>0</v>
      </c>
      <c r="L75" s="172">
        <f t="shared" si="4"/>
        <v>111685.95078842435</v>
      </c>
      <c r="N75" s="157" t="s">
        <v>535</v>
      </c>
      <c r="O75" s="173">
        <f>+B75/'Total x Ano'!$D$30</f>
        <v>2.6818694838258972E-5</v>
      </c>
      <c r="P75" s="173">
        <f>+C75/'Total x Ano'!$D$30</f>
        <v>0</v>
      </c>
      <c r="Q75" s="173">
        <f>+D75/'Total x Ano'!$D$30</f>
        <v>0</v>
      </c>
      <c r="R75" s="173">
        <f>+E75/'Total x Ano'!$D$30</f>
        <v>0</v>
      </c>
      <c r="S75" s="173">
        <f>+F75/'Total x Ano'!$D$30</f>
        <v>6.5885555572289714E-4</v>
      </c>
      <c r="T75" s="173">
        <f>+G75/'Total x Ano'!$D$30</f>
        <v>0</v>
      </c>
      <c r="U75" s="173">
        <f>+H75/'Total x Ano'!$D$30</f>
        <v>0</v>
      </c>
      <c r="V75" s="173">
        <f>+I75/'Total x Ano'!$D$30</f>
        <v>7.0437887181799152E-5</v>
      </c>
      <c r="W75" s="173">
        <f>+J75/'Total x Ano'!$D$30</f>
        <v>0</v>
      </c>
      <c r="X75" s="173">
        <f>+K75/'Total x Ano'!$D$30</f>
        <v>0</v>
      </c>
      <c r="Y75" s="173">
        <f>+L75/'Total x Ano'!$D$30</f>
        <v>7.5611213774295514E-4</v>
      </c>
    </row>
    <row r="76" spans="1:25" x14ac:dyDescent="0.25">
      <c r="A76" s="157" t="s">
        <v>536</v>
      </c>
      <c r="B76" s="172">
        <f>tab_dinamicas!C597</f>
        <v>26343.167186210274</v>
      </c>
      <c r="C76" s="172">
        <f>tab_dinamicas!D597</f>
        <v>0</v>
      </c>
      <c r="D76" s="172">
        <f>tab_dinamicas!E597</f>
        <v>0</v>
      </c>
      <c r="E76" s="172">
        <f>tab_dinamicas!F597</f>
        <v>0</v>
      </c>
      <c r="F76" s="172">
        <f>tab_dinamicas!G597</f>
        <v>181185.58978776715</v>
      </c>
      <c r="G76" s="172">
        <f>tab_dinamicas!H597</f>
        <v>0</v>
      </c>
      <c r="H76" s="172">
        <f>tab_dinamicas!I597</f>
        <v>0</v>
      </c>
      <c r="I76" s="172">
        <f>tab_dinamicas!J597</f>
        <v>26163.465264817169</v>
      </c>
      <c r="J76" s="172">
        <f>tab_dinamicas!K597</f>
        <v>0</v>
      </c>
      <c r="K76" s="172">
        <f>tab_dinamicas!L597</f>
        <v>0</v>
      </c>
      <c r="L76" s="172">
        <f t="shared" si="4"/>
        <v>233692.22223879461</v>
      </c>
      <c r="N76" s="157" t="s">
        <v>536</v>
      </c>
      <c r="O76" s="173">
        <f>+B76/'Total x Ano'!$D$30</f>
        <v>1.7834282929478319E-4</v>
      </c>
      <c r="P76" s="173">
        <f>+C76/'Total x Ano'!$D$30</f>
        <v>0</v>
      </c>
      <c r="Q76" s="173">
        <f>+D76/'Total x Ano'!$D$30</f>
        <v>0</v>
      </c>
      <c r="R76" s="173">
        <f>+E76/'Total x Ano'!$D$30</f>
        <v>0</v>
      </c>
      <c r="S76" s="173">
        <f>+F76/'Total x Ano'!$D$30</f>
        <v>1.2266236053464813E-3</v>
      </c>
      <c r="T76" s="173">
        <f>+G76/'Total x Ano'!$D$30</f>
        <v>0</v>
      </c>
      <c r="U76" s="173">
        <f>+H76/'Total x Ano'!$D$30</f>
        <v>0</v>
      </c>
      <c r="V76" s="173">
        <f>+I76/'Total x Ano'!$D$30</f>
        <v>1.7712625010123307E-4</v>
      </c>
      <c r="W76" s="173">
        <f>+J76/'Total x Ano'!$D$30</f>
        <v>0</v>
      </c>
      <c r="X76" s="173">
        <f>+K76/'Total x Ano'!$D$30</f>
        <v>0</v>
      </c>
      <c r="Y76" s="173">
        <f>+L76/'Total x Ano'!$D$30</f>
        <v>1.5820926847424977E-3</v>
      </c>
    </row>
    <row r="77" spans="1:25" x14ac:dyDescent="0.25">
      <c r="A77" s="157" t="s">
        <v>537</v>
      </c>
      <c r="B77" s="172">
        <f>tab_dinamicas!C598</f>
        <v>17244.387876788158</v>
      </c>
      <c r="C77" s="172">
        <f>tab_dinamicas!D598</f>
        <v>0</v>
      </c>
      <c r="D77" s="172">
        <f>tab_dinamicas!E598</f>
        <v>0</v>
      </c>
      <c r="E77" s="172">
        <f>tab_dinamicas!F598</f>
        <v>0</v>
      </c>
      <c r="F77" s="172">
        <f>tab_dinamicas!G598</f>
        <v>135858.60742616237</v>
      </c>
      <c r="G77" s="172">
        <f>tab_dinamicas!H598</f>
        <v>0</v>
      </c>
      <c r="H77" s="172">
        <f>tab_dinamicas!I598</f>
        <v>0</v>
      </c>
      <c r="I77" s="172">
        <f>tab_dinamicas!J598</f>
        <v>22800.358962648697</v>
      </c>
      <c r="J77" s="172">
        <f>tab_dinamicas!K598</f>
        <v>0</v>
      </c>
      <c r="K77" s="172">
        <f>tab_dinamicas!L598</f>
        <v>0</v>
      </c>
      <c r="L77" s="172">
        <f t="shared" si="4"/>
        <v>175903.35426559922</v>
      </c>
      <c r="N77" s="157" t="s">
        <v>537</v>
      </c>
      <c r="O77" s="173">
        <f>+B77/'Total x Ano'!$D$30</f>
        <v>1.1674423586443053E-4</v>
      </c>
      <c r="P77" s="173">
        <f>+C77/'Total x Ano'!$D$30</f>
        <v>0</v>
      </c>
      <c r="Q77" s="173">
        <f>+D77/'Total x Ano'!$D$30</f>
        <v>0</v>
      </c>
      <c r="R77" s="173">
        <f>+E77/'Total x Ano'!$D$30</f>
        <v>0</v>
      </c>
      <c r="S77" s="173">
        <f>+F77/'Total x Ano'!$D$30</f>
        <v>9.1976064461657772E-4</v>
      </c>
      <c r="T77" s="173">
        <f>+G77/'Total x Ano'!$D$30</f>
        <v>0</v>
      </c>
      <c r="U77" s="173">
        <f>+H77/'Total x Ano'!$D$30</f>
        <v>0</v>
      </c>
      <c r="V77" s="173">
        <f>+I77/'Total x Ano'!$D$30</f>
        <v>1.5435807310458828E-4</v>
      </c>
      <c r="W77" s="173">
        <f>+J77/'Total x Ano'!$D$30</f>
        <v>0</v>
      </c>
      <c r="X77" s="173">
        <f>+K77/'Total x Ano'!$D$30</f>
        <v>0</v>
      </c>
      <c r="Y77" s="173">
        <f>+L77/'Total x Ano'!$D$30</f>
        <v>1.1908629535855963E-3</v>
      </c>
    </row>
    <row r="78" spans="1:25" x14ac:dyDescent="0.25">
      <c r="A78" s="157" t="s">
        <v>538</v>
      </c>
      <c r="B78" s="172">
        <f>tab_dinamicas!C599</f>
        <v>32981.99050234061</v>
      </c>
      <c r="C78" s="172">
        <f>tab_dinamicas!D599</f>
        <v>0</v>
      </c>
      <c r="D78" s="172">
        <f>tab_dinamicas!E599</f>
        <v>0</v>
      </c>
      <c r="E78" s="172">
        <f>tab_dinamicas!F599</f>
        <v>0</v>
      </c>
      <c r="F78" s="172">
        <f>tab_dinamicas!G599</f>
        <v>620985.67877267767</v>
      </c>
      <c r="G78" s="172">
        <f>tab_dinamicas!H599</f>
        <v>0</v>
      </c>
      <c r="H78" s="172">
        <f>tab_dinamicas!I599</f>
        <v>0</v>
      </c>
      <c r="I78" s="172">
        <f>tab_dinamicas!J599</f>
        <v>24407.554886859645</v>
      </c>
      <c r="J78" s="172">
        <f>tab_dinamicas!K599</f>
        <v>0</v>
      </c>
      <c r="K78" s="172">
        <f>tab_dinamicas!L599</f>
        <v>0</v>
      </c>
      <c r="L78" s="172">
        <f t="shared" si="4"/>
        <v>678375.22416187788</v>
      </c>
      <c r="N78" s="157" t="s">
        <v>538</v>
      </c>
      <c r="O78" s="173">
        <f>+B78/'Total x Ano'!$D$30</f>
        <v>2.2328755917550285E-4</v>
      </c>
      <c r="P78" s="173">
        <f>+C78/'Total x Ano'!$D$30</f>
        <v>0</v>
      </c>
      <c r="Q78" s="173">
        <f>+D78/'Total x Ano'!$D$30</f>
        <v>0</v>
      </c>
      <c r="R78" s="173">
        <f>+E78/'Total x Ano'!$D$30</f>
        <v>0</v>
      </c>
      <c r="S78" s="173">
        <f>+F78/'Total x Ano'!$D$30</f>
        <v>4.2040633201399407E-3</v>
      </c>
      <c r="T78" s="173">
        <f>+G78/'Total x Ano'!$D$30</f>
        <v>0</v>
      </c>
      <c r="U78" s="173">
        <f>+H78/'Total x Ano'!$D$30</f>
        <v>0</v>
      </c>
      <c r="V78" s="173">
        <f>+I78/'Total x Ano'!$D$30</f>
        <v>1.652387643414744E-4</v>
      </c>
      <c r="W78" s="173">
        <f>+J78/'Total x Ano'!$D$30</f>
        <v>0</v>
      </c>
      <c r="X78" s="173">
        <f>+K78/'Total x Ano'!$D$30</f>
        <v>0</v>
      </c>
      <c r="Y78" s="173">
        <f>+L78/'Total x Ano'!$D$30</f>
        <v>4.5925896436569179E-3</v>
      </c>
    </row>
    <row r="79" spans="1:25" x14ac:dyDescent="0.25">
      <c r="A79" s="157" t="s">
        <v>539</v>
      </c>
      <c r="B79" s="172">
        <f>tab_dinamicas!C600</f>
        <v>15317.89392447824</v>
      </c>
      <c r="C79" s="172">
        <f>tab_dinamicas!D600</f>
        <v>0</v>
      </c>
      <c r="D79" s="172">
        <f>tab_dinamicas!E600</f>
        <v>0</v>
      </c>
      <c r="E79" s="172">
        <f>tab_dinamicas!F600</f>
        <v>0</v>
      </c>
      <c r="F79" s="172">
        <f>tab_dinamicas!G600</f>
        <v>150822.68942125278</v>
      </c>
      <c r="G79" s="172">
        <f>tab_dinamicas!H600</f>
        <v>0</v>
      </c>
      <c r="H79" s="172">
        <f>tab_dinamicas!I600</f>
        <v>0</v>
      </c>
      <c r="I79" s="172">
        <f>tab_dinamicas!J600</f>
        <v>15907.941998528197</v>
      </c>
      <c r="J79" s="172">
        <f>tab_dinamicas!K600</f>
        <v>0</v>
      </c>
      <c r="K79" s="172">
        <f>tab_dinamicas!L600</f>
        <v>0</v>
      </c>
      <c r="L79" s="172">
        <f t="shared" si="4"/>
        <v>182048.52534425922</v>
      </c>
      <c r="N79" s="157" t="s">
        <v>539</v>
      </c>
      <c r="O79" s="173">
        <f>+B79/'Total x Ano'!$D$30</f>
        <v>1.0370190197778648E-4</v>
      </c>
      <c r="P79" s="173">
        <f>+C79/'Total x Ano'!$D$30</f>
        <v>0</v>
      </c>
      <c r="Q79" s="173">
        <f>+D79/'Total x Ano'!$D$30</f>
        <v>0</v>
      </c>
      <c r="R79" s="173">
        <f>+E79/'Total x Ano'!$D$30</f>
        <v>0</v>
      </c>
      <c r="S79" s="173">
        <f>+F79/'Total x Ano'!$D$30</f>
        <v>1.021067245373397E-3</v>
      </c>
      <c r="T79" s="173">
        <f>+G79/'Total x Ano'!$D$30</f>
        <v>0</v>
      </c>
      <c r="U79" s="173">
        <f>+H79/'Total x Ano'!$D$30</f>
        <v>0</v>
      </c>
      <c r="V79" s="173">
        <f>+I79/'Total x Ano'!$D$30</f>
        <v>1.0769651819846216E-4</v>
      </c>
      <c r="W79" s="173">
        <f>+J79/'Total x Ano'!$D$30</f>
        <v>0</v>
      </c>
      <c r="X79" s="173">
        <f>+K79/'Total x Ano'!$D$30</f>
        <v>0</v>
      </c>
      <c r="Y79" s="173">
        <f>+L79/'Total x Ano'!$D$30</f>
        <v>1.2324656655496456E-3</v>
      </c>
    </row>
    <row r="80" spans="1:25" x14ac:dyDescent="0.25">
      <c r="A80" s="157" t="s">
        <v>540</v>
      </c>
      <c r="B80" s="172">
        <f>tab_dinamicas!C601</f>
        <v>18522.149211087846</v>
      </c>
      <c r="C80" s="172">
        <f>tab_dinamicas!D601</f>
        <v>0</v>
      </c>
      <c r="D80" s="172">
        <f>tab_dinamicas!E601</f>
        <v>0</v>
      </c>
      <c r="E80" s="172">
        <f>tab_dinamicas!F601</f>
        <v>0</v>
      </c>
      <c r="F80" s="172">
        <f>tab_dinamicas!G601</f>
        <v>109022.20870509694</v>
      </c>
      <c r="G80" s="172">
        <f>tab_dinamicas!H601</f>
        <v>0</v>
      </c>
      <c r="H80" s="172">
        <f>tab_dinamicas!I601</f>
        <v>0</v>
      </c>
      <c r="I80" s="172">
        <f>tab_dinamicas!J601</f>
        <v>10228.828152505967</v>
      </c>
      <c r="J80" s="172">
        <f>tab_dinamicas!K601</f>
        <v>0</v>
      </c>
      <c r="K80" s="172">
        <f>tab_dinamicas!L601</f>
        <v>0</v>
      </c>
      <c r="L80" s="172">
        <f t="shared" si="4"/>
        <v>137773.18606869076</v>
      </c>
      <c r="N80" s="157" t="s">
        <v>540</v>
      </c>
      <c r="O80" s="173">
        <f>+B80/'Total x Ano'!$D$30</f>
        <v>1.2539466008683651E-4</v>
      </c>
      <c r="P80" s="173">
        <f>+C80/'Total x Ano'!$D$30</f>
        <v>0</v>
      </c>
      <c r="Q80" s="173">
        <f>+D80/'Total x Ano'!$D$30</f>
        <v>0</v>
      </c>
      <c r="R80" s="173">
        <f>+E80/'Total x Ano'!$D$30</f>
        <v>0</v>
      </c>
      <c r="S80" s="173">
        <f>+F80/'Total x Ano'!$D$30</f>
        <v>7.3807864555524021E-4</v>
      </c>
      <c r="T80" s="173">
        <f>+G80/'Total x Ano'!$D$30</f>
        <v>0</v>
      </c>
      <c r="U80" s="173">
        <f>+H80/'Total x Ano'!$D$30</f>
        <v>0</v>
      </c>
      <c r="V80" s="173">
        <f>+I80/'Total x Ano'!$D$30</f>
        <v>6.9249006400527597E-5</v>
      </c>
      <c r="W80" s="173">
        <f>+J80/'Total x Ano'!$D$30</f>
        <v>0</v>
      </c>
      <c r="X80" s="173">
        <f>+K80/'Total x Ano'!$D$30</f>
        <v>0</v>
      </c>
      <c r="Y80" s="173">
        <f>+L80/'Total x Ano'!$D$30</f>
        <v>9.3272231204260441E-4</v>
      </c>
    </row>
    <row r="81" spans="1:25" x14ac:dyDescent="0.25">
      <c r="A81" s="157" t="s">
        <v>541</v>
      </c>
      <c r="B81" s="172">
        <f>tab_dinamicas!C602</f>
        <v>52817.091959363133</v>
      </c>
      <c r="C81" s="172">
        <f>tab_dinamicas!D602</f>
        <v>0</v>
      </c>
      <c r="D81" s="172">
        <f>tab_dinamicas!E602</f>
        <v>0</v>
      </c>
      <c r="E81" s="172">
        <f>tab_dinamicas!F602</f>
        <v>0</v>
      </c>
      <c r="F81" s="172">
        <f>tab_dinamicas!G602</f>
        <v>1049608.1410738854</v>
      </c>
      <c r="G81" s="172">
        <f>tab_dinamicas!H602</f>
        <v>0</v>
      </c>
      <c r="H81" s="172">
        <f>tab_dinamicas!I602</f>
        <v>0</v>
      </c>
      <c r="I81" s="172">
        <f>tab_dinamicas!J602</f>
        <v>81083.182850800105</v>
      </c>
      <c r="J81" s="172">
        <f>tab_dinamicas!K602</f>
        <v>0</v>
      </c>
      <c r="K81" s="172">
        <f>tab_dinamicas!L602</f>
        <v>0</v>
      </c>
      <c r="L81" s="172">
        <f t="shared" si="4"/>
        <v>1183508.4158840487</v>
      </c>
      <c r="N81" s="157" t="s">
        <v>541</v>
      </c>
      <c r="O81" s="173">
        <f>+B81/'Total x Ano'!$D$30</f>
        <v>3.5757088540539536E-4</v>
      </c>
      <c r="P81" s="173">
        <f>+C81/'Total x Ano'!$D$30</f>
        <v>0</v>
      </c>
      <c r="Q81" s="173">
        <f>+D81/'Total x Ano'!$D$30</f>
        <v>0</v>
      </c>
      <c r="R81" s="173">
        <f>+E81/'Total x Ano'!$D$30</f>
        <v>0</v>
      </c>
      <c r="S81" s="173">
        <f>+F81/'Total x Ano'!$D$30</f>
        <v>7.1058306773356429E-3</v>
      </c>
      <c r="T81" s="173">
        <f>+G81/'Total x Ano'!$D$30</f>
        <v>0</v>
      </c>
      <c r="U81" s="173">
        <f>+H81/'Total x Ano'!$D$30</f>
        <v>0</v>
      </c>
      <c r="V81" s="173">
        <f>+I81/'Total x Ano'!$D$30</f>
        <v>5.4893187806998218E-4</v>
      </c>
      <c r="W81" s="173">
        <f>+J81/'Total x Ano'!$D$30</f>
        <v>0</v>
      </c>
      <c r="X81" s="173">
        <f>+K81/'Total x Ano'!$D$30</f>
        <v>0</v>
      </c>
      <c r="Y81" s="173">
        <f>+L81/'Total x Ano'!$D$30</f>
        <v>8.0123334408110213E-3</v>
      </c>
    </row>
    <row r="82" spans="1:25" x14ac:dyDescent="0.25">
      <c r="A82" s="157" t="s">
        <v>542</v>
      </c>
      <c r="B82" s="172">
        <f>tab_dinamicas!C603</f>
        <v>9887.54447481647</v>
      </c>
      <c r="C82" s="172">
        <f>tab_dinamicas!D603</f>
        <v>0</v>
      </c>
      <c r="D82" s="172">
        <f>tab_dinamicas!E603</f>
        <v>0</v>
      </c>
      <c r="E82" s="172">
        <f>tab_dinamicas!F603</f>
        <v>0</v>
      </c>
      <c r="F82" s="172">
        <f>tab_dinamicas!G603</f>
        <v>110155.36695436975</v>
      </c>
      <c r="G82" s="172">
        <f>tab_dinamicas!H603</f>
        <v>0</v>
      </c>
      <c r="H82" s="172">
        <f>tab_dinamicas!I603</f>
        <v>0</v>
      </c>
      <c r="I82" s="172">
        <f>tab_dinamicas!J603</f>
        <v>11575.834457652176</v>
      </c>
      <c r="J82" s="172">
        <f>tab_dinamicas!K603</f>
        <v>0</v>
      </c>
      <c r="K82" s="172">
        <f>tab_dinamicas!L603</f>
        <v>0</v>
      </c>
      <c r="L82" s="172">
        <f t="shared" si="4"/>
        <v>131618.74588683838</v>
      </c>
      <c r="N82" s="157" t="s">
        <v>542</v>
      </c>
      <c r="O82" s="173">
        <f>+B82/'Total x Ano'!$D$30</f>
        <v>6.6938521247355339E-5</v>
      </c>
      <c r="P82" s="173">
        <f>+C82/'Total x Ano'!$D$30</f>
        <v>0</v>
      </c>
      <c r="Q82" s="173">
        <f>+D82/'Total x Ano'!$D$30</f>
        <v>0</v>
      </c>
      <c r="R82" s="173">
        <f>+E82/'Total x Ano'!$D$30</f>
        <v>0</v>
      </c>
      <c r="S82" s="173">
        <f>+F82/'Total x Ano'!$D$30</f>
        <v>7.4575010915661853E-4</v>
      </c>
      <c r="T82" s="173">
        <f>+G82/'Total x Ano'!$D$30</f>
        <v>0</v>
      </c>
      <c r="U82" s="173">
        <f>+H82/'Total x Ano'!$D$30</f>
        <v>0</v>
      </c>
      <c r="V82" s="173">
        <f>+I82/'Total x Ano'!$D$30</f>
        <v>7.8368217991130822E-5</v>
      </c>
      <c r="W82" s="173">
        <f>+J82/'Total x Ano'!$D$30</f>
        <v>0</v>
      </c>
      <c r="X82" s="173">
        <f>+K82/'Total x Ano'!$D$30</f>
        <v>0</v>
      </c>
      <c r="Y82" s="173">
        <f>+L82/'Total x Ano'!$D$30</f>
        <v>8.9105684839510459E-4</v>
      </c>
    </row>
    <row r="83" spans="1:25" x14ac:dyDescent="0.25">
      <c r="A83" s="157" t="s">
        <v>543</v>
      </c>
      <c r="B83" s="172">
        <f>tab_dinamicas!C604</f>
        <v>20905.254483768938</v>
      </c>
      <c r="C83" s="172">
        <f>tab_dinamicas!D604</f>
        <v>0</v>
      </c>
      <c r="D83" s="172">
        <f>tab_dinamicas!E604</f>
        <v>0</v>
      </c>
      <c r="E83" s="172">
        <f>tab_dinamicas!F604</f>
        <v>0</v>
      </c>
      <c r="F83" s="172">
        <f>tab_dinamicas!G604</f>
        <v>131590.90383576174</v>
      </c>
      <c r="G83" s="172">
        <f>tab_dinamicas!H604</f>
        <v>0</v>
      </c>
      <c r="H83" s="172">
        <f>tab_dinamicas!I604</f>
        <v>0</v>
      </c>
      <c r="I83" s="172">
        <f>tab_dinamicas!J604</f>
        <v>7376.9246627343355</v>
      </c>
      <c r="J83" s="172">
        <f>tab_dinamicas!K604</f>
        <v>0</v>
      </c>
      <c r="K83" s="172">
        <f>tab_dinamicas!L604</f>
        <v>0</v>
      </c>
      <c r="L83" s="172">
        <f t="shared" si="4"/>
        <v>159873.08298226501</v>
      </c>
      <c r="N83" s="157" t="s">
        <v>543</v>
      </c>
      <c r="O83" s="173">
        <f>+B83/'Total x Ano'!$D$30</f>
        <v>1.415282454614812E-4</v>
      </c>
      <c r="P83" s="173">
        <f>+C83/'Total x Ano'!$D$30</f>
        <v>0</v>
      </c>
      <c r="Q83" s="173">
        <f>+D83/'Total x Ano'!$D$30</f>
        <v>0</v>
      </c>
      <c r="R83" s="173">
        <f>+E83/'Total x Ano'!$D$30</f>
        <v>0</v>
      </c>
      <c r="S83" s="173">
        <f>+F83/'Total x Ano'!$D$30</f>
        <v>8.9086835814534537E-4</v>
      </c>
      <c r="T83" s="173">
        <f>+G83/'Total x Ano'!$D$30</f>
        <v>0</v>
      </c>
      <c r="U83" s="173">
        <f>+H83/'Total x Ano'!$D$30</f>
        <v>0</v>
      </c>
      <c r="V83" s="173">
        <f>+I83/'Total x Ano'!$D$30</f>
        <v>4.9941664437949107E-5</v>
      </c>
      <c r="W83" s="173">
        <f>+J83/'Total x Ano'!$D$30</f>
        <v>0</v>
      </c>
      <c r="X83" s="173">
        <f>+K83/'Total x Ano'!$D$30</f>
        <v>0</v>
      </c>
      <c r="Y83" s="173">
        <f>+L83/'Total x Ano'!$D$30</f>
        <v>1.0823382680447756E-3</v>
      </c>
    </row>
    <row r="84" spans="1:25" x14ac:dyDescent="0.25">
      <c r="A84" s="157" t="s">
        <v>544</v>
      </c>
      <c r="B84" s="172">
        <f>tab_dinamicas!C605</f>
        <v>76876.047645568484</v>
      </c>
      <c r="C84" s="172">
        <f>tab_dinamicas!D605</f>
        <v>0</v>
      </c>
      <c r="D84" s="172">
        <f>tab_dinamicas!E605</f>
        <v>0</v>
      </c>
      <c r="E84" s="172">
        <f>tab_dinamicas!F605</f>
        <v>0</v>
      </c>
      <c r="F84" s="172">
        <f>tab_dinamicas!G605</f>
        <v>1017000.1738169657</v>
      </c>
      <c r="G84" s="172">
        <f>tab_dinamicas!H605</f>
        <v>0</v>
      </c>
      <c r="H84" s="172">
        <f>tab_dinamicas!I605</f>
        <v>0</v>
      </c>
      <c r="I84" s="172">
        <f>tab_dinamicas!J605</f>
        <v>110678.00734845454</v>
      </c>
      <c r="J84" s="172">
        <f>tab_dinamicas!K605</f>
        <v>0</v>
      </c>
      <c r="K84" s="172">
        <f>tab_dinamicas!L605</f>
        <v>0</v>
      </c>
      <c r="L84" s="172">
        <f t="shared" si="4"/>
        <v>1204554.2288109886</v>
      </c>
      <c r="N84" s="157" t="s">
        <v>544</v>
      </c>
      <c r="O84" s="173">
        <f>+B84/'Total x Ano'!$D$30</f>
        <v>5.2044963861779296E-4</v>
      </c>
      <c r="P84" s="173">
        <f>+C84/'Total x Ano'!$D$30</f>
        <v>0</v>
      </c>
      <c r="Q84" s="173">
        <f>+D84/'Total x Ano'!$D$30</f>
        <v>0</v>
      </c>
      <c r="R84" s="173">
        <f>+E84/'Total x Ano'!$D$30</f>
        <v>0</v>
      </c>
      <c r="S84" s="173">
        <f>+F84/'Total x Ano'!$D$30</f>
        <v>6.8850752496741252E-3</v>
      </c>
      <c r="T84" s="173">
        <f>+G84/'Total x Ano'!$D$30</f>
        <v>0</v>
      </c>
      <c r="U84" s="173">
        <f>+H84/'Total x Ano'!$D$30</f>
        <v>0</v>
      </c>
      <c r="V84" s="173">
        <f>+I84/'Total x Ano'!$D$30</f>
        <v>7.492883764395903E-4</v>
      </c>
      <c r="W84" s="173">
        <f>+J84/'Total x Ano'!$D$30</f>
        <v>0</v>
      </c>
      <c r="X84" s="173">
        <f>+K84/'Total x Ano'!$D$30</f>
        <v>0</v>
      </c>
      <c r="Y84" s="173">
        <f>+L84/'Total x Ano'!$D$30</f>
        <v>8.1548132647315079E-3</v>
      </c>
    </row>
    <row r="85" spans="1:25" x14ac:dyDescent="0.25">
      <c r="A85" s="157" t="s">
        <v>545</v>
      </c>
      <c r="B85" s="172">
        <f>tab_dinamicas!C606</f>
        <v>208614.0009311084</v>
      </c>
      <c r="C85" s="172">
        <f>tab_dinamicas!D606</f>
        <v>0</v>
      </c>
      <c r="D85" s="172">
        <f>tab_dinamicas!E606</f>
        <v>0</v>
      </c>
      <c r="E85" s="172">
        <f>tab_dinamicas!F606</f>
        <v>0</v>
      </c>
      <c r="F85" s="172">
        <f>tab_dinamicas!G606</f>
        <v>2122090.3860491617</v>
      </c>
      <c r="G85" s="172">
        <f>tab_dinamicas!H606</f>
        <v>0</v>
      </c>
      <c r="H85" s="172">
        <f>tab_dinamicas!I606</f>
        <v>0</v>
      </c>
      <c r="I85" s="172">
        <f>tab_dinamicas!J606</f>
        <v>252478.75002614022</v>
      </c>
      <c r="J85" s="172">
        <f>tab_dinamicas!K606</f>
        <v>0</v>
      </c>
      <c r="K85" s="172">
        <f>tab_dinamicas!L606</f>
        <v>0</v>
      </c>
      <c r="L85" s="172">
        <f t="shared" si="4"/>
        <v>2583183.1370064104</v>
      </c>
      <c r="N85" s="157" t="s">
        <v>545</v>
      </c>
      <c r="O85" s="173">
        <f>+B85/'Total x Ano'!$D$30</f>
        <v>1.4123135192352203E-3</v>
      </c>
      <c r="P85" s="173">
        <f>+C85/'Total x Ano'!$D$30</f>
        <v>0</v>
      </c>
      <c r="Q85" s="173">
        <f>+D85/'Total x Ano'!$D$30</f>
        <v>0</v>
      </c>
      <c r="R85" s="173">
        <f>+E85/'Total x Ano'!$D$30</f>
        <v>0</v>
      </c>
      <c r="S85" s="173">
        <f>+F85/'Total x Ano'!$D$30</f>
        <v>1.4366518679856253E-2</v>
      </c>
      <c r="T85" s="173">
        <f>+G85/'Total x Ano'!$D$30</f>
        <v>0</v>
      </c>
      <c r="U85" s="173">
        <f>+H85/'Total x Ano'!$D$30</f>
        <v>0</v>
      </c>
      <c r="V85" s="173">
        <f>+I85/'Total x Ano'!$D$30</f>
        <v>1.7092771836502113E-3</v>
      </c>
      <c r="W85" s="173">
        <f>+J85/'Total x Ano'!$D$30</f>
        <v>0</v>
      </c>
      <c r="X85" s="173">
        <f>+K85/'Total x Ano'!$D$30</f>
        <v>0</v>
      </c>
      <c r="Y85" s="173">
        <f>+L85/'Total x Ano'!$D$30</f>
        <v>1.7488109382741684E-2</v>
      </c>
    </row>
    <row r="86" spans="1:25" x14ac:dyDescent="0.25">
      <c r="A86" s="157" t="s">
        <v>546</v>
      </c>
      <c r="B86" s="172">
        <f>tab_dinamicas!C607</f>
        <v>66539.833953785841</v>
      </c>
      <c r="C86" s="172">
        <f>tab_dinamicas!D607</f>
        <v>0</v>
      </c>
      <c r="D86" s="172">
        <f>tab_dinamicas!E607</f>
        <v>0</v>
      </c>
      <c r="E86" s="172">
        <f>tab_dinamicas!F607</f>
        <v>0</v>
      </c>
      <c r="F86" s="172">
        <f>tab_dinamicas!G607</f>
        <v>463657.8430471957</v>
      </c>
      <c r="G86" s="172">
        <f>tab_dinamicas!H607</f>
        <v>0</v>
      </c>
      <c r="H86" s="172">
        <f>tab_dinamicas!I607</f>
        <v>0</v>
      </c>
      <c r="I86" s="172">
        <f>tab_dinamicas!J607</f>
        <v>49521.706411693311</v>
      </c>
      <c r="J86" s="172">
        <f>tab_dinamicas!K607</f>
        <v>0</v>
      </c>
      <c r="K86" s="172">
        <f>tab_dinamicas!L607</f>
        <v>0</v>
      </c>
      <c r="L86" s="172">
        <f t="shared" si="4"/>
        <v>579719.38341267488</v>
      </c>
      <c r="N86" s="157" t="s">
        <v>546</v>
      </c>
      <c r="O86" s="173">
        <f>+B86/'Total x Ano'!$D$30</f>
        <v>4.5047363379810889E-4</v>
      </c>
      <c r="P86" s="173">
        <f>+C86/'Total x Ano'!$D$30</f>
        <v>0</v>
      </c>
      <c r="Q86" s="173">
        <f>+D86/'Total x Ano'!$D$30</f>
        <v>0</v>
      </c>
      <c r="R86" s="173">
        <f>+E86/'Total x Ano'!$D$30</f>
        <v>0</v>
      </c>
      <c r="S86" s="173">
        <f>+F86/'Total x Ano'!$D$30</f>
        <v>3.1389563361629022E-3</v>
      </c>
      <c r="T86" s="173">
        <f>+G86/'Total x Ano'!$D$30</f>
        <v>0</v>
      </c>
      <c r="U86" s="173">
        <f>+H86/'Total x Ano'!$D$30</f>
        <v>0</v>
      </c>
      <c r="V86" s="173">
        <f>+I86/'Total x Ano'!$D$30</f>
        <v>3.3526117685614318E-4</v>
      </c>
      <c r="W86" s="173">
        <f>+J86/'Total x Ano'!$D$30</f>
        <v>0</v>
      </c>
      <c r="X86" s="173">
        <f>+K86/'Total x Ano'!$D$30</f>
        <v>0</v>
      </c>
      <c r="Y86" s="173">
        <f>+L86/'Total x Ano'!$D$30</f>
        <v>3.9246911468171549E-3</v>
      </c>
    </row>
    <row r="87" spans="1:25" x14ac:dyDescent="0.25">
      <c r="A87" s="157" t="s">
        <v>547</v>
      </c>
      <c r="B87" s="172">
        <f>tab_dinamicas!C608</f>
        <v>401642.12753577769</v>
      </c>
      <c r="C87" s="172">
        <f>tab_dinamicas!D608</f>
        <v>0</v>
      </c>
      <c r="D87" s="172">
        <f>tab_dinamicas!E608</f>
        <v>0</v>
      </c>
      <c r="E87" s="172">
        <f>tab_dinamicas!F608</f>
        <v>0</v>
      </c>
      <c r="F87" s="172">
        <f>tab_dinamicas!G608</f>
        <v>3418534.6198010119</v>
      </c>
      <c r="G87" s="172">
        <f>tab_dinamicas!H608</f>
        <v>0</v>
      </c>
      <c r="H87" s="172">
        <f>tab_dinamicas!I608</f>
        <v>0</v>
      </c>
      <c r="I87" s="172">
        <f>tab_dinamicas!J608</f>
        <v>231305.58385840131</v>
      </c>
      <c r="J87" s="172">
        <f>tab_dinamicas!K608</f>
        <v>0</v>
      </c>
      <c r="K87" s="172">
        <f>tab_dinamicas!L608</f>
        <v>0</v>
      </c>
      <c r="L87" s="172">
        <f t="shared" si="4"/>
        <v>4051482.331195191</v>
      </c>
      <c r="N87" s="157" t="s">
        <v>547</v>
      </c>
      <c r="O87" s="173">
        <f>+B87/'Total x Ano'!$D$30</f>
        <v>2.7191109133681743E-3</v>
      </c>
      <c r="P87" s="173">
        <f>+C87/'Total x Ano'!$D$30</f>
        <v>0</v>
      </c>
      <c r="Q87" s="173">
        <f>+D87/'Total x Ano'!$D$30</f>
        <v>0</v>
      </c>
      <c r="R87" s="173">
        <f>+E87/'Total x Ano'!$D$30</f>
        <v>0</v>
      </c>
      <c r="S87" s="173">
        <f>+F87/'Total x Ano'!$D$30</f>
        <v>2.3143425838963658E-2</v>
      </c>
      <c r="T87" s="173">
        <f>+G87/'Total x Ano'!$D$30</f>
        <v>0</v>
      </c>
      <c r="U87" s="173">
        <f>+H87/'Total x Ano'!$D$30</f>
        <v>0</v>
      </c>
      <c r="V87" s="173">
        <f>+I87/'Total x Ano'!$D$30</f>
        <v>1.5659351802839727E-3</v>
      </c>
      <c r="W87" s="173">
        <f>+J87/'Total x Ano'!$D$30</f>
        <v>0</v>
      </c>
      <c r="X87" s="173">
        <f>+K87/'Total x Ano'!$D$30</f>
        <v>0</v>
      </c>
      <c r="Y87" s="173">
        <f>+L87/'Total x Ano'!$D$30</f>
        <v>2.7428471932615803E-2</v>
      </c>
    </row>
    <row r="88" spans="1:25" x14ac:dyDescent="0.25">
      <c r="A88" s="157" t="s">
        <v>548</v>
      </c>
      <c r="B88" s="172">
        <f>tab_dinamicas!C609</f>
        <v>1141345.2115002638</v>
      </c>
      <c r="C88" s="172">
        <f>tab_dinamicas!D609</f>
        <v>0</v>
      </c>
      <c r="D88" s="172">
        <f>tab_dinamicas!E609</f>
        <v>0</v>
      </c>
      <c r="E88" s="172">
        <f>tab_dinamicas!F609</f>
        <v>0</v>
      </c>
      <c r="F88" s="172">
        <f>tab_dinamicas!G609</f>
        <v>14759659.695864394</v>
      </c>
      <c r="G88" s="172">
        <f>tab_dinamicas!H609</f>
        <v>0</v>
      </c>
      <c r="H88" s="172">
        <f>tab_dinamicas!I609</f>
        <v>0</v>
      </c>
      <c r="I88" s="172">
        <f>tab_dinamicas!J609</f>
        <v>1048863.9514544071</v>
      </c>
      <c r="J88" s="172">
        <f>tab_dinamicas!K609</f>
        <v>0</v>
      </c>
      <c r="K88" s="172">
        <f>tab_dinamicas!L609</f>
        <v>0</v>
      </c>
      <c r="L88" s="172">
        <f t="shared" si="4"/>
        <v>16949868.858819067</v>
      </c>
      <c r="N88" s="157" t="s">
        <v>548</v>
      </c>
      <c r="O88" s="173">
        <f>+B88/'Total x Ano'!$D$30</f>
        <v>7.7268892074435691E-3</v>
      </c>
      <c r="P88" s="173">
        <f>+C88/'Total x Ano'!$D$30</f>
        <v>0</v>
      </c>
      <c r="Q88" s="173">
        <f>+D88/'Total x Ano'!$D$30</f>
        <v>0</v>
      </c>
      <c r="R88" s="173">
        <f>+E88/'Total x Ano'!$D$30</f>
        <v>0</v>
      </c>
      <c r="S88" s="173">
        <f>+F88/'Total x Ano'!$D$30</f>
        <v>9.9922664992482049E-2</v>
      </c>
      <c r="T88" s="173">
        <f>+G88/'Total x Ano'!$D$30</f>
        <v>0</v>
      </c>
      <c r="U88" s="173">
        <f>+H88/'Total x Ano'!$D$30</f>
        <v>0</v>
      </c>
      <c r="V88" s="173">
        <f>+I88/'Total x Ano'!$D$30</f>
        <v>7.1007925252664023E-3</v>
      </c>
      <c r="W88" s="173">
        <f>+J88/'Total x Ano'!$D$30</f>
        <v>0</v>
      </c>
      <c r="X88" s="173">
        <f>+K88/'Total x Ano'!$D$30</f>
        <v>0</v>
      </c>
      <c r="Y88" s="173">
        <f>+L88/'Total x Ano'!$D$30</f>
        <v>0.11475034672519203</v>
      </c>
    </row>
    <row r="89" spans="1:25" x14ac:dyDescent="0.25">
      <c r="A89" s="157" t="s">
        <v>549</v>
      </c>
      <c r="B89" s="172">
        <f>tab_dinamicas!C610</f>
        <v>355583.99306766625</v>
      </c>
      <c r="C89" s="172">
        <f>tab_dinamicas!D610</f>
        <v>0</v>
      </c>
      <c r="D89" s="172">
        <f>tab_dinamicas!E610</f>
        <v>0</v>
      </c>
      <c r="E89" s="172">
        <f>tab_dinamicas!F610</f>
        <v>0</v>
      </c>
      <c r="F89" s="172">
        <f>tab_dinamicas!G610</f>
        <v>2016969.667391777</v>
      </c>
      <c r="G89" s="172">
        <f>tab_dinamicas!H610</f>
        <v>0</v>
      </c>
      <c r="H89" s="172">
        <f>tab_dinamicas!I610</f>
        <v>0</v>
      </c>
      <c r="I89" s="172">
        <f>tab_dinamicas!J610</f>
        <v>175518.42767739913</v>
      </c>
      <c r="J89" s="172">
        <f>tab_dinamicas!K610</f>
        <v>0</v>
      </c>
      <c r="K89" s="172">
        <f>tab_dinamicas!L610</f>
        <v>0</v>
      </c>
      <c r="L89" s="172">
        <f t="shared" si="4"/>
        <v>2548072.0881368425</v>
      </c>
      <c r="N89" s="157" t="s">
        <v>549</v>
      </c>
      <c r="O89" s="173">
        <f>+B89/'Total x Ano'!$D$30</f>
        <v>2.407298064327669E-3</v>
      </c>
      <c r="P89" s="173">
        <f>+C89/'Total x Ano'!$D$30</f>
        <v>0</v>
      </c>
      <c r="Q89" s="173">
        <f>+D89/'Total x Ano'!$D$30</f>
        <v>0</v>
      </c>
      <c r="R89" s="173">
        <f>+E89/'Total x Ano'!$D$30</f>
        <v>0</v>
      </c>
      <c r="S89" s="173">
        <f>+F89/'Total x Ano'!$D$30</f>
        <v>1.3654853060823452E-2</v>
      </c>
      <c r="T89" s="173">
        <f>+G89/'Total x Ano'!$D$30</f>
        <v>0</v>
      </c>
      <c r="U89" s="173">
        <f>+H89/'Total x Ano'!$D$30</f>
        <v>0</v>
      </c>
      <c r="V89" s="173">
        <f>+I89/'Total x Ano'!$D$30</f>
        <v>1.1882570066117516E-3</v>
      </c>
      <c r="W89" s="173">
        <f>+J89/'Total x Ano'!$D$30</f>
        <v>0</v>
      </c>
      <c r="X89" s="173">
        <f>+K89/'Total x Ano'!$D$30</f>
        <v>0</v>
      </c>
      <c r="Y89" s="173">
        <f>+L89/'Total x Ano'!$D$30</f>
        <v>1.7250408131762873E-2</v>
      </c>
    </row>
    <row r="90" spans="1:25" x14ac:dyDescent="0.25">
      <c r="A90" s="157" t="s">
        <v>550</v>
      </c>
      <c r="B90" s="172">
        <f>tab_dinamicas!C611</f>
        <v>208886.13584755742</v>
      </c>
      <c r="C90" s="172">
        <f>tab_dinamicas!D611</f>
        <v>0</v>
      </c>
      <c r="D90" s="172">
        <f>tab_dinamicas!E611</f>
        <v>0</v>
      </c>
      <c r="E90" s="172">
        <f>tab_dinamicas!F611</f>
        <v>0</v>
      </c>
      <c r="F90" s="172">
        <f>tab_dinamicas!G611</f>
        <v>730663.58644347917</v>
      </c>
      <c r="G90" s="172">
        <f>tab_dinamicas!H611</f>
        <v>0</v>
      </c>
      <c r="H90" s="172">
        <f>tab_dinamicas!I611</f>
        <v>0</v>
      </c>
      <c r="I90" s="172">
        <f>tab_dinamicas!J611</f>
        <v>86786.151060153847</v>
      </c>
      <c r="J90" s="172">
        <f>tab_dinamicas!K611</f>
        <v>0</v>
      </c>
      <c r="K90" s="172">
        <f>tab_dinamicas!L611</f>
        <v>0</v>
      </c>
      <c r="L90" s="172">
        <f t="shared" si="4"/>
        <v>1026335.8733511905</v>
      </c>
      <c r="N90" s="157" t="s">
        <v>550</v>
      </c>
      <c r="O90" s="173">
        <f>+B90/'Total x Ano'!$D$30</f>
        <v>1.4141558683577215E-3</v>
      </c>
      <c r="P90" s="173">
        <f>+C90/'Total x Ano'!$D$30</f>
        <v>0</v>
      </c>
      <c r="Q90" s="173">
        <f>+D90/'Total x Ano'!$D$30</f>
        <v>0</v>
      </c>
      <c r="R90" s="173">
        <f>+E90/'Total x Ano'!$D$30</f>
        <v>0</v>
      </c>
      <c r="S90" s="173">
        <f>+F90/'Total x Ano'!$D$30</f>
        <v>4.9465810374242115E-3</v>
      </c>
      <c r="T90" s="173">
        <f>+G90/'Total x Ano'!$D$30</f>
        <v>0</v>
      </c>
      <c r="U90" s="173">
        <f>+H90/'Total x Ano'!$D$30</f>
        <v>0</v>
      </c>
      <c r="V90" s="173">
        <f>+I90/'Total x Ano'!$D$30</f>
        <v>5.8754088353409192E-4</v>
      </c>
      <c r="W90" s="173">
        <f>+J90/'Total x Ano'!$D$30</f>
        <v>0</v>
      </c>
      <c r="X90" s="173">
        <f>+K90/'Total x Ano'!$D$30</f>
        <v>0</v>
      </c>
      <c r="Y90" s="173">
        <f>+L90/'Total x Ano'!$D$30</f>
        <v>6.948277789316025E-3</v>
      </c>
    </row>
    <row r="91" spans="1:25" x14ac:dyDescent="0.25">
      <c r="A91" s="157" t="s">
        <v>551</v>
      </c>
      <c r="B91" s="172">
        <f>tab_dinamicas!C612</f>
        <v>225207.34639358451</v>
      </c>
      <c r="C91" s="172">
        <f>tab_dinamicas!D612</f>
        <v>0</v>
      </c>
      <c r="D91" s="172">
        <f>tab_dinamicas!E612</f>
        <v>0</v>
      </c>
      <c r="E91" s="172">
        <f>tab_dinamicas!F612</f>
        <v>0</v>
      </c>
      <c r="F91" s="172">
        <f>tab_dinamicas!G612</f>
        <v>1687668.1967317914</v>
      </c>
      <c r="G91" s="172">
        <f>tab_dinamicas!H612</f>
        <v>0</v>
      </c>
      <c r="H91" s="172">
        <f>tab_dinamicas!I612</f>
        <v>0</v>
      </c>
      <c r="I91" s="172">
        <f>tab_dinamicas!J612</f>
        <v>181735.66208344919</v>
      </c>
      <c r="J91" s="172">
        <f>tab_dinamicas!K612</f>
        <v>0</v>
      </c>
      <c r="K91" s="172">
        <f>tab_dinamicas!L612</f>
        <v>0</v>
      </c>
      <c r="L91" s="172">
        <f t="shared" si="4"/>
        <v>2094611.2052088249</v>
      </c>
      <c r="N91" s="157" t="s">
        <v>551</v>
      </c>
      <c r="O91" s="173">
        <f>+B91/'Total x Ano'!$D$30</f>
        <v>1.5246502081506226E-3</v>
      </c>
      <c r="P91" s="173">
        <f>+C91/'Total x Ano'!$D$30</f>
        <v>0</v>
      </c>
      <c r="Q91" s="173">
        <f>+D91/'Total x Ano'!$D$30</f>
        <v>0</v>
      </c>
      <c r="R91" s="173">
        <f>+E91/'Total x Ano'!$D$30</f>
        <v>0</v>
      </c>
      <c r="S91" s="173">
        <f>+F91/'Total x Ano'!$D$30</f>
        <v>1.1425487261589668E-2</v>
      </c>
      <c r="T91" s="173">
        <f>+G91/'Total x Ano'!$D$30</f>
        <v>0</v>
      </c>
      <c r="U91" s="173">
        <f>+H91/'Total x Ano'!$D$30</f>
        <v>0</v>
      </c>
      <c r="V91" s="173">
        <f>+I91/'Total x Ano'!$D$30</f>
        <v>1.2303475861736601E-3</v>
      </c>
      <c r="W91" s="173">
        <f>+J91/'Total x Ano'!$D$30</f>
        <v>0</v>
      </c>
      <c r="X91" s="173">
        <f>+K91/'Total x Ano'!$D$30</f>
        <v>0</v>
      </c>
      <c r="Y91" s="173">
        <f>+L91/'Total x Ano'!$D$30</f>
        <v>1.418048505591395E-2</v>
      </c>
    </row>
    <row r="92" spans="1:25" x14ac:dyDescent="0.25">
      <c r="A92" s="157" t="s">
        <v>552</v>
      </c>
      <c r="B92" s="172">
        <f>tab_dinamicas!C613</f>
        <v>45295.874169400515</v>
      </c>
      <c r="C92" s="172">
        <f>tab_dinamicas!D613</f>
        <v>0</v>
      </c>
      <c r="D92" s="172">
        <f>tab_dinamicas!E613</f>
        <v>0</v>
      </c>
      <c r="E92" s="172">
        <f>tab_dinamicas!F613</f>
        <v>0</v>
      </c>
      <c r="F92" s="172">
        <f>tab_dinamicas!G613</f>
        <v>145816.25542021546</v>
      </c>
      <c r="G92" s="172">
        <f>tab_dinamicas!H613</f>
        <v>0</v>
      </c>
      <c r="H92" s="172">
        <f>tab_dinamicas!I613</f>
        <v>0</v>
      </c>
      <c r="I92" s="172">
        <f>tab_dinamicas!J613</f>
        <v>20008.528775331226</v>
      </c>
      <c r="J92" s="172">
        <f>tab_dinamicas!K613</f>
        <v>0</v>
      </c>
      <c r="K92" s="172">
        <f>tab_dinamicas!L613</f>
        <v>0</v>
      </c>
      <c r="L92" s="172">
        <f t="shared" si="4"/>
        <v>211120.65836494719</v>
      </c>
      <c r="N92" s="157" t="s">
        <v>552</v>
      </c>
      <c r="O92" s="173">
        <f>+B92/'Total x Ano'!$D$30</f>
        <v>3.0665235875586088E-4</v>
      </c>
      <c r="P92" s="173">
        <f>+C92/'Total x Ano'!$D$30</f>
        <v>0</v>
      </c>
      <c r="Q92" s="173">
        <f>+D92/'Total x Ano'!$D$30</f>
        <v>0</v>
      </c>
      <c r="R92" s="173">
        <f>+E92/'Total x Ano'!$D$30</f>
        <v>0</v>
      </c>
      <c r="S92" s="173">
        <f>+F92/'Total x Ano'!$D$30</f>
        <v>9.8717376559128551E-4</v>
      </c>
      <c r="T92" s="173">
        <f>+G92/'Total x Ano'!$D$30</f>
        <v>0</v>
      </c>
      <c r="U92" s="173">
        <f>+H92/'Total x Ano'!$D$30</f>
        <v>0</v>
      </c>
      <c r="V92" s="173">
        <f>+I92/'Total x Ano'!$D$30</f>
        <v>1.3545742645882665E-4</v>
      </c>
      <c r="W92" s="173">
        <f>+J92/'Total x Ano'!$D$30</f>
        <v>0</v>
      </c>
      <c r="X92" s="173">
        <f>+K92/'Total x Ano'!$D$30</f>
        <v>0</v>
      </c>
      <c r="Y92" s="173">
        <f>+L92/'Total x Ano'!$D$30</f>
        <v>1.429283550805973E-3</v>
      </c>
    </row>
    <row r="93" spans="1:25" x14ac:dyDescent="0.25">
      <c r="A93" s="157" t="s">
        <v>553</v>
      </c>
      <c r="B93" s="172">
        <f>tab_dinamicas!C614</f>
        <v>38989.20561560824</v>
      </c>
      <c r="C93" s="172">
        <f>tab_dinamicas!D614</f>
        <v>0</v>
      </c>
      <c r="D93" s="172">
        <f>tab_dinamicas!E614</f>
        <v>0</v>
      </c>
      <c r="E93" s="172">
        <f>tab_dinamicas!F614</f>
        <v>0</v>
      </c>
      <c r="F93" s="172">
        <f>tab_dinamicas!G614</f>
        <v>260441.75789225977</v>
      </c>
      <c r="G93" s="172">
        <f>tab_dinamicas!H614</f>
        <v>0</v>
      </c>
      <c r="H93" s="172">
        <f>tab_dinamicas!I614</f>
        <v>0</v>
      </c>
      <c r="I93" s="172">
        <f>tab_dinamicas!J614</f>
        <v>26062.12155745682</v>
      </c>
      <c r="J93" s="172">
        <f>tab_dinamicas!K614</f>
        <v>0</v>
      </c>
      <c r="K93" s="172">
        <f>tab_dinamicas!L614</f>
        <v>0</v>
      </c>
      <c r="L93" s="172">
        <f t="shared" si="4"/>
        <v>325493.08506532479</v>
      </c>
      <c r="N93" s="157" t="s">
        <v>553</v>
      </c>
      <c r="O93" s="173">
        <f>+B93/'Total x Ano'!$D$30</f>
        <v>2.6395631141435061E-4</v>
      </c>
      <c r="P93" s="173">
        <f>+C93/'Total x Ano'!$D$30</f>
        <v>0</v>
      </c>
      <c r="Q93" s="173">
        <f>+D93/'Total x Ano'!$D$30</f>
        <v>0</v>
      </c>
      <c r="R93" s="173">
        <f>+E93/'Total x Ano'!$D$30</f>
        <v>0</v>
      </c>
      <c r="S93" s="173">
        <f>+F93/'Total x Ano'!$D$30</f>
        <v>1.763186622196529E-3</v>
      </c>
      <c r="T93" s="173">
        <f>+G93/'Total x Ano'!$D$30</f>
        <v>0</v>
      </c>
      <c r="U93" s="173">
        <f>+H93/'Total x Ano'!$D$30</f>
        <v>0</v>
      </c>
      <c r="V93" s="173">
        <f>+I93/'Total x Ano'!$D$30</f>
        <v>1.7644015478953008E-4</v>
      </c>
      <c r="W93" s="173">
        <f>+J93/'Total x Ano'!$D$30</f>
        <v>0</v>
      </c>
      <c r="X93" s="173">
        <f>+K93/'Total x Ano'!$D$30</f>
        <v>0</v>
      </c>
      <c r="Y93" s="173">
        <f>+L93/'Total x Ano'!$D$30</f>
        <v>2.2035830884004092E-3</v>
      </c>
    </row>
    <row r="94" spans="1:25" x14ac:dyDescent="0.25">
      <c r="A94" s="157" t="s">
        <v>554</v>
      </c>
      <c r="B94" s="172">
        <f>tab_dinamicas!C615</f>
        <v>73534.320951874353</v>
      </c>
      <c r="C94" s="172">
        <f>tab_dinamicas!D615</f>
        <v>0</v>
      </c>
      <c r="D94" s="172">
        <f>tab_dinamicas!E615</f>
        <v>0</v>
      </c>
      <c r="E94" s="172">
        <f>tab_dinamicas!F615</f>
        <v>0</v>
      </c>
      <c r="F94" s="172">
        <f>tab_dinamicas!G615</f>
        <v>635788.61662668618</v>
      </c>
      <c r="G94" s="172">
        <f>tab_dinamicas!H615</f>
        <v>0</v>
      </c>
      <c r="H94" s="172">
        <f>tab_dinamicas!I615</f>
        <v>0</v>
      </c>
      <c r="I94" s="172">
        <f>tab_dinamicas!J615</f>
        <v>68978.481097278564</v>
      </c>
      <c r="J94" s="172">
        <f>tab_dinamicas!K615</f>
        <v>0</v>
      </c>
      <c r="K94" s="172">
        <f>tab_dinamicas!L615</f>
        <v>0</v>
      </c>
      <c r="L94" s="172">
        <f t="shared" si="4"/>
        <v>778301.41867583909</v>
      </c>
      <c r="N94" s="157" t="s">
        <v>554</v>
      </c>
      <c r="O94" s="173">
        <f>+B94/'Total x Ano'!$D$30</f>
        <v>4.9782620123569698E-4</v>
      </c>
      <c r="P94" s="173">
        <f>+C94/'Total x Ano'!$D$30</f>
        <v>0</v>
      </c>
      <c r="Q94" s="173">
        <f>+D94/'Total x Ano'!$D$30</f>
        <v>0</v>
      </c>
      <c r="R94" s="173">
        <f>+E94/'Total x Ano'!$D$30</f>
        <v>0</v>
      </c>
      <c r="S94" s="173">
        <f>+F94/'Total x Ano'!$D$30</f>
        <v>4.3042789775852869E-3</v>
      </c>
      <c r="T94" s="173">
        <f>+G94/'Total x Ano'!$D$30</f>
        <v>0</v>
      </c>
      <c r="U94" s="173">
        <f>+H94/'Total x Ano'!$D$30</f>
        <v>0</v>
      </c>
      <c r="V94" s="173">
        <f>+I94/'Total x Ano'!$D$30</f>
        <v>4.6698323676831651E-4</v>
      </c>
      <c r="W94" s="173">
        <f>+J94/'Total x Ano'!$D$30</f>
        <v>0</v>
      </c>
      <c r="X94" s="173">
        <f>+K94/'Total x Ano'!$D$30</f>
        <v>0</v>
      </c>
      <c r="Y94" s="173">
        <f>+L94/'Total x Ano'!$D$30</f>
        <v>5.2690884155893007E-3</v>
      </c>
    </row>
    <row r="95" spans="1:25" x14ac:dyDescent="0.25">
      <c r="A95" s="157" t="s">
        <v>555</v>
      </c>
      <c r="B95" s="172">
        <f>tab_dinamicas!C616</f>
        <v>71379.708471405203</v>
      </c>
      <c r="C95" s="172">
        <f>tab_dinamicas!D616</f>
        <v>0</v>
      </c>
      <c r="D95" s="172">
        <f>tab_dinamicas!E616</f>
        <v>0</v>
      </c>
      <c r="E95" s="172">
        <f>tab_dinamicas!F616</f>
        <v>0</v>
      </c>
      <c r="F95" s="172">
        <f>tab_dinamicas!G616</f>
        <v>855524.65375261451</v>
      </c>
      <c r="G95" s="172">
        <f>tab_dinamicas!H616</f>
        <v>0</v>
      </c>
      <c r="H95" s="172">
        <f>tab_dinamicas!I616</f>
        <v>0</v>
      </c>
      <c r="I95" s="172">
        <f>tab_dinamicas!J616</f>
        <v>55140.3918589932</v>
      </c>
      <c r="J95" s="172">
        <f>tab_dinamicas!K616</f>
        <v>0</v>
      </c>
      <c r="K95" s="172">
        <f>tab_dinamicas!L616</f>
        <v>0</v>
      </c>
      <c r="L95" s="172">
        <f t="shared" si="4"/>
        <v>982044.75408301293</v>
      </c>
      <c r="N95" s="157" t="s">
        <v>555</v>
      </c>
      <c r="O95" s="173">
        <f>+B95/'Total x Ano'!$D$30</f>
        <v>4.8323950848594042E-4</v>
      </c>
      <c r="P95" s="173">
        <f>+C95/'Total x Ano'!$D$30</f>
        <v>0</v>
      </c>
      <c r="Q95" s="173">
        <f>+D95/'Total x Ano'!$D$30</f>
        <v>0</v>
      </c>
      <c r="R95" s="173">
        <f>+E95/'Total x Ano'!$D$30</f>
        <v>0</v>
      </c>
      <c r="S95" s="173">
        <f>+F95/'Total x Ano'!$D$30</f>
        <v>5.7918885076791212E-3</v>
      </c>
      <c r="T95" s="173">
        <f>+G95/'Total x Ano'!$D$30</f>
        <v>0</v>
      </c>
      <c r="U95" s="173">
        <f>+H95/'Total x Ano'!$D$30</f>
        <v>0</v>
      </c>
      <c r="V95" s="173">
        <f>+I95/'Total x Ano'!$D$30</f>
        <v>3.7329958934108635E-4</v>
      </c>
      <c r="W95" s="173">
        <f>+J95/'Total x Ano'!$D$30</f>
        <v>0</v>
      </c>
      <c r="X95" s="173">
        <f>+K95/'Total x Ano'!$D$30</f>
        <v>0</v>
      </c>
      <c r="Y95" s="173">
        <f>+L95/'Total x Ano'!$D$30</f>
        <v>6.648427605506148E-3</v>
      </c>
    </row>
    <row r="96" spans="1:25" x14ac:dyDescent="0.25">
      <c r="A96" s="157" t="s">
        <v>95</v>
      </c>
      <c r="B96" s="163">
        <f t="shared" ref="B96:K96" si="5">SUM(B69:B95)</f>
        <v>3206864.3455494619</v>
      </c>
      <c r="C96" s="163">
        <f t="shared" si="5"/>
        <v>0</v>
      </c>
      <c r="D96" s="163">
        <f t="shared" si="5"/>
        <v>0</v>
      </c>
      <c r="E96" s="163">
        <f t="shared" si="5"/>
        <v>0</v>
      </c>
      <c r="F96" s="163">
        <f t="shared" si="5"/>
        <v>31442242.26280012</v>
      </c>
      <c r="G96" s="163">
        <f t="shared" si="5"/>
        <v>0</v>
      </c>
      <c r="H96" s="163">
        <f t="shared" si="5"/>
        <v>0</v>
      </c>
      <c r="I96" s="163">
        <f t="shared" si="5"/>
        <v>2601420.9824233796</v>
      </c>
      <c r="J96" s="163">
        <f t="shared" si="5"/>
        <v>0</v>
      </c>
      <c r="K96" s="163">
        <f t="shared" si="5"/>
        <v>0</v>
      </c>
      <c r="L96" s="172">
        <f t="shared" si="4"/>
        <v>37250527.590772964</v>
      </c>
      <c r="N96" s="157" t="s">
        <v>95</v>
      </c>
      <c r="O96" s="173">
        <f>+B96/'Total x Ano'!$D$30</f>
        <v>2.1710421397212822E-2</v>
      </c>
      <c r="P96" s="173">
        <f>+C96/'Total x Ano'!$D$30</f>
        <v>0</v>
      </c>
      <c r="Q96" s="173">
        <f>+D96/'Total x Ano'!$D$30</f>
        <v>0</v>
      </c>
      <c r="R96" s="173">
        <f>+E96/'Total x Ano'!$D$30</f>
        <v>0</v>
      </c>
      <c r="S96" s="173">
        <f>+F96/'Total x Ano'!$D$30</f>
        <v>0.21286348770754901</v>
      </c>
      <c r="T96" s="173">
        <f>+G96/'Total x Ano'!$D$30</f>
        <v>0</v>
      </c>
      <c r="U96" s="173">
        <f>+H96/'Total x Ano'!$D$30</f>
        <v>0</v>
      </c>
      <c r="V96" s="173">
        <f>+I96/'Total x Ano'!$D$30</f>
        <v>1.7611579310594771E-2</v>
      </c>
      <c r="W96" s="173">
        <f>+J96/'Total x Ano'!$D$30</f>
        <v>0</v>
      </c>
      <c r="X96" s="173">
        <f>+K96/'Total x Ano'!$D$30</f>
        <v>0</v>
      </c>
      <c r="Y96" s="173">
        <f>+L96/'Total x Ano'!$D$30</f>
        <v>0.2521854884153566</v>
      </c>
    </row>
    <row r="97" spans="1:25" x14ac:dyDescent="0.25">
      <c r="A97" s="157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</row>
    <row r="98" spans="1:25" x14ac:dyDescent="0.25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</row>
    <row r="99" spans="1:25" s="133" customFormat="1" x14ac:dyDescent="0.25">
      <c r="A99" s="157"/>
      <c r="B99" s="171">
        <v>2010</v>
      </c>
      <c r="C99" s="157">
        <v>2010</v>
      </c>
      <c r="D99" s="157">
        <v>2010</v>
      </c>
      <c r="E99" s="157">
        <v>2010</v>
      </c>
      <c r="F99" s="157">
        <v>2010</v>
      </c>
      <c r="G99" s="157">
        <v>2010</v>
      </c>
      <c r="H99" s="157">
        <v>2010</v>
      </c>
      <c r="I99" s="157">
        <v>2010</v>
      </c>
      <c r="J99" s="157">
        <v>2010</v>
      </c>
      <c r="K99" s="157">
        <v>2010</v>
      </c>
      <c r="L99" s="157">
        <v>2010</v>
      </c>
      <c r="M99" s="156"/>
      <c r="N99" s="157"/>
      <c r="O99" s="171">
        <v>2010</v>
      </c>
      <c r="P99" s="157">
        <v>2010</v>
      </c>
      <c r="Q99" s="157">
        <v>2010</v>
      </c>
      <c r="R99" s="157">
        <v>2010</v>
      </c>
      <c r="S99" s="157">
        <v>2010</v>
      </c>
      <c r="T99" s="157">
        <v>2010</v>
      </c>
      <c r="U99" s="157">
        <v>2010</v>
      </c>
      <c r="V99" s="157">
        <v>2010</v>
      </c>
      <c r="W99" s="157">
        <v>2010</v>
      </c>
      <c r="X99" s="157">
        <v>2010</v>
      </c>
      <c r="Y99" s="176">
        <v>2010</v>
      </c>
    </row>
    <row r="100" spans="1:25" s="133" customFormat="1" x14ac:dyDescent="0.25">
      <c r="A100" s="157"/>
      <c r="B100" s="157" t="s">
        <v>780</v>
      </c>
      <c r="C100" s="157" t="s">
        <v>782</v>
      </c>
      <c r="D100" s="157" t="s">
        <v>23</v>
      </c>
      <c r="E100" s="157" t="s">
        <v>787</v>
      </c>
      <c r="F100" s="157" t="s">
        <v>788</v>
      </c>
      <c r="G100" s="157" t="s">
        <v>791</v>
      </c>
      <c r="H100" s="157" t="s">
        <v>25</v>
      </c>
      <c r="I100" s="157" t="s">
        <v>24</v>
      </c>
      <c r="J100" s="157" t="s">
        <v>35</v>
      </c>
      <c r="K100" s="157" t="s">
        <v>795</v>
      </c>
      <c r="L100" s="157" t="s">
        <v>939</v>
      </c>
      <c r="M100" s="156"/>
      <c r="N100" s="157"/>
      <c r="O100" s="157" t="s">
        <v>780</v>
      </c>
      <c r="P100" s="157" t="s">
        <v>782</v>
      </c>
      <c r="Q100" s="157" t="s">
        <v>23</v>
      </c>
      <c r="R100" s="157" t="s">
        <v>787</v>
      </c>
      <c r="S100" s="157" t="s">
        <v>788</v>
      </c>
      <c r="T100" s="157" t="s">
        <v>791</v>
      </c>
      <c r="U100" s="157" t="s">
        <v>25</v>
      </c>
      <c r="V100" s="157" t="s">
        <v>24</v>
      </c>
      <c r="W100" s="157" t="s">
        <v>35</v>
      </c>
      <c r="X100" s="157" t="s">
        <v>795</v>
      </c>
      <c r="Y100" s="176" t="s">
        <v>939</v>
      </c>
    </row>
    <row r="101" spans="1:25" x14ac:dyDescent="0.25">
      <c r="A101" s="157" t="s">
        <v>529</v>
      </c>
      <c r="B101" s="172">
        <f>tab_dinamicas!C622</f>
        <v>29922.540171816541</v>
      </c>
      <c r="C101" s="172">
        <f>tab_dinamicas!D622</f>
        <v>0</v>
      </c>
      <c r="D101" s="172">
        <f>tab_dinamicas!E622</f>
        <v>0</v>
      </c>
      <c r="E101" s="172">
        <f>tab_dinamicas!F622</f>
        <v>0</v>
      </c>
      <c r="F101" s="172">
        <f>tab_dinamicas!G622</f>
        <v>142236.85052702695</v>
      </c>
      <c r="G101" s="172">
        <f>tab_dinamicas!H622</f>
        <v>0</v>
      </c>
      <c r="H101" s="172">
        <f>tab_dinamicas!I622</f>
        <v>0</v>
      </c>
      <c r="I101" s="172">
        <f>tab_dinamicas!J622</f>
        <v>9831.1700038416893</v>
      </c>
      <c r="J101" s="172">
        <f>tab_dinamicas!K622</f>
        <v>0</v>
      </c>
      <c r="K101" s="172">
        <f>tab_dinamicas!L622</f>
        <v>0</v>
      </c>
      <c r="L101" s="172">
        <f>SUM(B101:K101)</f>
        <v>181990.56070268518</v>
      </c>
      <c r="N101" s="157" t="s">
        <v>529</v>
      </c>
      <c r="O101" s="173">
        <f>+B101/'Total x Ano'!$E$30</f>
        <v>1.8426780354699078E-4</v>
      </c>
      <c r="P101" s="173">
        <f>+C101/'Total x Ano'!$E$30</f>
        <v>0</v>
      </c>
      <c r="Q101" s="173">
        <f>+D101/'Total x Ano'!$E$30</f>
        <v>0</v>
      </c>
      <c r="R101" s="173">
        <f>+E101/'Total x Ano'!$E$30</f>
        <v>0</v>
      </c>
      <c r="S101" s="173">
        <f>+F101/'Total x Ano'!$E$30</f>
        <v>8.7591734791096635E-4</v>
      </c>
      <c r="T101" s="173">
        <f>+G101/'Total x Ano'!$E$30</f>
        <v>0</v>
      </c>
      <c r="U101" s="173">
        <f>+H101/'Total x Ano'!$E$30</f>
        <v>0</v>
      </c>
      <c r="V101" s="173">
        <f>+I101/'Total x Ano'!$E$30</f>
        <v>6.0541922326876842E-5</v>
      </c>
      <c r="W101" s="173">
        <f>+J101/'Total x Ano'!$E$30</f>
        <v>0</v>
      </c>
      <c r="X101" s="173">
        <f>+K101/'Total x Ano'!$E$30</f>
        <v>0</v>
      </c>
      <c r="Y101" s="173">
        <f>+L101/'Total x Ano'!$E$30</f>
        <v>1.1207270737848339E-3</v>
      </c>
    </row>
    <row r="102" spans="1:25" x14ac:dyDescent="0.25">
      <c r="A102" s="157" t="s">
        <v>530</v>
      </c>
      <c r="B102" s="172">
        <f>tab_dinamicas!C623</f>
        <v>4726.5859540844567</v>
      </c>
      <c r="C102" s="172">
        <f>tab_dinamicas!D623</f>
        <v>0</v>
      </c>
      <c r="D102" s="172">
        <f>tab_dinamicas!E623</f>
        <v>0</v>
      </c>
      <c r="E102" s="172">
        <f>tab_dinamicas!F623</f>
        <v>0</v>
      </c>
      <c r="F102" s="172">
        <f>tab_dinamicas!G623</f>
        <v>37218.882611713925</v>
      </c>
      <c r="G102" s="172">
        <f>tab_dinamicas!H623</f>
        <v>0</v>
      </c>
      <c r="H102" s="172">
        <f>tab_dinamicas!I623</f>
        <v>0</v>
      </c>
      <c r="I102" s="172">
        <f>tab_dinamicas!J623</f>
        <v>8232.6092551016554</v>
      </c>
      <c r="J102" s="172">
        <f>tab_dinamicas!K623</f>
        <v>0</v>
      </c>
      <c r="K102" s="172">
        <f>tab_dinamicas!L623</f>
        <v>0</v>
      </c>
      <c r="L102" s="172">
        <f t="shared" ref="L102:L128" si="6">SUM(B102:K102)</f>
        <v>50178.077820900035</v>
      </c>
      <c r="N102" s="157" t="s">
        <v>530</v>
      </c>
      <c r="O102" s="173">
        <f>+B102/'Total x Ano'!$E$30</f>
        <v>2.9107074701349677E-5</v>
      </c>
      <c r="P102" s="173">
        <f>+C102/'Total x Ano'!$E$30</f>
        <v>0</v>
      </c>
      <c r="Q102" s="173">
        <f>+D102/'Total x Ano'!$E$30</f>
        <v>0</v>
      </c>
      <c r="R102" s="173">
        <f>+E102/'Total x Ano'!$E$30</f>
        <v>0</v>
      </c>
      <c r="S102" s="173">
        <f>+F102/'Total x Ano'!$E$30</f>
        <v>2.2919985101376713E-4</v>
      </c>
      <c r="T102" s="173">
        <f>+G102/'Total x Ano'!$E$30</f>
        <v>0</v>
      </c>
      <c r="U102" s="173">
        <f>+H102/'Total x Ano'!$E$30</f>
        <v>0</v>
      </c>
      <c r="V102" s="173">
        <f>+I102/'Total x Ano'!$E$30</f>
        <v>5.0697728741861539E-5</v>
      </c>
      <c r="W102" s="173">
        <f>+J102/'Total x Ano'!$E$30</f>
        <v>0</v>
      </c>
      <c r="X102" s="173">
        <f>+K102/'Total x Ano'!$E$30</f>
        <v>0</v>
      </c>
      <c r="Y102" s="173">
        <f>+L102/'Total x Ano'!$E$30</f>
        <v>3.0900465445697834E-4</v>
      </c>
    </row>
    <row r="103" spans="1:25" x14ac:dyDescent="0.25">
      <c r="A103" s="157" t="s">
        <v>531</v>
      </c>
      <c r="B103" s="172">
        <f>tab_dinamicas!C624</f>
        <v>42291.032985971447</v>
      </c>
      <c r="C103" s="172">
        <f>tab_dinamicas!D624</f>
        <v>0</v>
      </c>
      <c r="D103" s="172">
        <f>tab_dinamicas!E624</f>
        <v>0</v>
      </c>
      <c r="E103" s="172">
        <f>tab_dinamicas!F624</f>
        <v>0</v>
      </c>
      <c r="F103" s="172">
        <f>tab_dinamicas!G624</f>
        <v>244227.03616909153</v>
      </c>
      <c r="G103" s="172">
        <f>tab_dinamicas!H624</f>
        <v>0</v>
      </c>
      <c r="H103" s="172">
        <f>tab_dinamicas!I624</f>
        <v>0</v>
      </c>
      <c r="I103" s="172">
        <f>tab_dinamicas!J624</f>
        <v>35607.971888786065</v>
      </c>
      <c r="J103" s="172">
        <f>tab_dinamicas!K624</f>
        <v>0</v>
      </c>
      <c r="K103" s="172">
        <f>tab_dinamicas!L624</f>
        <v>0</v>
      </c>
      <c r="L103" s="172">
        <f t="shared" si="6"/>
        <v>322126.04104384902</v>
      </c>
      <c r="N103" s="157" t="s">
        <v>531</v>
      </c>
      <c r="O103" s="173">
        <f>+B103/'Total x Ano'!$E$30</f>
        <v>2.6043496686147828E-4</v>
      </c>
      <c r="P103" s="173">
        <f>+C103/'Total x Ano'!$E$30</f>
        <v>0</v>
      </c>
      <c r="Q103" s="173">
        <f>+D103/'Total x Ano'!$E$30</f>
        <v>0</v>
      </c>
      <c r="R103" s="173">
        <f>+E103/'Total x Ano'!$E$30</f>
        <v>0</v>
      </c>
      <c r="S103" s="173">
        <f>+F103/'Total x Ano'!$E$30</f>
        <v>1.5039892757519827E-3</v>
      </c>
      <c r="T103" s="173">
        <f>+G103/'Total x Ano'!$E$30</f>
        <v>0</v>
      </c>
      <c r="U103" s="173">
        <f>+H103/'Total x Ano'!$E$30</f>
        <v>0</v>
      </c>
      <c r="V103" s="173">
        <f>+I103/'Total x Ano'!$E$30</f>
        <v>2.1927960430610964E-4</v>
      </c>
      <c r="W103" s="173">
        <f>+J103/'Total x Ano'!$E$30</f>
        <v>0</v>
      </c>
      <c r="X103" s="173">
        <f>+K103/'Total x Ano'!$E$30</f>
        <v>0</v>
      </c>
      <c r="Y103" s="173">
        <f>+L103/'Total x Ano'!$E$30</f>
        <v>1.9837038469195708E-3</v>
      </c>
    </row>
    <row r="104" spans="1:25" x14ac:dyDescent="0.25">
      <c r="A104" s="157" t="s">
        <v>532</v>
      </c>
      <c r="B104" s="172">
        <f>tab_dinamicas!C625</f>
        <v>1251.5003812454238</v>
      </c>
      <c r="C104" s="172">
        <f>tab_dinamicas!D625</f>
        <v>0</v>
      </c>
      <c r="D104" s="172">
        <f>tab_dinamicas!E625</f>
        <v>0</v>
      </c>
      <c r="E104" s="172">
        <f>tab_dinamicas!F625</f>
        <v>0</v>
      </c>
      <c r="F104" s="172">
        <f>tab_dinamicas!G625</f>
        <v>23921.686171680434</v>
      </c>
      <c r="G104" s="172">
        <f>tab_dinamicas!H625</f>
        <v>0</v>
      </c>
      <c r="H104" s="172">
        <f>tab_dinamicas!I625</f>
        <v>0</v>
      </c>
      <c r="I104" s="172">
        <f>tab_dinamicas!J625</f>
        <v>5204.286794857062</v>
      </c>
      <c r="J104" s="172">
        <f>tab_dinamicas!K625</f>
        <v>0</v>
      </c>
      <c r="K104" s="172">
        <f>tab_dinamicas!L625</f>
        <v>0</v>
      </c>
      <c r="L104" s="172">
        <f t="shared" si="6"/>
        <v>30377.473347782921</v>
      </c>
      <c r="N104" s="157" t="s">
        <v>532</v>
      </c>
      <c r="O104" s="173">
        <f>+B104/'Total x Ano'!$E$30</f>
        <v>7.7069401550181239E-6</v>
      </c>
      <c r="P104" s="173">
        <f>+C104/'Total x Ano'!$E$30</f>
        <v>0</v>
      </c>
      <c r="Q104" s="173">
        <f>+D104/'Total x Ano'!$E$30</f>
        <v>0</v>
      </c>
      <c r="R104" s="173">
        <f>+E104/'Total x Ano'!$E$30</f>
        <v>0</v>
      </c>
      <c r="S104" s="173">
        <f>+F104/'Total x Ano'!$E$30</f>
        <v>1.4731358175760034E-4</v>
      </c>
      <c r="T104" s="173">
        <f>+G104/'Total x Ano'!$E$30</f>
        <v>0</v>
      </c>
      <c r="U104" s="173">
        <f>+H104/'Total x Ano'!$E$30</f>
        <v>0</v>
      </c>
      <c r="V104" s="173">
        <f>+I104/'Total x Ano'!$E$30</f>
        <v>3.204883312748182E-5</v>
      </c>
      <c r="W104" s="173">
        <f>+J104/'Total x Ano'!$E$30</f>
        <v>0</v>
      </c>
      <c r="X104" s="173">
        <f>+K104/'Total x Ano'!$E$30</f>
        <v>0</v>
      </c>
      <c r="Y104" s="173">
        <f>+L104/'Total x Ano'!$E$30</f>
        <v>1.8706935504010029E-4</v>
      </c>
    </row>
    <row r="105" spans="1:25" x14ac:dyDescent="0.25">
      <c r="A105" s="157" t="s">
        <v>533</v>
      </c>
      <c r="B105" s="172">
        <f>tab_dinamicas!C626</f>
        <v>25346.163564251612</v>
      </c>
      <c r="C105" s="172">
        <f>tab_dinamicas!D626</f>
        <v>0</v>
      </c>
      <c r="D105" s="172">
        <f>tab_dinamicas!E626</f>
        <v>0</v>
      </c>
      <c r="E105" s="172">
        <f>tab_dinamicas!F626</f>
        <v>0</v>
      </c>
      <c r="F105" s="172">
        <f>tab_dinamicas!G626</f>
        <v>287773.63482656504</v>
      </c>
      <c r="G105" s="172">
        <f>tab_dinamicas!H626</f>
        <v>0</v>
      </c>
      <c r="H105" s="172">
        <f>tab_dinamicas!I626</f>
        <v>0</v>
      </c>
      <c r="I105" s="172">
        <f>tab_dinamicas!J626</f>
        <v>41739.02044556594</v>
      </c>
      <c r="J105" s="172">
        <f>tab_dinamicas!K626</f>
        <v>0</v>
      </c>
      <c r="K105" s="172">
        <f>tab_dinamicas!L626</f>
        <v>0</v>
      </c>
      <c r="L105" s="172">
        <f t="shared" si="6"/>
        <v>354858.81883638259</v>
      </c>
      <c r="N105" s="157" t="s">
        <v>533</v>
      </c>
      <c r="O105" s="173">
        <f>+B105/'Total x Ano'!$E$30</f>
        <v>1.5608574210308683E-4</v>
      </c>
      <c r="P105" s="173">
        <f>+C105/'Total x Ano'!$E$30</f>
        <v>0</v>
      </c>
      <c r="Q105" s="173">
        <f>+D105/'Total x Ano'!$E$30</f>
        <v>0</v>
      </c>
      <c r="R105" s="173">
        <f>+E105/'Total x Ano'!$E$30</f>
        <v>0</v>
      </c>
      <c r="S105" s="173">
        <f>+F105/'Total x Ano'!$E$30</f>
        <v>1.7721562174781687E-3</v>
      </c>
      <c r="T105" s="173">
        <f>+G105/'Total x Ano'!$E$30</f>
        <v>0</v>
      </c>
      <c r="U105" s="173">
        <f>+H105/'Total x Ano'!$E$30</f>
        <v>0</v>
      </c>
      <c r="V105" s="173">
        <f>+I105/'Total x Ano'!$E$30</f>
        <v>2.570355850654527E-4</v>
      </c>
      <c r="W105" s="173">
        <f>+J105/'Total x Ano'!$E$30</f>
        <v>0</v>
      </c>
      <c r="X105" s="173">
        <f>+K105/'Total x Ano'!$E$30</f>
        <v>0</v>
      </c>
      <c r="Y105" s="173">
        <f>+L105/'Total x Ano'!$E$30</f>
        <v>2.1852775446467082E-3</v>
      </c>
    </row>
    <row r="106" spans="1:25" x14ac:dyDescent="0.25">
      <c r="A106" s="157" t="s">
        <v>534</v>
      </c>
      <c r="B106" s="172">
        <f>tab_dinamicas!C627</f>
        <v>2527.3272338498459</v>
      </c>
      <c r="C106" s="172">
        <f>tab_dinamicas!D627</f>
        <v>0</v>
      </c>
      <c r="D106" s="172">
        <f>tab_dinamicas!E627</f>
        <v>0</v>
      </c>
      <c r="E106" s="172">
        <f>tab_dinamicas!F627</f>
        <v>0</v>
      </c>
      <c r="F106" s="172">
        <f>tab_dinamicas!G627</f>
        <v>34422.307085838678</v>
      </c>
      <c r="G106" s="172">
        <f>tab_dinamicas!H627</f>
        <v>0</v>
      </c>
      <c r="H106" s="172">
        <f>tab_dinamicas!I627</f>
        <v>0</v>
      </c>
      <c r="I106" s="172">
        <f>tab_dinamicas!J627</f>
        <v>2470.9131462623272</v>
      </c>
      <c r="J106" s="172">
        <f>tab_dinamicas!K627</f>
        <v>0</v>
      </c>
      <c r="K106" s="172">
        <f>tab_dinamicas!L627</f>
        <v>0</v>
      </c>
      <c r="L106" s="172">
        <f t="shared" si="6"/>
        <v>39420.547465950847</v>
      </c>
      <c r="N106" s="157" t="s">
        <v>534</v>
      </c>
      <c r="O106" s="173">
        <f>+B106/'Total x Ano'!$E$30</f>
        <v>1.5563686623926454E-5</v>
      </c>
      <c r="P106" s="173">
        <f>+C106/'Total x Ano'!$E$30</f>
        <v>0</v>
      </c>
      <c r="Q106" s="173">
        <f>+D106/'Total x Ano'!$E$30</f>
        <v>0</v>
      </c>
      <c r="R106" s="173">
        <f>+E106/'Total x Ano'!$E$30</f>
        <v>0</v>
      </c>
      <c r="S106" s="173">
        <f>+F106/'Total x Ano'!$E$30</f>
        <v>2.1197809020578361E-4</v>
      </c>
      <c r="T106" s="173">
        <f>+G106/'Total x Ano'!$E$30</f>
        <v>0</v>
      </c>
      <c r="U106" s="173">
        <f>+H106/'Total x Ano'!$E$30</f>
        <v>0</v>
      </c>
      <c r="V106" s="173">
        <f>+I106/'Total x Ano'!$E$30</f>
        <v>1.5216279620738578E-5</v>
      </c>
      <c r="W106" s="173">
        <f>+J106/'Total x Ano'!$E$30</f>
        <v>0</v>
      </c>
      <c r="X106" s="173">
        <f>+K106/'Total x Ano'!$E$30</f>
        <v>0</v>
      </c>
      <c r="Y106" s="173">
        <f>+L106/'Total x Ano'!$E$30</f>
        <v>2.427580564504486E-4</v>
      </c>
    </row>
    <row r="107" spans="1:25" x14ac:dyDescent="0.25">
      <c r="A107" s="157" t="s">
        <v>535</v>
      </c>
      <c r="B107" s="172">
        <f>tab_dinamicas!C628</f>
        <v>4135.4016143857252</v>
      </c>
      <c r="C107" s="172">
        <f>tab_dinamicas!D628</f>
        <v>0</v>
      </c>
      <c r="D107" s="172">
        <f>tab_dinamicas!E628</f>
        <v>0</v>
      </c>
      <c r="E107" s="172">
        <f>tab_dinamicas!F628</f>
        <v>0</v>
      </c>
      <c r="F107" s="172">
        <f>tab_dinamicas!G628</f>
        <v>83819.176509785524</v>
      </c>
      <c r="G107" s="172">
        <f>tab_dinamicas!H628</f>
        <v>0</v>
      </c>
      <c r="H107" s="172">
        <f>tab_dinamicas!I628</f>
        <v>0</v>
      </c>
      <c r="I107" s="172">
        <f>tab_dinamicas!J628</f>
        <v>8771.2928450408326</v>
      </c>
      <c r="J107" s="172">
        <f>tab_dinamicas!K628</f>
        <v>0</v>
      </c>
      <c r="K107" s="172">
        <f>tab_dinamicas!L628</f>
        <v>0</v>
      </c>
      <c r="L107" s="172">
        <f t="shared" si="6"/>
        <v>96725.87096921209</v>
      </c>
      <c r="N107" s="157" t="s">
        <v>535</v>
      </c>
      <c r="O107" s="173">
        <f>+B107/'Total x Ano'!$E$30</f>
        <v>2.5466466680033752E-5</v>
      </c>
      <c r="P107" s="173">
        <f>+C107/'Total x Ano'!$E$30</f>
        <v>0</v>
      </c>
      <c r="Q107" s="173">
        <f>+D107/'Total x Ano'!$E$30</f>
        <v>0</v>
      </c>
      <c r="R107" s="173">
        <f>+E107/'Total x Ano'!$E$30</f>
        <v>0</v>
      </c>
      <c r="S107" s="173">
        <f>+F107/'Total x Ano'!$E$30</f>
        <v>5.1617193800689465E-4</v>
      </c>
      <c r="T107" s="173">
        <f>+G107/'Total x Ano'!$E$30</f>
        <v>0</v>
      </c>
      <c r="U107" s="173">
        <f>+H107/'Total x Ano'!$E$30</f>
        <v>0</v>
      </c>
      <c r="V107" s="173">
        <f>+I107/'Total x Ano'!$E$30</f>
        <v>5.4015028722241982E-5</v>
      </c>
      <c r="W107" s="173">
        <f>+J107/'Total x Ano'!$E$30</f>
        <v>0</v>
      </c>
      <c r="X107" s="173">
        <f>+K107/'Total x Ano'!$E$30</f>
        <v>0</v>
      </c>
      <c r="Y107" s="173">
        <f>+L107/'Total x Ano'!$E$30</f>
        <v>5.9565343340917045E-4</v>
      </c>
    </row>
    <row r="108" spans="1:25" x14ac:dyDescent="0.25">
      <c r="A108" s="157" t="s">
        <v>536</v>
      </c>
      <c r="B108" s="172">
        <f>tab_dinamicas!C629</f>
        <v>28980.603851251293</v>
      </c>
      <c r="C108" s="172">
        <f>tab_dinamicas!D629</f>
        <v>0</v>
      </c>
      <c r="D108" s="172">
        <f>tab_dinamicas!E629</f>
        <v>0</v>
      </c>
      <c r="E108" s="172">
        <f>tab_dinamicas!F629</f>
        <v>0</v>
      </c>
      <c r="F108" s="172">
        <f>tab_dinamicas!G629</f>
        <v>214110.81341021392</v>
      </c>
      <c r="G108" s="172">
        <f>tab_dinamicas!H629</f>
        <v>0</v>
      </c>
      <c r="H108" s="172">
        <f>tab_dinamicas!I629</f>
        <v>0</v>
      </c>
      <c r="I108" s="172">
        <f>tab_dinamicas!J629</f>
        <v>32127.456261833278</v>
      </c>
      <c r="J108" s="172">
        <f>tab_dinamicas!K629</f>
        <v>0</v>
      </c>
      <c r="K108" s="172">
        <f>tab_dinamicas!L629</f>
        <v>0</v>
      </c>
      <c r="L108" s="172">
        <f t="shared" si="6"/>
        <v>275218.87352329848</v>
      </c>
      <c r="N108" s="157" t="s">
        <v>536</v>
      </c>
      <c r="O108" s="173">
        <f>+B108/'Total x Ano'!$E$30</f>
        <v>1.7846720854820212E-4</v>
      </c>
      <c r="P108" s="173">
        <f>+C108/'Total x Ano'!$E$30</f>
        <v>0</v>
      </c>
      <c r="Q108" s="173">
        <f>+D108/'Total x Ano'!$E$30</f>
        <v>0</v>
      </c>
      <c r="R108" s="173">
        <f>+E108/'Total x Ano'!$E$30</f>
        <v>0</v>
      </c>
      <c r="S108" s="173">
        <f>+F108/'Total x Ano'!$E$30</f>
        <v>1.3185287437568686E-3</v>
      </c>
      <c r="T108" s="173">
        <f>+G108/'Total x Ano'!$E$30</f>
        <v>0</v>
      </c>
      <c r="U108" s="173">
        <f>+H108/'Total x Ano'!$E$30</f>
        <v>0</v>
      </c>
      <c r="V108" s="173">
        <f>+I108/'Total x Ano'!$E$30</f>
        <v>1.9784603061527573E-4</v>
      </c>
      <c r="W108" s="173">
        <f>+J108/'Total x Ano'!$E$30</f>
        <v>0</v>
      </c>
      <c r="X108" s="173">
        <f>+K108/'Total x Ano'!$E$30</f>
        <v>0</v>
      </c>
      <c r="Y108" s="173">
        <f>+L108/'Total x Ano'!$E$30</f>
        <v>1.6948419829203463E-3</v>
      </c>
    </row>
    <row r="109" spans="1:25" x14ac:dyDescent="0.25">
      <c r="A109" s="157" t="s">
        <v>537</v>
      </c>
      <c r="B109" s="172">
        <f>tab_dinamicas!C630</f>
        <v>19029.613615816867</v>
      </c>
      <c r="C109" s="172">
        <f>tab_dinamicas!D630</f>
        <v>0</v>
      </c>
      <c r="D109" s="172">
        <f>tab_dinamicas!E630</f>
        <v>0</v>
      </c>
      <c r="E109" s="172">
        <f>tab_dinamicas!F630</f>
        <v>0</v>
      </c>
      <c r="F109" s="172">
        <f>tab_dinamicas!G630</f>
        <v>160610.75037145615</v>
      </c>
      <c r="G109" s="172">
        <f>tab_dinamicas!H630</f>
        <v>0</v>
      </c>
      <c r="H109" s="172">
        <f>tab_dinamicas!I630</f>
        <v>0</v>
      </c>
      <c r="I109" s="172">
        <f>tab_dinamicas!J630</f>
        <v>22335.033790024278</v>
      </c>
      <c r="J109" s="172">
        <f>tab_dinamicas!K630</f>
        <v>0</v>
      </c>
      <c r="K109" s="172">
        <f>tab_dinamicas!L630</f>
        <v>0</v>
      </c>
      <c r="L109" s="172">
        <f t="shared" si="6"/>
        <v>201975.3977772973</v>
      </c>
      <c r="N109" s="157" t="s">
        <v>537</v>
      </c>
      <c r="O109" s="173">
        <f>+B109/'Total x Ano'!$E$30</f>
        <v>1.171874140096311E-4</v>
      </c>
      <c r="P109" s="173">
        <f>+C109/'Total x Ano'!$E$30</f>
        <v>0</v>
      </c>
      <c r="Q109" s="173">
        <f>+D109/'Total x Ano'!$E$30</f>
        <v>0</v>
      </c>
      <c r="R109" s="173">
        <f>+E109/'Total x Ano'!$E$30</f>
        <v>0</v>
      </c>
      <c r="S109" s="173">
        <f>+F109/'Total x Ano'!$E$30</f>
        <v>9.8906677130498367E-4</v>
      </c>
      <c r="T109" s="173">
        <f>+G109/'Total x Ano'!$E$30</f>
        <v>0</v>
      </c>
      <c r="U109" s="173">
        <f>+H109/'Total x Ano'!$E$30</f>
        <v>0</v>
      </c>
      <c r="V109" s="173">
        <f>+I109/'Total x Ano'!$E$30</f>
        <v>1.3754272180782379E-4</v>
      </c>
      <c r="W109" s="173">
        <f>+J109/'Total x Ano'!$E$30</f>
        <v>0</v>
      </c>
      <c r="X109" s="173">
        <f>+K109/'Total x Ano'!$E$30</f>
        <v>0</v>
      </c>
      <c r="Y109" s="173">
        <f>+L109/'Total x Ano'!$E$30</f>
        <v>1.2437969071224387E-3</v>
      </c>
    </row>
    <row r="110" spans="1:25" x14ac:dyDescent="0.25">
      <c r="A110" s="157" t="s">
        <v>538</v>
      </c>
      <c r="B110" s="172">
        <f>tab_dinamicas!C631</f>
        <v>37956.065959215892</v>
      </c>
      <c r="C110" s="172">
        <f>tab_dinamicas!D631</f>
        <v>0</v>
      </c>
      <c r="D110" s="172">
        <f>tab_dinamicas!E631</f>
        <v>0</v>
      </c>
      <c r="E110" s="172">
        <f>tab_dinamicas!F631</f>
        <v>0</v>
      </c>
      <c r="F110" s="172">
        <f>tab_dinamicas!G631</f>
        <v>783534.25750063278</v>
      </c>
      <c r="G110" s="172">
        <f>tab_dinamicas!H631</f>
        <v>0</v>
      </c>
      <c r="H110" s="172">
        <f>tab_dinamicas!I631</f>
        <v>0</v>
      </c>
      <c r="I110" s="172">
        <f>tab_dinamicas!J631</f>
        <v>32592.224554631721</v>
      </c>
      <c r="J110" s="172">
        <f>tab_dinamicas!K631</f>
        <v>0</v>
      </c>
      <c r="K110" s="172">
        <f>tab_dinamicas!L631</f>
        <v>0</v>
      </c>
      <c r="L110" s="172">
        <f t="shared" si="6"/>
        <v>854082.54801448039</v>
      </c>
      <c r="N110" s="157" t="s">
        <v>538</v>
      </c>
      <c r="O110" s="173">
        <f>+B110/'Total x Ano'!$E$30</f>
        <v>2.3373954435115129E-4</v>
      </c>
      <c r="P110" s="173">
        <f>+C110/'Total x Ano'!$E$30</f>
        <v>0</v>
      </c>
      <c r="Q110" s="173">
        <f>+D110/'Total x Ano'!$E$30</f>
        <v>0</v>
      </c>
      <c r="R110" s="173">
        <f>+E110/'Total x Ano'!$E$30</f>
        <v>0</v>
      </c>
      <c r="S110" s="173">
        <f>+F110/'Total x Ano'!$E$30</f>
        <v>4.8251296783102908E-3</v>
      </c>
      <c r="T110" s="173">
        <f>+G110/'Total x Ano'!$E$30</f>
        <v>0</v>
      </c>
      <c r="U110" s="173">
        <f>+H110/'Total x Ano'!$E$30</f>
        <v>0</v>
      </c>
      <c r="V110" s="173">
        <f>+I110/'Total x Ano'!$E$30</f>
        <v>2.0070814833591358E-4</v>
      </c>
      <c r="W110" s="173">
        <f>+J110/'Total x Ano'!$E$30</f>
        <v>0</v>
      </c>
      <c r="X110" s="173">
        <f>+K110/'Total x Ano'!$E$30</f>
        <v>0</v>
      </c>
      <c r="Y110" s="173">
        <f>+L110/'Total x Ano'!$E$30</f>
        <v>5.2595773709973558E-3</v>
      </c>
    </row>
    <row r="111" spans="1:25" x14ac:dyDescent="0.25">
      <c r="A111" s="157" t="s">
        <v>539</v>
      </c>
      <c r="B111" s="172">
        <f>tab_dinamicas!C632</f>
        <v>14875.230854847403</v>
      </c>
      <c r="C111" s="172">
        <f>tab_dinamicas!D632</f>
        <v>0</v>
      </c>
      <c r="D111" s="172">
        <f>tab_dinamicas!E632</f>
        <v>0</v>
      </c>
      <c r="E111" s="172">
        <f>tab_dinamicas!F632</f>
        <v>0</v>
      </c>
      <c r="F111" s="172">
        <f>tab_dinamicas!G632</f>
        <v>161673.32234863052</v>
      </c>
      <c r="G111" s="172">
        <f>tab_dinamicas!H632</f>
        <v>0</v>
      </c>
      <c r="H111" s="172">
        <f>tab_dinamicas!I632</f>
        <v>0</v>
      </c>
      <c r="I111" s="172">
        <f>tab_dinamicas!J632</f>
        <v>24097.102060012214</v>
      </c>
      <c r="J111" s="172">
        <f>tab_dinamicas!K632</f>
        <v>0</v>
      </c>
      <c r="K111" s="172">
        <f>tab_dinamicas!L632</f>
        <v>0</v>
      </c>
      <c r="L111" s="172">
        <f t="shared" si="6"/>
        <v>200645.65526349016</v>
      </c>
      <c r="N111" s="157" t="s">
        <v>539</v>
      </c>
      <c r="O111" s="173">
        <f>+B111/'Total x Ano'!$E$30</f>
        <v>9.160405838334796E-5</v>
      </c>
      <c r="P111" s="173">
        <f>+C111/'Total x Ano'!$E$30</f>
        <v>0</v>
      </c>
      <c r="Q111" s="173">
        <f>+D111/'Total x Ano'!$E$30</f>
        <v>0</v>
      </c>
      <c r="R111" s="173">
        <f>+E111/'Total x Ano'!$E$30</f>
        <v>0</v>
      </c>
      <c r="S111" s="173">
        <f>+F111/'Total x Ano'!$E$30</f>
        <v>9.9561026003355509E-4</v>
      </c>
      <c r="T111" s="173">
        <f>+G111/'Total x Ano'!$E$30</f>
        <v>0</v>
      </c>
      <c r="U111" s="173">
        <f>+H111/'Total x Ano'!$E$30</f>
        <v>0</v>
      </c>
      <c r="V111" s="173">
        <f>+I111/'Total x Ano'!$E$30</f>
        <v>1.4839382094399754E-4</v>
      </c>
      <c r="W111" s="173">
        <f>+J111/'Total x Ano'!$E$30</f>
        <v>0</v>
      </c>
      <c r="X111" s="173">
        <f>+K111/'Total x Ano'!$E$30</f>
        <v>0</v>
      </c>
      <c r="Y111" s="173">
        <f>+L111/'Total x Ano'!$E$30</f>
        <v>1.2356081393609007E-3</v>
      </c>
    </row>
    <row r="112" spans="1:25" x14ac:dyDescent="0.25">
      <c r="A112" s="157" t="s">
        <v>540</v>
      </c>
      <c r="B112" s="172">
        <f>tab_dinamicas!C633</f>
        <v>18854.73775646992</v>
      </c>
      <c r="C112" s="172">
        <f>tab_dinamicas!D633</f>
        <v>0</v>
      </c>
      <c r="D112" s="172">
        <f>tab_dinamicas!E633</f>
        <v>0</v>
      </c>
      <c r="E112" s="172">
        <f>tab_dinamicas!F633</f>
        <v>0</v>
      </c>
      <c r="F112" s="172">
        <f>tab_dinamicas!G633</f>
        <v>131876.87064680559</v>
      </c>
      <c r="G112" s="172">
        <f>tab_dinamicas!H633</f>
        <v>0</v>
      </c>
      <c r="H112" s="172">
        <f>tab_dinamicas!I633</f>
        <v>0</v>
      </c>
      <c r="I112" s="172">
        <f>tab_dinamicas!J633</f>
        <v>11385.165860875743</v>
      </c>
      <c r="J112" s="172">
        <f>tab_dinamicas!K633</f>
        <v>0</v>
      </c>
      <c r="K112" s="172">
        <f>tab_dinamicas!L633</f>
        <v>0</v>
      </c>
      <c r="L112" s="172">
        <f t="shared" si="6"/>
        <v>162116.77426415126</v>
      </c>
      <c r="N112" s="157" t="s">
        <v>540</v>
      </c>
      <c r="O112" s="173">
        <f>+B112/'Total x Ano'!$E$30</f>
        <v>1.161105004083719E-4</v>
      </c>
      <c r="P112" s="173">
        <f>+C112/'Total x Ano'!$E$30</f>
        <v>0</v>
      </c>
      <c r="Q112" s="173">
        <f>+D112/'Total x Ano'!$E$30</f>
        <v>0</v>
      </c>
      <c r="R112" s="173">
        <f>+E112/'Total x Ano'!$E$30</f>
        <v>0</v>
      </c>
      <c r="S112" s="173">
        <f>+F112/'Total x Ano'!$E$30</f>
        <v>8.1211892951607795E-4</v>
      </c>
      <c r="T112" s="173">
        <f>+G112/'Total x Ano'!$E$30</f>
        <v>0</v>
      </c>
      <c r="U112" s="173">
        <f>+H112/'Total x Ano'!$E$30</f>
        <v>0</v>
      </c>
      <c r="V112" s="173">
        <f>+I112/'Total x Ano'!$E$30</f>
        <v>7.0111678158184821E-5</v>
      </c>
      <c r="W112" s="173">
        <f>+J112/'Total x Ano'!$E$30</f>
        <v>0</v>
      </c>
      <c r="X112" s="173">
        <f>+K112/'Total x Ano'!$E$30</f>
        <v>0</v>
      </c>
      <c r="Y112" s="173">
        <f>+L112/'Total x Ano'!$E$30</f>
        <v>9.9834110808263467E-4</v>
      </c>
    </row>
    <row r="113" spans="1:25" x14ac:dyDescent="0.25">
      <c r="A113" s="157" t="s">
        <v>541</v>
      </c>
      <c r="B113" s="172">
        <f>tab_dinamicas!C634</f>
        <v>52513.601948727257</v>
      </c>
      <c r="C113" s="172">
        <f>tab_dinamicas!D634</f>
        <v>0</v>
      </c>
      <c r="D113" s="172">
        <f>tab_dinamicas!E634</f>
        <v>0</v>
      </c>
      <c r="E113" s="172">
        <f>tab_dinamicas!F634</f>
        <v>0</v>
      </c>
      <c r="F113" s="172">
        <f>tab_dinamicas!G634</f>
        <v>1399869.5566337525</v>
      </c>
      <c r="G113" s="172">
        <f>tab_dinamicas!H634</f>
        <v>0</v>
      </c>
      <c r="H113" s="172">
        <f>tab_dinamicas!I634</f>
        <v>0</v>
      </c>
      <c r="I113" s="172">
        <f>tab_dinamicas!J634</f>
        <v>104270.5232749961</v>
      </c>
      <c r="J113" s="172">
        <f>tab_dinamicas!K634</f>
        <v>0</v>
      </c>
      <c r="K113" s="172">
        <f>tab_dinamicas!L634</f>
        <v>0</v>
      </c>
      <c r="L113" s="172">
        <f t="shared" si="6"/>
        <v>1556653.6818574758</v>
      </c>
      <c r="N113" s="157" t="s">
        <v>541</v>
      </c>
      <c r="O113" s="173">
        <f>+B113/'Total x Ano'!$E$30</f>
        <v>3.2338718677858496E-4</v>
      </c>
      <c r="P113" s="173">
        <f>+C113/'Total x Ano'!$E$30</f>
        <v>0</v>
      </c>
      <c r="Q113" s="173">
        <f>+D113/'Total x Ano'!$E$30</f>
        <v>0</v>
      </c>
      <c r="R113" s="173">
        <f>+E113/'Total x Ano'!$E$30</f>
        <v>0</v>
      </c>
      <c r="S113" s="173">
        <f>+F113/'Total x Ano'!$E$30</f>
        <v>8.6206213433764663E-3</v>
      </c>
      <c r="T113" s="173">
        <f>+G113/'Total x Ano'!$E$30</f>
        <v>0</v>
      </c>
      <c r="U113" s="173">
        <f>+H113/'Total x Ano'!$E$30</f>
        <v>0</v>
      </c>
      <c r="V113" s="173">
        <f>+I113/'Total x Ano'!$E$30</f>
        <v>6.4211461287220269E-4</v>
      </c>
      <c r="W113" s="173">
        <f>+J113/'Total x Ano'!$E$30</f>
        <v>0</v>
      </c>
      <c r="X113" s="173">
        <f>+K113/'Total x Ano'!$E$30</f>
        <v>0</v>
      </c>
      <c r="Y113" s="173">
        <f>+L113/'Total x Ano'!$E$30</f>
        <v>9.5861231430272534E-3</v>
      </c>
    </row>
    <row r="114" spans="1:25" x14ac:dyDescent="0.25">
      <c r="A114" s="157" t="s">
        <v>542</v>
      </c>
      <c r="B114" s="172">
        <f>tab_dinamicas!C635</f>
        <v>9847.5540696812441</v>
      </c>
      <c r="C114" s="172">
        <f>tab_dinamicas!D635</f>
        <v>0</v>
      </c>
      <c r="D114" s="172">
        <f>tab_dinamicas!E635</f>
        <v>0</v>
      </c>
      <c r="E114" s="172">
        <f>tab_dinamicas!F635</f>
        <v>0</v>
      </c>
      <c r="F114" s="172">
        <f>tab_dinamicas!G635</f>
        <v>123320.84642191361</v>
      </c>
      <c r="G114" s="172">
        <f>tab_dinamicas!H635</f>
        <v>0</v>
      </c>
      <c r="H114" s="172">
        <f>tab_dinamicas!I635</f>
        <v>0</v>
      </c>
      <c r="I114" s="172">
        <f>tab_dinamicas!J635</f>
        <v>13014.01280966024</v>
      </c>
      <c r="J114" s="172">
        <f>tab_dinamicas!K635</f>
        <v>0</v>
      </c>
      <c r="K114" s="172">
        <f>tab_dinamicas!L635</f>
        <v>0</v>
      </c>
      <c r="L114" s="172">
        <f t="shared" si="6"/>
        <v>146182.41330125509</v>
      </c>
      <c r="N114" s="157" t="s">
        <v>542</v>
      </c>
      <c r="O114" s="173">
        <f>+B114/'Total x Ano'!$E$30</f>
        <v>6.0642818033193504E-5</v>
      </c>
      <c r="P114" s="173">
        <f>+C114/'Total x Ano'!$E$30</f>
        <v>0</v>
      </c>
      <c r="Q114" s="173">
        <f>+D114/'Total x Ano'!$E$30</f>
        <v>0</v>
      </c>
      <c r="R114" s="173">
        <f>+E114/'Total x Ano'!$E$30</f>
        <v>0</v>
      </c>
      <c r="S114" s="173">
        <f>+F114/'Total x Ano'!$E$30</f>
        <v>7.5942955949726324E-4</v>
      </c>
      <c r="T114" s="173">
        <f>+G114/'Total x Ano'!$E$30</f>
        <v>0</v>
      </c>
      <c r="U114" s="173">
        <f>+H114/'Total x Ano'!$E$30</f>
        <v>0</v>
      </c>
      <c r="V114" s="173">
        <f>+I114/'Total x Ano'!$E$30</f>
        <v>8.0142379022593279E-5</v>
      </c>
      <c r="W114" s="173">
        <f>+J114/'Total x Ano'!$E$30</f>
        <v>0</v>
      </c>
      <c r="X114" s="173">
        <f>+K114/'Total x Ano'!$E$30</f>
        <v>0</v>
      </c>
      <c r="Y114" s="173">
        <f>+L114/'Total x Ano'!$E$30</f>
        <v>9.0021475655305001E-4</v>
      </c>
    </row>
    <row r="115" spans="1:25" x14ac:dyDescent="0.25">
      <c r="A115" s="157" t="s">
        <v>543</v>
      </c>
      <c r="B115" s="172">
        <f>tab_dinamicas!C636</f>
        <v>22846.996213183418</v>
      </c>
      <c r="C115" s="172">
        <f>tab_dinamicas!D636</f>
        <v>0</v>
      </c>
      <c r="D115" s="172">
        <f>tab_dinamicas!E636</f>
        <v>0</v>
      </c>
      <c r="E115" s="172">
        <f>tab_dinamicas!F636</f>
        <v>0</v>
      </c>
      <c r="F115" s="172">
        <f>tab_dinamicas!G636</f>
        <v>139827.21559705742</v>
      </c>
      <c r="G115" s="172">
        <f>tab_dinamicas!H636</f>
        <v>0</v>
      </c>
      <c r="H115" s="172">
        <f>tab_dinamicas!I636</f>
        <v>0</v>
      </c>
      <c r="I115" s="172">
        <f>tab_dinamicas!J636</f>
        <v>3774.4102022436009</v>
      </c>
      <c r="J115" s="172">
        <f>tab_dinamicas!K636</f>
        <v>0</v>
      </c>
      <c r="K115" s="172">
        <f>tab_dinamicas!L636</f>
        <v>0</v>
      </c>
      <c r="L115" s="172">
        <f t="shared" si="6"/>
        <v>166448.62201248444</v>
      </c>
      <c r="N115" s="157" t="s">
        <v>543</v>
      </c>
      <c r="O115" s="173">
        <f>+B115/'Total x Ano'!$E$30</f>
        <v>1.406954685556746E-4</v>
      </c>
      <c r="P115" s="173">
        <f>+C115/'Total x Ano'!$E$30</f>
        <v>0</v>
      </c>
      <c r="Q115" s="173">
        <f>+D115/'Total x Ano'!$E$30</f>
        <v>0</v>
      </c>
      <c r="R115" s="173">
        <f>+E115/'Total x Ano'!$E$30</f>
        <v>0</v>
      </c>
      <c r="S115" s="173">
        <f>+F115/'Total x Ano'!$E$30</f>
        <v>8.6107842937844798E-4</v>
      </c>
      <c r="T115" s="173">
        <f>+G115/'Total x Ano'!$E$30</f>
        <v>0</v>
      </c>
      <c r="U115" s="173">
        <f>+H115/'Total x Ano'!$E$30</f>
        <v>0</v>
      </c>
      <c r="V115" s="173">
        <f>+I115/'Total x Ano'!$E$30</f>
        <v>2.3243423641815734E-5</v>
      </c>
      <c r="W115" s="173">
        <f>+J115/'Total x Ano'!$E$30</f>
        <v>0</v>
      </c>
      <c r="X115" s="173">
        <f>+K115/'Total x Ano'!$E$30</f>
        <v>0</v>
      </c>
      <c r="Y115" s="173">
        <f>+L115/'Total x Ano'!$E$30</f>
        <v>1.0250173215759384E-3</v>
      </c>
    </row>
    <row r="116" spans="1:25" x14ac:dyDescent="0.25">
      <c r="A116" s="157" t="s">
        <v>544</v>
      </c>
      <c r="B116" s="172">
        <f>tab_dinamicas!C637</f>
        <v>78395.357839415621</v>
      </c>
      <c r="C116" s="172">
        <f>tab_dinamicas!D637</f>
        <v>0</v>
      </c>
      <c r="D116" s="172">
        <f>tab_dinamicas!E637</f>
        <v>0</v>
      </c>
      <c r="E116" s="172">
        <f>tab_dinamicas!F637</f>
        <v>0</v>
      </c>
      <c r="F116" s="172">
        <f>tab_dinamicas!G637</f>
        <v>1048530.4532932688</v>
      </c>
      <c r="G116" s="172">
        <f>tab_dinamicas!H637</f>
        <v>0</v>
      </c>
      <c r="H116" s="172">
        <f>tab_dinamicas!I637</f>
        <v>0</v>
      </c>
      <c r="I116" s="172">
        <f>tab_dinamicas!J637</f>
        <v>110813.93676583789</v>
      </c>
      <c r="J116" s="172">
        <f>tab_dinamicas!K637</f>
        <v>0</v>
      </c>
      <c r="K116" s="172">
        <f>tab_dinamicas!L637</f>
        <v>0</v>
      </c>
      <c r="L116" s="172">
        <f t="shared" si="6"/>
        <v>1237739.7478985223</v>
      </c>
      <c r="N116" s="157" t="s">
        <v>544</v>
      </c>
      <c r="O116" s="173">
        <f>+B116/'Total x Ano'!$E$30</f>
        <v>4.8277119236540096E-4</v>
      </c>
      <c r="P116" s="173">
        <f>+C116/'Total x Ano'!$E$30</f>
        <v>0</v>
      </c>
      <c r="Q116" s="173">
        <f>+D116/'Total x Ano'!$E$30</f>
        <v>0</v>
      </c>
      <c r="R116" s="173">
        <f>+E116/'Total x Ano'!$E$30</f>
        <v>0</v>
      </c>
      <c r="S116" s="173">
        <f>+F116/'Total x Ano'!$E$30</f>
        <v>6.4570187715033093E-3</v>
      </c>
      <c r="T116" s="173">
        <f>+G116/'Total x Ano'!$E$30</f>
        <v>0</v>
      </c>
      <c r="U116" s="173">
        <f>+H116/'Total x Ano'!$E$30</f>
        <v>0</v>
      </c>
      <c r="V116" s="173">
        <f>+I116/'Total x Ano'!$E$30</f>
        <v>6.8241000306079461E-4</v>
      </c>
      <c r="W116" s="173">
        <f>+J116/'Total x Ano'!$E$30</f>
        <v>0</v>
      </c>
      <c r="X116" s="173">
        <f>+K116/'Total x Ano'!$E$30</f>
        <v>0</v>
      </c>
      <c r="Y116" s="173">
        <f>+L116/'Total x Ano'!$E$30</f>
        <v>7.6221999669295049E-3</v>
      </c>
    </row>
    <row r="117" spans="1:25" x14ac:dyDescent="0.25">
      <c r="A117" s="157" t="s">
        <v>545</v>
      </c>
      <c r="B117" s="172">
        <f>tab_dinamicas!C638</f>
        <v>223302.52194694345</v>
      </c>
      <c r="C117" s="172">
        <f>tab_dinamicas!D638</f>
        <v>0</v>
      </c>
      <c r="D117" s="172">
        <f>tab_dinamicas!E638</f>
        <v>0</v>
      </c>
      <c r="E117" s="172">
        <f>tab_dinamicas!F638</f>
        <v>0</v>
      </c>
      <c r="F117" s="172">
        <f>tab_dinamicas!G638</f>
        <v>2163665.4759867154</v>
      </c>
      <c r="G117" s="172">
        <f>tab_dinamicas!H638</f>
        <v>0</v>
      </c>
      <c r="H117" s="172">
        <f>tab_dinamicas!I638</f>
        <v>0</v>
      </c>
      <c r="I117" s="172">
        <f>tab_dinamicas!J638</f>
        <v>274727.41120695381</v>
      </c>
      <c r="J117" s="172">
        <f>tab_dinamicas!K638</f>
        <v>0</v>
      </c>
      <c r="K117" s="172">
        <f>tab_dinamicas!L638</f>
        <v>0</v>
      </c>
      <c r="L117" s="172">
        <f t="shared" si="6"/>
        <v>2661695.4091406125</v>
      </c>
      <c r="N117" s="157" t="s">
        <v>545</v>
      </c>
      <c r="O117" s="173">
        <f>+B117/'Total x Ano'!$E$30</f>
        <v>1.3751327597655955E-3</v>
      </c>
      <c r="P117" s="173">
        <f>+C117/'Total x Ano'!$E$30</f>
        <v>0</v>
      </c>
      <c r="Q117" s="173">
        <f>+D117/'Total x Ano'!$E$30</f>
        <v>0</v>
      </c>
      <c r="R117" s="173">
        <f>+E117/'Total x Ano'!$E$30</f>
        <v>0</v>
      </c>
      <c r="S117" s="173">
        <f>+F117/'Total x Ano'!$E$30</f>
        <v>1.3324199168292817E-2</v>
      </c>
      <c r="T117" s="173">
        <f>+G117/'Total x Ano'!$E$30</f>
        <v>0</v>
      </c>
      <c r="U117" s="173">
        <f>+H117/'Total x Ano'!$E$30</f>
        <v>0</v>
      </c>
      <c r="V117" s="173">
        <f>+I117/'Total x Ano'!$E$30</f>
        <v>1.691815479119568E-3</v>
      </c>
      <c r="W117" s="173">
        <f>+J117/'Total x Ano'!$E$30</f>
        <v>0</v>
      </c>
      <c r="X117" s="173">
        <f>+K117/'Total x Ano'!$E$30</f>
        <v>0</v>
      </c>
      <c r="Y117" s="173">
        <f>+L117/'Total x Ano'!$E$30</f>
        <v>1.6391147407177981E-2</v>
      </c>
    </row>
    <row r="118" spans="1:25" x14ac:dyDescent="0.25">
      <c r="A118" s="157" t="s">
        <v>546</v>
      </c>
      <c r="B118" s="172">
        <f>tab_dinamicas!C639</f>
        <v>62701.082286521741</v>
      </c>
      <c r="C118" s="172">
        <f>tab_dinamicas!D639</f>
        <v>0</v>
      </c>
      <c r="D118" s="172">
        <f>tab_dinamicas!E639</f>
        <v>0</v>
      </c>
      <c r="E118" s="172">
        <f>tab_dinamicas!F639</f>
        <v>0</v>
      </c>
      <c r="F118" s="172">
        <f>tab_dinamicas!G639</f>
        <v>453761.9431839051</v>
      </c>
      <c r="G118" s="172">
        <f>tab_dinamicas!H639</f>
        <v>0</v>
      </c>
      <c r="H118" s="172">
        <f>tab_dinamicas!I639</f>
        <v>0</v>
      </c>
      <c r="I118" s="172">
        <f>tab_dinamicas!J639</f>
        <v>56758.445958577744</v>
      </c>
      <c r="J118" s="172">
        <f>tab_dinamicas!K639</f>
        <v>0</v>
      </c>
      <c r="K118" s="172">
        <f>tab_dinamicas!L639</f>
        <v>0</v>
      </c>
      <c r="L118" s="172">
        <f t="shared" si="6"/>
        <v>573221.47142900457</v>
      </c>
      <c r="N118" s="157" t="s">
        <v>546</v>
      </c>
      <c r="O118" s="173">
        <f>+B118/'Total x Ano'!$E$30</f>
        <v>3.8612332531309568E-4</v>
      </c>
      <c r="P118" s="173">
        <f>+C118/'Total x Ano'!$E$30</f>
        <v>0</v>
      </c>
      <c r="Q118" s="173">
        <f>+D118/'Total x Ano'!$E$30</f>
        <v>0</v>
      </c>
      <c r="R118" s="173">
        <f>+E118/'Total x Ano'!$E$30</f>
        <v>0</v>
      </c>
      <c r="S118" s="173">
        <f>+F118/'Total x Ano'!$E$30</f>
        <v>2.7943388537069042E-3</v>
      </c>
      <c r="T118" s="173">
        <f>+G118/'Total x Ano'!$E$30</f>
        <v>0</v>
      </c>
      <c r="U118" s="173">
        <f>+H118/'Total x Ano'!$E$30</f>
        <v>0</v>
      </c>
      <c r="V118" s="173">
        <f>+I118/'Total x Ano'!$E$30</f>
        <v>3.495276172902792E-4</v>
      </c>
      <c r="W118" s="173">
        <f>+J118/'Total x Ano'!$E$30</f>
        <v>0</v>
      </c>
      <c r="X118" s="173">
        <f>+K118/'Total x Ano'!$E$30</f>
        <v>0</v>
      </c>
      <c r="Y118" s="173">
        <f>+L118/'Total x Ano'!$E$30</f>
        <v>3.5299897963102789E-3</v>
      </c>
    </row>
    <row r="119" spans="1:25" x14ac:dyDescent="0.25">
      <c r="A119" s="157" t="s">
        <v>547</v>
      </c>
      <c r="B119" s="172">
        <f>tab_dinamicas!C640</f>
        <v>396779.8598525463</v>
      </c>
      <c r="C119" s="172">
        <f>tab_dinamicas!D640</f>
        <v>0</v>
      </c>
      <c r="D119" s="172">
        <f>tab_dinamicas!E640</f>
        <v>0</v>
      </c>
      <c r="E119" s="172">
        <f>tab_dinamicas!F640</f>
        <v>0</v>
      </c>
      <c r="F119" s="172">
        <f>tab_dinamicas!G640</f>
        <v>3419637.7262391481</v>
      </c>
      <c r="G119" s="172">
        <f>tab_dinamicas!H640</f>
        <v>0</v>
      </c>
      <c r="H119" s="172">
        <f>tab_dinamicas!I640</f>
        <v>0</v>
      </c>
      <c r="I119" s="172">
        <f>tab_dinamicas!J640</f>
        <v>236595.04797650466</v>
      </c>
      <c r="J119" s="172">
        <f>tab_dinamicas!K640</f>
        <v>0</v>
      </c>
      <c r="K119" s="172">
        <f>tab_dinamicas!L640</f>
        <v>0</v>
      </c>
      <c r="L119" s="172">
        <f t="shared" si="6"/>
        <v>4053012.634068199</v>
      </c>
      <c r="N119" s="157" t="s">
        <v>547</v>
      </c>
      <c r="O119" s="173">
        <f>+B119/'Total x Ano'!$E$30</f>
        <v>2.4434340415916949E-3</v>
      </c>
      <c r="P119" s="173">
        <f>+C119/'Total x Ano'!$E$30</f>
        <v>0</v>
      </c>
      <c r="Q119" s="173">
        <f>+D119/'Total x Ano'!$E$30</f>
        <v>0</v>
      </c>
      <c r="R119" s="173">
        <f>+E119/'Total x Ano'!$E$30</f>
        <v>0</v>
      </c>
      <c r="S119" s="173">
        <f>+F119/'Total x Ano'!$E$30</f>
        <v>2.1058677810182037E-2</v>
      </c>
      <c r="T119" s="173">
        <f>+G119/'Total x Ano'!$E$30</f>
        <v>0</v>
      </c>
      <c r="U119" s="173">
        <f>+H119/'Total x Ano'!$E$30</f>
        <v>0</v>
      </c>
      <c r="V119" s="173">
        <f>+I119/'Total x Ano'!$E$30</f>
        <v>1.4569902678846914E-3</v>
      </c>
      <c r="W119" s="173">
        <f>+J119/'Total x Ano'!$E$30</f>
        <v>0</v>
      </c>
      <c r="X119" s="173">
        <f>+K119/'Total x Ano'!$E$30</f>
        <v>0</v>
      </c>
      <c r="Y119" s="173">
        <f>+L119/'Total x Ano'!$E$30</f>
        <v>2.4959102119658422E-2</v>
      </c>
    </row>
    <row r="120" spans="1:25" x14ac:dyDescent="0.25">
      <c r="A120" s="157" t="s">
        <v>548</v>
      </c>
      <c r="B120" s="172">
        <f>tab_dinamicas!C641</f>
        <v>1225371.9228853185</v>
      </c>
      <c r="C120" s="172">
        <f>tab_dinamicas!D641</f>
        <v>0</v>
      </c>
      <c r="D120" s="172">
        <f>tab_dinamicas!E641</f>
        <v>0</v>
      </c>
      <c r="E120" s="172">
        <f>tab_dinamicas!F641</f>
        <v>0</v>
      </c>
      <c r="F120" s="172">
        <f>tab_dinamicas!G641</f>
        <v>15906166.297721423</v>
      </c>
      <c r="G120" s="172">
        <f>tab_dinamicas!H641</f>
        <v>0</v>
      </c>
      <c r="H120" s="172">
        <f>tab_dinamicas!I641</f>
        <v>0</v>
      </c>
      <c r="I120" s="172">
        <f>tab_dinamicas!J641</f>
        <v>1114421.7227550279</v>
      </c>
      <c r="J120" s="172">
        <f>tab_dinamicas!K641</f>
        <v>0</v>
      </c>
      <c r="K120" s="172">
        <f>tab_dinamicas!L641</f>
        <v>0</v>
      </c>
      <c r="L120" s="172">
        <f t="shared" si="6"/>
        <v>18245959.943361767</v>
      </c>
      <c r="N120" s="157" t="s">
        <v>548</v>
      </c>
      <c r="O120" s="173">
        <f>+B120/'Total x Ano'!$E$30</f>
        <v>7.5460369160404248E-3</v>
      </c>
      <c r="P120" s="173">
        <f>+C120/'Total x Ano'!$E$30</f>
        <v>0</v>
      </c>
      <c r="Q120" s="173">
        <f>+D120/'Total x Ano'!$E$30</f>
        <v>0</v>
      </c>
      <c r="R120" s="173">
        <f>+E120/'Total x Ano'!$E$30</f>
        <v>0</v>
      </c>
      <c r="S120" s="173">
        <f>+F120/'Total x Ano'!$E$30</f>
        <v>9.7952724257512849E-2</v>
      </c>
      <c r="T120" s="173">
        <f>+G120/'Total x Ano'!$E$30</f>
        <v>0</v>
      </c>
      <c r="U120" s="173">
        <f>+H120/'Total x Ano'!$E$30</f>
        <v>0</v>
      </c>
      <c r="V120" s="173">
        <f>+I120/'Total x Ano'!$E$30</f>
        <v>6.8627877813174304E-3</v>
      </c>
      <c r="W120" s="173">
        <f>+J120/'Total x Ano'!$E$30</f>
        <v>0</v>
      </c>
      <c r="X120" s="173">
        <f>+K120/'Total x Ano'!$E$30</f>
        <v>0</v>
      </c>
      <c r="Y120" s="173">
        <f>+L120/'Total x Ano'!$E$30</f>
        <v>0.11236154895487069</v>
      </c>
    </row>
    <row r="121" spans="1:25" x14ac:dyDescent="0.25">
      <c r="A121" s="157" t="s">
        <v>549</v>
      </c>
      <c r="B121" s="172">
        <f>tab_dinamicas!C642</f>
        <v>396373.56511676288</v>
      </c>
      <c r="C121" s="172">
        <f>tab_dinamicas!D642</f>
        <v>0</v>
      </c>
      <c r="D121" s="172">
        <f>tab_dinamicas!E642</f>
        <v>0</v>
      </c>
      <c r="E121" s="172">
        <f>tab_dinamicas!F642</f>
        <v>0</v>
      </c>
      <c r="F121" s="172">
        <f>tab_dinamicas!G642</f>
        <v>2057869.2193276398</v>
      </c>
      <c r="G121" s="172">
        <f>tab_dinamicas!H642</f>
        <v>0</v>
      </c>
      <c r="H121" s="172">
        <f>tab_dinamicas!I642</f>
        <v>0</v>
      </c>
      <c r="I121" s="172">
        <f>tab_dinamicas!J642</f>
        <v>228000.34705588204</v>
      </c>
      <c r="J121" s="172">
        <f>tab_dinamicas!K642</f>
        <v>0</v>
      </c>
      <c r="K121" s="172">
        <f>tab_dinamicas!L642</f>
        <v>0</v>
      </c>
      <c r="L121" s="172">
        <f t="shared" si="6"/>
        <v>2682243.1315002851</v>
      </c>
      <c r="N121" s="157" t="s">
        <v>549</v>
      </c>
      <c r="O121" s="173">
        <f>+B121/'Total x Ano'!$E$30</f>
        <v>2.440932013417428E-3</v>
      </c>
      <c r="P121" s="173">
        <f>+C121/'Total x Ano'!$E$30</f>
        <v>0</v>
      </c>
      <c r="Q121" s="173">
        <f>+D121/'Total x Ano'!$E$30</f>
        <v>0</v>
      </c>
      <c r="R121" s="173">
        <f>+E121/'Total x Ano'!$E$30</f>
        <v>0</v>
      </c>
      <c r="S121" s="173">
        <f>+F121/'Total x Ano'!$E$30</f>
        <v>1.2672688844432567E-2</v>
      </c>
      <c r="T121" s="173">
        <f>+G121/'Total x Ano'!$E$30</f>
        <v>0</v>
      </c>
      <c r="U121" s="173">
        <f>+H121/'Total x Ano'!$E$30</f>
        <v>0</v>
      </c>
      <c r="V121" s="173">
        <f>+I121/'Total x Ano'!$E$30</f>
        <v>1.4040627205677656E-3</v>
      </c>
      <c r="W121" s="173">
        <f>+J121/'Total x Ano'!$E$30</f>
        <v>0</v>
      </c>
      <c r="X121" s="173">
        <f>+K121/'Total x Ano'!$E$30</f>
        <v>0</v>
      </c>
      <c r="Y121" s="173">
        <f>+L121/'Total x Ano'!$E$30</f>
        <v>1.6517683578417763E-2</v>
      </c>
    </row>
    <row r="122" spans="1:25" x14ac:dyDescent="0.25">
      <c r="A122" s="157" t="s">
        <v>550</v>
      </c>
      <c r="B122" s="172">
        <f>tab_dinamicas!C643</f>
        <v>209900.5453860558</v>
      </c>
      <c r="C122" s="172">
        <f>tab_dinamicas!D643</f>
        <v>0</v>
      </c>
      <c r="D122" s="172">
        <f>tab_dinamicas!E643</f>
        <v>0</v>
      </c>
      <c r="E122" s="172">
        <f>tab_dinamicas!F643</f>
        <v>0</v>
      </c>
      <c r="F122" s="172">
        <f>tab_dinamicas!G643</f>
        <v>777705.47174990235</v>
      </c>
      <c r="G122" s="172">
        <f>tab_dinamicas!H643</f>
        <v>0</v>
      </c>
      <c r="H122" s="172">
        <f>tab_dinamicas!I643</f>
        <v>0</v>
      </c>
      <c r="I122" s="172">
        <f>tab_dinamicas!J643</f>
        <v>102965.38523872374</v>
      </c>
      <c r="J122" s="172">
        <f>tab_dinamicas!K643</f>
        <v>0</v>
      </c>
      <c r="K122" s="172">
        <f>tab_dinamicas!L643</f>
        <v>0</v>
      </c>
      <c r="L122" s="172">
        <f t="shared" si="6"/>
        <v>1090571.402374682</v>
      </c>
      <c r="N122" s="157" t="s">
        <v>550</v>
      </c>
      <c r="O122" s="173">
        <f>+B122/'Total x Ano'!$E$30</f>
        <v>1.2926012377128973E-3</v>
      </c>
      <c r="P122" s="173">
        <f>+C122/'Total x Ano'!$E$30</f>
        <v>0</v>
      </c>
      <c r="Q122" s="173">
        <f>+D122/'Total x Ano'!$E$30</f>
        <v>0</v>
      </c>
      <c r="R122" s="173">
        <f>+E122/'Total x Ano'!$E$30</f>
        <v>0</v>
      </c>
      <c r="S122" s="173">
        <f>+F122/'Total x Ano'!$E$30</f>
        <v>4.7892350804096505E-3</v>
      </c>
      <c r="T122" s="173">
        <f>+G122/'Total x Ano'!$E$30</f>
        <v>0</v>
      </c>
      <c r="U122" s="173">
        <f>+H122/'Total x Ano'!$E$30</f>
        <v>0</v>
      </c>
      <c r="V122" s="173">
        <f>+I122/'Total x Ano'!$E$30</f>
        <v>6.340773634311924E-4</v>
      </c>
      <c r="W122" s="173">
        <f>+J122/'Total x Ano'!$E$30</f>
        <v>0</v>
      </c>
      <c r="X122" s="173">
        <f>+K122/'Total x Ano'!$E$30</f>
        <v>0</v>
      </c>
      <c r="Y122" s="173">
        <f>+L122/'Total x Ano'!$E$30</f>
        <v>6.715913681553741E-3</v>
      </c>
    </row>
    <row r="123" spans="1:25" x14ac:dyDescent="0.25">
      <c r="A123" s="157" t="s">
        <v>551</v>
      </c>
      <c r="B123" s="172">
        <f>tab_dinamicas!C644</f>
        <v>234139.43938274405</v>
      </c>
      <c r="C123" s="172">
        <f>tab_dinamicas!D644</f>
        <v>0</v>
      </c>
      <c r="D123" s="172">
        <f>tab_dinamicas!E644</f>
        <v>0</v>
      </c>
      <c r="E123" s="172">
        <f>tab_dinamicas!F644</f>
        <v>0</v>
      </c>
      <c r="F123" s="172">
        <f>tab_dinamicas!G644</f>
        <v>1764672.0885232508</v>
      </c>
      <c r="G123" s="172">
        <f>tab_dinamicas!H644</f>
        <v>0</v>
      </c>
      <c r="H123" s="172">
        <f>tab_dinamicas!I644</f>
        <v>0</v>
      </c>
      <c r="I123" s="172">
        <f>tab_dinamicas!J644</f>
        <v>188316.04258368001</v>
      </c>
      <c r="J123" s="172">
        <f>tab_dinamicas!K644</f>
        <v>0</v>
      </c>
      <c r="K123" s="172">
        <f>tab_dinamicas!L644</f>
        <v>0</v>
      </c>
      <c r="L123" s="172">
        <f t="shared" si="6"/>
        <v>2187127.5704896748</v>
      </c>
      <c r="N123" s="157" t="s">
        <v>551</v>
      </c>
      <c r="O123" s="173">
        <f>+B123/'Total x Ano'!$E$30</f>
        <v>1.4418682361539237E-3</v>
      </c>
      <c r="P123" s="173">
        <f>+C123/'Total x Ano'!$E$30</f>
        <v>0</v>
      </c>
      <c r="Q123" s="173">
        <f>+D123/'Total x Ano'!$E$30</f>
        <v>0</v>
      </c>
      <c r="R123" s="173">
        <f>+E123/'Total x Ano'!$E$30</f>
        <v>0</v>
      </c>
      <c r="S123" s="173">
        <f>+F123/'Total x Ano'!$E$30</f>
        <v>1.086713386850538E-2</v>
      </c>
      <c r="T123" s="173">
        <f>+G123/'Total x Ano'!$E$30</f>
        <v>0</v>
      </c>
      <c r="U123" s="173">
        <f>+H123/'Total x Ano'!$E$30</f>
        <v>0</v>
      </c>
      <c r="V123" s="173">
        <f>+I123/'Total x Ano'!$E$30</f>
        <v>1.1596804061521522E-3</v>
      </c>
      <c r="W123" s="173">
        <f>+J123/'Total x Ano'!$E$30</f>
        <v>0</v>
      </c>
      <c r="X123" s="173">
        <f>+K123/'Total x Ano'!$E$30</f>
        <v>0</v>
      </c>
      <c r="Y123" s="173">
        <f>+L123/'Total x Ano'!$E$30</f>
        <v>1.3468682510811455E-2</v>
      </c>
    </row>
    <row r="124" spans="1:25" x14ac:dyDescent="0.25">
      <c r="A124" s="157" t="s">
        <v>552</v>
      </c>
      <c r="B124" s="172">
        <f>tab_dinamicas!C645</f>
        <v>28742.05284335135</v>
      </c>
      <c r="C124" s="172">
        <f>tab_dinamicas!D645</f>
        <v>0</v>
      </c>
      <c r="D124" s="172">
        <f>tab_dinamicas!E645</f>
        <v>0</v>
      </c>
      <c r="E124" s="172">
        <f>tab_dinamicas!F645</f>
        <v>0</v>
      </c>
      <c r="F124" s="172">
        <f>tab_dinamicas!G645</f>
        <v>144870.27835352579</v>
      </c>
      <c r="G124" s="172">
        <f>tab_dinamicas!H645</f>
        <v>0</v>
      </c>
      <c r="H124" s="172">
        <f>tab_dinamicas!I645</f>
        <v>0</v>
      </c>
      <c r="I124" s="172">
        <f>tab_dinamicas!J645</f>
        <v>24460.865659838782</v>
      </c>
      <c r="J124" s="172">
        <f>tab_dinamicas!K645</f>
        <v>0</v>
      </c>
      <c r="K124" s="172">
        <f>tab_dinamicas!L645</f>
        <v>0</v>
      </c>
      <c r="L124" s="172">
        <f t="shared" si="6"/>
        <v>198073.19685671592</v>
      </c>
      <c r="N124" s="157" t="s">
        <v>552</v>
      </c>
      <c r="O124" s="173">
        <f>+B124/'Total x Ano'!$E$30</f>
        <v>1.7699817316526873E-4</v>
      </c>
      <c r="P124" s="173">
        <f>+C124/'Total x Ano'!$E$30</f>
        <v>0</v>
      </c>
      <c r="Q124" s="173">
        <f>+D124/'Total x Ano'!$E$30</f>
        <v>0</v>
      </c>
      <c r="R124" s="173">
        <f>+E124/'Total x Ano'!$E$30</f>
        <v>0</v>
      </c>
      <c r="S124" s="173">
        <f>+F124/'Total x Ano'!$E$30</f>
        <v>8.9213441900861062E-4</v>
      </c>
      <c r="T124" s="173">
        <f>+G124/'Total x Ano'!$E$30</f>
        <v>0</v>
      </c>
      <c r="U124" s="173">
        <f>+H124/'Total x Ano'!$E$30</f>
        <v>0</v>
      </c>
      <c r="V124" s="173">
        <f>+I124/'Total x Ano'!$E$30</f>
        <v>1.506339355587829E-4</v>
      </c>
      <c r="W124" s="173">
        <f>+J124/'Total x Ano'!$E$30</f>
        <v>0</v>
      </c>
      <c r="X124" s="173">
        <f>+K124/'Total x Ano'!$E$30</f>
        <v>0</v>
      </c>
      <c r="Y124" s="173">
        <f>+L124/'Total x Ano'!$E$30</f>
        <v>1.2197665277326622E-3</v>
      </c>
    </row>
    <row r="125" spans="1:25" x14ac:dyDescent="0.25">
      <c r="A125" s="157" t="s">
        <v>553</v>
      </c>
      <c r="B125" s="172">
        <f>tab_dinamicas!C646</f>
        <v>38629.798543493518</v>
      </c>
      <c r="C125" s="172">
        <f>tab_dinamicas!D646</f>
        <v>0</v>
      </c>
      <c r="D125" s="172">
        <f>tab_dinamicas!E646</f>
        <v>0</v>
      </c>
      <c r="E125" s="172">
        <f>tab_dinamicas!F646</f>
        <v>0</v>
      </c>
      <c r="F125" s="172">
        <f>tab_dinamicas!G646</f>
        <v>264354.06115828548</v>
      </c>
      <c r="G125" s="172">
        <f>tab_dinamicas!H646</f>
        <v>0</v>
      </c>
      <c r="H125" s="172">
        <f>tab_dinamicas!I646</f>
        <v>0</v>
      </c>
      <c r="I125" s="172">
        <f>tab_dinamicas!J646</f>
        <v>24239.164233641153</v>
      </c>
      <c r="J125" s="172">
        <f>tab_dinamicas!K646</f>
        <v>0</v>
      </c>
      <c r="K125" s="172">
        <f>tab_dinamicas!L646</f>
        <v>0</v>
      </c>
      <c r="L125" s="172">
        <f t="shared" si="6"/>
        <v>327223.02393542015</v>
      </c>
      <c r="N125" s="157" t="s">
        <v>553</v>
      </c>
      <c r="O125" s="173">
        <f>+B125/'Total x Ano'!$E$30</f>
        <v>2.3788849770771853E-4</v>
      </c>
      <c r="P125" s="173">
        <f>+C125/'Total x Ano'!$E$30</f>
        <v>0</v>
      </c>
      <c r="Q125" s="173">
        <f>+D125/'Total x Ano'!$E$30</f>
        <v>0</v>
      </c>
      <c r="R125" s="173">
        <f>+E125/'Total x Ano'!$E$30</f>
        <v>0</v>
      </c>
      <c r="S125" s="173">
        <f>+F125/'Total x Ano'!$E$30</f>
        <v>1.6279347250820961E-3</v>
      </c>
      <c r="T125" s="173">
        <f>+G125/'Total x Ano'!$E$30</f>
        <v>0</v>
      </c>
      <c r="U125" s="173">
        <f>+H125/'Total x Ano'!$E$30</f>
        <v>0</v>
      </c>
      <c r="V125" s="173">
        <f>+I125/'Total x Ano'!$E$30</f>
        <v>1.4926866260354263E-4</v>
      </c>
      <c r="W125" s="173">
        <f>+J125/'Total x Ano'!$E$30</f>
        <v>0</v>
      </c>
      <c r="X125" s="173">
        <f>+K125/'Total x Ano'!$E$30</f>
        <v>0</v>
      </c>
      <c r="Y125" s="173">
        <f>+L125/'Total x Ano'!$E$30</f>
        <v>2.0150918853933573E-3</v>
      </c>
    </row>
    <row r="126" spans="1:25" x14ac:dyDescent="0.25">
      <c r="A126" s="157" t="s">
        <v>554</v>
      </c>
      <c r="B126" s="172">
        <f>tab_dinamicas!C647</f>
        <v>71722.15762071051</v>
      </c>
      <c r="C126" s="172">
        <f>tab_dinamicas!D647</f>
        <v>0</v>
      </c>
      <c r="D126" s="172">
        <f>tab_dinamicas!E647</f>
        <v>0</v>
      </c>
      <c r="E126" s="172">
        <f>tab_dinamicas!F647</f>
        <v>0</v>
      </c>
      <c r="F126" s="172">
        <f>tab_dinamicas!G647</f>
        <v>635107.59799297317</v>
      </c>
      <c r="G126" s="172">
        <f>tab_dinamicas!H647</f>
        <v>0</v>
      </c>
      <c r="H126" s="172">
        <f>tab_dinamicas!I647</f>
        <v>0</v>
      </c>
      <c r="I126" s="172">
        <f>tab_dinamicas!J647</f>
        <v>75065.820551627708</v>
      </c>
      <c r="J126" s="172">
        <f>tab_dinamicas!K647</f>
        <v>0</v>
      </c>
      <c r="K126" s="172">
        <f>tab_dinamicas!L647</f>
        <v>0</v>
      </c>
      <c r="L126" s="172">
        <f t="shared" si="6"/>
        <v>781895.57616531139</v>
      </c>
      <c r="N126" s="157" t="s">
        <v>554</v>
      </c>
      <c r="O126" s="173">
        <f>+B126/'Total x Ano'!$E$30</f>
        <v>4.4167655468192388E-4</v>
      </c>
      <c r="P126" s="173">
        <f>+C126/'Total x Ano'!$E$30</f>
        <v>0</v>
      </c>
      <c r="Q126" s="173">
        <f>+D126/'Total x Ano'!$E$30</f>
        <v>0</v>
      </c>
      <c r="R126" s="173">
        <f>+E126/'Total x Ano'!$E$30</f>
        <v>0</v>
      </c>
      <c r="S126" s="173">
        <f>+F126/'Total x Ano'!$E$30</f>
        <v>3.9110944935215946E-3</v>
      </c>
      <c r="T126" s="173">
        <f>+G126/'Total x Ano'!$E$30</f>
        <v>0</v>
      </c>
      <c r="U126" s="173">
        <f>+H126/'Total x Ano'!$E$30</f>
        <v>0</v>
      </c>
      <c r="V126" s="173">
        <f>+I126/'Total x Ano'!$E$30</f>
        <v>4.6226736751211019E-4</v>
      </c>
      <c r="W126" s="173">
        <f>+J126/'Total x Ano'!$E$30</f>
        <v>0</v>
      </c>
      <c r="X126" s="173">
        <f>+K126/'Total x Ano'!$E$30</f>
        <v>0</v>
      </c>
      <c r="Y126" s="173">
        <f>+L126/'Total x Ano'!$E$30</f>
        <v>4.8150384157156284E-3</v>
      </c>
    </row>
    <row r="127" spans="1:25" x14ac:dyDescent="0.25">
      <c r="A127" s="157" t="s">
        <v>555</v>
      </c>
      <c r="B127" s="172">
        <f>tab_dinamicas!C648</f>
        <v>88521.785638215122</v>
      </c>
      <c r="C127" s="172">
        <f>tab_dinamicas!D648</f>
        <v>0</v>
      </c>
      <c r="D127" s="172">
        <f>tab_dinamicas!E648</f>
        <v>0</v>
      </c>
      <c r="E127" s="172">
        <f>tab_dinamicas!F648</f>
        <v>0</v>
      </c>
      <c r="F127" s="172">
        <f>tab_dinamicas!G648</f>
        <v>983596.87649456039</v>
      </c>
      <c r="G127" s="172">
        <f>tab_dinamicas!H648</f>
        <v>0</v>
      </c>
      <c r="H127" s="172">
        <f>tab_dinamicas!I648</f>
        <v>0</v>
      </c>
      <c r="I127" s="172">
        <f>tab_dinamicas!J648</f>
        <v>71469.924421726188</v>
      </c>
      <c r="J127" s="172">
        <f>tab_dinamicas!K648</f>
        <v>0</v>
      </c>
      <c r="K127" s="172">
        <f>tab_dinamicas!L648</f>
        <v>0</v>
      </c>
      <c r="L127" s="172">
        <f t="shared" si="6"/>
        <v>1143588.5865545017</v>
      </c>
      <c r="N127" s="157" t="s">
        <v>555</v>
      </c>
      <c r="O127" s="173">
        <f>+B127/'Total x Ano'!$E$30</f>
        <v>5.4513135956870209E-4</v>
      </c>
      <c r="P127" s="173">
        <f>+C127/'Total x Ano'!$E$30</f>
        <v>0</v>
      </c>
      <c r="Q127" s="173">
        <f>+D127/'Total x Ano'!$E$30</f>
        <v>0</v>
      </c>
      <c r="R127" s="173">
        <f>+E127/'Total x Ano'!$E$30</f>
        <v>0</v>
      </c>
      <c r="S127" s="173">
        <f>+F127/'Total x Ano'!$E$30</f>
        <v>6.0571473867731583E-3</v>
      </c>
      <c r="T127" s="173">
        <f>+G127/'Total x Ano'!$E$30</f>
        <v>0</v>
      </c>
      <c r="U127" s="173">
        <f>+H127/'Total x Ano'!$E$30</f>
        <v>0</v>
      </c>
      <c r="V127" s="173">
        <f>+I127/'Total x Ano'!$E$30</f>
        <v>4.4012326217094083E-4</v>
      </c>
      <c r="W127" s="173">
        <f>+J127/'Total x Ano'!$E$30</f>
        <v>0</v>
      </c>
      <c r="X127" s="173">
        <f>+K127/'Total x Ano'!$E$30</f>
        <v>0</v>
      </c>
      <c r="Y127" s="173">
        <f>+L127/'Total x Ano'!$E$30</f>
        <v>7.0424020085128013E-3</v>
      </c>
    </row>
    <row r="128" spans="1:25" x14ac:dyDescent="0.25">
      <c r="A128" s="156" t="s">
        <v>95</v>
      </c>
      <c r="B128" s="163">
        <f t="shared" ref="B128:K128" si="7">SUM(B101:B127)</f>
        <v>3369685.0455168779</v>
      </c>
      <c r="C128" s="163">
        <f t="shared" si="7"/>
        <v>0</v>
      </c>
      <c r="D128" s="163">
        <f t="shared" si="7"/>
        <v>0</v>
      </c>
      <c r="E128" s="163">
        <f t="shared" si="7"/>
        <v>0</v>
      </c>
      <c r="F128" s="163">
        <f t="shared" si="7"/>
        <v>33588380.696856759</v>
      </c>
      <c r="G128" s="163">
        <f t="shared" si="7"/>
        <v>0</v>
      </c>
      <c r="H128" s="163">
        <f t="shared" si="7"/>
        <v>0</v>
      </c>
      <c r="I128" s="163">
        <f t="shared" si="7"/>
        <v>2863287.3076017555</v>
      </c>
      <c r="J128" s="163">
        <f t="shared" si="7"/>
        <v>0</v>
      </c>
      <c r="K128" s="163">
        <f t="shared" si="7"/>
        <v>0</v>
      </c>
      <c r="L128" s="172">
        <f t="shared" si="6"/>
        <v>39821353.049975395</v>
      </c>
      <c r="N128" s="157" t="s">
        <v>95</v>
      </c>
      <c r="O128" s="173">
        <f>+B128/'Total x Ano'!$E$30</f>
        <v>2.0751061187224119E-2</v>
      </c>
      <c r="P128" s="173">
        <f>+C128/'Total x Ano'!$E$30</f>
        <v>0</v>
      </c>
      <c r="Q128" s="173">
        <f>+D128/'Total x Ano'!$E$30</f>
        <v>0</v>
      </c>
      <c r="R128" s="173">
        <f>+E128/'Total x Ano'!$E$30</f>
        <v>0</v>
      </c>
      <c r="S128" s="173">
        <f>+F128/'Total x Ano'!$E$30</f>
        <v>0.20684263769623007</v>
      </c>
      <c r="T128" s="173">
        <f>+G128/'Total x Ano'!$E$30</f>
        <v>0</v>
      </c>
      <c r="U128" s="173">
        <f>+H128/'Total x Ano'!$E$30</f>
        <v>0</v>
      </c>
      <c r="V128" s="173">
        <f>+I128/'Total x Ano'!$E$30</f>
        <v>1.7632582663977828E-2</v>
      </c>
      <c r="W128" s="173">
        <f>+J128/'Total x Ano'!$E$30</f>
        <v>0</v>
      </c>
      <c r="X128" s="173">
        <f>+K128/'Total x Ano'!$E$30</f>
        <v>0</v>
      </c>
      <c r="Y128" s="173">
        <f>+L128/'Total x Ano'!$E$30</f>
        <v>0.24522628154743203</v>
      </c>
    </row>
    <row r="129" spans="1:25" x14ac:dyDescent="0.25">
      <c r="A129" s="157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</row>
    <row r="130" spans="1:25" x14ac:dyDescent="0.25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</row>
    <row r="131" spans="1:25" s="133" customFormat="1" x14ac:dyDescent="0.25">
      <c r="A131" s="157"/>
      <c r="B131" s="171">
        <v>2011</v>
      </c>
      <c r="C131" s="157">
        <v>2011</v>
      </c>
      <c r="D131" s="157">
        <v>2011</v>
      </c>
      <c r="E131" s="157">
        <v>2011</v>
      </c>
      <c r="F131" s="157">
        <v>2011</v>
      </c>
      <c r="G131" s="157">
        <v>2011</v>
      </c>
      <c r="H131" s="157">
        <v>2011</v>
      </c>
      <c r="I131" s="157">
        <v>2011</v>
      </c>
      <c r="J131" s="157">
        <v>2011</v>
      </c>
      <c r="K131" s="157">
        <v>2011</v>
      </c>
      <c r="L131" s="157">
        <v>2011</v>
      </c>
      <c r="M131" s="156"/>
      <c r="N131" s="157"/>
      <c r="O131" s="171">
        <v>2011</v>
      </c>
      <c r="P131" s="157">
        <v>2011</v>
      </c>
      <c r="Q131" s="157">
        <v>2011</v>
      </c>
      <c r="R131" s="157">
        <v>2011</v>
      </c>
      <c r="S131" s="157">
        <v>2011</v>
      </c>
      <c r="T131" s="157">
        <v>2011</v>
      </c>
      <c r="U131" s="157">
        <v>2011</v>
      </c>
      <c r="V131" s="157">
        <v>2011</v>
      </c>
      <c r="W131" s="157">
        <v>2011</v>
      </c>
      <c r="X131" s="157">
        <v>2011</v>
      </c>
      <c r="Y131" s="176">
        <v>2011</v>
      </c>
    </row>
    <row r="132" spans="1:25" s="133" customFormat="1" x14ac:dyDescent="0.25">
      <c r="A132" s="157"/>
      <c r="B132" s="157" t="s">
        <v>780</v>
      </c>
      <c r="C132" s="157" t="s">
        <v>782</v>
      </c>
      <c r="D132" s="157" t="s">
        <v>23</v>
      </c>
      <c r="E132" s="157" t="s">
        <v>787</v>
      </c>
      <c r="F132" s="157" t="s">
        <v>788</v>
      </c>
      <c r="G132" s="157" t="s">
        <v>791</v>
      </c>
      <c r="H132" s="157" t="s">
        <v>25</v>
      </c>
      <c r="I132" s="157" t="s">
        <v>24</v>
      </c>
      <c r="J132" s="157" t="s">
        <v>35</v>
      </c>
      <c r="K132" s="157" t="s">
        <v>795</v>
      </c>
      <c r="L132" s="157" t="s">
        <v>939</v>
      </c>
      <c r="M132" s="156"/>
      <c r="N132" s="157"/>
      <c r="O132" s="157" t="s">
        <v>780</v>
      </c>
      <c r="P132" s="157" t="s">
        <v>782</v>
      </c>
      <c r="Q132" s="157" t="s">
        <v>23</v>
      </c>
      <c r="R132" s="157" t="s">
        <v>787</v>
      </c>
      <c r="S132" s="157" t="s">
        <v>788</v>
      </c>
      <c r="T132" s="157" t="s">
        <v>791</v>
      </c>
      <c r="U132" s="157" t="s">
        <v>25</v>
      </c>
      <c r="V132" s="157" t="s">
        <v>24</v>
      </c>
      <c r="W132" s="157" t="s">
        <v>35</v>
      </c>
      <c r="X132" s="157" t="s">
        <v>795</v>
      </c>
      <c r="Y132" s="176" t="s">
        <v>939</v>
      </c>
    </row>
    <row r="133" spans="1:25" x14ac:dyDescent="0.25">
      <c r="A133" s="157" t="s">
        <v>529</v>
      </c>
      <c r="B133" s="172">
        <f>tab_dinamicas!C654</f>
        <v>42897.894812675011</v>
      </c>
      <c r="C133" s="172">
        <f>tab_dinamicas!D654</f>
        <v>0</v>
      </c>
      <c r="D133" s="172">
        <f>tab_dinamicas!E654</f>
        <v>0</v>
      </c>
      <c r="E133" s="172">
        <f>tab_dinamicas!F654</f>
        <v>0</v>
      </c>
      <c r="F133" s="172">
        <f>tab_dinamicas!G654</f>
        <v>120253.14993282923</v>
      </c>
      <c r="G133" s="172">
        <f>tab_dinamicas!H654</f>
        <v>0</v>
      </c>
      <c r="H133" s="172">
        <f>tab_dinamicas!I654</f>
        <v>0</v>
      </c>
      <c r="I133" s="172">
        <f>tab_dinamicas!J654</f>
        <v>9727.4229245828774</v>
      </c>
      <c r="J133" s="172">
        <f>tab_dinamicas!K654</f>
        <v>0</v>
      </c>
      <c r="K133" s="172">
        <f>tab_dinamicas!L654</f>
        <v>0</v>
      </c>
      <c r="L133" s="172">
        <f>SUM(B133:K133)</f>
        <v>172878.46767008712</v>
      </c>
      <c r="N133" s="157" t="s">
        <v>529</v>
      </c>
      <c r="O133" s="173">
        <f>+B133/'Total x Ano'!$F$30</f>
        <v>2.5675385666279189E-4</v>
      </c>
      <c r="P133" s="173">
        <f>+C133/'Total x Ano'!$F$30</f>
        <v>0</v>
      </c>
      <c r="Q133" s="173">
        <f>+D133/'Total x Ano'!$F$30</f>
        <v>0</v>
      </c>
      <c r="R133" s="173">
        <f>+E133/'Total x Ano'!$F$30</f>
        <v>0</v>
      </c>
      <c r="S133" s="173">
        <f>+F133/'Total x Ano'!$F$30</f>
        <v>7.1974301200393887E-4</v>
      </c>
      <c r="T133" s="173">
        <f>+G133/'Total x Ano'!$F$30</f>
        <v>0</v>
      </c>
      <c r="U133" s="173">
        <f>+H133/'Total x Ano'!$F$30</f>
        <v>0</v>
      </c>
      <c r="V133" s="173">
        <f>+I133/'Total x Ano'!$F$30</f>
        <v>5.8220883849497376E-5</v>
      </c>
      <c r="W133" s="173">
        <f>+J133/'Total x Ano'!$F$30</f>
        <v>0</v>
      </c>
      <c r="X133" s="173">
        <f>+K133/'Total x Ano'!$F$30</f>
        <v>0</v>
      </c>
      <c r="Y133" s="173">
        <f>+L133/'Total x Ano'!$F$30</f>
        <v>1.0347177525162283E-3</v>
      </c>
    </row>
    <row r="134" spans="1:25" x14ac:dyDescent="0.25">
      <c r="A134" s="157" t="s">
        <v>530</v>
      </c>
      <c r="B134" s="172">
        <f>tab_dinamicas!C655</f>
        <v>6556.5797468281262</v>
      </c>
      <c r="C134" s="172">
        <f>tab_dinamicas!D655</f>
        <v>0</v>
      </c>
      <c r="D134" s="172">
        <f>tab_dinamicas!E655</f>
        <v>0</v>
      </c>
      <c r="E134" s="172">
        <f>tab_dinamicas!F655</f>
        <v>0</v>
      </c>
      <c r="F134" s="172">
        <f>tab_dinamicas!G655</f>
        <v>33784.920427130448</v>
      </c>
      <c r="G134" s="172">
        <f>tab_dinamicas!H655</f>
        <v>0</v>
      </c>
      <c r="H134" s="172">
        <f>tab_dinamicas!I655</f>
        <v>0</v>
      </c>
      <c r="I134" s="172">
        <f>tab_dinamicas!J655</f>
        <v>6170.6245111318385</v>
      </c>
      <c r="J134" s="172">
        <f>tab_dinamicas!K655</f>
        <v>0</v>
      </c>
      <c r="K134" s="172">
        <f>tab_dinamicas!L655</f>
        <v>0</v>
      </c>
      <c r="L134" s="172">
        <f t="shared" ref="L134:L160" si="8">SUM(B134:K134)</f>
        <v>46512.124685090414</v>
      </c>
      <c r="N134" s="157" t="s">
        <v>530</v>
      </c>
      <c r="O134" s="173">
        <f>+B134/'Total x Ano'!$F$30</f>
        <v>3.9242651506942296E-5</v>
      </c>
      <c r="P134" s="173">
        <f>+C134/'Total x Ano'!$F$30</f>
        <v>0</v>
      </c>
      <c r="Q134" s="173">
        <f>+D134/'Total x Ano'!$F$30</f>
        <v>0</v>
      </c>
      <c r="R134" s="173">
        <f>+E134/'Total x Ano'!$F$30</f>
        <v>0</v>
      </c>
      <c r="S134" s="173">
        <f>+F134/'Total x Ano'!$F$30</f>
        <v>2.0221058992732341E-4</v>
      </c>
      <c r="T134" s="173">
        <f>+G134/'Total x Ano'!$F$30</f>
        <v>0</v>
      </c>
      <c r="U134" s="173">
        <f>+H134/'Total x Ano'!$F$30</f>
        <v>0</v>
      </c>
      <c r="V134" s="173">
        <f>+I134/'Total x Ano'!$F$30</f>
        <v>3.6932619844620745E-5</v>
      </c>
      <c r="W134" s="173">
        <f>+J134/'Total x Ano'!$F$30</f>
        <v>0</v>
      </c>
      <c r="X134" s="173">
        <f>+K134/'Total x Ano'!$F$30</f>
        <v>0</v>
      </c>
      <c r="Y134" s="173">
        <f>+L134/'Total x Ano'!$F$30</f>
        <v>2.7838586127888645E-4</v>
      </c>
    </row>
    <row r="135" spans="1:25" x14ac:dyDescent="0.25">
      <c r="A135" s="157" t="s">
        <v>531</v>
      </c>
      <c r="B135" s="172">
        <f>tab_dinamicas!C656</f>
        <v>56463.012991363583</v>
      </c>
      <c r="C135" s="172">
        <f>tab_dinamicas!D656</f>
        <v>0</v>
      </c>
      <c r="D135" s="172">
        <f>tab_dinamicas!E656</f>
        <v>0</v>
      </c>
      <c r="E135" s="172">
        <f>tab_dinamicas!F656</f>
        <v>0</v>
      </c>
      <c r="F135" s="172">
        <f>tab_dinamicas!G656</f>
        <v>256657.70076673091</v>
      </c>
      <c r="G135" s="172">
        <f>tab_dinamicas!H656</f>
        <v>0</v>
      </c>
      <c r="H135" s="172">
        <f>tab_dinamicas!I656</f>
        <v>0</v>
      </c>
      <c r="I135" s="172">
        <f>tab_dinamicas!J656</f>
        <v>29052.008345660088</v>
      </c>
      <c r="J135" s="172">
        <f>tab_dinamicas!K656</f>
        <v>0</v>
      </c>
      <c r="K135" s="172">
        <f>tab_dinamicas!L656</f>
        <v>0</v>
      </c>
      <c r="L135" s="172">
        <f t="shared" si="8"/>
        <v>342172.72210375458</v>
      </c>
      <c r="N135" s="157" t="s">
        <v>531</v>
      </c>
      <c r="O135" s="173">
        <f>+B135/'Total x Ano'!$F$30</f>
        <v>3.3794423730207091E-4</v>
      </c>
      <c r="P135" s="173">
        <f>+C135/'Total x Ano'!$F$30</f>
        <v>0</v>
      </c>
      <c r="Q135" s="173">
        <f>+D135/'Total x Ano'!$F$30</f>
        <v>0</v>
      </c>
      <c r="R135" s="173">
        <f>+E135/'Total x Ano'!$F$30</f>
        <v>0</v>
      </c>
      <c r="S135" s="173">
        <f>+F135/'Total x Ano'!$F$30</f>
        <v>1.5361559069931835E-3</v>
      </c>
      <c r="T135" s="173">
        <f>+G135/'Total x Ano'!$F$30</f>
        <v>0</v>
      </c>
      <c r="U135" s="173">
        <f>+H135/'Total x Ano'!$F$30</f>
        <v>0</v>
      </c>
      <c r="V135" s="173">
        <f>+I135/'Total x Ano'!$F$30</f>
        <v>1.7388301265412853E-4</v>
      </c>
      <c r="W135" s="173">
        <f>+J135/'Total x Ano'!$F$30</f>
        <v>0</v>
      </c>
      <c r="X135" s="173">
        <f>+K135/'Total x Ano'!$F$30</f>
        <v>0</v>
      </c>
      <c r="Y135" s="173">
        <f>+L135/'Total x Ano'!$F$30</f>
        <v>2.0479831569493829E-3</v>
      </c>
    </row>
    <row r="136" spans="1:25" x14ac:dyDescent="0.25">
      <c r="A136" s="157" t="s">
        <v>532</v>
      </c>
      <c r="B136" s="172">
        <f>tab_dinamicas!C657</f>
        <v>1671.4309753784685</v>
      </c>
      <c r="C136" s="172">
        <f>tab_dinamicas!D657</f>
        <v>0</v>
      </c>
      <c r="D136" s="172">
        <f>tab_dinamicas!E657</f>
        <v>0</v>
      </c>
      <c r="E136" s="172">
        <f>tab_dinamicas!F657</f>
        <v>0</v>
      </c>
      <c r="F136" s="172">
        <f>tab_dinamicas!G657</f>
        <v>24372.155536883889</v>
      </c>
      <c r="G136" s="172">
        <f>tab_dinamicas!H657</f>
        <v>0</v>
      </c>
      <c r="H136" s="172">
        <f>tab_dinamicas!I657</f>
        <v>0</v>
      </c>
      <c r="I136" s="172">
        <f>tab_dinamicas!J657</f>
        <v>5051.1335204262086</v>
      </c>
      <c r="J136" s="172">
        <f>tab_dinamicas!K657</f>
        <v>0</v>
      </c>
      <c r="K136" s="172">
        <f>tab_dinamicas!L657</f>
        <v>0</v>
      </c>
      <c r="L136" s="172">
        <f t="shared" si="8"/>
        <v>31094.720032688565</v>
      </c>
      <c r="N136" s="157" t="s">
        <v>532</v>
      </c>
      <c r="O136" s="173">
        <f>+B136/'Total x Ano'!$F$30</f>
        <v>1.0003902311478328E-5</v>
      </c>
      <c r="P136" s="173">
        <f>+C136/'Total x Ano'!$F$30</f>
        <v>0</v>
      </c>
      <c r="Q136" s="173">
        <f>+D136/'Total x Ano'!$F$30</f>
        <v>0</v>
      </c>
      <c r="R136" s="173">
        <f>+E136/'Total x Ano'!$F$30</f>
        <v>0</v>
      </c>
      <c r="S136" s="173">
        <f>+F136/'Total x Ano'!$F$30</f>
        <v>1.4587300744258E-4</v>
      </c>
      <c r="T136" s="173">
        <f>+G136/'Total x Ano'!$F$30</f>
        <v>0</v>
      </c>
      <c r="U136" s="173">
        <f>+H136/'Total x Ano'!$F$30</f>
        <v>0</v>
      </c>
      <c r="V136" s="173">
        <f>+I136/'Total x Ano'!$F$30</f>
        <v>3.0232206441630339E-5</v>
      </c>
      <c r="W136" s="173">
        <f>+J136/'Total x Ano'!$F$30</f>
        <v>0</v>
      </c>
      <c r="X136" s="173">
        <f>+K136/'Total x Ano'!$F$30</f>
        <v>0</v>
      </c>
      <c r="Y136" s="173">
        <f>+L136/'Total x Ano'!$F$30</f>
        <v>1.8610911619568865E-4</v>
      </c>
    </row>
    <row r="137" spans="1:25" x14ac:dyDescent="0.25">
      <c r="A137" s="157" t="s">
        <v>533</v>
      </c>
      <c r="B137" s="172">
        <f>tab_dinamicas!C658</f>
        <v>31221.473400467366</v>
      </c>
      <c r="C137" s="172">
        <f>tab_dinamicas!D658</f>
        <v>0</v>
      </c>
      <c r="D137" s="172">
        <f>tab_dinamicas!E658</f>
        <v>0</v>
      </c>
      <c r="E137" s="172">
        <f>tab_dinamicas!F658</f>
        <v>0</v>
      </c>
      <c r="F137" s="172">
        <f>tab_dinamicas!G658</f>
        <v>288476.8850096743</v>
      </c>
      <c r="G137" s="172">
        <f>tab_dinamicas!H658</f>
        <v>0</v>
      </c>
      <c r="H137" s="172">
        <f>tab_dinamicas!I658</f>
        <v>0</v>
      </c>
      <c r="I137" s="172">
        <f>tab_dinamicas!J658</f>
        <v>30394.434173146044</v>
      </c>
      <c r="J137" s="172">
        <f>tab_dinamicas!K658</f>
        <v>0</v>
      </c>
      <c r="K137" s="172">
        <f>tab_dinamicas!L658</f>
        <v>0</v>
      </c>
      <c r="L137" s="172">
        <f t="shared" si="8"/>
        <v>350092.79258328769</v>
      </c>
      <c r="N137" s="157" t="s">
        <v>533</v>
      </c>
      <c r="O137" s="173">
        <f>+B137/'Total x Ano'!$F$30</f>
        <v>1.8686776452014184E-4</v>
      </c>
      <c r="P137" s="173">
        <f>+C137/'Total x Ano'!$F$30</f>
        <v>0</v>
      </c>
      <c r="Q137" s="173">
        <f>+D137/'Total x Ano'!$F$30</f>
        <v>0</v>
      </c>
      <c r="R137" s="173">
        <f>+E137/'Total x Ano'!$F$30</f>
        <v>0</v>
      </c>
      <c r="S137" s="173">
        <f>+F137/'Total x Ano'!$F$30</f>
        <v>1.7266011096287626E-3</v>
      </c>
      <c r="T137" s="173">
        <f>+G137/'Total x Ano'!$F$30</f>
        <v>0</v>
      </c>
      <c r="U137" s="173">
        <f>+H137/'Total x Ano'!$F$30</f>
        <v>0</v>
      </c>
      <c r="V137" s="173">
        <f>+I137/'Total x Ano'!$F$30</f>
        <v>1.8191774279638527E-4</v>
      </c>
      <c r="W137" s="173">
        <f>+J137/'Total x Ano'!$F$30</f>
        <v>0</v>
      </c>
      <c r="X137" s="173">
        <f>+K137/'Total x Ano'!$F$30</f>
        <v>0</v>
      </c>
      <c r="Y137" s="173">
        <f>+L137/'Total x Ano'!$F$30</f>
        <v>2.0953866169452894E-3</v>
      </c>
    </row>
    <row r="138" spans="1:25" x14ac:dyDescent="0.25">
      <c r="A138" s="157" t="s">
        <v>534</v>
      </c>
      <c r="B138" s="172">
        <f>tab_dinamicas!C659</f>
        <v>1688.2261858628722</v>
      </c>
      <c r="C138" s="172">
        <f>tab_dinamicas!D659</f>
        <v>0</v>
      </c>
      <c r="D138" s="172">
        <f>tab_dinamicas!E659</f>
        <v>0</v>
      </c>
      <c r="E138" s="172">
        <f>tab_dinamicas!F659</f>
        <v>0</v>
      </c>
      <c r="F138" s="172">
        <f>tab_dinamicas!G659</f>
        <v>31900.863482901212</v>
      </c>
      <c r="G138" s="172">
        <f>tab_dinamicas!H659</f>
        <v>0</v>
      </c>
      <c r="H138" s="172">
        <f>tab_dinamicas!I659</f>
        <v>0</v>
      </c>
      <c r="I138" s="172">
        <f>tab_dinamicas!J659</f>
        <v>2061.2310450505438</v>
      </c>
      <c r="J138" s="172">
        <f>tab_dinamicas!K659</f>
        <v>0</v>
      </c>
      <c r="K138" s="172">
        <f>tab_dinamicas!L659</f>
        <v>0</v>
      </c>
      <c r="L138" s="172">
        <f t="shared" si="8"/>
        <v>35650.320713814632</v>
      </c>
      <c r="N138" s="157" t="s">
        <v>534</v>
      </c>
      <c r="O138" s="173">
        <f>+B138/'Total x Ano'!$F$30</f>
        <v>1.0104425544242185E-5</v>
      </c>
      <c r="P138" s="173">
        <f>+C138/'Total x Ano'!$F$30</f>
        <v>0</v>
      </c>
      <c r="Q138" s="173">
        <f>+D138/'Total x Ano'!$F$30</f>
        <v>0</v>
      </c>
      <c r="R138" s="173">
        <f>+E138/'Total x Ano'!$F$30</f>
        <v>0</v>
      </c>
      <c r="S138" s="173">
        <f>+F138/'Total x Ano'!$F$30</f>
        <v>1.9093407184373108E-4</v>
      </c>
      <c r="T138" s="173">
        <f>+G138/'Total x Ano'!$F$30</f>
        <v>0</v>
      </c>
      <c r="U138" s="173">
        <f>+H138/'Total x Ano'!$F$30</f>
        <v>0</v>
      </c>
      <c r="V138" s="173">
        <f>+I138/'Total x Ano'!$F$30</f>
        <v>1.233694619749576E-5</v>
      </c>
      <c r="W138" s="173">
        <f>+J138/'Total x Ano'!$F$30</f>
        <v>0</v>
      </c>
      <c r="X138" s="173">
        <f>+K138/'Total x Ano'!$F$30</f>
        <v>0</v>
      </c>
      <c r="Y138" s="173">
        <f>+L138/'Total x Ano'!$F$30</f>
        <v>2.1337544358546905E-4</v>
      </c>
    </row>
    <row r="139" spans="1:25" x14ac:dyDescent="0.25">
      <c r="A139" s="157" t="s">
        <v>535</v>
      </c>
      <c r="B139" s="172">
        <f>tab_dinamicas!C660</f>
        <v>5862.9563170627771</v>
      </c>
      <c r="C139" s="172">
        <f>tab_dinamicas!D660</f>
        <v>0</v>
      </c>
      <c r="D139" s="172">
        <f>tab_dinamicas!E660</f>
        <v>0</v>
      </c>
      <c r="E139" s="172">
        <f>tab_dinamicas!F660</f>
        <v>0</v>
      </c>
      <c r="F139" s="172">
        <f>tab_dinamicas!G660</f>
        <v>64394.090678320834</v>
      </c>
      <c r="G139" s="172">
        <f>tab_dinamicas!H660</f>
        <v>0</v>
      </c>
      <c r="H139" s="172">
        <f>tab_dinamicas!I660</f>
        <v>0</v>
      </c>
      <c r="I139" s="172">
        <f>tab_dinamicas!J660</f>
        <v>6507.8936779669166</v>
      </c>
      <c r="J139" s="172">
        <f>tab_dinamicas!K660</f>
        <v>0</v>
      </c>
      <c r="K139" s="172">
        <f>tab_dinamicas!L660</f>
        <v>0</v>
      </c>
      <c r="L139" s="172">
        <f t="shared" si="8"/>
        <v>76764.940673350531</v>
      </c>
      <c r="N139" s="157" t="s">
        <v>535</v>
      </c>
      <c r="O139" s="173">
        <f>+B139/'Total x Ano'!$F$30</f>
        <v>3.5091154296144288E-5</v>
      </c>
      <c r="P139" s="173">
        <f>+C139/'Total x Ano'!$F$30</f>
        <v>0</v>
      </c>
      <c r="Q139" s="173">
        <f>+D139/'Total x Ano'!$F$30</f>
        <v>0</v>
      </c>
      <c r="R139" s="173">
        <f>+E139/'Total x Ano'!$F$30</f>
        <v>0</v>
      </c>
      <c r="S139" s="173">
        <f>+F139/'Total x Ano'!$F$30</f>
        <v>3.8541357798908328E-4</v>
      </c>
      <c r="T139" s="173">
        <f>+G139/'Total x Ano'!$F$30</f>
        <v>0</v>
      </c>
      <c r="U139" s="173">
        <f>+H139/'Total x Ano'!$F$30</f>
        <v>0</v>
      </c>
      <c r="V139" s="173">
        <f>+I139/'Total x Ano'!$F$30</f>
        <v>3.8951254085216781E-5</v>
      </c>
      <c r="W139" s="173">
        <f>+J139/'Total x Ano'!$F$30</f>
        <v>0</v>
      </c>
      <c r="X139" s="173">
        <f>+K139/'Total x Ano'!$F$30</f>
        <v>0</v>
      </c>
      <c r="Y139" s="173">
        <f>+L139/'Total x Ano'!$F$30</f>
        <v>4.5945598637044436E-4</v>
      </c>
    </row>
    <row r="140" spans="1:25" x14ac:dyDescent="0.25">
      <c r="A140" s="157" t="s">
        <v>536</v>
      </c>
      <c r="B140" s="172">
        <f>tab_dinamicas!C661</f>
        <v>33788.798143516746</v>
      </c>
      <c r="C140" s="172">
        <f>tab_dinamicas!D661</f>
        <v>0</v>
      </c>
      <c r="D140" s="172">
        <f>tab_dinamicas!E661</f>
        <v>0</v>
      </c>
      <c r="E140" s="172">
        <f>tab_dinamicas!F661</f>
        <v>0</v>
      </c>
      <c r="F140" s="172">
        <f>tab_dinamicas!G661</f>
        <v>205422.20725837789</v>
      </c>
      <c r="G140" s="172">
        <f>tab_dinamicas!H661</f>
        <v>0</v>
      </c>
      <c r="H140" s="172">
        <f>tab_dinamicas!I661</f>
        <v>0</v>
      </c>
      <c r="I140" s="172">
        <f>tab_dinamicas!J661</f>
        <v>25434.710144429275</v>
      </c>
      <c r="J140" s="172">
        <f>tab_dinamicas!K661</f>
        <v>0</v>
      </c>
      <c r="K140" s="172">
        <f>tab_dinamicas!L661</f>
        <v>0</v>
      </c>
      <c r="L140" s="172">
        <f t="shared" si="8"/>
        <v>264645.71554632392</v>
      </c>
      <c r="N140" s="157" t="s">
        <v>536</v>
      </c>
      <c r="O140" s="173">
        <f>+B140/'Total x Ano'!$F$30</f>
        <v>2.022337989598779E-4</v>
      </c>
      <c r="P140" s="173">
        <f>+C140/'Total x Ano'!$F$30</f>
        <v>0</v>
      </c>
      <c r="Q140" s="173">
        <f>+D140/'Total x Ano'!$F$30</f>
        <v>0</v>
      </c>
      <c r="R140" s="173">
        <f>+E140/'Total x Ano'!$F$30</f>
        <v>0</v>
      </c>
      <c r="S140" s="173">
        <f>+F140/'Total x Ano'!$F$30</f>
        <v>1.2294995870563783E-3</v>
      </c>
      <c r="T140" s="173">
        <f>+G140/'Total x Ano'!$F$30</f>
        <v>0</v>
      </c>
      <c r="U140" s="173">
        <f>+H140/'Total x Ano'!$F$30</f>
        <v>0</v>
      </c>
      <c r="V140" s="173">
        <f>+I140/'Total x Ano'!$F$30</f>
        <v>1.5223264337794269E-4</v>
      </c>
      <c r="W140" s="173">
        <f>+J140/'Total x Ano'!$F$30</f>
        <v>0</v>
      </c>
      <c r="X140" s="173">
        <f>+K140/'Total x Ano'!$F$30</f>
        <v>0</v>
      </c>
      <c r="Y140" s="173">
        <f>+L140/'Total x Ano'!$F$30</f>
        <v>1.5839660293941991E-3</v>
      </c>
    </row>
    <row r="141" spans="1:25" x14ac:dyDescent="0.25">
      <c r="A141" s="157" t="s">
        <v>537</v>
      </c>
      <c r="B141" s="172">
        <f>tab_dinamicas!C662</f>
        <v>26090.174374179627</v>
      </c>
      <c r="C141" s="172">
        <f>tab_dinamicas!D662</f>
        <v>0</v>
      </c>
      <c r="D141" s="172">
        <f>tab_dinamicas!E662</f>
        <v>0</v>
      </c>
      <c r="E141" s="172">
        <f>tab_dinamicas!F662</f>
        <v>0</v>
      </c>
      <c r="F141" s="172">
        <f>tab_dinamicas!G662</f>
        <v>165018.12292239687</v>
      </c>
      <c r="G141" s="172">
        <f>tab_dinamicas!H662</f>
        <v>0</v>
      </c>
      <c r="H141" s="172">
        <f>tab_dinamicas!I662</f>
        <v>0</v>
      </c>
      <c r="I141" s="172">
        <f>tab_dinamicas!J662</f>
        <v>17305.260550914561</v>
      </c>
      <c r="J141" s="172">
        <f>tab_dinamicas!K662</f>
        <v>0</v>
      </c>
      <c r="K141" s="172">
        <f>tab_dinamicas!L662</f>
        <v>0</v>
      </c>
      <c r="L141" s="172">
        <f t="shared" si="8"/>
        <v>208413.55784749106</v>
      </c>
      <c r="N141" s="157" t="s">
        <v>537</v>
      </c>
      <c r="O141" s="173">
        <f>+B141/'Total x Ano'!$F$30</f>
        <v>1.5615574892024973E-4</v>
      </c>
      <c r="P141" s="173">
        <f>+C141/'Total x Ano'!$F$30</f>
        <v>0</v>
      </c>
      <c r="Q141" s="173">
        <f>+D141/'Total x Ano'!$F$30</f>
        <v>0</v>
      </c>
      <c r="R141" s="173">
        <f>+E141/'Total x Ano'!$F$30</f>
        <v>0</v>
      </c>
      <c r="S141" s="173">
        <f>+F141/'Total x Ano'!$F$30</f>
        <v>9.8767176488719684E-4</v>
      </c>
      <c r="T141" s="173">
        <f>+G141/'Total x Ano'!$F$30</f>
        <v>0</v>
      </c>
      <c r="U141" s="173">
        <f>+H141/'Total x Ano'!$F$30</f>
        <v>0</v>
      </c>
      <c r="V141" s="173">
        <f>+I141/'Total x Ano'!$F$30</f>
        <v>1.0357600078987926E-4</v>
      </c>
      <c r="W141" s="173">
        <f>+J141/'Total x Ano'!$F$30</f>
        <v>0</v>
      </c>
      <c r="X141" s="173">
        <f>+K141/'Total x Ano'!$F$30</f>
        <v>0</v>
      </c>
      <c r="Y141" s="173">
        <f>+L141/'Total x Ano'!$F$30</f>
        <v>1.2474035145973259E-3</v>
      </c>
    </row>
    <row r="142" spans="1:25" x14ac:dyDescent="0.25">
      <c r="A142" s="157" t="s">
        <v>538</v>
      </c>
      <c r="B142" s="172">
        <f>tab_dinamicas!C663</f>
        <v>50323.092622637902</v>
      </c>
      <c r="C142" s="172">
        <f>tab_dinamicas!D663</f>
        <v>0</v>
      </c>
      <c r="D142" s="172">
        <f>tab_dinamicas!E663</f>
        <v>0</v>
      </c>
      <c r="E142" s="172">
        <f>tab_dinamicas!F663</f>
        <v>0</v>
      </c>
      <c r="F142" s="172">
        <f>tab_dinamicas!G663</f>
        <v>846487.88758706464</v>
      </c>
      <c r="G142" s="172">
        <f>tab_dinamicas!H663</f>
        <v>0</v>
      </c>
      <c r="H142" s="172">
        <f>tab_dinamicas!I663</f>
        <v>0</v>
      </c>
      <c r="I142" s="172">
        <f>tab_dinamicas!J663</f>
        <v>23887.319723554923</v>
      </c>
      <c r="J142" s="172">
        <f>tab_dinamicas!K663</f>
        <v>0</v>
      </c>
      <c r="K142" s="172">
        <f>tab_dinamicas!L663</f>
        <v>0</v>
      </c>
      <c r="L142" s="172">
        <f t="shared" si="8"/>
        <v>920698.2999332574</v>
      </c>
      <c r="N142" s="157" t="s">
        <v>538</v>
      </c>
      <c r="O142" s="173">
        <f>+B142/'Total x Ano'!$F$30</f>
        <v>3.0119538887590162E-4</v>
      </c>
      <c r="P142" s="173">
        <f>+C142/'Total x Ano'!$F$30</f>
        <v>0</v>
      </c>
      <c r="Q142" s="173">
        <f>+D142/'Total x Ano'!$F$30</f>
        <v>0</v>
      </c>
      <c r="R142" s="173">
        <f>+E142/'Total x Ano'!$F$30</f>
        <v>0</v>
      </c>
      <c r="S142" s="173">
        <f>+F142/'Total x Ano'!$F$30</f>
        <v>5.0664264693031438E-3</v>
      </c>
      <c r="T142" s="173">
        <f>+G142/'Total x Ano'!$F$30</f>
        <v>0</v>
      </c>
      <c r="U142" s="173">
        <f>+H142/'Total x Ano'!$F$30</f>
        <v>0</v>
      </c>
      <c r="V142" s="173">
        <f>+I142/'Total x Ano'!$F$30</f>
        <v>1.4297115257384943E-4</v>
      </c>
      <c r="W142" s="173">
        <f>+J142/'Total x Ano'!$F$30</f>
        <v>0</v>
      </c>
      <c r="X142" s="173">
        <f>+K142/'Total x Ano'!$F$30</f>
        <v>0</v>
      </c>
      <c r="Y142" s="173">
        <f>+L142/'Total x Ano'!$F$30</f>
        <v>5.5105930107528936E-3</v>
      </c>
    </row>
    <row r="143" spans="1:25" x14ac:dyDescent="0.25">
      <c r="A143" s="157" t="s">
        <v>539</v>
      </c>
      <c r="B143" s="172">
        <f>tab_dinamicas!C664</f>
        <v>17853.956624112245</v>
      </c>
      <c r="C143" s="172">
        <f>tab_dinamicas!D664</f>
        <v>0</v>
      </c>
      <c r="D143" s="172">
        <f>tab_dinamicas!E664</f>
        <v>0</v>
      </c>
      <c r="E143" s="172">
        <f>tab_dinamicas!F664</f>
        <v>0</v>
      </c>
      <c r="F143" s="172">
        <f>tab_dinamicas!G664</f>
        <v>173297.93734369089</v>
      </c>
      <c r="G143" s="172">
        <f>tab_dinamicas!H664</f>
        <v>0</v>
      </c>
      <c r="H143" s="172">
        <f>tab_dinamicas!I664</f>
        <v>0</v>
      </c>
      <c r="I143" s="172">
        <f>tab_dinamicas!J664</f>
        <v>21439.601148843562</v>
      </c>
      <c r="J143" s="172">
        <f>tab_dinamicas!K664</f>
        <v>0</v>
      </c>
      <c r="K143" s="172">
        <f>tab_dinamicas!L664</f>
        <v>0</v>
      </c>
      <c r="L143" s="172">
        <f t="shared" si="8"/>
        <v>212591.49511664669</v>
      </c>
      <c r="N143" s="157" t="s">
        <v>539</v>
      </c>
      <c r="O143" s="173">
        <f>+B143/'Total x Ano'!$F$30</f>
        <v>1.068600741353062E-4</v>
      </c>
      <c r="P143" s="173">
        <f>+C143/'Total x Ano'!$F$30</f>
        <v>0</v>
      </c>
      <c r="Q143" s="173">
        <f>+D143/'Total x Ano'!$F$30</f>
        <v>0</v>
      </c>
      <c r="R143" s="173">
        <f>+E143/'Total x Ano'!$F$30</f>
        <v>0</v>
      </c>
      <c r="S143" s="173">
        <f>+F143/'Total x Ano'!$F$30</f>
        <v>1.0372283758678204E-3</v>
      </c>
      <c r="T143" s="173">
        <f>+G143/'Total x Ano'!$F$30</f>
        <v>0</v>
      </c>
      <c r="U143" s="173">
        <f>+H143/'Total x Ano'!$F$30</f>
        <v>0</v>
      </c>
      <c r="V143" s="173">
        <f>+I143/'Total x Ano'!$F$30</f>
        <v>1.2832098881111382E-4</v>
      </c>
      <c r="W143" s="173">
        <f>+J143/'Total x Ano'!$F$30</f>
        <v>0</v>
      </c>
      <c r="X143" s="173">
        <f>+K143/'Total x Ano'!$F$30</f>
        <v>0</v>
      </c>
      <c r="Y143" s="173">
        <f>+L143/'Total x Ano'!$F$30</f>
        <v>1.2724094388142403E-3</v>
      </c>
    </row>
    <row r="144" spans="1:25" x14ac:dyDescent="0.25">
      <c r="A144" s="157" t="s">
        <v>540</v>
      </c>
      <c r="B144" s="172">
        <f>tab_dinamicas!C665</f>
        <v>26084.852511230187</v>
      </c>
      <c r="C144" s="172">
        <f>tab_dinamicas!D665</f>
        <v>0</v>
      </c>
      <c r="D144" s="172">
        <f>tab_dinamicas!E665</f>
        <v>0</v>
      </c>
      <c r="E144" s="172">
        <f>tab_dinamicas!F665</f>
        <v>0</v>
      </c>
      <c r="F144" s="172">
        <f>tab_dinamicas!G665</f>
        <v>158872.25738227932</v>
      </c>
      <c r="G144" s="172">
        <f>tab_dinamicas!H665</f>
        <v>0</v>
      </c>
      <c r="H144" s="172">
        <f>tab_dinamicas!I665</f>
        <v>0</v>
      </c>
      <c r="I144" s="172">
        <f>tab_dinamicas!J665</f>
        <v>11072.794003999243</v>
      </c>
      <c r="J144" s="172">
        <f>tab_dinamicas!K665</f>
        <v>0</v>
      </c>
      <c r="K144" s="172">
        <f>tab_dinamicas!L665</f>
        <v>0</v>
      </c>
      <c r="L144" s="172">
        <f t="shared" si="8"/>
        <v>196029.90389750875</v>
      </c>
      <c r="N144" s="157" t="s">
        <v>540</v>
      </c>
      <c r="O144" s="173">
        <f>+B144/'Total x Ano'!$F$30</f>
        <v>1.5612389633534162E-4</v>
      </c>
      <c r="P144" s="173">
        <f>+C144/'Total x Ano'!$F$30</f>
        <v>0</v>
      </c>
      <c r="Q144" s="173">
        <f>+D144/'Total x Ano'!$F$30</f>
        <v>0</v>
      </c>
      <c r="R144" s="173">
        <f>+E144/'Total x Ano'!$F$30</f>
        <v>0</v>
      </c>
      <c r="S144" s="173">
        <f>+F144/'Total x Ano'!$F$30</f>
        <v>9.5088733323042739E-4</v>
      </c>
      <c r="T144" s="173">
        <f>+G144/'Total x Ano'!$F$30</f>
        <v>0</v>
      </c>
      <c r="U144" s="173">
        <f>+H144/'Total x Ano'!$F$30</f>
        <v>0</v>
      </c>
      <c r="V144" s="173">
        <f>+I144/'Total x Ano'!$F$30</f>
        <v>6.6273242008123645E-5</v>
      </c>
      <c r="W144" s="173">
        <f>+J144/'Total x Ano'!$F$30</f>
        <v>0</v>
      </c>
      <c r="X144" s="173">
        <f>+K144/'Total x Ano'!$F$30</f>
        <v>0</v>
      </c>
      <c r="Y144" s="173">
        <f>+L144/'Total x Ano'!$F$30</f>
        <v>1.1732844715738927E-3</v>
      </c>
    </row>
    <row r="145" spans="1:25" x14ac:dyDescent="0.25">
      <c r="A145" s="157" t="s">
        <v>541</v>
      </c>
      <c r="B145" s="172">
        <f>tab_dinamicas!C666</f>
        <v>66050.733192774089</v>
      </c>
      <c r="C145" s="172">
        <f>tab_dinamicas!D666</f>
        <v>0</v>
      </c>
      <c r="D145" s="172">
        <f>tab_dinamicas!E666</f>
        <v>0</v>
      </c>
      <c r="E145" s="172">
        <f>tab_dinamicas!F666</f>
        <v>0</v>
      </c>
      <c r="F145" s="172">
        <f>tab_dinamicas!G666</f>
        <v>1140292.2380722817</v>
      </c>
      <c r="G145" s="172">
        <f>tab_dinamicas!H666</f>
        <v>0</v>
      </c>
      <c r="H145" s="172">
        <f>tab_dinamicas!I666</f>
        <v>0</v>
      </c>
      <c r="I145" s="172">
        <f>tab_dinamicas!J666</f>
        <v>79343.86521511781</v>
      </c>
      <c r="J145" s="172">
        <f>tab_dinamicas!K666</f>
        <v>0</v>
      </c>
      <c r="K145" s="172">
        <f>tab_dinamicas!L666</f>
        <v>0</v>
      </c>
      <c r="L145" s="172">
        <f t="shared" si="8"/>
        <v>1285686.8364801735</v>
      </c>
      <c r="N145" s="157" t="s">
        <v>541</v>
      </c>
      <c r="O145" s="173">
        <f>+B145/'Total x Ano'!$F$30</f>
        <v>3.9532896792965772E-4</v>
      </c>
      <c r="P145" s="173">
        <f>+C145/'Total x Ano'!$F$30</f>
        <v>0</v>
      </c>
      <c r="Q145" s="173">
        <f>+D145/'Total x Ano'!$F$30</f>
        <v>0</v>
      </c>
      <c r="R145" s="173">
        <f>+E145/'Total x Ano'!$F$30</f>
        <v>0</v>
      </c>
      <c r="S145" s="173">
        <f>+F145/'Total x Ano'!$F$30</f>
        <v>6.824913696259028E-3</v>
      </c>
      <c r="T145" s="173">
        <f>+G145/'Total x Ano'!$F$30</f>
        <v>0</v>
      </c>
      <c r="U145" s="173">
        <f>+H145/'Total x Ano'!$F$30</f>
        <v>0</v>
      </c>
      <c r="V145" s="173">
        <f>+I145/'Total x Ano'!$F$30</f>
        <v>4.7489144829771418E-4</v>
      </c>
      <c r="W145" s="173">
        <f>+J145/'Total x Ano'!$F$30</f>
        <v>0</v>
      </c>
      <c r="X145" s="173">
        <f>+K145/'Total x Ano'!$F$30</f>
        <v>0</v>
      </c>
      <c r="Y145" s="173">
        <f>+L145/'Total x Ano'!$F$30</f>
        <v>7.6951341124863988E-3</v>
      </c>
    </row>
    <row r="146" spans="1:25" x14ac:dyDescent="0.25">
      <c r="A146" s="157" t="s">
        <v>542</v>
      </c>
      <c r="B146" s="172">
        <f>tab_dinamicas!C667</f>
        <v>13278.681631675476</v>
      </c>
      <c r="C146" s="172">
        <f>tab_dinamicas!D667</f>
        <v>0</v>
      </c>
      <c r="D146" s="172">
        <f>tab_dinamicas!E667</f>
        <v>0</v>
      </c>
      <c r="E146" s="172">
        <f>tab_dinamicas!F667</f>
        <v>0</v>
      </c>
      <c r="F146" s="172">
        <f>tab_dinamicas!G667</f>
        <v>128649.66318224985</v>
      </c>
      <c r="G146" s="172">
        <f>tab_dinamicas!H667</f>
        <v>0</v>
      </c>
      <c r="H146" s="172">
        <f>tab_dinamicas!I667</f>
        <v>0</v>
      </c>
      <c r="I146" s="172">
        <f>tab_dinamicas!J667</f>
        <v>7586.6087531713338</v>
      </c>
      <c r="J146" s="172">
        <f>tab_dinamicas!K667</f>
        <v>0</v>
      </c>
      <c r="K146" s="172">
        <f>tab_dinamicas!L667</f>
        <v>0</v>
      </c>
      <c r="L146" s="172">
        <f t="shared" si="8"/>
        <v>149514.95356709667</v>
      </c>
      <c r="N146" s="157" t="s">
        <v>542</v>
      </c>
      <c r="O146" s="173">
        <f>+B146/'Total x Ano'!$F$30</f>
        <v>7.9475991426103588E-5</v>
      </c>
      <c r="P146" s="173">
        <f>+C146/'Total x Ano'!$F$30</f>
        <v>0</v>
      </c>
      <c r="Q146" s="173">
        <f>+D146/'Total x Ano'!$F$30</f>
        <v>0</v>
      </c>
      <c r="R146" s="173">
        <f>+E146/'Total x Ano'!$F$30</f>
        <v>0</v>
      </c>
      <c r="S146" s="173">
        <f>+F146/'Total x Ano'!$F$30</f>
        <v>7.6999809255563041E-4</v>
      </c>
      <c r="T146" s="173">
        <f>+G146/'Total x Ano'!$F$30</f>
        <v>0</v>
      </c>
      <c r="U146" s="173">
        <f>+H146/'Total x Ano'!$F$30</f>
        <v>0</v>
      </c>
      <c r="V146" s="173">
        <f>+I146/'Total x Ano'!$F$30</f>
        <v>4.5407614170215479E-5</v>
      </c>
      <c r="W146" s="173">
        <f>+J146/'Total x Ano'!$F$30</f>
        <v>0</v>
      </c>
      <c r="X146" s="173">
        <f>+K146/'Total x Ano'!$F$30</f>
        <v>0</v>
      </c>
      <c r="Y146" s="173">
        <f>+L146/'Total x Ano'!$F$30</f>
        <v>8.9488169815194959E-4</v>
      </c>
    </row>
    <row r="147" spans="1:25" x14ac:dyDescent="0.25">
      <c r="A147" s="157" t="s">
        <v>543</v>
      </c>
      <c r="B147" s="172">
        <f>tab_dinamicas!C668</f>
        <v>29448.339730991131</v>
      </c>
      <c r="C147" s="172">
        <f>tab_dinamicas!D668</f>
        <v>0</v>
      </c>
      <c r="D147" s="172">
        <f>tab_dinamicas!E668</f>
        <v>0</v>
      </c>
      <c r="E147" s="172">
        <f>tab_dinamicas!F668</f>
        <v>0</v>
      </c>
      <c r="F147" s="172">
        <f>tab_dinamicas!G668</f>
        <v>147280.74795669285</v>
      </c>
      <c r="G147" s="172">
        <f>tab_dinamicas!H668</f>
        <v>0</v>
      </c>
      <c r="H147" s="172">
        <f>tab_dinamicas!I668</f>
        <v>0</v>
      </c>
      <c r="I147" s="172">
        <f>tab_dinamicas!J668</f>
        <v>5225.8430723718066</v>
      </c>
      <c r="J147" s="172">
        <f>tab_dinamicas!K668</f>
        <v>0</v>
      </c>
      <c r="K147" s="172">
        <f>tab_dinamicas!L668</f>
        <v>0</v>
      </c>
      <c r="L147" s="172">
        <f t="shared" si="8"/>
        <v>181954.93076005581</v>
      </c>
      <c r="N147" s="157" t="s">
        <v>543</v>
      </c>
      <c r="O147" s="173">
        <f>+B147/'Total x Ano'!$F$30</f>
        <v>1.7625514798022351E-4</v>
      </c>
      <c r="P147" s="173">
        <f>+C147/'Total x Ano'!$F$30</f>
        <v>0</v>
      </c>
      <c r="Q147" s="173">
        <f>+D147/'Total x Ano'!$F$30</f>
        <v>0</v>
      </c>
      <c r="R147" s="173">
        <f>+E147/'Total x Ano'!$F$30</f>
        <v>0</v>
      </c>
      <c r="S147" s="173">
        <f>+F147/'Total x Ano'!$F$30</f>
        <v>8.8150945903500038E-4</v>
      </c>
      <c r="T147" s="173">
        <f>+G147/'Total x Ano'!$F$30</f>
        <v>0</v>
      </c>
      <c r="U147" s="173">
        <f>+H147/'Total x Ano'!$F$30</f>
        <v>0</v>
      </c>
      <c r="V147" s="173">
        <f>+I147/'Total x Ano'!$F$30</f>
        <v>3.1277883658513406E-5</v>
      </c>
      <c r="W147" s="173">
        <f>+J147/'Total x Ano'!$F$30</f>
        <v>0</v>
      </c>
      <c r="X147" s="173">
        <f>+K147/'Total x Ano'!$F$30</f>
        <v>0</v>
      </c>
      <c r="Y147" s="173">
        <f>+L147/'Total x Ano'!$F$30</f>
        <v>1.0890424906737375E-3</v>
      </c>
    </row>
    <row r="148" spans="1:25" x14ac:dyDescent="0.25">
      <c r="A148" s="157" t="s">
        <v>544</v>
      </c>
      <c r="B148" s="172">
        <f>tab_dinamicas!C669</f>
        <v>98417.277977471589</v>
      </c>
      <c r="C148" s="172">
        <f>tab_dinamicas!D669</f>
        <v>0</v>
      </c>
      <c r="D148" s="172">
        <f>tab_dinamicas!E669</f>
        <v>0</v>
      </c>
      <c r="E148" s="172">
        <f>tab_dinamicas!F669</f>
        <v>0</v>
      </c>
      <c r="F148" s="172">
        <f>tab_dinamicas!G669</f>
        <v>1065196.7388178443</v>
      </c>
      <c r="G148" s="172">
        <f>tab_dinamicas!H669</f>
        <v>0</v>
      </c>
      <c r="H148" s="172">
        <f>tab_dinamicas!I669</f>
        <v>0</v>
      </c>
      <c r="I148" s="172">
        <f>tab_dinamicas!J669</f>
        <v>83029.270382766292</v>
      </c>
      <c r="J148" s="172">
        <f>tab_dinamicas!K669</f>
        <v>0</v>
      </c>
      <c r="K148" s="172">
        <f>tab_dinamicas!L669</f>
        <v>0</v>
      </c>
      <c r="L148" s="172">
        <f t="shared" si="8"/>
        <v>1246643.2871780822</v>
      </c>
      <c r="N148" s="157" t="s">
        <v>544</v>
      </c>
      <c r="O148" s="173">
        <f>+B148/'Total x Ano'!$F$30</f>
        <v>5.8905025044500938E-4</v>
      </c>
      <c r="P148" s="173">
        <f>+C148/'Total x Ano'!$F$30</f>
        <v>0</v>
      </c>
      <c r="Q148" s="173">
        <f>+D148/'Total x Ano'!$F$30</f>
        <v>0</v>
      </c>
      <c r="R148" s="173">
        <f>+E148/'Total x Ano'!$F$30</f>
        <v>0</v>
      </c>
      <c r="S148" s="173">
        <f>+F148/'Total x Ano'!$F$30</f>
        <v>6.3754497042428585E-3</v>
      </c>
      <c r="T148" s="173">
        <f>+G148/'Total x Ano'!$F$30</f>
        <v>0</v>
      </c>
      <c r="U148" s="173">
        <f>+H148/'Total x Ano'!$F$30</f>
        <v>0</v>
      </c>
      <c r="V148" s="173">
        <f>+I148/'Total x Ano'!$F$30</f>
        <v>4.9694945357491363E-4</v>
      </c>
      <c r="W148" s="173">
        <f>+J148/'Total x Ano'!$F$30</f>
        <v>0</v>
      </c>
      <c r="X148" s="173">
        <f>+K148/'Total x Ano'!$F$30</f>
        <v>0</v>
      </c>
      <c r="Y148" s="173">
        <f>+L148/'Total x Ano'!$F$30</f>
        <v>7.4614494082627814E-3</v>
      </c>
    </row>
    <row r="149" spans="1:25" x14ac:dyDescent="0.25">
      <c r="A149" s="157" t="s">
        <v>545</v>
      </c>
      <c r="B149" s="172">
        <f>tab_dinamicas!C670</f>
        <v>278357.06464411056</v>
      </c>
      <c r="C149" s="172">
        <f>tab_dinamicas!D670</f>
        <v>0</v>
      </c>
      <c r="D149" s="172">
        <f>tab_dinamicas!E670</f>
        <v>0</v>
      </c>
      <c r="E149" s="172">
        <f>tab_dinamicas!F670</f>
        <v>0</v>
      </c>
      <c r="F149" s="172">
        <f>tab_dinamicas!G670</f>
        <v>2191400.1510251667</v>
      </c>
      <c r="G149" s="172">
        <f>tab_dinamicas!H670</f>
        <v>0</v>
      </c>
      <c r="H149" s="172">
        <f>tab_dinamicas!I670</f>
        <v>0</v>
      </c>
      <c r="I149" s="172">
        <f>tab_dinamicas!J670</f>
        <v>216310.02696785785</v>
      </c>
      <c r="J149" s="172">
        <f>tab_dinamicas!K670</f>
        <v>0</v>
      </c>
      <c r="K149" s="172">
        <f>tab_dinamicas!L670</f>
        <v>0</v>
      </c>
      <c r="L149" s="172">
        <f t="shared" si="8"/>
        <v>2686067.2426371351</v>
      </c>
      <c r="N149" s="157" t="s">
        <v>545</v>
      </c>
      <c r="O149" s="173">
        <f>+B149/'Total x Ano'!$F$30</f>
        <v>1.6660316360231386E-3</v>
      </c>
      <c r="P149" s="173">
        <f>+C149/'Total x Ano'!$F$30</f>
        <v>0</v>
      </c>
      <c r="Q149" s="173">
        <f>+D149/'Total x Ano'!$F$30</f>
        <v>0</v>
      </c>
      <c r="R149" s="173">
        <f>+E149/'Total x Ano'!$F$30</f>
        <v>0</v>
      </c>
      <c r="S149" s="173">
        <f>+F149/'Total x Ano'!$F$30</f>
        <v>1.3116038507812514E-2</v>
      </c>
      <c r="T149" s="173">
        <f>+G149/'Total x Ano'!$F$30</f>
        <v>0</v>
      </c>
      <c r="U149" s="173">
        <f>+H149/'Total x Ano'!$F$30</f>
        <v>0</v>
      </c>
      <c r="V149" s="173">
        <f>+I149/'Total x Ano'!$F$30</f>
        <v>1.2946657149809626E-3</v>
      </c>
      <c r="W149" s="173">
        <f>+J149/'Total x Ano'!$F$30</f>
        <v>0</v>
      </c>
      <c r="X149" s="173">
        <f>+K149/'Total x Ano'!$F$30</f>
        <v>0</v>
      </c>
      <c r="Y149" s="173">
        <f>+L149/'Total x Ano'!$F$30</f>
        <v>1.6076735858816617E-2</v>
      </c>
    </row>
    <row r="150" spans="1:25" x14ac:dyDescent="0.25">
      <c r="A150" s="157" t="s">
        <v>546</v>
      </c>
      <c r="B150" s="172">
        <f>tab_dinamicas!C671</f>
        <v>79682.394431246372</v>
      </c>
      <c r="C150" s="172">
        <f>tab_dinamicas!D671</f>
        <v>0</v>
      </c>
      <c r="D150" s="172">
        <f>tab_dinamicas!E671</f>
        <v>0</v>
      </c>
      <c r="E150" s="172">
        <f>tab_dinamicas!F671</f>
        <v>0</v>
      </c>
      <c r="F150" s="172">
        <f>tab_dinamicas!G671</f>
        <v>456000.67527335882</v>
      </c>
      <c r="G150" s="172">
        <f>tab_dinamicas!H671</f>
        <v>0</v>
      </c>
      <c r="H150" s="172">
        <f>tab_dinamicas!I671</f>
        <v>0</v>
      </c>
      <c r="I150" s="172">
        <f>tab_dinamicas!J671</f>
        <v>48870.219444883303</v>
      </c>
      <c r="J150" s="172">
        <f>tab_dinamicas!K671</f>
        <v>0</v>
      </c>
      <c r="K150" s="172">
        <f>tab_dinamicas!L671</f>
        <v>0</v>
      </c>
      <c r="L150" s="172">
        <f t="shared" si="8"/>
        <v>584553.28914948844</v>
      </c>
      <c r="N150" s="157" t="s">
        <v>546</v>
      </c>
      <c r="O150" s="173">
        <f>+B150/'Total x Ano'!$F$30</f>
        <v>4.7691762422577766E-4</v>
      </c>
      <c r="P150" s="173">
        <f>+C150/'Total x Ano'!$F$30</f>
        <v>0</v>
      </c>
      <c r="Q150" s="173">
        <f>+D150/'Total x Ano'!$F$30</f>
        <v>0</v>
      </c>
      <c r="R150" s="173">
        <f>+E150/'Total x Ano'!$F$30</f>
        <v>0</v>
      </c>
      <c r="S150" s="173">
        <f>+F150/'Total x Ano'!$F$30</f>
        <v>2.7292698750960328E-3</v>
      </c>
      <c r="T150" s="173">
        <f>+G150/'Total x Ano'!$F$30</f>
        <v>0</v>
      </c>
      <c r="U150" s="173">
        <f>+H150/'Total x Ano'!$F$30</f>
        <v>0</v>
      </c>
      <c r="V150" s="173">
        <f>+I150/'Total x Ano'!$F$30</f>
        <v>2.9249960570846748E-4</v>
      </c>
      <c r="W150" s="173">
        <f>+J150/'Total x Ano'!$F$30</f>
        <v>0</v>
      </c>
      <c r="X150" s="173">
        <f>+K150/'Total x Ano'!$F$30</f>
        <v>0</v>
      </c>
      <c r="Y150" s="173">
        <f>+L150/'Total x Ano'!$F$30</f>
        <v>3.4986871050302778E-3</v>
      </c>
    </row>
    <row r="151" spans="1:25" x14ac:dyDescent="0.25">
      <c r="A151" s="157" t="s">
        <v>547</v>
      </c>
      <c r="B151" s="172">
        <f>tab_dinamicas!C672</f>
        <v>457742.10115838988</v>
      </c>
      <c r="C151" s="172">
        <f>tab_dinamicas!D672</f>
        <v>0</v>
      </c>
      <c r="D151" s="172">
        <f>tab_dinamicas!E672</f>
        <v>0</v>
      </c>
      <c r="E151" s="172">
        <f>tab_dinamicas!F672</f>
        <v>0</v>
      </c>
      <c r="F151" s="172">
        <f>tab_dinamicas!G672</f>
        <v>3473666.8221824802</v>
      </c>
      <c r="G151" s="172">
        <f>tab_dinamicas!H672</f>
        <v>0</v>
      </c>
      <c r="H151" s="172">
        <f>tab_dinamicas!I672</f>
        <v>0</v>
      </c>
      <c r="I151" s="172">
        <f>tab_dinamicas!J672</f>
        <v>168837.29877458129</v>
      </c>
      <c r="J151" s="172">
        <f>tab_dinamicas!K672</f>
        <v>0</v>
      </c>
      <c r="K151" s="172">
        <f>tab_dinamicas!L672</f>
        <v>0</v>
      </c>
      <c r="L151" s="172">
        <f t="shared" si="8"/>
        <v>4100246.2221154515</v>
      </c>
      <c r="N151" s="157" t="s">
        <v>547</v>
      </c>
      <c r="O151" s="173">
        <f>+B151/'Total x Ano'!$F$30</f>
        <v>2.7396927131869602E-3</v>
      </c>
      <c r="P151" s="173">
        <f>+C151/'Total x Ano'!$F$30</f>
        <v>0</v>
      </c>
      <c r="Q151" s="173">
        <f>+D151/'Total x Ano'!$F$30</f>
        <v>0</v>
      </c>
      <c r="R151" s="173">
        <f>+E151/'Total x Ano'!$F$30</f>
        <v>0</v>
      </c>
      <c r="S151" s="173">
        <f>+F151/'Total x Ano'!$F$30</f>
        <v>2.0790702137052513E-2</v>
      </c>
      <c r="T151" s="173">
        <f>+G151/'Total x Ano'!$F$30</f>
        <v>0</v>
      </c>
      <c r="U151" s="173">
        <f>+H151/'Total x Ano'!$F$30</f>
        <v>0</v>
      </c>
      <c r="V151" s="173">
        <f>+I151/'Total x Ano'!$F$30</f>
        <v>1.010530418758296E-3</v>
      </c>
      <c r="W151" s="173">
        <f>+J151/'Total x Ano'!$F$30</f>
        <v>0</v>
      </c>
      <c r="X151" s="173">
        <f>+K151/'Total x Ano'!$F$30</f>
        <v>0</v>
      </c>
      <c r="Y151" s="173">
        <f>+L151/'Total x Ano'!$F$30</f>
        <v>2.454092526899777E-2</v>
      </c>
    </row>
    <row r="152" spans="1:25" x14ac:dyDescent="0.25">
      <c r="A152" s="157" t="s">
        <v>548</v>
      </c>
      <c r="B152" s="172">
        <f>tab_dinamicas!C673</f>
        <v>1490735.4017157808</v>
      </c>
      <c r="C152" s="172">
        <f>tab_dinamicas!D673</f>
        <v>0</v>
      </c>
      <c r="D152" s="172">
        <f>tab_dinamicas!E673</f>
        <v>0</v>
      </c>
      <c r="E152" s="172">
        <f>tab_dinamicas!F673</f>
        <v>0</v>
      </c>
      <c r="F152" s="172">
        <f>tab_dinamicas!G673</f>
        <v>16477007.671419535</v>
      </c>
      <c r="G152" s="172">
        <f>tab_dinamicas!H673</f>
        <v>0</v>
      </c>
      <c r="H152" s="172">
        <f>tab_dinamicas!I673</f>
        <v>0</v>
      </c>
      <c r="I152" s="172">
        <f>tab_dinamicas!J673</f>
        <v>882810.50715501385</v>
      </c>
      <c r="J152" s="172">
        <f>tab_dinamicas!K673</f>
        <v>0</v>
      </c>
      <c r="K152" s="172">
        <f>tab_dinamicas!L673</f>
        <v>0</v>
      </c>
      <c r="L152" s="172">
        <f t="shared" si="8"/>
        <v>18850553.580290329</v>
      </c>
      <c r="N152" s="157" t="s">
        <v>548</v>
      </c>
      <c r="O152" s="173">
        <f>+B152/'Total x Ano'!$F$30</f>
        <v>8.9223973653176011E-3</v>
      </c>
      <c r="P152" s="173">
        <f>+C152/'Total x Ano'!$F$30</f>
        <v>0</v>
      </c>
      <c r="Q152" s="173">
        <f>+D152/'Total x Ano'!$F$30</f>
        <v>0</v>
      </c>
      <c r="R152" s="173">
        <f>+E152/'Total x Ano'!$F$30</f>
        <v>0</v>
      </c>
      <c r="S152" s="173">
        <f>+F152/'Total x Ano'!$F$30</f>
        <v>9.8618715076185512E-2</v>
      </c>
      <c r="T152" s="173">
        <f>+G152/'Total x Ano'!$F$30</f>
        <v>0</v>
      </c>
      <c r="U152" s="173">
        <f>+H152/'Total x Ano'!$F$30</f>
        <v>0</v>
      </c>
      <c r="V152" s="173">
        <f>+I152/'Total x Ano'!$F$30</f>
        <v>5.2838257775650217E-3</v>
      </c>
      <c r="W152" s="173">
        <f>+J152/'Total x Ano'!$F$30</f>
        <v>0</v>
      </c>
      <c r="X152" s="173">
        <f>+K152/'Total x Ano'!$F$30</f>
        <v>0</v>
      </c>
      <c r="Y152" s="173">
        <f>+L152/'Total x Ano'!$F$30</f>
        <v>0.11282493821906814</v>
      </c>
    </row>
    <row r="153" spans="1:25" x14ac:dyDescent="0.25">
      <c r="A153" s="157" t="s">
        <v>549</v>
      </c>
      <c r="B153" s="172">
        <f>tab_dinamicas!C674</f>
        <v>483002.85414698021</v>
      </c>
      <c r="C153" s="172">
        <f>tab_dinamicas!D674</f>
        <v>0</v>
      </c>
      <c r="D153" s="172">
        <f>tab_dinamicas!E674</f>
        <v>0</v>
      </c>
      <c r="E153" s="172">
        <f>tab_dinamicas!F674</f>
        <v>0</v>
      </c>
      <c r="F153" s="172">
        <f>tab_dinamicas!G674</f>
        <v>2147211.4332317719</v>
      </c>
      <c r="G153" s="172">
        <f>tab_dinamicas!H674</f>
        <v>0</v>
      </c>
      <c r="H153" s="172">
        <f>tab_dinamicas!I674</f>
        <v>0</v>
      </c>
      <c r="I153" s="172">
        <f>tab_dinamicas!J674</f>
        <v>180167.61663822792</v>
      </c>
      <c r="J153" s="172">
        <f>tab_dinamicas!K674</f>
        <v>0</v>
      </c>
      <c r="K153" s="172">
        <f>tab_dinamicas!L674</f>
        <v>0</v>
      </c>
      <c r="L153" s="172">
        <f t="shared" si="8"/>
        <v>2810381.90401698</v>
      </c>
      <c r="N153" s="157" t="s">
        <v>549</v>
      </c>
      <c r="O153" s="173">
        <f>+B153/'Total x Ano'!$F$30</f>
        <v>2.8908841826133422E-3</v>
      </c>
      <c r="P153" s="173">
        <f>+C153/'Total x Ano'!$F$30</f>
        <v>0</v>
      </c>
      <c r="Q153" s="173">
        <f>+D153/'Total x Ano'!$F$30</f>
        <v>0</v>
      </c>
      <c r="R153" s="173">
        <f>+E153/'Total x Ano'!$F$30</f>
        <v>0</v>
      </c>
      <c r="S153" s="173">
        <f>+F153/'Total x Ano'!$F$30</f>
        <v>1.2851558776021911E-2</v>
      </c>
      <c r="T153" s="173">
        <f>+G153/'Total x Ano'!$F$30</f>
        <v>0</v>
      </c>
      <c r="U153" s="173">
        <f>+H153/'Total x Ano'!$F$30</f>
        <v>0</v>
      </c>
      <c r="V153" s="173">
        <f>+I153/'Total x Ano'!$F$30</f>
        <v>1.0783450008353412E-3</v>
      </c>
      <c r="W153" s="173">
        <f>+J153/'Total x Ano'!$F$30</f>
        <v>0</v>
      </c>
      <c r="X153" s="173">
        <f>+K153/'Total x Ano'!$F$30</f>
        <v>0</v>
      </c>
      <c r="Y153" s="173">
        <f>+L153/'Total x Ano'!$F$30</f>
        <v>1.6820787959470593E-2</v>
      </c>
    </row>
    <row r="154" spans="1:25" x14ac:dyDescent="0.25">
      <c r="A154" s="157" t="s">
        <v>550</v>
      </c>
      <c r="B154" s="172">
        <f>tab_dinamicas!C675</f>
        <v>248066.0522991367</v>
      </c>
      <c r="C154" s="172">
        <f>tab_dinamicas!D675</f>
        <v>0</v>
      </c>
      <c r="D154" s="172">
        <f>tab_dinamicas!E675</f>
        <v>0</v>
      </c>
      <c r="E154" s="172">
        <f>tab_dinamicas!F675</f>
        <v>0</v>
      </c>
      <c r="F154" s="172">
        <f>tab_dinamicas!G675</f>
        <v>824509.63464082382</v>
      </c>
      <c r="G154" s="172">
        <f>tab_dinamicas!H675</f>
        <v>0</v>
      </c>
      <c r="H154" s="172">
        <f>tab_dinamicas!I675</f>
        <v>0</v>
      </c>
      <c r="I154" s="172">
        <f>tab_dinamicas!J675</f>
        <v>81761.579139597205</v>
      </c>
      <c r="J154" s="172">
        <f>tab_dinamicas!K675</f>
        <v>0</v>
      </c>
      <c r="K154" s="172">
        <f>tab_dinamicas!L675</f>
        <v>0</v>
      </c>
      <c r="L154" s="172">
        <f t="shared" si="8"/>
        <v>1154337.2660795578</v>
      </c>
      <c r="N154" s="157" t="s">
        <v>550</v>
      </c>
      <c r="O154" s="173">
        <f>+B154/'Total x Ano'!$F$30</f>
        <v>1.484732896871624E-3</v>
      </c>
      <c r="P154" s="173">
        <f>+C154/'Total x Ano'!$F$30</f>
        <v>0</v>
      </c>
      <c r="Q154" s="173">
        <f>+D154/'Total x Ano'!$F$30</f>
        <v>0</v>
      </c>
      <c r="R154" s="173">
        <f>+E154/'Total x Ano'!$F$30</f>
        <v>0</v>
      </c>
      <c r="S154" s="173">
        <f>+F154/'Total x Ano'!$F$30</f>
        <v>4.9348815244684525E-3</v>
      </c>
      <c r="T154" s="173">
        <f>+G154/'Total x Ano'!$F$30</f>
        <v>0</v>
      </c>
      <c r="U154" s="173">
        <f>+H154/'Total x Ano'!$F$30</f>
        <v>0</v>
      </c>
      <c r="V154" s="173">
        <f>+I154/'Total x Ano'!$F$30</f>
        <v>4.8936202726500668E-4</v>
      </c>
      <c r="W154" s="173">
        <f>+J154/'Total x Ano'!$F$30</f>
        <v>0</v>
      </c>
      <c r="X154" s="173">
        <f>+K154/'Total x Ano'!$F$30</f>
        <v>0</v>
      </c>
      <c r="Y154" s="173">
        <f>+L154/'Total x Ano'!$F$30</f>
        <v>6.9089764486050843E-3</v>
      </c>
    </row>
    <row r="155" spans="1:25" x14ac:dyDescent="0.25">
      <c r="A155" s="157" t="s">
        <v>551</v>
      </c>
      <c r="B155" s="172">
        <f>tab_dinamicas!C676</f>
        <v>305203.65117543197</v>
      </c>
      <c r="C155" s="172">
        <f>tab_dinamicas!D676</f>
        <v>0</v>
      </c>
      <c r="D155" s="172">
        <f>tab_dinamicas!E676</f>
        <v>0</v>
      </c>
      <c r="E155" s="172">
        <f>tab_dinamicas!F676</f>
        <v>0</v>
      </c>
      <c r="F155" s="172">
        <f>tab_dinamicas!G676</f>
        <v>1680423.7676524019</v>
      </c>
      <c r="G155" s="172">
        <f>tab_dinamicas!H676</f>
        <v>0</v>
      </c>
      <c r="H155" s="172">
        <f>tab_dinamicas!I676</f>
        <v>0</v>
      </c>
      <c r="I155" s="172">
        <f>tab_dinamicas!J676</f>
        <v>146181.16192050965</v>
      </c>
      <c r="J155" s="172">
        <f>tab_dinamicas!K676</f>
        <v>0</v>
      </c>
      <c r="K155" s="172">
        <f>tab_dinamicas!L676</f>
        <v>0</v>
      </c>
      <c r="L155" s="172">
        <f t="shared" si="8"/>
        <v>2131808.5807483434</v>
      </c>
      <c r="N155" s="157" t="s">
        <v>551</v>
      </c>
      <c r="O155" s="173">
        <f>+B155/'Total x Ano'!$F$30</f>
        <v>1.8267146872602235E-3</v>
      </c>
      <c r="P155" s="173">
        <f>+C155/'Total x Ano'!$F$30</f>
        <v>0</v>
      </c>
      <c r="Q155" s="173">
        <f>+D155/'Total x Ano'!$F$30</f>
        <v>0</v>
      </c>
      <c r="R155" s="173">
        <f>+E155/'Total x Ano'!$F$30</f>
        <v>0</v>
      </c>
      <c r="S155" s="173">
        <f>+F155/'Total x Ano'!$F$30</f>
        <v>1.0057726260382635E-2</v>
      </c>
      <c r="T155" s="173">
        <f>+G155/'Total x Ano'!$F$30</f>
        <v>0</v>
      </c>
      <c r="U155" s="173">
        <f>+H155/'Total x Ano'!$F$30</f>
        <v>0</v>
      </c>
      <c r="V155" s="173">
        <f>+I155/'Total x Ano'!$F$30</f>
        <v>8.7492818140458447E-4</v>
      </c>
      <c r="W155" s="173">
        <f>+J155/'Total x Ano'!$F$30</f>
        <v>0</v>
      </c>
      <c r="X155" s="173">
        <f>+K155/'Total x Ano'!$F$30</f>
        <v>0</v>
      </c>
      <c r="Y155" s="173">
        <f>+L155/'Total x Ano'!$F$30</f>
        <v>1.2759369129047442E-2</v>
      </c>
    </row>
    <row r="156" spans="1:25" x14ac:dyDescent="0.25">
      <c r="A156" s="157" t="s">
        <v>552</v>
      </c>
      <c r="B156" s="172">
        <f>tab_dinamicas!C677</f>
        <v>43964.938009965808</v>
      </c>
      <c r="C156" s="172">
        <f>tab_dinamicas!D677</f>
        <v>0</v>
      </c>
      <c r="D156" s="172">
        <f>tab_dinamicas!E677</f>
        <v>0</v>
      </c>
      <c r="E156" s="172">
        <f>tab_dinamicas!F677</f>
        <v>0</v>
      </c>
      <c r="F156" s="172">
        <f>tab_dinamicas!G677</f>
        <v>156335.67560166688</v>
      </c>
      <c r="G156" s="172">
        <f>tab_dinamicas!H677</f>
        <v>0</v>
      </c>
      <c r="H156" s="172">
        <f>tab_dinamicas!I677</f>
        <v>0</v>
      </c>
      <c r="I156" s="172">
        <f>tab_dinamicas!J677</f>
        <v>24552.143591886816</v>
      </c>
      <c r="J156" s="172">
        <f>tab_dinamicas!K677</f>
        <v>0</v>
      </c>
      <c r="K156" s="172">
        <f>tab_dinamicas!L677</f>
        <v>0</v>
      </c>
      <c r="L156" s="172">
        <f t="shared" si="8"/>
        <v>224852.75720351952</v>
      </c>
      <c r="N156" s="157" t="s">
        <v>552</v>
      </c>
      <c r="O156" s="173">
        <f>+B156/'Total x Ano'!$F$30</f>
        <v>2.6314035784954148E-4</v>
      </c>
      <c r="P156" s="173">
        <f>+C156/'Total x Ano'!$F$30</f>
        <v>0</v>
      </c>
      <c r="Q156" s="173">
        <f>+D156/'Total x Ano'!$F$30</f>
        <v>0</v>
      </c>
      <c r="R156" s="173">
        <f>+E156/'Total x Ano'!$F$30</f>
        <v>0</v>
      </c>
      <c r="S156" s="173">
        <f>+F156/'Total x Ano'!$F$30</f>
        <v>9.3570530255603676E-4</v>
      </c>
      <c r="T156" s="173">
        <f>+G156/'Total x Ano'!$F$30</f>
        <v>0</v>
      </c>
      <c r="U156" s="173">
        <f>+H156/'Total x Ano'!$F$30</f>
        <v>0</v>
      </c>
      <c r="V156" s="173">
        <f>+I156/'Total x Ano'!$F$30</f>
        <v>1.4695027772535345E-4</v>
      </c>
      <c r="W156" s="173">
        <f>+J156/'Total x Ano'!$F$30</f>
        <v>0</v>
      </c>
      <c r="X156" s="173">
        <f>+K156/'Total x Ano'!$F$30</f>
        <v>0</v>
      </c>
      <c r="Y156" s="173">
        <f>+L156/'Total x Ano'!$F$30</f>
        <v>1.3457959381309318E-3</v>
      </c>
    </row>
    <row r="157" spans="1:25" x14ac:dyDescent="0.25">
      <c r="A157" s="157" t="s">
        <v>553</v>
      </c>
      <c r="B157" s="172">
        <f>tab_dinamicas!C678</f>
        <v>49881.799539940774</v>
      </c>
      <c r="C157" s="172">
        <f>tab_dinamicas!D678</f>
        <v>0</v>
      </c>
      <c r="D157" s="172">
        <f>tab_dinamicas!E678</f>
        <v>0</v>
      </c>
      <c r="E157" s="172">
        <f>tab_dinamicas!F678</f>
        <v>0</v>
      </c>
      <c r="F157" s="172">
        <f>tab_dinamicas!G678</f>
        <v>269185.92467807693</v>
      </c>
      <c r="G157" s="172">
        <f>tab_dinamicas!H678</f>
        <v>0</v>
      </c>
      <c r="H157" s="172">
        <f>tab_dinamicas!I678</f>
        <v>0</v>
      </c>
      <c r="I157" s="172">
        <f>tab_dinamicas!J678</f>
        <v>19627.649338128438</v>
      </c>
      <c r="J157" s="172">
        <f>tab_dinamicas!K678</f>
        <v>0</v>
      </c>
      <c r="K157" s="172">
        <f>tab_dinamicas!L678</f>
        <v>0</v>
      </c>
      <c r="L157" s="172">
        <f t="shared" si="8"/>
        <v>338695.37355614617</v>
      </c>
      <c r="N157" s="157" t="s">
        <v>553</v>
      </c>
      <c r="O157" s="173">
        <f>+B157/'Total x Ano'!$F$30</f>
        <v>2.98554147355872E-4</v>
      </c>
      <c r="P157" s="173">
        <f>+C157/'Total x Ano'!$F$30</f>
        <v>0</v>
      </c>
      <c r="Q157" s="173">
        <f>+D157/'Total x Ano'!$F$30</f>
        <v>0</v>
      </c>
      <c r="R157" s="173">
        <f>+E157/'Total x Ano'!$F$30</f>
        <v>0</v>
      </c>
      <c r="S157" s="173">
        <f>+F157/'Total x Ano'!$F$30</f>
        <v>1.6111402347887438E-3</v>
      </c>
      <c r="T157" s="173">
        <f>+G157/'Total x Ano'!$F$30</f>
        <v>0</v>
      </c>
      <c r="U157" s="173">
        <f>+H157/'Total x Ano'!$F$30</f>
        <v>0</v>
      </c>
      <c r="V157" s="173">
        <f>+I157/'Total x Ano'!$F$30</f>
        <v>1.1747603668654531E-4</v>
      </c>
      <c r="W157" s="173">
        <f>+J157/'Total x Ano'!$F$30</f>
        <v>0</v>
      </c>
      <c r="X157" s="173">
        <f>+K157/'Total x Ano'!$F$30</f>
        <v>0</v>
      </c>
      <c r="Y157" s="173">
        <f>+L157/'Total x Ano'!$F$30</f>
        <v>2.0271704188311612E-3</v>
      </c>
    </row>
    <row r="158" spans="1:25" x14ac:dyDescent="0.25">
      <c r="A158" s="157" t="s">
        <v>554</v>
      </c>
      <c r="B158" s="172">
        <f>tab_dinamicas!C679</f>
        <v>100234.00548746042</v>
      </c>
      <c r="C158" s="172">
        <f>tab_dinamicas!D679</f>
        <v>0</v>
      </c>
      <c r="D158" s="172">
        <f>tab_dinamicas!E679</f>
        <v>0</v>
      </c>
      <c r="E158" s="172">
        <f>tab_dinamicas!F679</f>
        <v>0</v>
      </c>
      <c r="F158" s="172">
        <f>tab_dinamicas!G679</f>
        <v>637563.7153543249</v>
      </c>
      <c r="G158" s="172">
        <f>tab_dinamicas!H679</f>
        <v>0</v>
      </c>
      <c r="H158" s="172">
        <f>tab_dinamicas!I679</f>
        <v>0</v>
      </c>
      <c r="I158" s="172">
        <f>tab_dinamicas!J679</f>
        <v>65383.713756481135</v>
      </c>
      <c r="J158" s="172">
        <f>tab_dinamicas!K679</f>
        <v>0</v>
      </c>
      <c r="K158" s="172">
        <f>tab_dinamicas!L679</f>
        <v>0</v>
      </c>
      <c r="L158" s="172">
        <f t="shared" si="8"/>
        <v>803181.4345982665</v>
      </c>
      <c r="N158" s="157" t="s">
        <v>554</v>
      </c>
      <c r="O158" s="173">
        <f>+B158/'Total x Ano'!$F$30</f>
        <v>5.9992378623812716E-4</v>
      </c>
      <c r="P158" s="173">
        <f>+C158/'Total x Ano'!$F$30</f>
        <v>0</v>
      </c>
      <c r="Q158" s="173">
        <f>+D158/'Total x Ano'!$F$30</f>
        <v>0</v>
      </c>
      <c r="R158" s="173">
        <f>+E158/'Total x Ano'!$F$30</f>
        <v>0</v>
      </c>
      <c r="S158" s="173">
        <f>+F158/'Total x Ano'!$F$30</f>
        <v>3.8159668091011767E-3</v>
      </c>
      <c r="T158" s="173">
        <f>+G158/'Total x Ano'!$F$30</f>
        <v>0</v>
      </c>
      <c r="U158" s="173">
        <f>+H158/'Total x Ano'!$F$30</f>
        <v>0</v>
      </c>
      <c r="V158" s="173">
        <f>+I158/'Total x Ano'!$F$30</f>
        <v>3.9133670179433548E-4</v>
      </c>
      <c r="W158" s="173">
        <f>+J158/'Total x Ano'!$F$30</f>
        <v>0</v>
      </c>
      <c r="X158" s="173">
        <f>+K158/'Total x Ano'!$F$30</f>
        <v>0</v>
      </c>
      <c r="Y158" s="173">
        <f>+L158/'Total x Ano'!$F$30</f>
        <v>4.8072272971336396E-3</v>
      </c>
    </row>
    <row r="159" spans="1:25" x14ac:dyDescent="0.25">
      <c r="A159" s="157" t="s">
        <v>555</v>
      </c>
      <c r="B159" s="172">
        <f>tab_dinamicas!C680</f>
        <v>103538.98587083729</v>
      </c>
      <c r="C159" s="172">
        <f>tab_dinamicas!D680</f>
        <v>0</v>
      </c>
      <c r="D159" s="172">
        <f>tab_dinamicas!E680</f>
        <v>0</v>
      </c>
      <c r="E159" s="172">
        <f>tab_dinamicas!F680</f>
        <v>0</v>
      </c>
      <c r="F159" s="172">
        <f>tab_dinamicas!G680</f>
        <v>807679.46392311365</v>
      </c>
      <c r="G159" s="172">
        <f>tab_dinamicas!H680</f>
        <v>0</v>
      </c>
      <c r="H159" s="172">
        <f>tab_dinamicas!I680</f>
        <v>0</v>
      </c>
      <c r="I159" s="172">
        <f>tab_dinamicas!J680</f>
        <v>47544.333409750841</v>
      </c>
      <c r="J159" s="172">
        <f>tab_dinamicas!K680</f>
        <v>0</v>
      </c>
      <c r="K159" s="172">
        <f>tab_dinamicas!L680</f>
        <v>0</v>
      </c>
      <c r="L159" s="172">
        <f t="shared" si="8"/>
        <v>958762.78320370172</v>
      </c>
      <c r="N159" s="157" t="s">
        <v>555</v>
      </c>
      <c r="O159" s="173">
        <f>+B159/'Total x Ano'!$F$30</f>
        <v>6.1970486088834889E-4</v>
      </c>
      <c r="P159" s="173">
        <f>+C159/'Total x Ano'!$F$30</f>
        <v>0</v>
      </c>
      <c r="Q159" s="173">
        <f>+D159/'Total x Ano'!$F$30</f>
        <v>0</v>
      </c>
      <c r="R159" s="173">
        <f>+E159/'Total x Ano'!$F$30</f>
        <v>0</v>
      </c>
      <c r="S159" s="173">
        <f>+F159/'Total x Ano'!$F$30</f>
        <v>4.8341490465943059E-3</v>
      </c>
      <c r="T159" s="173">
        <f>+G159/'Total x Ano'!$F$30</f>
        <v>0</v>
      </c>
      <c r="U159" s="173">
        <f>+H159/'Total x Ano'!$F$30</f>
        <v>0</v>
      </c>
      <c r="V159" s="173">
        <f>+I159/'Total x Ano'!$F$30</f>
        <v>2.8456387006218088E-4</v>
      </c>
      <c r="W159" s="173">
        <f>+J159/'Total x Ano'!$F$30</f>
        <v>0</v>
      </c>
      <c r="X159" s="173">
        <f>+K159/'Total x Ano'!$F$30</f>
        <v>0</v>
      </c>
      <c r="Y159" s="173">
        <f>+L159/'Total x Ano'!$F$30</f>
        <v>5.7384177775448349E-3</v>
      </c>
    </row>
    <row r="160" spans="1:25" x14ac:dyDescent="0.25">
      <c r="A160" s="157" t="s">
        <v>95</v>
      </c>
      <c r="B160" s="163">
        <f t="shared" ref="B160:K160" si="9">SUM(B133:B159)</f>
        <v>4148106.729717508</v>
      </c>
      <c r="C160" s="163">
        <f t="shared" si="9"/>
        <v>0</v>
      </c>
      <c r="D160" s="163">
        <f t="shared" si="9"/>
        <v>0</v>
      </c>
      <c r="E160" s="163">
        <f t="shared" si="9"/>
        <v>0</v>
      </c>
      <c r="F160" s="163">
        <f t="shared" si="9"/>
        <v>33971342.501340069</v>
      </c>
      <c r="G160" s="163">
        <f t="shared" si="9"/>
        <v>0</v>
      </c>
      <c r="H160" s="163">
        <f t="shared" si="9"/>
        <v>0</v>
      </c>
      <c r="I160" s="163">
        <f t="shared" si="9"/>
        <v>2245336.2713300516</v>
      </c>
      <c r="J160" s="163">
        <f t="shared" si="9"/>
        <v>0</v>
      </c>
      <c r="K160" s="163">
        <f t="shared" si="9"/>
        <v>0</v>
      </c>
      <c r="L160" s="172">
        <f t="shared" si="8"/>
        <v>40364785.502387628</v>
      </c>
      <c r="N160" s="157" t="s">
        <v>95</v>
      </c>
      <c r="O160" s="173">
        <f>+B160/'Total x Ano'!$F$30</f>
        <v>2.4827381514982039E-2</v>
      </c>
      <c r="P160" s="173">
        <f>+C160/'Total x Ano'!$F$30</f>
        <v>0</v>
      </c>
      <c r="Q160" s="173">
        <f>+D160/'Total x Ano'!$F$30</f>
        <v>0</v>
      </c>
      <c r="R160" s="173">
        <f>+E160/'Total x Ano'!$F$30</f>
        <v>0</v>
      </c>
      <c r="S160" s="173">
        <f>+F160/'Total x Ano'!$F$30</f>
        <v>0.20332636930832593</v>
      </c>
      <c r="T160" s="173">
        <f>+G160/'Total x Ano'!$F$30</f>
        <v>0</v>
      </c>
      <c r="U160" s="173">
        <f>+H160/'Total x Ano'!$F$30</f>
        <v>0</v>
      </c>
      <c r="V160" s="173">
        <f>+I160/'Total x Ano'!$F$30</f>
        <v>1.3438858705917335E-2</v>
      </c>
      <c r="W160" s="173">
        <f>+J160/'Total x Ano'!$F$30</f>
        <v>0</v>
      </c>
      <c r="X160" s="173">
        <f>+K160/'Total x Ano'!$F$30</f>
        <v>0</v>
      </c>
      <c r="Y160" s="173">
        <f>+L160/'Total x Ano'!$F$30</f>
        <v>0.24159260952922529</v>
      </c>
    </row>
    <row r="161" spans="1:25" x14ac:dyDescent="0.25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</row>
    <row r="162" spans="1:25" x14ac:dyDescent="0.25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</row>
    <row r="163" spans="1:25" s="133" customFormat="1" x14ac:dyDescent="0.25">
      <c r="A163" s="157"/>
      <c r="B163" s="171">
        <v>2012</v>
      </c>
      <c r="C163" s="157">
        <v>2012</v>
      </c>
      <c r="D163" s="157">
        <v>2012</v>
      </c>
      <c r="E163" s="157">
        <v>2012</v>
      </c>
      <c r="F163" s="157">
        <v>2012</v>
      </c>
      <c r="G163" s="157">
        <v>2012</v>
      </c>
      <c r="H163" s="157">
        <v>2012</v>
      </c>
      <c r="I163" s="157">
        <v>2012</v>
      </c>
      <c r="J163" s="157">
        <v>2012</v>
      </c>
      <c r="K163" s="157">
        <v>2012</v>
      </c>
      <c r="L163" s="157">
        <v>2012</v>
      </c>
      <c r="M163" s="156"/>
      <c r="N163" s="157"/>
      <c r="O163" s="171">
        <v>2012</v>
      </c>
      <c r="P163" s="157">
        <v>2012</v>
      </c>
      <c r="Q163" s="157">
        <v>2012</v>
      </c>
      <c r="R163" s="157">
        <v>2012</v>
      </c>
      <c r="S163" s="157">
        <v>2012</v>
      </c>
      <c r="T163" s="157">
        <v>2012</v>
      </c>
      <c r="U163" s="157">
        <v>2012</v>
      </c>
      <c r="V163" s="157">
        <v>2012</v>
      </c>
      <c r="W163" s="157">
        <v>2012</v>
      </c>
      <c r="X163" s="157">
        <v>2012</v>
      </c>
      <c r="Y163" s="176">
        <v>2012</v>
      </c>
    </row>
    <row r="164" spans="1:25" s="133" customFormat="1" x14ac:dyDescent="0.25">
      <c r="A164" s="157"/>
      <c r="B164" s="157" t="s">
        <v>780</v>
      </c>
      <c r="C164" s="157" t="s">
        <v>782</v>
      </c>
      <c r="D164" s="157" t="s">
        <v>23</v>
      </c>
      <c r="E164" s="157" t="s">
        <v>787</v>
      </c>
      <c r="F164" s="157" t="s">
        <v>788</v>
      </c>
      <c r="G164" s="157" t="s">
        <v>791</v>
      </c>
      <c r="H164" s="157" t="s">
        <v>25</v>
      </c>
      <c r="I164" s="157" t="s">
        <v>24</v>
      </c>
      <c r="J164" s="157" t="s">
        <v>35</v>
      </c>
      <c r="K164" s="157" t="s">
        <v>795</v>
      </c>
      <c r="L164" s="157" t="s">
        <v>939</v>
      </c>
      <c r="M164" s="156"/>
      <c r="N164" s="157"/>
      <c r="O164" s="157" t="s">
        <v>780</v>
      </c>
      <c r="P164" s="157" t="s">
        <v>782</v>
      </c>
      <c r="Q164" s="157" t="s">
        <v>23</v>
      </c>
      <c r="R164" s="157" t="s">
        <v>787</v>
      </c>
      <c r="S164" s="157" t="s">
        <v>788</v>
      </c>
      <c r="T164" s="157" t="s">
        <v>791</v>
      </c>
      <c r="U164" s="157" t="s">
        <v>25</v>
      </c>
      <c r="V164" s="157" t="s">
        <v>24</v>
      </c>
      <c r="W164" s="157" t="s">
        <v>35</v>
      </c>
      <c r="X164" s="157" t="s">
        <v>795</v>
      </c>
      <c r="Y164" s="176" t="s">
        <v>939</v>
      </c>
    </row>
    <row r="165" spans="1:25" x14ac:dyDescent="0.25">
      <c r="A165" s="157" t="s">
        <v>529</v>
      </c>
      <c r="B165" s="172">
        <f>tab_dinamicas!C686</f>
        <v>46438.055296279599</v>
      </c>
      <c r="C165" s="172">
        <f>tab_dinamicas!D686</f>
        <v>0</v>
      </c>
      <c r="D165" s="172">
        <f>tab_dinamicas!E686</f>
        <v>0</v>
      </c>
      <c r="E165" s="172">
        <f>tab_dinamicas!F686</f>
        <v>0</v>
      </c>
      <c r="F165" s="172">
        <f>tab_dinamicas!G686</f>
        <v>151282.4319257398</v>
      </c>
      <c r="G165" s="172">
        <f>tab_dinamicas!H686</f>
        <v>0</v>
      </c>
      <c r="H165" s="172">
        <f>tab_dinamicas!I686</f>
        <v>0</v>
      </c>
      <c r="I165" s="172">
        <f>tab_dinamicas!J686</f>
        <v>14254.002911092448</v>
      </c>
      <c r="J165" s="172">
        <f>tab_dinamicas!K686</f>
        <v>0</v>
      </c>
      <c r="K165" s="172">
        <f>tab_dinamicas!L686</f>
        <v>0</v>
      </c>
      <c r="L165" s="172">
        <f>SUM(B165:K165)</f>
        <v>211974.49013311186</v>
      </c>
      <c r="N165" s="157" t="s">
        <v>529</v>
      </c>
      <c r="O165" s="173">
        <f>+B165/'Total x Ano'!$G$30</f>
        <v>2.6328270632266522E-4</v>
      </c>
      <c r="P165" s="173">
        <f>+C165/'Total x Ano'!$G$30</f>
        <v>0</v>
      </c>
      <c r="Q165" s="173">
        <f>+D165/'Total x Ano'!$G$30</f>
        <v>0</v>
      </c>
      <c r="R165" s="173">
        <f>+E165/'Total x Ano'!$G$30</f>
        <v>0</v>
      </c>
      <c r="S165" s="173">
        <f>+F165/'Total x Ano'!$G$30</f>
        <v>8.5770275784296547E-4</v>
      </c>
      <c r="T165" s="173">
        <f>+G165/'Total x Ano'!$G$30</f>
        <v>0</v>
      </c>
      <c r="U165" s="173">
        <f>+H165/'Total x Ano'!$G$30</f>
        <v>0</v>
      </c>
      <c r="V165" s="173">
        <f>+I165/'Total x Ano'!$G$30</f>
        <v>8.0813729998384048E-5</v>
      </c>
      <c r="W165" s="173">
        <f>+J165/'Total x Ano'!$G$30</f>
        <v>0</v>
      </c>
      <c r="X165" s="173">
        <f>+K165/'Total x Ano'!$G$30</f>
        <v>0</v>
      </c>
      <c r="Y165" s="173">
        <f>+L165/'Total x Ano'!$G$30</f>
        <v>1.2017991941640149E-3</v>
      </c>
    </row>
    <row r="166" spans="1:25" x14ac:dyDescent="0.25">
      <c r="A166" s="157" t="s">
        <v>530</v>
      </c>
      <c r="B166" s="172">
        <f>tab_dinamicas!C687</f>
        <v>10852.239372778267</v>
      </c>
      <c r="C166" s="172">
        <f>tab_dinamicas!D687</f>
        <v>0</v>
      </c>
      <c r="D166" s="172">
        <f>tab_dinamicas!E687</f>
        <v>0</v>
      </c>
      <c r="E166" s="172">
        <f>tab_dinamicas!F687</f>
        <v>0</v>
      </c>
      <c r="F166" s="172">
        <f>tab_dinamicas!G687</f>
        <v>40542.76584022506</v>
      </c>
      <c r="G166" s="172">
        <f>tab_dinamicas!H687</f>
        <v>0</v>
      </c>
      <c r="H166" s="172">
        <f>tab_dinamicas!I687</f>
        <v>0</v>
      </c>
      <c r="I166" s="172">
        <f>tab_dinamicas!J687</f>
        <v>6811.4276852392068</v>
      </c>
      <c r="J166" s="172">
        <f>tab_dinamicas!K687</f>
        <v>0</v>
      </c>
      <c r="K166" s="172">
        <f>tab_dinamicas!L687</f>
        <v>0</v>
      </c>
      <c r="L166" s="172">
        <f t="shared" ref="L166:L192" si="10">SUM(B166:K166)</f>
        <v>58206.432898242536</v>
      </c>
      <c r="N166" s="157" t="s">
        <v>530</v>
      </c>
      <c r="O166" s="173">
        <f>+B166/'Total x Ano'!$G$30</f>
        <v>6.1527273988912093E-5</v>
      </c>
      <c r="P166" s="173">
        <f>+C166/'Total x Ano'!$G$30</f>
        <v>0</v>
      </c>
      <c r="Q166" s="173">
        <f>+D166/'Total x Ano'!$G$30</f>
        <v>0</v>
      </c>
      <c r="R166" s="173">
        <f>+E166/'Total x Ano'!$G$30</f>
        <v>0</v>
      </c>
      <c r="S166" s="173">
        <f>+F166/'Total x Ano'!$G$30</f>
        <v>2.2985908957896703E-4</v>
      </c>
      <c r="T166" s="173">
        <f>+G166/'Total x Ano'!$G$30</f>
        <v>0</v>
      </c>
      <c r="U166" s="173">
        <f>+H166/'Total x Ano'!$G$30</f>
        <v>0</v>
      </c>
      <c r="V166" s="173">
        <f>+I166/'Total x Ano'!$G$30</f>
        <v>3.8617704885557055E-5</v>
      </c>
      <c r="W166" s="173">
        <f>+J166/'Total x Ano'!$G$30</f>
        <v>0</v>
      </c>
      <c r="X166" s="173">
        <f>+K166/'Total x Ano'!$G$30</f>
        <v>0</v>
      </c>
      <c r="Y166" s="173">
        <f>+L166/'Total x Ano'!$G$30</f>
        <v>3.3000406845343618E-4</v>
      </c>
    </row>
    <row r="167" spans="1:25" x14ac:dyDescent="0.25">
      <c r="A167" s="157" t="s">
        <v>531</v>
      </c>
      <c r="B167" s="172">
        <f>tab_dinamicas!C688</f>
        <v>68929.254274956184</v>
      </c>
      <c r="C167" s="172">
        <f>tab_dinamicas!D688</f>
        <v>0</v>
      </c>
      <c r="D167" s="172">
        <f>tab_dinamicas!E688</f>
        <v>0</v>
      </c>
      <c r="E167" s="172">
        <f>tab_dinamicas!F688</f>
        <v>0</v>
      </c>
      <c r="F167" s="172">
        <f>tab_dinamicas!G688</f>
        <v>311718.15031818219</v>
      </c>
      <c r="G167" s="172">
        <f>tab_dinamicas!H688</f>
        <v>0</v>
      </c>
      <c r="H167" s="172">
        <f>tab_dinamicas!I688</f>
        <v>0</v>
      </c>
      <c r="I167" s="172">
        <f>tab_dinamicas!J688</f>
        <v>31074.862088637849</v>
      </c>
      <c r="J167" s="172">
        <f>tab_dinamicas!K688</f>
        <v>0</v>
      </c>
      <c r="K167" s="172">
        <f>tab_dinamicas!L688</f>
        <v>0</v>
      </c>
      <c r="L167" s="172">
        <f t="shared" si="10"/>
        <v>411722.26668177621</v>
      </c>
      <c r="N167" s="157" t="s">
        <v>531</v>
      </c>
      <c r="O167" s="173">
        <f>+B167/'Total x Ano'!$G$30</f>
        <v>3.907976011167618E-4</v>
      </c>
      <c r="P167" s="173">
        <f>+C167/'Total x Ano'!$G$30</f>
        <v>0</v>
      </c>
      <c r="Q167" s="173">
        <f>+D167/'Total x Ano'!$G$30</f>
        <v>0</v>
      </c>
      <c r="R167" s="173">
        <f>+E167/'Total x Ano'!$G$30</f>
        <v>0</v>
      </c>
      <c r="S167" s="173">
        <f>+F167/'Total x Ano'!$G$30</f>
        <v>1.7673004974487257E-3</v>
      </c>
      <c r="T167" s="173">
        <f>+G167/'Total x Ano'!$G$30</f>
        <v>0</v>
      </c>
      <c r="U167" s="173">
        <f>+H167/'Total x Ano'!$G$30</f>
        <v>0</v>
      </c>
      <c r="V167" s="173">
        <f>+I167/'Total x Ano'!$G$30</f>
        <v>1.7618037054096066E-4</v>
      </c>
      <c r="W167" s="173">
        <f>+J167/'Total x Ano'!$G$30</f>
        <v>0</v>
      </c>
      <c r="X167" s="173">
        <f>+K167/'Total x Ano'!$G$30</f>
        <v>0</v>
      </c>
      <c r="Y167" s="173">
        <f>+L167/'Total x Ano'!$G$30</f>
        <v>2.3342784691064481E-3</v>
      </c>
    </row>
    <row r="168" spans="1:25" x14ac:dyDescent="0.25">
      <c r="A168" s="157" t="s">
        <v>532</v>
      </c>
      <c r="B168" s="172">
        <f>tab_dinamicas!C689</f>
        <v>3255.4335449961391</v>
      </c>
      <c r="C168" s="172">
        <f>tab_dinamicas!D689</f>
        <v>0</v>
      </c>
      <c r="D168" s="172">
        <f>tab_dinamicas!E689</f>
        <v>0</v>
      </c>
      <c r="E168" s="172">
        <f>tab_dinamicas!F689</f>
        <v>0</v>
      </c>
      <c r="F168" s="172">
        <f>tab_dinamicas!G689</f>
        <v>46847.385984092049</v>
      </c>
      <c r="G168" s="172">
        <f>tab_dinamicas!H689</f>
        <v>0</v>
      </c>
      <c r="H168" s="172">
        <f>tab_dinamicas!I689</f>
        <v>0</v>
      </c>
      <c r="I168" s="172">
        <f>tab_dinamicas!J689</f>
        <v>7528.7409276836424</v>
      </c>
      <c r="J168" s="172">
        <f>tab_dinamicas!K689</f>
        <v>0</v>
      </c>
      <c r="K168" s="172">
        <f>tab_dinamicas!L689</f>
        <v>0</v>
      </c>
      <c r="L168" s="172">
        <f t="shared" si="10"/>
        <v>57631.560456771826</v>
      </c>
      <c r="N168" s="157" t="s">
        <v>532</v>
      </c>
      <c r="O168" s="173">
        <f>+B168/'Total x Ano'!$G$30</f>
        <v>1.8456831331798646E-5</v>
      </c>
      <c r="P168" s="173">
        <f>+C168/'Total x Ano'!$G$30</f>
        <v>0</v>
      </c>
      <c r="Q168" s="173">
        <f>+D168/'Total x Ano'!$G$30</f>
        <v>0</v>
      </c>
      <c r="R168" s="173">
        <f>+E168/'Total x Ano'!$G$30</f>
        <v>0</v>
      </c>
      <c r="S168" s="173">
        <f>+F168/'Total x Ano'!$G$30</f>
        <v>2.6560342562455236E-4</v>
      </c>
      <c r="T168" s="173">
        <f>+G168/'Total x Ano'!$G$30</f>
        <v>0</v>
      </c>
      <c r="U168" s="173">
        <f>+H168/'Total x Ano'!$G$30</f>
        <v>0</v>
      </c>
      <c r="V168" s="173">
        <f>+I168/'Total x Ano'!$G$30</f>
        <v>4.2684545552052135E-5</v>
      </c>
      <c r="W168" s="173">
        <f>+J168/'Total x Ano'!$G$30</f>
        <v>0</v>
      </c>
      <c r="X168" s="173">
        <f>+K168/'Total x Ano'!$G$30</f>
        <v>0</v>
      </c>
      <c r="Y168" s="173">
        <f>+L168/'Total x Ano'!$G$30</f>
        <v>3.2674480250840312E-4</v>
      </c>
    </row>
    <row r="169" spans="1:25" x14ac:dyDescent="0.25">
      <c r="A169" s="157" t="s">
        <v>533</v>
      </c>
      <c r="B169" s="172">
        <f>tab_dinamicas!C690</f>
        <v>35491.506899146327</v>
      </c>
      <c r="C169" s="172">
        <f>tab_dinamicas!D690</f>
        <v>0</v>
      </c>
      <c r="D169" s="172">
        <f>tab_dinamicas!E690</f>
        <v>0</v>
      </c>
      <c r="E169" s="172">
        <f>tab_dinamicas!F690</f>
        <v>0</v>
      </c>
      <c r="F169" s="172">
        <f>tab_dinamicas!G690</f>
        <v>370347.41067847545</v>
      </c>
      <c r="G169" s="172">
        <f>tab_dinamicas!H690</f>
        <v>0</v>
      </c>
      <c r="H169" s="172">
        <f>tab_dinamicas!I690</f>
        <v>0</v>
      </c>
      <c r="I169" s="172">
        <f>tab_dinamicas!J690</f>
        <v>35761.016507865636</v>
      </c>
      <c r="J169" s="172">
        <f>tab_dinamicas!K690</f>
        <v>0</v>
      </c>
      <c r="K169" s="172">
        <f>tab_dinamicas!L690</f>
        <v>0</v>
      </c>
      <c r="L169" s="172">
        <f t="shared" si="10"/>
        <v>441599.93408548739</v>
      </c>
      <c r="N169" s="157" t="s">
        <v>533</v>
      </c>
      <c r="O169" s="173">
        <f>+B169/'Total x Ano'!$G$30</f>
        <v>2.0122074295013406E-4</v>
      </c>
      <c r="P169" s="173">
        <f>+C169/'Total x Ano'!$G$30</f>
        <v>0</v>
      </c>
      <c r="Q169" s="173">
        <f>+D169/'Total x Ano'!$G$30</f>
        <v>0</v>
      </c>
      <c r="R169" s="173">
        <f>+E169/'Total x Ano'!$G$30</f>
        <v>0</v>
      </c>
      <c r="S169" s="173">
        <f>+F169/'Total x Ano'!$G$30</f>
        <v>2.0997018057909989E-3</v>
      </c>
      <c r="T169" s="173">
        <f>+G169/'Total x Ano'!$G$30</f>
        <v>0</v>
      </c>
      <c r="U169" s="173">
        <f>+H169/'Total x Ano'!$G$30</f>
        <v>0</v>
      </c>
      <c r="V169" s="173">
        <f>+I169/'Total x Ano'!$G$30</f>
        <v>2.0274874016515236E-4</v>
      </c>
      <c r="W169" s="173">
        <f>+J169/'Total x Ano'!$G$30</f>
        <v>0</v>
      </c>
      <c r="X169" s="173">
        <f>+K169/'Total x Ano'!$G$30</f>
        <v>0</v>
      </c>
      <c r="Y169" s="173">
        <f>+L169/'Total x Ano'!$G$30</f>
        <v>2.503671288906285E-3</v>
      </c>
    </row>
    <row r="170" spans="1:25" x14ac:dyDescent="0.25">
      <c r="A170" s="157" t="s">
        <v>534</v>
      </c>
      <c r="B170" s="172">
        <f>tab_dinamicas!C691</f>
        <v>3225.4421929887658</v>
      </c>
      <c r="C170" s="172">
        <f>tab_dinamicas!D691</f>
        <v>0</v>
      </c>
      <c r="D170" s="172">
        <f>tab_dinamicas!E691</f>
        <v>0</v>
      </c>
      <c r="E170" s="172">
        <f>tab_dinamicas!F691</f>
        <v>0</v>
      </c>
      <c r="F170" s="172">
        <f>tab_dinamicas!G691</f>
        <v>40207.912726977207</v>
      </c>
      <c r="G170" s="172">
        <f>tab_dinamicas!H691</f>
        <v>0</v>
      </c>
      <c r="H170" s="172">
        <f>tab_dinamicas!I691</f>
        <v>0</v>
      </c>
      <c r="I170" s="172">
        <f>tab_dinamicas!J691</f>
        <v>1046.5362836901195</v>
      </c>
      <c r="J170" s="172">
        <f>tab_dinamicas!K691</f>
        <v>0</v>
      </c>
      <c r="K170" s="172">
        <f>tab_dinamicas!L691</f>
        <v>0</v>
      </c>
      <c r="L170" s="172">
        <f t="shared" si="10"/>
        <v>44479.891203656094</v>
      </c>
      <c r="N170" s="157" t="s">
        <v>534</v>
      </c>
      <c r="O170" s="173">
        <f>+B170/'Total x Ano'!$G$30</f>
        <v>1.8286793971870493E-5</v>
      </c>
      <c r="P170" s="173">
        <f>+C170/'Total x Ano'!$G$30</f>
        <v>0</v>
      </c>
      <c r="Q170" s="173">
        <f>+D170/'Total x Ano'!$G$30</f>
        <v>0</v>
      </c>
      <c r="R170" s="173">
        <f>+E170/'Total x Ano'!$G$30</f>
        <v>0</v>
      </c>
      <c r="S170" s="173">
        <f>+F170/'Total x Ano'!$G$30</f>
        <v>2.2796062433717368E-4</v>
      </c>
      <c r="T170" s="173">
        <f>+G170/'Total x Ano'!$G$30</f>
        <v>0</v>
      </c>
      <c r="U170" s="173">
        <f>+H170/'Total x Ano'!$G$30</f>
        <v>0</v>
      </c>
      <c r="V170" s="173">
        <f>+I170/'Total x Ano'!$G$30</f>
        <v>5.933385954189036E-6</v>
      </c>
      <c r="W170" s="173">
        <f>+J170/'Total x Ano'!$G$30</f>
        <v>0</v>
      </c>
      <c r="X170" s="173">
        <f>+K170/'Total x Ano'!$G$30</f>
        <v>0</v>
      </c>
      <c r="Y170" s="173">
        <f>+L170/'Total x Ano'!$G$30</f>
        <v>2.5218080426323323E-4</v>
      </c>
    </row>
    <row r="171" spans="1:25" x14ac:dyDescent="0.25">
      <c r="A171" s="157" t="s">
        <v>535</v>
      </c>
      <c r="B171" s="172">
        <f>tab_dinamicas!C692</f>
        <v>9076.1013000631247</v>
      </c>
      <c r="C171" s="172">
        <f>tab_dinamicas!D692</f>
        <v>0</v>
      </c>
      <c r="D171" s="172">
        <f>tab_dinamicas!E692</f>
        <v>0</v>
      </c>
      <c r="E171" s="172">
        <f>tab_dinamicas!F692</f>
        <v>0</v>
      </c>
      <c r="F171" s="172">
        <f>tab_dinamicas!G692</f>
        <v>64955.600030398688</v>
      </c>
      <c r="G171" s="172">
        <f>tab_dinamicas!H692</f>
        <v>0</v>
      </c>
      <c r="H171" s="172">
        <f>tab_dinamicas!I692</f>
        <v>0</v>
      </c>
      <c r="I171" s="172">
        <f>tab_dinamicas!J692</f>
        <v>6849.6717796005032</v>
      </c>
      <c r="J171" s="172">
        <f>tab_dinamicas!K692</f>
        <v>0</v>
      </c>
      <c r="K171" s="172">
        <f>tab_dinamicas!L692</f>
        <v>0</v>
      </c>
      <c r="L171" s="172">
        <f t="shared" si="10"/>
        <v>80881.373110062326</v>
      </c>
      <c r="N171" s="157" t="s">
        <v>535</v>
      </c>
      <c r="O171" s="173">
        <f>+B171/'Total x Ano'!$G$30</f>
        <v>5.1457376883969588E-5</v>
      </c>
      <c r="P171" s="173">
        <f>+C171/'Total x Ano'!$G$30</f>
        <v>0</v>
      </c>
      <c r="Q171" s="173">
        <f>+D171/'Total x Ano'!$G$30</f>
        <v>0</v>
      </c>
      <c r="R171" s="173">
        <f>+E171/'Total x Ano'!$G$30</f>
        <v>0</v>
      </c>
      <c r="S171" s="173">
        <f>+F171/'Total x Ano'!$G$30</f>
        <v>3.682687842482945E-4</v>
      </c>
      <c r="T171" s="173">
        <f>+G171/'Total x Ano'!$G$30</f>
        <v>0</v>
      </c>
      <c r="U171" s="173">
        <f>+H171/'Total x Ano'!$G$30</f>
        <v>0</v>
      </c>
      <c r="V171" s="173">
        <f>+I171/'Total x Ano'!$G$30</f>
        <v>3.8834531550671691E-5</v>
      </c>
      <c r="W171" s="173">
        <f>+J171/'Total x Ano'!$G$30</f>
        <v>0</v>
      </c>
      <c r="X171" s="173">
        <f>+K171/'Total x Ano'!$G$30</f>
        <v>0</v>
      </c>
      <c r="Y171" s="173">
        <f>+L171/'Total x Ano'!$G$30</f>
        <v>4.585606926829358E-4</v>
      </c>
    </row>
    <row r="172" spans="1:25" x14ac:dyDescent="0.25">
      <c r="A172" s="157" t="s">
        <v>536</v>
      </c>
      <c r="B172" s="172">
        <f>tab_dinamicas!C693</f>
        <v>52870.849834885688</v>
      </c>
      <c r="C172" s="172">
        <f>tab_dinamicas!D693</f>
        <v>0</v>
      </c>
      <c r="D172" s="172">
        <f>tab_dinamicas!E693</f>
        <v>0</v>
      </c>
      <c r="E172" s="172">
        <f>tab_dinamicas!F693</f>
        <v>0</v>
      </c>
      <c r="F172" s="172">
        <f>tab_dinamicas!G693</f>
        <v>262749.46533987136</v>
      </c>
      <c r="G172" s="172">
        <f>tab_dinamicas!H693</f>
        <v>0</v>
      </c>
      <c r="H172" s="172">
        <f>tab_dinamicas!I693</f>
        <v>0</v>
      </c>
      <c r="I172" s="172">
        <f>tab_dinamicas!J693</f>
        <v>26718.316572003459</v>
      </c>
      <c r="J172" s="172">
        <f>tab_dinamicas!K693</f>
        <v>0</v>
      </c>
      <c r="K172" s="172">
        <f>tab_dinamicas!L693</f>
        <v>0</v>
      </c>
      <c r="L172" s="172">
        <f t="shared" si="10"/>
        <v>342338.63174676051</v>
      </c>
      <c r="N172" s="157" t="s">
        <v>536</v>
      </c>
      <c r="O172" s="173">
        <f>+B172/'Total x Ano'!$G$30</f>
        <v>2.9975373303849664E-4</v>
      </c>
      <c r="P172" s="173">
        <f>+C172/'Total x Ano'!$G$30</f>
        <v>0</v>
      </c>
      <c r="Q172" s="173">
        <f>+D172/'Total x Ano'!$G$30</f>
        <v>0</v>
      </c>
      <c r="R172" s="173">
        <f>+E172/'Total x Ano'!$G$30</f>
        <v>0</v>
      </c>
      <c r="S172" s="173">
        <f>+F172/'Total x Ano'!$G$30</f>
        <v>1.4896702688808939E-3</v>
      </c>
      <c r="T172" s="173">
        <f>+G172/'Total x Ano'!$G$30</f>
        <v>0</v>
      </c>
      <c r="U172" s="173">
        <f>+H172/'Total x Ano'!$G$30</f>
        <v>0</v>
      </c>
      <c r="V172" s="173">
        <f>+I172/'Total x Ano'!$G$30</f>
        <v>1.5148073386325362E-4</v>
      </c>
      <c r="W172" s="173">
        <f>+J172/'Total x Ano'!$G$30</f>
        <v>0</v>
      </c>
      <c r="X172" s="173">
        <f>+K172/'Total x Ano'!$G$30</f>
        <v>0</v>
      </c>
      <c r="Y172" s="173">
        <f>+L172/'Total x Ano'!$G$30</f>
        <v>1.9409047357826443E-3</v>
      </c>
    </row>
    <row r="173" spans="1:25" x14ac:dyDescent="0.25">
      <c r="A173" s="157" t="s">
        <v>537</v>
      </c>
      <c r="B173" s="172">
        <f>tab_dinamicas!C694</f>
        <v>28934.091533040151</v>
      </c>
      <c r="C173" s="172">
        <f>tab_dinamicas!D694</f>
        <v>0</v>
      </c>
      <c r="D173" s="172">
        <f>tab_dinamicas!E694</f>
        <v>0</v>
      </c>
      <c r="E173" s="172">
        <f>tab_dinamicas!F694</f>
        <v>0</v>
      </c>
      <c r="F173" s="172">
        <f>tab_dinamicas!G694</f>
        <v>185854.53455828817</v>
      </c>
      <c r="G173" s="172">
        <f>tab_dinamicas!H694</f>
        <v>0</v>
      </c>
      <c r="H173" s="172">
        <f>tab_dinamicas!I694</f>
        <v>0</v>
      </c>
      <c r="I173" s="172">
        <f>tab_dinamicas!J694</f>
        <v>18170.304887383954</v>
      </c>
      <c r="J173" s="172">
        <f>tab_dinamicas!K694</f>
        <v>0</v>
      </c>
      <c r="K173" s="172">
        <f>tab_dinamicas!L694</f>
        <v>0</v>
      </c>
      <c r="L173" s="172">
        <f t="shared" si="10"/>
        <v>232958.93097871228</v>
      </c>
      <c r="N173" s="157" t="s">
        <v>537</v>
      </c>
      <c r="O173" s="173">
        <f>+B173/'Total x Ano'!$G$30</f>
        <v>1.6404317267818124E-4</v>
      </c>
      <c r="P173" s="173">
        <f>+C173/'Total x Ano'!$G$30</f>
        <v>0</v>
      </c>
      <c r="Q173" s="173">
        <f>+D173/'Total x Ano'!$G$30</f>
        <v>0</v>
      </c>
      <c r="R173" s="173">
        <f>+E173/'Total x Ano'!$G$30</f>
        <v>0</v>
      </c>
      <c r="S173" s="173">
        <f>+F173/'Total x Ano'!$G$30</f>
        <v>1.0537108957007861E-3</v>
      </c>
      <c r="T173" s="173">
        <f>+G173/'Total x Ano'!$G$30</f>
        <v>0</v>
      </c>
      <c r="U173" s="173">
        <f>+H173/'Total x Ano'!$G$30</f>
        <v>0</v>
      </c>
      <c r="V173" s="173">
        <f>+I173/'Total x Ano'!$G$30</f>
        <v>1.0301738552436031E-4</v>
      </c>
      <c r="W173" s="173">
        <f>+J173/'Total x Ano'!$G$30</f>
        <v>0</v>
      </c>
      <c r="X173" s="173">
        <f>+K173/'Total x Ano'!$G$30</f>
        <v>0</v>
      </c>
      <c r="Y173" s="173">
        <f>+L173/'Total x Ano'!$G$30</f>
        <v>1.3207714539033278E-3</v>
      </c>
    </row>
    <row r="174" spans="1:25" x14ac:dyDescent="0.25">
      <c r="A174" s="157" t="s">
        <v>538</v>
      </c>
      <c r="B174" s="172">
        <f>tab_dinamicas!C695</f>
        <v>66337.947686593019</v>
      </c>
      <c r="C174" s="172">
        <f>tab_dinamicas!D695</f>
        <v>0</v>
      </c>
      <c r="D174" s="172">
        <f>tab_dinamicas!E695</f>
        <v>0</v>
      </c>
      <c r="E174" s="172">
        <f>tab_dinamicas!F695</f>
        <v>0</v>
      </c>
      <c r="F174" s="172">
        <f>tab_dinamicas!G695</f>
        <v>927975.72793349437</v>
      </c>
      <c r="G174" s="172">
        <f>tab_dinamicas!H695</f>
        <v>0</v>
      </c>
      <c r="H174" s="172">
        <f>tab_dinamicas!I695</f>
        <v>0</v>
      </c>
      <c r="I174" s="172">
        <f>tab_dinamicas!J695</f>
        <v>27757.319728758754</v>
      </c>
      <c r="J174" s="172">
        <f>tab_dinamicas!K695</f>
        <v>0</v>
      </c>
      <c r="K174" s="172">
        <f>tab_dinamicas!L695</f>
        <v>0</v>
      </c>
      <c r="L174" s="172">
        <f t="shared" si="10"/>
        <v>1022070.9953488462</v>
      </c>
      <c r="N174" s="157" t="s">
        <v>538</v>
      </c>
      <c r="O174" s="173">
        <f>+B174/'Total x Ano'!$G$30</f>
        <v>3.7610606833953408E-4</v>
      </c>
      <c r="P174" s="173">
        <f>+C174/'Total x Ano'!$G$30</f>
        <v>0</v>
      </c>
      <c r="Q174" s="173">
        <f>+D174/'Total x Ano'!$G$30</f>
        <v>0</v>
      </c>
      <c r="R174" s="173">
        <f>+E174/'Total x Ano'!$G$30</f>
        <v>0</v>
      </c>
      <c r="S174" s="173">
        <f>+F174/'Total x Ano'!$G$30</f>
        <v>5.261201389534704E-3</v>
      </c>
      <c r="T174" s="173">
        <f>+G174/'Total x Ano'!$G$30</f>
        <v>0</v>
      </c>
      <c r="U174" s="173">
        <f>+H174/'Total x Ano'!$G$30</f>
        <v>0</v>
      </c>
      <c r="V174" s="173">
        <f>+I174/'Total x Ano'!$G$30</f>
        <v>1.5737141040521988E-4</v>
      </c>
      <c r="W174" s="173">
        <f>+J174/'Total x Ano'!$G$30</f>
        <v>0</v>
      </c>
      <c r="X174" s="173">
        <f>+K174/'Total x Ano'!$G$30</f>
        <v>0</v>
      </c>
      <c r="Y174" s="173">
        <f>+L174/'Total x Ano'!$G$30</f>
        <v>5.7946788682794589E-3</v>
      </c>
    </row>
    <row r="175" spans="1:25" x14ac:dyDescent="0.25">
      <c r="A175" s="157" t="s">
        <v>539</v>
      </c>
      <c r="B175" s="172">
        <f>tab_dinamicas!C696</f>
        <v>23790.230115357059</v>
      </c>
      <c r="C175" s="172">
        <f>tab_dinamicas!D696</f>
        <v>0</v>
      </c>
      <c r="D175" s="172">
        <f>tab_dinamicas!E696</f>
        <v>0</v>
      </c>
      <c r="E175" s="172">
        <f>tab_dinamicas!F696</f>
        <v>0</v>
      </c>
      <c r="F175" s="172">
        <f>tab_dinamicas!G696</f>
        <v>202340.05138740898</v>
      </c>
      <c r="G175" s="172">
        <f>tab_dinamicas!H696</f>
        <v>0</v>
      </c>
      <c r="H175" s="172">
        <f>tab_dinamicas!I696</f>
        <v>0</v>
      </c>
      <c r="I175" s="172">
        <f>tab_dinamicas!J696</f>
        <v>21131.267993978676</v>
      </c>
      <c r="J175" s="172">
        <f>tab_dinamicas!K696</f>
        <v>0</v>
      </c>
      <c r="K175" s="172">
        <f>tab_dinamicas!L696</f>
        <v>0</v>
      </c>
      <c r="L175" s="172">
        <f t="shared" si="10"/>
        <v>247261.5494967447</v>
      </c>
      <c r="N175" s="157" t="s">
        <v>539</v>
      </c>
      <c r="O175" s="173">
        <f>+B175/'Total x Ano'!$G$30</f>
        <v>1.3487981201727853E-4</v>
      </c>
      <c r="P175" s="173">
        <f>+C175/'Total x Ano'!$G$30</f>
        <v>0</v>
      </c>
      <c r="Q175" s="173">
        <f>+D175/'Total x Ano'!$G$30</f>
        <v>0</v>
      </c>
      <c r="R175" s="173">
        <f>+E175/'Total x Ano'!$G$30</f>
        <v>0</v>
      </c>
      <c r="S175" s="173">
        <f>+F175/'Total x Ano'!$G$30</f>
        <v>1.1471762972600651E-3</v>
      </c>
      <c r="T175" s="173">
        <f>+G175/'Total x Ano'!$G$30</f>
        <v>0</v>
      </c>
      <c r="U175" s="173">
        <f>+H175/'Total x Ano'!$G$30</f>
        <v>0</v>
      </c>
      <c r="V175" s="173">
        <f>+I175/'Total x Ano'!$G$30</f>
        <v>1.1980470306063707E-4</v>
      </c>
      <c r="W175" s="173">
        <f>+J175/'Total x Ano'!$G$30</f>
        <v>0</v>
      </c>
      <c r="X175" s="173">
        <f>+K175/'Total x Ano'!$G$30</f>
        <v>0</v>
      </c>
      <c r="Y175" s="173">
        <f>+L175/'Total x Ano'!$G$30</f>
        <v>1.4018608123379805E-3</v>
      </c>
    </row>
    <row r="176" spans="1:25" x14ac:dyDescent="0.25">
      <c r="A176" s="157" t="s">
        <v>540</v>
      </c>
      <c r="B176" s="172">
        <f>tab_dinamicas!C697</f>
        <v>37210.353550119995</v>
      </c>
      <c r="C176" s="172">
        <f>tab_dinamicas!D697</f>
        <v>0</v>
      </c>
      <c r="D176" s="172">
        <f>tab_dinamicas!E697</f>
        <v>0</v>
      </c>
      <c r="E176" s="172">
        <f>tab_dinamicas!F697</f>
        <v>0</v>
      </c>
      <c r="F176" s="172">
        <f>tab_dinamicas!G697</f>
        <v>177208.88973336041</v>
      </c>
      <c r="G176" s="172">
        <f>tab_dinamicas!H697</f>
        <v>0</v>
      </c>
      <c r="H176" s="172">
        <f>tab_dinamicas!I697</f>
        <v>0</v>
      </c>
      <c r="I176" s="172">
        <f>tab_dinamicas!J697</f>
        <v>14989.216417144671</v>
      </c>
      <c r="J176" s="172">
        <f>tab_dinamicas!K697</f>
        <v>0</v>
      </c>
      <c r="K176" s="172">
        <f>tab_dinamicas!L697</f>
        <v>0</v>
      </c>
      <c r="L176" s="172">
        <f t="shared" si="10"/>
        <v>229408.45970062507</v>
      </c>
      <c r="N176" s="157" t="s">
        <v>540</v>
      </c>
      <c r="O176" s="173">
        <f>+B176/'Total x Ano'!$G$30</f>
        <v>2.1096582368477568E-4</v>
      </c>
      <c r="P176" s="173">
        <f>+C176/'Total x Ano'!$G$30</f>
        <v>0</v>
      </c>
      <c r="Q176" s="173">
        <f>+D176/'Total x Ano'!$G$30</f>
        <v>0</v>
      </c>
      <c r="R176" s="173">
        <f>+E176/'Total x Ano'!$G$30</f>
        <v>0</v>
      </c>
      <c r="S176" s="173">
        <f>+F176/'Total x Ano'!$G$30</f>
        <v>1.0046940117488458E-3</v>
      </c>
      <c r="T176" s="173">
        <f>+G176/'Total x Ano'!$G$30</f>
        <v>0</v>
      </c>
      <c r="U176" s="173">
        <f>+H176/'Total x Ano'!$G$30</f>
        <v>0</v>
      </c>
      <c r="V176" s="173">
        <f>+I176/'Total x Ano'!$G$30</f>
        <v>8.4982057038855796E-5</v>
      </c>
      <c r="W176" s="173">
        <f>+J176/'Total x Ano'!$G$30</f>
        <v>0</v>
      </c>
      <c r="X176" s="173">
        <f>+K176/'Total x Ano'!$G$30</f>
        <v>0</v>
      </c>
      <c r="Y176" s="173">
        <f>+L176/'Total x Ano'!$G$30</f>
        <v>1.3006418924724774E-3</v>
      </c>
    </row>
    <row r="177" spans="1:25" x14ac:dyDescent="0.25">
      <c r="A177" s="157" t="s">
        <v>541</v>
      </c>
      <c r="B177" s="172">
        <f>tab_dinamicas!C698</f>
        <v>85074.593981084312</v>
      </c>
      <c r="C177" s="172">
        <f>tab_dinamicas!D698</f>
        <v>0</v>
      </c>
      <c r="D177" s="172">
        <f>tab_dinamicas!E698</f>
        <v>0</v>
      </c>
      <c r="E177" s="172">
        <f>tab_dinamicas!F698</f>
        <v>0</v>
      </c>
      <c r="F177" s="172">
        <f>tab_dinamicas!G698</f>
        <v>1654393.2363650636</v>
      </c>
      <c r="G177" s="172">
        <f>tab_dinamicas!H698</f>
        <v>0</v>
      </c>
      <c r="H177" s="172">
        <f>tab_dinamicas!I698</f>
        <v>0</v>
      </c>
      <c r="I177" s="172">
        <f>tab_dinamicas!J698</f>
        <v>83996.669736898111</v>
      </c>
      <c r="J177" s="172">
        <f>tab_dinamicas!K698</f>
        <v>0</v>
      </c>
      <c r="K177" s="172">
        <f>tab_dinamicas!L698</f>
        <v>0</v>
      </c>
      <c r="L177" s="172">
        <f t="shared" si="10"/>
        <v>1823464.500083046</v>
      </c>
      <c r="N177" s="157" t="s">
        <v>541</v>
      </c>
      <c r="O177" s="173">
        <f>+B177/'Total x Ano'!$G$30</f>
        <v>4.8233435271429804E-4</v>
      </c>
      <c r="P177" s="173">
        <f>+C177/'Total x Ano'!$G$30</f>
        <v>0</v>
      </c>
      <c r="Q177" s="173">
        <f>+D177/'Total x Ano'!$G$30</f>
        <v>0</v>
      </c>
      <c r="R177" s="173">
        <f>+E177/'Total x Ano'!$G$30</f>
        <v>0</v>
      </c>
      <c r="S177" s="173">
        <f>+F177/'Total x Ano'!$G$30</f>
        <v>9.3796591139121786E-3</v>
      </c>
      <c r="T177" s="173">
        <f>+G177/'Total x Ano'!$G$30</f>
        <v>0</v>
      </c>
      <c r="U177" s="173">
        <f>+H177/'Total x Ano'!$G$30</f>
        <v>0</v>
      </c>
      <c r="V177" s="173">
        <f>+I177/'Total x Ano'!$G$30</f>
        <v>4.762230112636389E-4</v>
      </c>
      <c r="W177" s="173">
        <f>+J177/'Total x Ano'!$G$30</f>
        <v>0</v>
      </c>
      <c r="X177" s="173">
        <f>+K177/'Total x Ano'!$G$30</f>
        <v>0</v>
      </c>
      <c r="Y177" s="173">
        <f>+L177/'Total x Ano'!$G$30</f>
        <v>1.0338216477890115E-2</v>
      </c>
    </row>
    <row r="178" spans="1:25" x14ac:dyDescent="0.25">
      <c r="A178" s="157" t="s">
        <v>542</v>
      </c>
      <c r="B178" s="172">
        <f>tab_dinamicas!C699</f>
        <v>14873.398950832687</v>
      </c>
      <c r="C178" s="172">
        <f>tab_dinamicas!D699</f>
        <v>0</v>
      </c>
      <c r="D178" s="172">
        <f>tab_dinamicas!E699</f>
        <v>0</v>
      </c>
      <c r="E178" s="172">
        <f>tab_dinamicas!F699</f>
        <v>0</v>
      </c>
      <c r="F178" s="172">
        <f>tab_dinamicas!G699</f>
        <v>143307.26485423127</v>
      </c>
      <c r="G178" s="172">
        <f>tab_dinamicas!H699</f>
        <v>0</v>
      </c>
      <c r="H178" s="172">
        <f>tab_dinamicas!I699</f>
        <v>0</v>
      </c>
      <c r="I178" s="172">
        <f>tab_dinamicas!J699</f>
        <v>7989.7248273872556</v>
      </c>
      <c r="J178" s="172">
        <f>tab_dinamicas!K699</f>
        <v>0</v>
      </c>
      <c r="K178" s="172">
        <f>tab_dinamicas!L699</f>
        <v>0</v>
      </c>
      <c r="L178" s="172">
        <f t="shared" si="10"/>
        <v>166170.38863245121</v>
      </c>
      <c r="N178" s="157" t="s">
        <v>542</v>
      </c>
      <c r="O178" s="173">
        <f>+B178/'Total x Ano'!$G$30</f>
        <v>8.4325424546915584E-5</v>
      </c>
      <c r="P178" s="173">
        <f>+C178/'Total x Ano'!$G$30</f>
        <v>0</v>
      </c>
      <c r="Q178" s="173">
        <f>+D178/'Total x Ano'!$G$30</f>
        <v>0</v>
      </c>
      <c r="R178" s="173">
        <f>+E178/'Total x Ano'!$G$30</f>
        <v>0</v>
      </c>
      <c r="S178" s="173">
        <f>+F178/'Total x Ano'!$G$30</f>
        <v>8.124871785822553E-4</v>
      </c>
      <c r="T178" s="173">
        <f>+G178/'Total x Ano'!$G$30</f>
        <v>0</v>
      </c>
      <c r="U178" s="173">
        <f>+H178/'Total x Ano'!$G$30</f>
        <v>0</v>
      </c>
      <c r="V178" s="173">
        <f>+I178/'Total x Ano'!$G$30</f>
        <v>4.5298115132233648E-5</v>
      </c>
      <c r="W178" s="173">
        <f>+J178/'Total x Ano'!$G$30</f>
        <v>0</v>
      </c>
      <c r="X178" s="173">
        <f>+K178/'Total x Ano'!$G$30</f>
        <v>0</v>
      </c>
      <c r="Y178" s="173">
        <f>+L178/'Total x Ano'!$G$30</f>
        <v>9.4211071826140458E-4</v>
      </c>
    </row>
    <row r="179" spans="1:25" x14ac:dyDescent="0.25">
      <c r="A179" s="157" t="s">
        <v>543</v>
      </c>
      <c r="B179" s="172">
        <f>tab_dinamicas!C700</f>
        <v>34811.589057284007</v>
      </c>
      <c r="C179" s="172">
        <f>tab_dinamicas!D700</f>
        <v>0</v>
      </c>
      <c r="D179" s="172">
        <f>tab_dinamicas!E700</f>
        <v>0</v>
      </c>
      <c r="E179" s="172">
        <f>tab_dinamicas!F700</f>
        <v>0</v>
      </c>
      <c r="F179" s="172">
        <f>tab_dinamicas!G700</f>
        <v>172958.33904279867</v>
      </c>
      <c r="G179" s="172">
        <f>tab_dinamicas!H700</f>
        <v>0</v>
      </c>
      <c r="H179" s="172">
        <f>tab_dinamicas!I700</f>
        <v>0</v>
      </c>
      <c r="I179" s="172">
        <f>tab_dinamicas!J700</f>
        <v>5198.3459909463563</v>
      </c>
      <c r="J179" s="172">
        <f>tab_dinamicas!K700</f>
        <v>0</v>
      </c>
      <c r="K179" s="172">
        <f>tab_dinamicas!L700</f>
        <v>0</v>
      </c>
      <c r="L179" s="172">
        <f t="shared" si="10"/>
        <v>212968.27409102902</v>
      </c>
      <c r="N179" s="157" t="s">
        <v>543</v>
      </c>
      <c r="O179" s="173">
        <f>+B179/'Total x Ano'!$G$30</f>
        <v>1.9736591724004625E-4</v>
      </c>
      <c r="P179" s="173">
        <f>+C179/'Total x Ano'!$G$30</f>
        <v>0</v>
      </c>
      <c r="Q179" s="173">
        <f>+D179/'Total x Ano'!$G$30</f>
        <v>0</v>
      </c>
      <c r="R179" s="173">
        <f>+E179/'Total x Ano'!$G$30</f>
        <v>0</v>
      </c>
      <c r="S179" s="173">
        <f>+F179/'Total x Ano'!$G$30</f>
        <v>9.8059531764908619E-4</v>
      </c>
      <c r="T179" s="173">
        <f>+G179/'Total x Ano'!$G$30</f>
        <v>0</v>
      </c>
      <c r="U179" s="173">
        <f>+H179/'Total x Ano'!$G$30</f>
        <v>0</v>
      </c>
      <c r="V179" s="173">
        <f>+I179/'Total x Ano'!$G$30</f>
        <v>2.9472263473694219E-5</v>
      </c>
      <c r="W179" s="173">
        <f>+J179/'Total x Ano'!$G$30</f>
        <v>0</v>
      </c>
      <c r="X179" s="173">
        <f>+K179/'Total x Ano'!$G$30</f>
        <v>0</v>
      </c>
      <c r="Y179" s="173">
        <f>+L179/'Total x Ano'!$G$30</f>
        <v>1.2074334983628264E-3</v>
      </c>
    </row>
    <row r="180" spans="1:25" x14ac:dyDescent="0.25">
      <c r="A180" s="157" t="s">
        <v>544</v>
      </c>
      <c r="B180" s="172">
        <f>tab_dinamicas!C701</f>
        <v>119943.29943798274</v>
      </c>
      <c r="C180" s="172">
        <f>tab_dinamicas!D701</f>
        <v>0</v>
      </c>
      <c r="D180" s="172">
        <f>tab_dinamicas!E701</f>
        <v>0</v>
      </c>
      <c r="E180" s="172">
        <f>tab_dinamicas!F701</f>
        <v>0</v>
      </c>
      <c r="F180" s="172">
        <f>tab_dinamicas!G701</f>
        <v>1187507.9563203445</v>
      </c>
      <c r="G180" s="172">
        <f>tab_dinamicas!H701</f>
        <v>0</v>
      </c>
      <c r="H180" s="172">
        <f>tab_dinamicas!I701</f>
        <v>0</v>
      </c>
      <c r="I180" s="172">
        <f>tab_dinamicas!J701</f>
        <v>93571.270128956821</v>
      </c>
      <c r="J180" s="172">
        <f>tab_dinamicas!K701</f>
        <v>0</v>
      </c>
      <c r="K180" s="172">
        <f>tab_dinamicas!L701</f>
        <v>0</v>
      </c>
      <c r="L180" s="172">
        <f t="shared" si="10"/>
        <v>1401022.525887284</v>
      </c>
      <c r="N180" s="157" t="s">
        <v>544</v>
      </c>
      <c r="O180" s="173">
        <f>+B180/'Total x Ano'!$G$30</f>
        <v>6.800240940285858E-4</v>
      </c>
      <c r="P180" s="173">
        <f>+C180/'Total x Ano'!$G$30</f>
        <v>0</v>
      </c>
      <c r="Q180" s="173">
        <f>+D180/'Total x Ano'!$G$30</f>
        <v>0</v>
      </c>
      <c r="R180" s="173">
        <f>+E180/'Total x Ano'!$G$30</f>
        <v>0</v>
      </c>
      <c r="S180" s="173">
        <f>+F180/'Total x Ano'!$G$30</f>
        <v>6.7326313844319335E-3</v>
      </c>
      <c r="T180" s="173">
        <f>+G180/'Total x Ano'!$G$30</f>
        <v>0</v>
      </c>
      <c r="U180" s="173">
        <f>+H180/'Total x Ano'!$G$30</f>
        <v>0</v>
      </c>
      <c r="V180" s="173">
        <f>+I180/'Total x Ano'!$G$30</f>
        <v>5.3050665184884718E-4</v>
      </c>
      <c r="W180" s="173">
        <f>+J180/'Total x Ano'!$G$30</f>
        <v>0</v>
      </c>
      <c r="X180" s="173">
        <f>+K180/'Total x Ano'!$G$30</f>
        <v>0</v>
      </c>
      <c r="Y180" s="173">
        <f>+L180/'Total x Ano'!$G$30</f>
        <v>7.9431621303093659E-3</v>
      </c>
    </row>
    <row r="181" spans="1:25" x14ac:dyDescent="0.25">
      <c r="A181" s="157" t="s">
        <v>545</v>
      </c>
      <c r="B181" s="172">
        <f>tab_dinamicas!C702</f>
        <v>350013.00444701914</v>
      </c>
      <c r="C181" s="172">
        <f>tab_dinamicas!D702</f>
        <v>0</v>
      </c>
      <c r="D181" s="172">
        <f>tab_dinamicas!E702</f>
        <v>0</v>
      </c>
      <c r="E181" s="172">
        <f>tab_dinamicas!F702</f>
        <v>0</v>
      </c>
      <c r="F181" s="172">
        <f>tab_dinamicas!G702</f>
        <v>2532716.0768884644</v>
      </c>
      <c r="G181" s="172">
        <f>tab_dinamicas!H702</f>
        <v>0</v>
      </c>
      <c r="H181" s="172">
        <f>tab_dinamicas!I702</f>
        <v>0</v>
      </c>
      <c r="I181" s="172">
        <f>tab_dinamicas!J702</f>
        <v>215392.96566051984</v>
      </c>
      <c r="J181" s="172">
        <f>tab_dinamicas!K702</f>
        <v>0</v>
      </c>
      <c r="K181" s="172">
        <f>tab_dinamicas!L702</f>
        <v>0</v>
      </c>
      <c r="L181" s="172">
        <f t="shared" si="10"/>
        <v>3098122.0469960035</v>
      </c>
      <c r="N181" s="157" t="s">
        <v>545</v>
      </c>
      <c r="O181" s="173">
        <f>+B181/'Total x Ano'!$G$30</f>
        <v>1.9844149474175132E-3</v>
      </c>
      <c r="P181" s="173">
        <f>+C181/'Total x Ano'!$G$30</f>
        <v>0</v>
      </c>
      <c r="Q181" s="173">
        <f>+D181/'Total x Ano'!$G$30</f>
        <v>0</v>
      </c>
      <c r="R181" s="173">
        <f>+E181/'Total x Ano'!$G$30</f>
        <v>0</v>
      </c>
      <c r="S181" s="173">
        <f>+F181/'Total x Ano'!$G$30</f>
        <v>1.4359351157487873E-2</v>
      </c>
      <c r="T181" s="173">
        <f>+G181/'Total x Ano'!$G$30</f>
        <v>0</v>
      </c>
      <c r="U181" s="173">
        <f>+H181/'Total x Ano'!$G$30</f>
        <v>0</v>
      </c>
      <c r="V181" s="173">
        <f>+I181/'Total x Ano'!$G$30</f>
        <v>1.2211803995700447E-3</v>
      </c>
      <c r="W181" s="173">
        <f>+J181/'Total x Ano'!$G$30</f>
        <v>0</v>
      </c>
      <c r="X181" s="173">
        <f>+K181/'Total x Ano'!$G$30</f>
        <v>0</v>
      </c>
      <c r="Y181" s="173">
        <f>+L181/'Total x Ano'!$G$30</f>
        <v>1.7564946504475432E-2</v>
      </c>
    </row>
    <row r="182" spans="1:25" x14ac:dyDescent="0.25">
      <c r="A182" s="157" t="s">
        <v>546</v>
      </c>
      <c r="B182" s="172">
        <f>tab_dinamicas!C703</f>
        <v>97660.249117246</v>
      </c>
      <c r="C182" s="172">
        <f>tab_dinamicas!D703</f>
        <v>0</v>
      </c>
      <c r="D182" s="172">
        <f>tab_dinamicas!E703</f>
        <v>0</v>
      </c>
      <c r="E182" s="172">
        <f>tab_dinamicas!F703</f>
        <v>0</v>
      </c>
      <c r="F182" s="172">
        <f>tab_dinamicas!G703</f>
        <v>511461.98024776136</v>
      </c>
      <c r="G182" s="172">
        <f>tab_dinamicas!H703</f>
        <v>0</v>
      </c>
      <c r="H182" s="172">
        <f>tab_dinamicas!I703</f>
        <v>0</v>
      </c>
      <c r="I182" s="172">
        <f>tab_dinamicas!J703</f>
        <v>66092.034863939291</v>
      </c>
      <c r="J182" s="172">
        <f>tab_dinamicas!K703</f>
        <v>0</v>
      </c>
      <c r="K182" s="172">
        <f>tab_dinamicas!L703</f>
        <v>0</v>
      </c>
      <c r="L182" s="172">
        <f t="shared" si="10"/>
        <v>675214.26422894665</v>
      </c>
      <c r="N182" s="157" t="s">
        <v>546</v>
      </c>
      <c r="O182" s="173">
        <f>+B182/'Total x Ano'!$G$30</f>
        <v>5.5368930769575419E-4</v>
      </c>
      <c r="P182" s="173">
        <f>+C182/'Total x Ano'!$G$30</f>
        <v>0</v>
      </c>
      <c r="Q182" s="173">
        <f>+D182/'Total x Ano'!$G$30</f>
        <v>0</v>
      </c>
      <c r="R182" s="173">
        <f>+E182/'Total x Ano'!$G$30</f>
        <v>0</v>
      </c>
      <c r="S182" s="173">
        <f>+F182/'Total x Ano'!$G$30</f>
        <v>2.8997573968513792E-3</v>
      </c>
      <c r="T182" s="173">
        <f>+G182/'Total x Ano'!$G$30</f>
        <v>0</v>
      </c>
      <c r="U182" s="173">
        <f>+H182/'Total x Ano'!$G$30</f>
        <v>0</v>
      </c>
      <c r="V182" s="173">
        <f>+I182/'Total x Ano'!$G$30</f>
        <v>3.7471185419652911E-4</v>
      </c>
      <c r="W182" s="173">
        <f>+J182/'Total x Ano'!$G$30</f>
        <v>0</v>
      </c>
      <c r="X182" s="173">
        <f>+K182/'Total x Ano'!$G$30</f>
        <v>0</v>
      </c>
      <c r="Y182" s="173">
        <f>+L182/'Total x Ano'!$G$30</f>
        <v>3.8281585587436628E-3</v>
      </c>
    </row>
    <row r="183" spans="1:25" x14ac:dyDescent="0.25">
      <c r="A183" s="157" t="s">
        <v>547</v>
      </c>
      <c r="B183" s="172">
        <f>tab_dinamicas!C704</f>
        <v>537440.20683409681</v>
      </c>
      <c r="C183" s="172">
        <f>tab_dinamicas!D704</f>
        <v>0</v>
      </c>
      <c r="D183" s="172">
        <f>tab_dinamicas!E704</f>
        <v>0</v>
      </c>
      <c r="E183" s="172">
        <f>tab_dinamicas!F704</f>
        <v>0</v>
      </c>
      <c r="F183" s="172">
        <f>tab_dinamicas!G704</f>
        <v>3966208.1344898157</v>
      </c>
      <c r="G183" s="172">
        <f>tab_dinamicas!H704</f>
        <v>0</v>
      </c>
      <c r="H183" s="172">
        <f>tab_dinamicas!I704</f>
        <v>0</v>
      </c>
      <c r="I183" s="172">
        <f>tab_dinamicas!J704</f>
        <v>181054.46122296946</v>
      </c>
      <c r="J183" s="172">
        <f>tab_dinamicas!K704</f>
        <v>0</v>
      </c>
      <c r="K183" s="172">
        <f>tab_dinamicas!L704</f>
        <v>0</v>
      </c>
      <c r="L183" s="172">
        <f t="shared" si="10"/>
        <v>4684702.8025468811</v>
      </c>
      <c r="N183" s="157" t="s">
        <v>547</v>
      </c>
      <c r="O183" s="173">
        <f>+B183/'Total x Ano'!$G$30</f>
        <v>3.047042156247016E-3</v>
      </c>
      <c r="P183" s="173">
        <f>+C183/'Total x Ano'!$G$30</f>
        <v>0</v>
      </c>
      <c r="Q183" s="173">
        <f>+D183/'Total x Ano'!$G$30</f>
        <v>0</v>
      </c>
      <c r="R183" s="173">
        <f>+E183/'Total x Ano'!$G$30</f>
        <v>0</v>
      </c>
      <c r="S183" s="173">
        <f>+F183/'Total x Ano'!$G$30</f>
        <v>2.2486600802404985E-2</v>
      </c>
      <c r="T183" s="173">
        <f>+G183/'Total x Ano'!$G$30</f>
        <v>0</v>
      </c>
      <c r="U183" s="173">
        <f>+H183/'Total x Ano'!$G$30</f>
        <v>0</v>
      </c>
      <c r="V183" s="173">
        <f>+I183/'Total x Ano'!$G$30</f>
        <v>1.0264966575031067E-3</v>
      </c>
      <c r="W183" s="173">
        <f>+J183/'Total x Ano'!$G$30</f>
        <v>0</v>
      </c>
      <c r="X183" s="173">
        <f>+K183/'Total x Ano'!$G$30</f>
        <v>0</v>
      </c>
      <c r="Y183" s="173">
        <f>+L183/'Total x Ano'!$G$30</f>
        <v>2.6560139616155103E-2</v>
      </c>
    </row>
    <row r="184" spans="1:25" x14ac:dyDescent="0.25">
      <c r="A184" s="157" t="s">
        <v>548</v>
      </c>
      <c r="B184" s="172">
        <f>tab_dinamicas!C705</f>
        <v>1734009.492554575</v>
      </c>
      <c r="C184" s="172">
        <f>tab_dinamicas!D705</f>
        <v>0</v>
      </c>
      <c r="D184" s="172">
        <f>tab_dinamicas!E705</f>
        <v>0</v>
      </c>
      <c r="E184" s="172">
        <f>tab_dinamicas!F705</f>
        <v>0</v>
      </c>
      <c r="F184" s="172">
        <f>tab_dinamicas!G705</f>
        <v>17484538.490998998</v>
      </c>
      <c r="G184" s="172">
        <f>tab_dinamicas!H705</f>
        <v>0</v>
      </c>
      <c r="H184" s="172">
        <f>tab_dinamicas!I705</f>
        <v>0</v>
      </c>
      <c r="I184" s="172">
        <f>tab_dinamicas!J705</f>
        <v>794069.08690182189</v>
      </c>
      <c r="J184" s="172">
        <f>tab_dinamicas!K705</f>
        <v>0</v>
      </c>
      <c r="K184" s="172">
        <f>tab_dinamicas!L705</f>
        <v>0</v>
      </c>
      <c r="L184" s="172">
        <f t="shared" si="10"/>
        <v>20012617.070455395</v>
      </c>
      <c r="N184" s="157" t="s">
        <v>548</v>
      </c>
      <c r="O184" s="173">
        <f>+B184/'Total x Ano'!$G$30</f>
        <v>9.8310471675917763E-3</v>
      </c>
      <c r="P184" s="173">
        <f>+C184/'Total x Ano'!$G$30</f>
        <v>0</v>
      </c>
      <c r="Q184" s="173">
        <f>+D184/'Total x Ano'!$G$30</f>
        <v>0</v>
      </c>
      <c r="R184" s="173">
        <f>+E184/'Total x Ano'!$G$30</f>
        <v>0</v>
      </c>
      <c r="S184" s="173">
        <f>+F184/'Total x Ano'!$G$30</f>
        <v>9.9129401163399411E-2</v>
      </c>
      <c r="T184" s="173">
        <f>+G184/'Total x Ano'!$G$30</f>
        <v>0</v>
      </c>
      <c r="U184" s="173">
        <f>+H184/'Total x Ano'!$G$30</f>
        <v>0</v>
      </c>
      <c r="V184" s="173">
        <f>+I184/'Total x Ano'!$G$30</f>
        <v>4.5020114833152491E-3</v>
      </c>
      <c r="W184" s="173">
        <f>+J184/'Total x Ano'!$G$30</f>
        <v>0</v>
      </c>
      <c r="X184" s="173">
        <f>+K184/'Total x Ano'!$G$30</f>
        <v>0</v>
      </c>
      <c r="Y184" s="173">
        <f>+L184/'Total x Ano'!$G$30</f>
        <v>0.11346245981430643</v>
      </c>
    </row>
    <row r="185" spans="1:25" x14ac:dyDescent="0.25">
      <c r="A185" s="157" t="s">
        <v>549</v>
      </c>
      <c r="B185" s="172">
        <f>tab_dinamicas!C706</f>
        <v>531469.10291055299</v>
      </c>
      <c r="C185" s="172">
        <f>tab_dinamicas!D706</f>
        <v>0</v>
      </c>
      <c r="D185" s="172">
        <f>tab_dinamicas!E706</f>
        <v>0</v>
      </c>
      <c r="E185" s="172">
        <f>tab_dinamicas!F706</f>
        <v>0</v>
      </c>
      <c r="F185" s="172">
        <f>tab_dinamicas!G706</f>
        <v>2361241.72578756</v>
      </c>
      <c r="G185" s="172">
        <f>tab_dinamicas!H706</f>
        <v>0</v>
      </c>
      <c r="H185" s="172">
        <f>tab_dinamicas!I706</f>
        <v>0</v>
      </c>
      <c r="I185" s="172">
        <f>tab_dinamicas!J706</f>
        <v>171728.39556470508</v>
      </c>
      <c r="J185" s="172">
        <f>tab_dinamicas!K706</f>
        <v>0</v>
      </c>
      <c r="K185" s="172">
        <f>tab_dinamicas!L706</f>
        <v>0</v>
      </c>
      <c r="L185" s="172">
        <f t="shared" si="10"/>
        <v>3064439.2242628182</v>
      </c>
      <c r="N185" s="157" t="s">
        <v>549</v>
      </c>
      <c r="O185" s="173">
        <f>+B185/'Total x Ano'!$G$30</f>
        <v>3.0131887058668393E-3</v>
      </c>
      <c r="P185" s="173">
        <f>+C185/'Total x Ano'!$G$30</f>
        <v>0</v>
      </c>
      <c r="Q185" s="173">
        <f>+D185/'Total x Ano'!$G$30</f>
        <v>0</v>
      </c>
      <c r="R185" s="173">
        <f>+E185/'Total x Ano'!$G$30</f>
        <v>0</v>
      </c>
      <c r="S185" s="173">
        <f>+F185/'Total x Ano'!$G$30</f>
        <v>1.3387169378239552E-2</v>
      </c>
      <c r="T185" s="173">
        <f>+G185/'Total x Ano'!$G$30</f>
        <v>0</v>
      </c>
      <c r="U185" s="173">
        <f>+H185/'Total x Ano'!$G$30</f>
        <v>0</v>
      </c>
      <c r="V185" s="173">
        <f>+I185/'Total x Ano'!$G$30</f>
        <v>9.7362209610760749E-4</v>
      </c>
      <c r="W185" s="173">
        <f>+J185/'Total x Ano'!$G$30</f>
        <v>0</v>
      </c>
      <c r="X185" s="173">
        <f>+K185/'Total x Ano'!$G$30</f>
        <v>0</v>
      </c>
      <c r="Y185" s="173">
        <f>+L185/'Total x Ano'!$G$30</f>
        <v>1.7373980180214001E-2</v>
      </c>
    </row>
    <row r="186" spans="1:25" x14ac:dyDescent="0.25">
      <c r="A186" s="157" t="s">
        <v>550</v>
      </c>
      <c r="B186" s="172">
        <f>tab_dinamicas!C707</f>
        <v>283318.29148772021</v>
      </c>
      <c r="C186" s="172">
        <f>tab_dinamicas!D707</f>
        <v>0</v>
      </c>
      <c r="D186" s="172">
        <f>tab_dinamicas!E707</f>
        <v>0</v>
      </c>
      <c r="E186" s="172">
        <f>tab_dinamicas!F707</f>
        <v>0</v>
      </c>
      <c r="F186" s="172">
        <f>tab_dinamicas!G707</f>
        <v>989762.7967846517</v>
      </c>
      <c r="G186" s="172">
        <f>tab_dinamicas!H707</f>
        <v>0</v>
      </c>
      <c r="H186" s="172">
        <f>tab_dinamicas!I707</f>
        <v>0</v>
      </c>
      <c r="I186" s="172">
        <f>tab_dinamicas!J707</f>
        <v>89881.287828057364</v>
      </c>
      <c r="J186" s="172">
        <f>tab_dinamicas!K707</f>
        <v>0</v>
      </c>
      <c r="K186" s="172">
        <f>tab_dinamicas!L707</f>
        <v>0</v>
      </c>
      <c r="L186" s="172">
        <f t="shared" si="10"/>
        <v>1362962.3761004291</v>
      </c>
      <c r="N186" s="157" t="s">
        <v>550</v>
      </c>
      <c r="O186" s="173">
        <f>+B186/'Total x Ano'!$G$30</f>
        <v>1.6062861818327849E-3</v>
      </c>
      <c r="P186" s="173">
        <f>+C186/'Total x Ano'!$G$30</f>
        <v>0</v>
      </c>
      <c r="Q186" s="173">
        <f>+D186/'Total x Ano'!$G$30</f>
        <v>0</v>
      </c>
      <c r="R186" s="173">
        <f>+E186/'Total x Ano'!$G$30</f>
        <v>0</v>
      </c>
      <c r="S186" s="173">
        <f>+F186/'Total x Ano'!$G$30</f>
        <v>5.6115060394406795E-3</v>
      </c>
      <c r="T186" s="173">
        <f>+G186/'Total x Ano'!$G$30</f>
        <v>0</v>
      </c>
      <c r="U186" s="173">
        <f>+H186/'Total x Ano'!$G$30</f>
        <v>0</v>
      </c>
      <c r="V186" s="173">
        <f>+I186/'Total x Ano'!$G$30</f>
        <v>5.0958612620957949E-4</v>
      </c>
      <c r="W186" s="173">
        <f>+J186/'Total x Ano'!$G$30</f>
        <v>0</v>
      </c>
      <c r="X186" s="173">
        <f>+K186/'Total x Ano'!$G$30</f>
        <v>0</v>
      </c>
      <c r="Y186" s="173">
        <f>+L186/'Total x Ano'!$G$30</f>
        <v>7.7273783474830432E-3</v>
      </c>
    </row>
    <row r="187" spans="1:25" x14ac:dyDescent="0.25">
      <c r="A187" s="157" t="s">
        <v>551</v>
      </c>
      <c r="B187" s="172">
        <f>tab_dinamicas!C708</f>
        <v>347924.39184593013</v>
      </c>
      <c r="C187" s="172">
        <f>tab_dinamicas!D708</f>
        <v>0</v>
      </c>
      <c r="D187" s="172">
        <f>tab_dinamicas!E708</f>
        <v>0</v>
      </c>
      <c r="E187" s="172">
        <f>tab_dinamicas!F708</f>
        <v>0</v>
      </c>
      <c r="F187" s="172">
        <f>tab_dinamicas!G708</f>
        <v>1853001.6312978053</v>
      </c>
      <c r="G187" s="172">
        <f>tab_dinamicas!H708</f>
        <v>0</v>
      </c>
      <c r="H187" s="172">
        <f>tab_dinamicas!I708</f>
        <v>0</v>
      </c>
      <c r="I187" s="172">
        <f>tab_dinamicas!J708</f>
        <v>144824.25033053145</v>
      </c>
      <c r="J187" s="172">
        <f>tab_dinamicas!K708</f>
        <v>0</v>
      </c>
      <c r="K187" s="172">
        <f>tab_dinamicas!L708</f>
        <v>0</v>
      </c>
      <c r="L187" s="172">
        <f t="shared" si="10"/>
        <v>2345750.2734742672</v>
      </c>
      <c r="N187" s="157" t="s">
        <v>551</v>
      </c>
      <c r="O187" s="173">
        <f>+B187/'Total x Ano'!$G$30</f>
        <v>1.9725734614946867E-3</v>
      </c>
      <c r="P187" s="173">
        <f>+C187/'Total x Ano'!$G$30</f>
        <v>0</v>
      </c>
      <c r="Q187" s="173">
        <f>+D187/'Total x Ano'!$G$30</f>
        <v>0</v>
      </c>
      <c r="R187" s="173">
        <f>+E187/'Total x Ano'!$G$30</f>
        <v>0</v>
      </c>
      <c r="S187" s="173">
        <f>+F187/'Total x Ano'!$G$30</f>
        <v>1.0505678611987116E-2</v>
      </c>
      <c r="T187" s="173">
        <f>+G187/'Total x Ano'!$G$30</f>
        <v>0</v>
      </c>
      <c r="U187" s="173">
        <f>+H187/'Total x Ano'!$G$30</f>
        <v>0</v>
      </c>
      <c r="V187" s="173">
        <f>+I187/'Total x Ano'!$G$30</f>
        <v>8.2108779803335638E-4</v>
      </c>
      <c r="W187" s="173">
        <f>+J187/'Total x Ano'!$G$30</f>
        <v>0</v>
      </c>
      <c r="X187" s="173">
        <f>+K187/'Total x Ano'!$G$30</f>
        <v>0</v>
      </c>
      <c r="Y187" s="173">
        <f>+L187/'Total x Ano'!$G$30</f>
        <v>1.3299339871515161E-2</v>
      </c>
    </row>
    <row r="188" spans="1:25" x14ac:dyDescent="0.25">
      <c r="A188" s="157" t="s">
        <v>552</v>
      </c>
      <c r="B188" s="172">
        <f>tab_dinamicas!C709</f>
        <v>48812.979577083213</v>
      </c>
      <c r="C188" s="172">
        <f>tab_dinamicas!D709</f>
        <v>0</v>
      </c>
      <c r="D188" s="172">
        <f>tab_dinamicas!E709</f>
        <v>0</v>
      </c>
      <c r="E188" s="172">
        <f>tab_dinamicas!F709</f>
        <v>0</v>
      </c>
      <c r="F188" s="172">
        <f>tab_dinamicas!G709</f>
        <v>179348.9129777851</v>
      </c>
      <c r="G188" s="172">
        <f>tab_dinamicas!H709</f>
        <v>0</v>
      </c>
      <c r="H188" s="172">
        <f>tab_dinamicas!I709</f>
        <v>0</v>
      </c>
      <c r="I188" s="172">
        <f>tab_dinamicas!J709</f>
        <v>21425.814736972938</v>
      </c>
      <c r="J188" s="172">
        <f>tab_dinamicas!K709</f>
        <v>0</v>
      </c>
      <c r="K188" s="172">
        <f>tab_dinamicas!L709</f>
        <v>0</v>
      </c>
      <c r="L188" s="172">
        <f t="shared" si="10"/>
        <v>249587.70729184125</v>
      </c>
      <c r="N188" s="157" t="s">
        <v>552</v>
      </c>
      <c r="O188" s="173">
        <f>+B188/'Total x Ano'!$G$30</f>
        <v>2.7674744958058276E-4</v>
      </c>
      <c r="P188" s="173">
        <f>+C188/'Total x Ano'!$G$30</f>
        <v>0</v>
      </c>
      <c r="Q188" s="173">
        <f>+D188/'Total x Ano'!$G$30</f>
        <v>0</v>
      </c>
      <c r="R188" s="173">
        <f>+E188/'Total x Ano'!$G$30</f>
        <v>0</v>
      </c>
      <c r="S188" s="173">
        <f>+F188/'Total x Ano'!$G$30</f>
        <v>1.0168269726963015E-3</v>
      </c>
      <c r="T188" s="173">
        <f>+G188/'Total x Ano'!$G$30</f>
        <v>0</v>
      </c>
      <c r="U188" s="173">
        <f>+H188/'Total x Ano'!$G$30</f>
        <v>0</v>
      </c>
      <c r="V188" s="173">
        <f>+I188/'Total x Ano'!$G$30</f>
        <v>1.2147464946858385E-4</v>
      </c>
      <c r="W188" s="173">
        <f>+J188/'Total x Ano'!$G$30</f>
        <v>0</v>
      </c>
      <c r="X188" s="173">
        <f>+K188/'Total x Ano'!$G$30</f>
        <v>0</v>
      </c>
      <c r="Y188" s="173">
        <f>+L188/'Total x Ano'!$G$30</f>
        <v>1.4150490717454681E-3</v>
      </c>
    </row>
    <row r="189" spans="1:25" x14ac:dyDescent="0.25">
      <c r="A189" s="157" t="s">
        <v>553</v>
      </c>
      <c r="B189" s="172">
        <f>tab_dinamicas!C710</f>
        <v>44841.243034713865</v>
      </c>
      <c r="C189" s="172">
        <f>tab_dinamicas!D710</f>
        <v>0</v>
      </c>
      <c r="D189" s="172">
        <f>tab_dinamicas!E710</f>
        <v>0</v>
      </c>
      <c r="E189" s="172">
        <f>tab_dinamicas!F710</f>
        <v>0</v>
      </c>
      <c r="F189" s="172">
        <f>tab_dinamicas!G710</f>
        <v>321093.37508110492</v>
      </c>
      <c r="G189" s="172">
        <f>tab_dinamicas!H710</f>
        <v>0</v>
      </c>
      <c r="H189" s="172">
        <f>tab_dinamicas!I710</f>
        <v>0</v>
      </c>
      <c r="I189" s="172">
        <f>tab_dinamicas!J710</f>
        <v>21958.836117289902</v>
      </c>
      <c r="J189" s="172">
        <f>tab_dinamicas!K710</f>
        <v>0</v>
      </c>
      <c r="K189" s="172">
        <f>tab_dinamicas!L710</f>
        <v>0</v>
      </c>
      <c r="L189" s="172">
        <f t="shared" si="10"/>
        <v>387893.45423310867</v>
      </c>
      <c r="N189" s="157" t="s">
        <v>553</v>
      </c>
      <c r="O189" s="173">
        <f>+B189/'Total x Ano'!$G$30</f>
        <v>2.5422950521353254E-4</v>
      </c>
      <c r="P189" s="173">
        <f>+C189/'Total x Ano'!$G$30</f>
        <v>0</v>
      </c>
      <c r="Q189" s="173">
        <f>+D189/'Total x Ano'!$G$30</f>
        <v>0</v>
      </c>
      <c r="R189" s="173">
        <f>+E189/'Total x Ano'!$G$30</f>
        <v>0</v>
      </c>
      <c r="S189" s="173">
        <f>+F189/'Total x Ano'!$G$30</f>
        <v>1.8204537686659921E-3</v>
      </c>
      <c r="T189" s="173">
        <f>+G189/'Total x Ano'!$G$30</f>
        <v>0</v>
      </c>
      <c r="U189" s="173">
        <f>+H189/'Total x Ano'!$G$30</f>
        <v>0</v>
      </c>
      <c r="V189" s="173">
        <f>+I189/'Total x Ano'!$G$30</f>
        <v>1.2449663888313491E-4</v>
      </c>
      <c r="W189" s="173">
        <f>+J189/'Total x Ano'!$G$30</f>
        <v>0</v>
      </c>
      <c r="X189" s="173">
        <f>+K189/'Total x Ano'!$G$30</f>
        <v>0</v>
      </c>
      <c r="Y189" s="173">
        <f>+L189/'Total x Ano'!$G$30</f>
        <v>2.1991799127626596E-3</v>
      </c>
    </row>
    <row r="190" spans="1:25" x14ac:dyDescent="0.25">
      <c r="A190" s="157" t="s">
        <v>554</v>
      </c>
      <c r="B190" s="172">
        <f>tab_dinamicas!C711</f>
        <v>124088.89298416632</v>
      </c>
      <c r="C190" s="172">
        <f>tab_dinamicas!D711</f>
        <v>0</v>
      </c>
      <c r="D190" s="172">
        <f>tab_dinamicas!E711</f>
        <v>0</v>
      </c>
      <c r="E190" s="172">
        <f>tab_dinamicas!F711</f>
        <v>0</v>
      </c>
      <c r="F190" s="172">
        <f>tab_dinamicas!G711</f>
        <v>717165.3350683616</v>
      </c>
      <c r="G190" s="172">
        <f>tab_dinamicas!H711</f>
        <v>0</v>
      </c>
      <c r="H190" s="172">
        <f>tab_dinamicas!I711</f>
        <v>0</v>
      </c>
      <c r="I190" s="172">
        <f>tab_dinamicas!J711</f>
        <v>59785.87671154063</v>
      </c>
      <c r="J190" s="172">
        <f>tab_dinamicas!K711</f>
        <v>0</v>
      </c>
      <c r="K190" s="172">
        <f>tab_dinamicas!L711</f>
        <v>0</v>
      </c>
      <c r="L190" s="172">
        <f t="shared" si="10"/>
        <v>901040.1047640685</v>
      </c>
      <c r="N190" s="157" t="s">
        <v>554</v>
      </c>
      <c r="O190" s="173">
        <f>+B190/'Total x Ano'!$G$30</f>
        <v>7.0352772873484852E-4</v>
      </c>
      <c r="P190" s="173">
        <f>+C190/'Total x Ano'!$G$30</f>
        <v>0</v>
      </c>
      <c r="Q190" s="173">
        <f>+D190/'Total x Ano'!$G$30</f>
        <v>0</v>
      </c>
      <c r="R190" s="173">
        <f>+E190/'Total x Ano'!$G$30</f>
        <v>0</v>
      </c>
      <c r="S190" s="173">
        <f>+F190/'Total x Ano'!$G$30</f>
        <v>4.066002098772779E-3</v>
      </c>
      <c r="T190" s="173">
        <f>+G190/'Total x Ano'!$G$30</f>
        <v>0</v>
      </c>
      <c r="U190" s="173">
        <f>+H190/'Total x Ano'!$G$30</f>
        <v>0</v>
      </c>
      <c r="V190" s="173">
        <f>+I190/'Total x Ano'!$G$30</f>
        <v>3.3895879834030612E-4</v>
      </c>
      <c r="W190" s="173">
        <f>+J190/'Total x Ano'!$G$30</f>
        <v>0</v>
      </c>
      <c r="X190" s="173">
        <f>+K190/'Total x Ano'!$G$30</f>
        <v>0</v>
      </c>
      <c r="Y190" s="173">
        <f>+L190/'Total x Ano'!$G$30</f>
        <v>5.1084886258479338E-3</v>
      </c>
    </row>
    <row r="191" spans="1:25" x14ac:dyDescent="0.25">
      <c r="A191" s="157" t="s">
        <v>555</v>
      </c>
      <c r="B191" s="172">
        <f>tab_dinamicas!C712</f>
        <v>130111.39084474876</v>
      </c>
      <c r="C191" s="172">
        <f>tab_dinamicas!D712</f>
        <v>0</v>
      </c>
      <c r="D191" s="172">
        <f>tab_dinamicas!E712</f>
        <v>0</v>
      </c>
      <c r="E191" s="172">
        <f>tab_dinamicas!F712</f>
        <v>0</v>
      </c>
      <c r="F191" s="172">
        <f>tab_dinamicas!G712</f>
        <v>833772.79747116007</v>
      </c>
      <c r="G191" s="172">
        <f>tab_dinamicas!H712</f>
        <v>0</v>
      </c>
      <c r="H191" s="172">
        <f>tab_dinamicas!I712</f>
        <v>0</v>
      </c>
      <c r="I191" s="172">
        <f>tab_dinamicas!J712</f>
        <v>52555.056811334129</v>
      </c>
      <c r="J191" s="172">
        <f>tab_dinamicas!K712</f>
        <v>0</v>
      </c>
      <c r="K191" s="172">
        <f>tab_dinamicas!L712</f>
        <v>0</v>
      </c>
      <c r="L191" s="172">
        <f t="shared" si="10"/>
        <v>1016439.245127243</v>
      </c>
      <c r="N191" s="157" t="s">
        <v>555</v>
      </c>
      <c r="O191" s="173">
        <f>+B191/'Total x Ano'!$G$30</f>
        <v>7.3767255942252901E-4</v>
      </c>
      <c r="P191" s="173">
        <f>+C191/'Total x Ano'!$G$30</f>
        <v>0</v>
      </c>
      <c r="Q191" s="173">
        <f>+D191/'Total x Ano'!$G$30</f>
        <v>0</v>
      </c>
      <c r="R191" s="173">
        <f>+E191/'Total x Ano'!$G$30</f>
        <v>0</v>
      </c>
      <c r="S191" s="173">
        <f>+F191/'Total x Ano'!$G$30</f>
        <v>4.727113510156253E-3</v>
      </c>
      <c r="T191" s="173">
        <f>+G191/'Total x Ano'!$G$30</f>
        <v>0</v>
      </c>
      <c r="U191" s="173">
        <f>+H191/'Total x Ano'!$G$30</f>
        <v>0</v>
      </c>
      <c r="V191" s="173">
        <f>+I191/'Total x Ano'!$G$30</f>
        <v>2.9796332985843212E-4</v>
      </c>
      <c r="W191" s="173">
        <f>+J191/'Total x Ano'!$G$30</f>
        <v>0</v>
      </c>
      <c r="X191" s="173">
        <f>+K191/'Total x Ano'!$G$30</f>
        <v>0</v>
      </c>
      <c r="Y191" s="173">
        <f>+L191/'Total x Ano'!$G$30</f>
        <v>5.7627493994372144E-3</v>
      </c>
    </row>
    <row r="192" spans="1:25" x14ac:dyDescent="0.25">
      <c r="A192" s="157" t="s">
        <v>95</v>
      </c>
      <c r="B192" s="163">
        <f t="shared" ref="B192:K192" si="11">SUM(B165:B191)</f>
        <v>4870803.6326662404</v>
      </c>
      <c r="C192" s="163">
        <f t="shared" si="11"/>
        <v>0</v>
      </c>
      <c r="D192" s="163">
        <f t="shared" si="11"/>
        <v>0</v>
      </c>
      <c r="E192" s="163">
        <f t="shared" si="11"/>
        <v>0</v>
      </c>
      <c r="F192" s="163">
        <f t="shared" si="11"/>
        <v>37690508.380132422</v>
      </c>
      <c r="G192" s="163">
        <f t="shared" si="11"/>
        <v>0</v>
      </c>
      <c r="H192" s="163">
        <f t="shared" si="11"/>
        <v>0</v>
      </c>
      <c r="I192" s="163">
        <f t="shared" si="11"/>
        <v>2221616.7612169497</v>
      </c>
      <c r="J192" s="163">
        <f t="shared" si="11"/>
        <v>0</v>
      </c>
      <c r="K192" s="163">
        <f t="shared" si="11"/>
        <v>0</v>
      </c>
      <c r="L192" s="172">
        <f t="shared" si="10"/>
        <v>44782928.774015605</v>
      </c>
      <c r="N192" s="157" t="s">
        <v>95</v>
      </c>
      <c r="O192" s="173">
        <f>+B192/'Total x Ano'!$G$30</f>
        <v>2.7615246895952086E-2</v>
      </c>
      <c r="P192" s="173">
        <f>+C192/'Total x Ano'!$G$30</f>
        <v>0</v>
      </c>
      <c r="Q192" s="173">
        <f>+D192/'Total x Ano'!$G$30</f>
        <v>0</v>
      </c>
      <c r="R192" s="173">
        <f>+E192/'Total x Ano'!$G$30</f>
        <v>0</v>
      </c>
      <c r="S192" s="173">
        <f>+F192/'Total x Ano'!$G$30</f>
        <v>0.21368808374267476</v>
      </c>
      <c r="T192" s="173">
        <f>+G192/'Total x Ano'!$G$30</f>
        <v>0</v>
      </c>
      <c r="U192" s="173">
        <f>+H192/'Total x Ano'!$G$30</f>
        <v>0</v>
      </c>
      <c r="V192" s="173">
        <f>+I192/'Total x Ano'!$G$30</f>
        <v>1.2595559171743639E-2</v>
      </c>
      <c r="W192" s="173">
        <f>+J192/'Total x Ano'!$G$30</f>
        <v>0</v>
      </c>
      <c r="X192" s="173">
        <f>+K192/'Total x Ano'!$G$30</f>
        <v>0</v>
      </c>
      <c r="Y192" s="173">
        <f>+L192/'Total x Ano'!$G$30</f>
        <v>0.25389888981037045</v>
      </c>
    </row>
    <row r="193" spans="1:25" x14ac:dyDescent="0.25"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</row>
    <row r="194" spans="1:25" x14ac:dyDescent="0.25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</row>
    <row r="195" spans="1:25" s="133" customFormat="1" x14ac:dyDescent="0.25">
      <c r="A195" s="157"/>
      <c r="B195" s="171">
        <v>2013</v>
      </c>
      <c r="C195" s="157">
        <v>2013</v>
      </c>
      <c r="D195" s="157">
        <v>2013</v>
      </c>
      <c r="E195" s="157">
        <v>2013</v>
      </c>
      <c r="F195" s="157">
        <v>2013</v>
      </c>
      <c r="G195" s="157">
        <v>2013</v>
      </c>
      <c r="H195" s="157">
        <v>2013</v>
      </c>
      <c r="I195" s="157">
        <v>2013</v>
      </c>
      <c r="J195" s="157">
        <v>2013</v>
      </c>
      <c r="K195" s="157">
        <v>2013</v>
      </c>
      <c r="L195" s="157">
        <v>2013</v>
      </c>
      <c r="M195" s="156"/>
      <c r="N195" s="157"/>
      <c r="O195" s="171">
        <v>2013</v>
      </c>
      <c r="P195" s="157">
        <v>2013</v>
      </c>
      <c r="Q195" s="157">
        <v>2013</v>
      </c>
      <c r="R195" s="157">
        <v>2013</v>
      </c>
      <c r="S195" s="157">
        <v>2013</v>
      </c>
      <c r="T195" s="157">
        <v>2013</v>
      </c>
      <c r="U195" s="157">
        <v>2013</v>
      </c>
      <c r="V195" s="157">
        <v>2013</v>
      </c>
      <c r="W195" s="157">
        <v>2013</v>
      </c>
      <c r="X195" s="157">
        <v>2013</v>
      </c>
      <c r="Y195" s="176">
        <v>2013</v>
      </c>
    </row>
    <row r="196" spans="1:25" s="133" customFormat="1" x14ac:dyDescent="0.25">
      <c r="A196" s="157"/>
      <c r="B196" s="157" t="s">
        <v>780</v>
      </c>
      <c r="C196" s="157" t="s">
        <v>782</v>
      </c>
      <c r="D196" s="157" t="s">
        <v>23</v>
      </c>
      <c r="E196" s="157" t="s">
        <v>787</v>
      </c>
      <c r="F196" s="157" t="s">
        <v>788</v>
      </c>
      <c r="G196" s="157" t="s">
        <v>791</v>
      </c>
      <c r="H196" s="157" t="s">
        <v>25</v>
      </c>
      <c r="I196" s="157" t="s">
        <v>24</v>
      </c>
      <c r="J196" s="157" t="s">
        <v>35</v>
      </c>
      <c r="K196" s="157" t="s">
        <v>795</v>
      </c>
      <c r="L196" s="157" t="s">
        <v>939</v>
      </c>
      <c r="M196" s="156"/>
      <c r="N196" s="157"/>
      <c r="O196" s="157" t="s">
        <v>780</v>
      </c>
      <c r="P196" s="157" t="s">
        <v>782</v>
      </c>
      <c r="Q196" s="157" t="s">
        <v>23</v>
      </c>
      <c r="R196" s="157" t="s">
        <v>787</v>
      </c>
      <c r="S196" s="157" t="s">
        <v>788</v>
      </c>
      <c r="T196" s="157" t="s">
        <v>791</v>
      </c>
      <c r="U196" s="157" t="s">
        <v>25</v>
      </c>
      <c r="V196" s="157" t="s">
        <v>24</v>
      </c>
      <c r="W196" s="157" t="s">
        <v>35</v>
      </c>
      <c r="X196" s="157" t="s">
        <v>795</v>
      </c>
      <c r="Y196" s="176" t="s">
        <v>939</v>
      </c>
    </row>
    <row r="197" spans="1:25" x14ac:dyDescent="0.25">
      <c r="A197" s="157" t="s">
        <v>529</v>
      </c>
      <c r="B197" s="172">
        <f>tab_dinamicas!C718</f>
        <v>55921.448944966476</v>
      </c>
      <c r="C197" s="172">
        <f>tab_dinamicas!D718</f>
        <v>0</v>
      </c>
      <c r="D197" s="172">
        <f>tab_dinamicas!E718</f>
        <v>0</v>
      </c>
      <c r="E197" s="172">
        <f>tab_dinamicas!F718</f>
        <v>0</v>
      </c>
      <c r="F197" s="172">
        <f>tab_dinamicas!G718</f>
        <v>141585.55576861772</v>
      </c>
      <c r="G197" s="172">
        <f>tab_dinamicas!H718</f>
        <v>0</v>
      </c>
      <c r="H197" s="172">
        <f>tab_dinamicas!I718</f>
        <v>0</v>
      </c>
      <c r="I197" s="172">
        <f>tab_dinamicas!J718</f>
        <v>12415.861140416258</v>
      </c>
      <c r="J197" s="172">
        <f>tab_dinamicas!K718</f>
        <v>0</v>
      </c>
      <c r="K197" s="172">
        <f>tab_dinamicas!L718</f>
        <v>0</v>
      </c>
      <c r="L197" s="172">
        <f>SUM(B197:K197)</f>
        <v>209922.86585400047</v>
      </c>
      <c r="N197" s="157" t="s">
        <v>529</v>
      </c>
      <c r="O197" s="173">
        <f>+B197/'Total x Ano'!$H$30</f>
        <v>3.113974501606493E-4</v>
      </c>
      <c r="P197" s="173">
        <f>+C197/'Total x Ano'!$H$30</f>
        <v>0</v>
      </c>
      <c r="Q197" s="173">
        <f>+D197/'Total x Ano'!$H$30</f>
        <v>0</v>
      </c>
      <c r="R197" s="173">
        <f>+E197/'Total x Ano'!$H$30</f>
        <v>0</v>
      </c>
      <c r="S197" s="173">
        <f>+F197/'Total x Ano'!$H$30</f>
        <v>7.8841628530253735E-4</v>
      </c>
      <c r="T197" s="173">
        <f>+G197/'Total x Ano'!$H$30</f>
        <v>0</v>
      </c>
      <c r="U197" s="173">
        <f>+H197/'Total x Ano'!$H$30</f>
        <v>0</v>
      </c>
      <c r="V197" s="173">
        <f>+I197/'Total x Ano'!$H$30</f>
        <v>6.9137470033710913E-5</v>
      </c>
      <c r="W197" s="173">
        <f>+J197/'Total x Ano'!$H$30</f>
        <v>0</v>
      </c>
      <c r="X197" s="173">
        <f>+K197/'Total x Ano'!$H$30</f>
        <v>0</v>
      </c>
      <c r="Y197" s="173">
        <f>+L197/'Total x Ano'!$H$30</f>
        <v>1.1689512054968976E-3</v>
      </c>
    </row>
    <row r="198" spans="1:25" x14ac:dyDescent="0.25">
      <c r="A198" s="157" t="s">
        <v>530</v>
      </c>
      <c r="B198" s="172">
        <f>tab_dinamicas!C719</f>
        <v>10454.525463804002</v>
      </c>
      <c r="C198" s="172">
        <f>tab_dinamicas!D719</f>
        <v>0</v>
      </c>
      <c r="D198" s="172">
        <f>tab_dinamicas!E719</f>
        <v>0</v>
      </c>
      <c r="E198" s="172">
        <f>tab_dinamicas!F719</f>
        <v>0</v>
      </c>
      <c r="F198" s="172">
        <f>tab_dinamicas!G719</f>
        <v>39944.212152048894</v>
      </c>
      <c r="G198" s="172">
        <f>tab_dinamicas!H719</f>
        <v>0</v>
      </c>
      <c r="H198" s="172">
        <f>tab_dinamicas!I719</f>
        <v>0</v>
      </c>
      <c r="I198" s="172">
        <f>tab_dinamicas!J719</f>
        <v>4569.8347270262548</v>
      </c>
      <c r="J198" s="172">
        <f>tab_dinamicas!K719</f>
        <v>0</v>
      </c>
      <c r="K198" s="172">
        <f>tab_dinamicas!L719</f>
        <v>0</v>
      </c>
      <c r="L198" s="172">
        <f t="shared" ref="L198:L224" si="12">SUM(B198:K198)</f>
        <v>54968.572342879146</v>
      </c>
      <c r="N198" s="157" t="s">
        <v>530</v>
      </c>
      <c r="O198" s="173">
        <f>+B198/'Total x Ano'!$H$30</f>
        <v>5.8215812241774474E-5</v>
      </c>
      <c r="P198" s="173">
        <f>+C198/'Total x Ano'!$H$30</f>
        <v>0</v>
      </c>
      <c r="Q198" s="173">
        <f>+D198/'Total x Ano'!$H$30</f>
        <v>0</v>
      </c>
      <c r="R198" s="173">
        <f>+E198/'Total x Ano'!$H$30</f>
        <v>0</v>
      </c>
      <c r="S198" s="173">
        <f>+F198/'Total x Ano'!$H$30</f>
        <v>2.2242853229831498E-4</v>
      </c>
      <c r="T198" s="173">
        <f>+G198/'Total x Ano'!$H$30</f>
        <v>0</v>
      </c>
      <c r="U198" s="173">
        <f>+H198/'Total x Ano'!$H$30</f>
        <v>0</v>
      </c>
      <c r="V198" s="173">
        <f>+I198/'Total x Ano'!$H$30</f>
        <v>2.5447031657781298E-5</v>
      </c>
      <c r="W198" s="173">
        <f>+J198/'Total x Ano'!$H$30</f>
        <v>0</v>
      </c>
      <c r="X198" s="173">
        <f>+K198/'Total x Ano'!$H$30</f>
        <v>0</v>
      </c>
      <c r="Y198" s="173">
        <f>+L198/'Total x Ano'!$H$30</f>
        <v>3.0609137619787074E-4</v>
      </c>
    </row>
    <row r="199" spans="1:25" x14ac:dyDescent="0.25">
      <c r="A199" s="157" t="s">
        <v>531</v>
      </c>
      <c r="B199" s="172">
        <f>tab_dinamicas!C720</f>
        <v>73476.03993904317</v>
      </c>
      <c r="C199" s="172">
        <f>tab_dinamicas!D720</f>
        <v>0</v>
      </c>
      <c r="D199" s="172">
        <f>tab_dinamicas!E720</f>
        <v>0</v>
      </c>
      <c r="E199" s="172">
        <f>tab_dinamicas!F720</f>
        <v>0</v>
      </c>
      <c r="F199" s="172">
        <f>tab_dinamicas!G720</f>
        <v>290335.27889537008</v>
      </c>
      <c r="G199" s="172">
        <f>tab_dinamicas!H720</f>
        <v>0</v>
      </c>
      <c r="H199" s="172">
        <f>tab_dinamicas!I720</f>
        <v>0</v>
      </c>
      <c r="I199" s="172">
        <f>tab_dinamicas!J720</f>
        <v>28814.626507596357</v>
      </c>
      <c r="J199" s="172">
        <f>tab_dinamicas!K720</f>
        <v>0</v>
      </c>
      <c r="K199" s="172">
        <f>tab_dinamicas!L720</f>
        <v>0</v>
      </c>
      <c r="L199" s="172">
        <f t="shared" si="12"/>
        <v>392625.9453420096</v>
      </c>
      <c r="N199" s="157" t="s">
        <v>531</v>
      </c>
      <c r="O199" s="173">
        <f>+B199/'Total x Ano'!$H$30</f>
        <v>4.0914983278485918E-4</v>
      </c>
      <c r="P199" s="173">
        <f>+C199/'Total x Ano'!$H$30</f>
        <v>0</v>
      </c>
      <c r="Q199" s="173">
        <f>+D199/'Total x Ano'!$H$30</f>
        <v>0</v>
      </c>
      <c r="R199" s="173">
        <f>+E199/'Total x Ano'!$H$30</f>
        <v>0</v>
      </c>
      <c r="S199" s="173">
        <f>+F199/'Total x Ano'!$H$30</f>
        <v>1.6167260907111571E-3</v>
      </c>
      <c r="T199" s="173">
        <f>+G199/'Total x Ano'!$H$30</f>
        <v>0</v>
      </c>
      <c r="U199" s="173">
        <f>+H199/'Total x Ano'!$H$30</f>
        <v>0</v>
      </c>
      <c r="V199" s="173">
        <f>+I199/'Total x Ano'!$H$30</f>
        <v>1.6045366118154933E-4</v>
      </c>
      <c r="W199" s="173">
        <f>+J199/'Total x Ano'!$H$30</f>
        <v>0</v>
      </c>
      <c r="X199" s="173">
        <f>+K199/'Total x Ano'!$H$30</f>
        <v>0</v>
      </c>
      <c r="Y199" s="173">
        <f>+L199/'Total x Ano'!$H$30</f>
        <v>2.1863295846775658E-3</v>
      </c>
    </row>
    <row r="200" spans="1:25" x14ac:dyDescent="0.25">
      <c r="A200" s="157" t="s">
        <v>532</v>
      </c>
      <c r="B200" s="172">
        <f>tab_dinamicas!C721</f>
        <v>2864.893724777558</v>
      </c>
      <c r="C200" s="172">
        <f>tab_dinamicas!D721</f>
        <v>0</v>
      </c>
      <c r="D200" s="172">
        <f>tab_dinamicas!E721</f>
        <v>0</v>
      </c>
      <c r="E200" s="172">
        <f>tab_dinamicas!F721</f>
        <v>0</v>
      </c>
      <c r="F200" s="172">
        <f>tab_dinamicas!G721</f>
        <v>34744.591924591732</v>
      </c>
      <c r="G200" s="172">
        <f>tab_dinamicas!H721</f>
        <v>0</v>
      </c>
      <c r="H200" s="172">
        <f>tab_dinamicas!I721</f>
        <v>0</v>
      </c>
      <c r="I200" s="172">
        <f>tab_dinamicas!J721</f>
        <v>5471.126799875261</v>
      </c>
      <c r="J200" s="172">
        <f>tab_dinamicas!K721</f>
        <v>0</v>
      </c>
      <c r="K200" s="172">
        <f>tab_dinamicas!L721</f>
        <v>0</v>
      </c>
      <c r="L200" s="172">
        <f t="shared" si="12"/>
        <v>43080.612449244552</v>
      </c>
      <c r="N200" s="157" t="s">
        <v>532</v>
      </c>
      <c r="O200" s="173">
        <f>+B200/'Total x Ano'!$H$30</f>
        <v>1.5953102391086682E-5</v>
      </c>
      <c r="P200" s="173">
        <f>+C200/'Total x Ano'!$H$30</f>
        <v>0</v>
      </c>
      <c r="Q200" s="173">
        <f>+D200/'Total x Ano'!$H$30</f>
        <v>0</v>
      </c>
      <c r="R200" s="173">
        <f>+E200/'Total x Ano'!$H$30</f>
        <v>0</v>
      </c>
      <c r="S200" s="173">
        <f>+F200/'Total x Ano'!$H$30</f>
        <v>1.9347455290076154E-4</v>
      </c>
      <c r="T200" s="173">
        <f>+G200/'Total x Ano'!$H$30</f>
        <v>0</v>
      </c>
      <c r="U200" s="173">
        <f>+H200/'Total x Ano'!$H$30</f>
        <v>0</v>
      </c>
      <c r="V200" s="173">
        <f>+I200/'Total x Ano'!$H$30</f>
        <v>3.0465858219507024E-5</v>
      </c>
      <c r="W200" s="173">
        <f>+J200/'Total x Ano'!$H$30</f>
        <v>0</v>
      </c>
      <c r="X200" s="173">
        <f>+K200/'Total x Ano'!$H$30</f>
        <v>0</v>
      </c>
      <c r="Y200" s="173">
        <f>+L200/'Total x Ano'!$H$30</f>
        <v>2.3989351351135524E-4</v>
      </c>
    </row>
    <row r="201" spans="1:25" x14ac:dyDescent="0.25">
      <c r="A201" s="157" t="s">
        <v>533</v>
      </c>
      <c r="B201" s="172">
        <f>tab_dinamicas!C722</f>
        <v>51680.219921895317</v>
      </c>
      <c r="C201" s="172">
        <f>tab_dinamicas!D722</f>
        <v>0</v>
      </c>
      <c r="D201" s="172">
        <f>tab_dinamicas!E722</f>
        <v>0</v>
      </c>
      <c r="E201" s="172">
        <f>tab_dinamicas!F722</f>
        <v>0</v>
      </c>
      <c r="F201" s="172">
        <f>tab_dinamicas!G722</f>
        <v>383104.14512556011</v>
      </c>
      <c r="G201" s="172">
        <f>tab_dinamicas!H722</f>
        <v>0</v>
      </c>
      <c r="H201" s="172">
        <f>tab_dinamicas!I722</f>
        <v>0</v>
      </c>
      <c r="I201" s="172">
        <f>tab_dinamicas!J722</f>
        <v>36192.751538076845</v>
      </c>
      <c r="J201" s="172">
        <f>tab_dinamicas!K722</f>
        <v>0</v>
      </c>
      <c r="K201" s="172">
        <f>tab_dinamicas!L722</f>
        <v>0</v>
      </c>
      <c r="L201" s="172">
        <f t="shared" si="12"/>
        <v>470977.11658553226</v>
      </c>
      <c r="N201" s="157" t="s">
        <v>533</v>
      </c>
      <c r="O201" s="173">
        <f>+B201/'Total x Ano'!$H$30</f>
        <v>2.8778025267652403E-4</v>
      </c>
      <c r="P201" s="173">
        <f>+C201/'Total x Ano'!$H$30</f>
        <v>0</v>
      </c>
      <c r="Q201" s="173">
        <f>+D201/'Total x Ano'!$H$30</f>
        <v>0</v>
      </c>
      <c r="R201" s="173">
        <f>+E201/'Total x Ano'!$H$30</f>
        <v>0</v>
      </c>
      <c r="S201" s="173">
        <f>+F201/'Total x Ano'!$H$30</f>
        <v>2.133307633989924E-3</v>
      </c>
      <c r="T201" s="173">
        <f>+G201/'Total x Ano'!$H$30</f>
        <v>0</v>
      </c>
      <c r="U201" s="173">
        <f>+H201/'Total x Ano'!$H$30</f>
        <v>0</v>
      </c>
      <c r="V201" s="173">
        <f>+I201/'Total x Ano'!$H$30</f>
        <v>2.0153860023094944E-4</v>
      </c>
      <c r="W201" s="173">
        <f>+J201/'Total x Ano'!$H$30</f>
        <v>0</v>
      </c>
      <c r="X201" s="173">
        <f>+K201/'Total x Ano'!$H$30</f>
        <v>0</v>
      </c>
      <c r="Y201" s="173">
        <f>+L201/'Total x Ano'!$H$30</f>
        <v>2.6226264868973973E-3</v>
      </c>
    </row>
    <row r="202" spans="1:25" x14ac:dyDescent="0.25">
      <c r="A202" s="157" t="s">
        <v>534</v>
      </c>
      <c r="B202" s="172">
        <f>tab_dinamicas!C723</f>
        <v>4300.8531201071482</v>
      </c>
      <c r="C202" s="172">
        <f>tab_dinamicas!D723</f>
        <v>0</v>
      </c>
      <c r="D202" s="172">
        <f>tab_dinamicas!E723</f>
        <v>0</v>
      </c>
      <c r="E202" s="172">
        <f>tab_dinamicas!F723</f>
        <v>0</v>
      </c>
      <c r="F202" s="172">
        <f>tab_dinamicas!G723</f>
        <v>46019.906273972207</v>
      </c>
      <c r="G202" s="172">
        <f>tab_dinamicas!H723</f>
        <v>0</v>
      </c>
      <c r="H202" s="172">
        <f>tab_dinamicas!I723</f>
        <v>0</v>
      </c>
      <c r="I202" s="172">
        <f>tab_dinamicas!J723</f>
        <v>914.42445720587614</v>
      </c>
      <c r="J202" s="172">
        <f>tab_dinamicas!K723</f>
        <v>0</v>
      </c>
      <c r="K202" s="172">
        <f>tab_dinamicas!L723</f>
        <v>0</v>
      </c>
      <c r="L202" s="172">
        <f t="shared" si="12"/>
        <v>51235.183851285226</v>
      </c>
      <c r="N202" s="157" t="s">
        <v>534</v>
      </c>
      <c r="O202" s="173">
        <f>+B202/'Total x Ano'!$H$30</f>
        <v>2.3949213054812803E-5</v>
      </c>
      <c r="P202" s="173">
        <f>+C202/'Total x Ano'!$H$30</f>
        <v>0</v>
      </c>
      <c r="Q202" s="173">
        <f>+D202/'Total x Ano'!$H$30</f>
        <v>0</v>
      </c>
      <c r="R202" s="173">
        <f>+E202/'Total x Ano'!$H$30</f>
        <v>0</v>
      </c>
      <c r="S202" s="173">
        <f>+F202/'Total x Ano'!$H$30</f>
        <v>2.5626091134458895E-4</v>
      </c>
      <c r="T202" s="173">
        <f>+G202/'Total x Ano'!$H$30</f>
        <v>0</v>
      </c>
      <c r="U202" s="173">
        <f>+H202/'Total x Ano'!$H$30</f>
        <v>0</v>
      </c>
      <c r="V202" s="173">
        <f>+I202/'Total x Ano'!$H$30</f>
        <v>5.0919539767053206E-6</v>
      </c>
      <c r="W202" s="173">
        <f>+J202/'Total x Ano'!$H$30</f>
        <v>0</v>
      </c>
      <c r="X202" s="173">
        <f>+K202/'Total x Ano'!$H$30</f>
        <v>0</v>
      </c>
      <c r="Y202" s="173">
        <f>+L202/'Total x Ano'!$H$30</f>
        <v>2.8530207837610706E-4</v>
      </c>
    </row>
    <row r="203" spans="1:25" x14ac:dyDescent="0.25">
      <c r="A203" s="157" t="s">
        <v>535</v>
      </c>
      <c r="B203" s="172">
        <f>tab_dinamicas!C724</f>
        <v>9785.8411339196464</v>
      </c>
      <c r="C203" s="172">
        <f>tab_dinamicas!D724</f>
        <v>0</v>
      </c>
      <c r="D203" s="172">
        <f>tab_dinamicas!E724</f>
        <v>0</v>
      </c>
      <c r="E203" s="172">
        <f>tab_dinamicas!F724</f>
        <v>0</v>
      </c>
      <c r="F203" s="172">
        <f>tab_dinamicas!G724</f>
        <v>87299.961604324722</v>
      </c>
      <c r="G203" s="172">
        <f>tab_dinamicas!H724</f>
        <v>0</v>
      </c>
      <c r="H203" s="172">
        <f>tab_dinamicas!I724</f>
        <v>0</v>
      </c>
      <c r="I203" s="172">
        <f>tab_dinamicas!J724</f>
        <v>7267.4013133822582</v>
      </c>
      <c r="J203" s="172">
        <f>tab_dinamicas!K724</f>
        <v>0</v>
      </c>
      <c r="K203" s="172">
        <f>tab_dinamicas!L724</f>
        <v>0</v>
      </c>
      <c r="L203" s="172">
        <f t="shared" si="12"/>
        <v>104353.20405162663</v>
      </c>
      <c r="N203" s="157" t="s">
        <v>535</v>
      </c>
      <c r="O203" s="173">
        <f>+B203/'Total x Ano'!$H$30</f>
        <v>5.449225716198226E-5</v>
      </c>
      <c r="P203" s="173">
        <f>+C203/'Total x Ano'!$H$30</f>
        <v>0</v>
      </c>
      <c r="Q203" s="173">
        <f>+D203/'Total x Ano'!$H$30</f>
        <v>0</v>
      </c>
      <c r="R203" s="173">
        <f>+E203/'Total x Ano'!$H$30</f>
        <v>0</v>
      </c>
      <c r="S203" s="173">
        <f>+F203/'Total x Ano'!$H$30</f>
        <v>4.8612805919000143E-4</v>
      </c>
      <c r="T203" s="173">
        <f>+G203/'Total x Ano'!$H$30</f>
        <v>0</v>
      </c>
      <c r="U203" s="173">
        <f>+H203/'Total x Ano'!$H$30</f>
        <v>0</v>
      </c>
      <c r="V203" s="173">
        <f>+I203/'Total x Ano'!$H$30</f>
        <v>4.0468376284536305E-5</v>
      </c>
      <c r="W203" s="173">
        <f>+J203/'Total x Ano'!$H$30</f>
        <v>0</v>
      </c>
      <c r="X203" s="173">
        <f>+K203/'Total x Ano'!$H$30</f>
        <v>0</v>
      </c>
      <c r="Y203" s="173">
        <f>+L203/'Total x Ano'!$H$30</f>
        <v>5.8108869263651997E-4</v>
      </c>
    </row>
    <row r="204" spans="1:25" x14ac:dyDescent="0.25">
      <c r="A204" s="157" t="s">
        <v>536</v>
      </c>
      <c r="B204" s="172">
        <f>tab_dinamicas!C725</f>
        <v>62655.461525627601</v>
      </c>
      <c r="C204" s="172">
        <f>tab_dinamicas!D725</f>
        <v>0</v>
      </c>
      <c r="D204" s="172">
        <f>tab_dinamicas!E725</f>
        <v>0</v>
      </c>
      <c r="E204" s="172">
        <f>tab_dinamicas!F725</f>
        <v>0</v>
      </c>
      <c r="F204" s="172">
        <f>tab_dinamicas!G725</f>
        <v>268284.76257203694</v>
      </c>
      <c r="G204" s="172">
        <f>tab_dinamicas!H725</f>
        <v>0</v>
      </c>
      <c r="H204" s="172">
        <f>tab_dinamicas!I725</f>
        <v>0</v>
      </c>
      <c r="I204" s="172">
        <f>tab_dinamicas!J725</f>
        <v>32090.457667097973</v>
      </c>
      <c r="J204" s="172">
        <f>tab_dinamicas!K725</f>
        <v>0</v>
      </c>
      <c r="K204" s="172">
        <f>tab_dinamicas!L725</f>
        <v>0</v>
      </c>
      <c r="L204" s="172">
        <f t="shared" si="12"/>
        <v>363030.6817647625</v>
      </c>
      <c r="N204" s="157" t="s">
        <v>536</v>
      </c>
      <c r="O204" s="173">
        <f>+B204/'Total x Ano'!$H$30</f>
        <v>3.4889566214423484E-4</v>
      </c>
      <c r="P204" s="173">
        <f>+C204/'Total x Ano'!$H$30</f>
        <v>0</v>
      </c>
      <c r="Q204" s="173">
        <f>+D204/'Total x Ano'!$H$30</f>
        <v>0</v>
      </c>
      <c r="R204" s="173">
        <f>+E204/'Total x Ano'!$H$30</f>
        <v>0</v>
      </c>
      <c r="S204" s="173">
        <f>+F204/'Total x Ano'!$H$30</f>
        <v>1.4939382394062103E-3</v>
      </c>
      <c r="T204" s="173">
        <f>+G204/'Total x Ano'!$H$30</f>
        <v>0</v>
      </c>
      <c r="U204" s="173">
        <f>+H204/'Total x Ano'!$H$30</f>
        <v>0</v>
      </c>
      <c r="V204" s="173">
        <f>+I204/'Total x Ano'!$H$30</f>
        <v>1.7869506031320445E-4</v>
      </c>
      <c r="W204" s="173">
        <f>+J204/'Total x Ano'!$H$30</f>
        <v>0</v>
      </c>
      <c r="X204" s="173">
        <f>+K204/'Total x Ano'!$H$30</f>
        <v>0</v>
      </c>
      <c r="Y204" s="173">
        <f>+L204/'Total x Ano'!$H$30</f>
        <v>2.0215289618636498E-3</v>
      </c>
    </row>
    <row r="205" spans="1:25" x14ac:dyDescent="0.25">
      <c r="A205" s="157" t="s">
        <v>537</v>
      </c>
      <c r="B205" s="172">
        <f>tab_dinamicas!C726</f>
        <v>33435.289207035181</v>
      </c>
      <c r="C205" s="172">
        <f>tab_dinamicas!D726</f>
        <v>0</v>
      </c>
      <c r="D205" s="172">
        <f>tab_dinamicas!E726</f>
        <v>0</v>
      </c>
      <c r="E205" s="172">
        <f>tab_dinamicas!F726</f>
        <v>0</v>
      </c>
      <c r="F205" s="172">
        <f>tab_dinamicas!G726</f>
        <v>197719.23939920933</v>
      </c>
      <c r="G205" s="172">
        <f>tab_dinamicas!H726</f>
        <v>0</v>
      </c>
      <c r="H205" s="172">
        <f>tab_dinamicas!I726</f>
        <v>0</v>
      </c>
      <c r="I205" s="172">
        <f>tab_dinamicas!J726</f>
        <v>16932.021623971872</v>
      </c>
      <c r="J205" s="172">
        <f>tab_dinamicas!K726</f>
        <v>0</v>
      </c>
      <c r="K205" s="172">
        <f>tab_dinamicas!L726</f>
        <v>0</v>
      </c>
      <c r="L205" s="172">
        <f t="shared" si="12"/>
        <v>248086.55023021638</v>
      </c>
      <c r="N205" s="157" t="s">
        <v>537</v>
      </c>
      <c r="O205" s="173">
        <f>+B205/'Total x Ano'!$H$30</f>
        <v>1.8618372736909909E-4</v>
      </c>
      <c r="P205" s="173">
        <f>+C205/'Total x Ano'!$H$30</f>
        <v>0</v>
      </c>
      <c r="Q205" s="173">
        <f>+D205/'Total x Ano'!$H$30</f>
        <v>0</v>
      </c>
      <c r="R205" s="173">
        <f>+E205/'Total x Ano'!$H$30</f>
        <v>0</v>
      </c>
      <c r="S205" s="173">
        <f>+F205/'Total x Ano'!$H$30</f>
        <v>1.1009955599900216E-3</v>
      </c>
      <c r="T205" s="173">
        <f>+G205/'Total x Ano'!$H$30</f>
        <v>0</v>
      </c>
      <c r="U205" s="173">
        <f>+H205/'Total x Ano'!$H$30</f>
        <v>0</v>
      </c>
      <c r="V205" s="173">
        <f>+I205/'Total x Ano'!$H$30</f>
        <v>9.4285617759273135E-5</v>
      </c>
      <c r="W205" s="173">
        <f>+J205/'Total x Ano'!$H$30</f>
        <v>0</v>
      </c>
      <c r="X205" s="173">
        <f>+K205/'Total x Ano'!$H$30</f>
        <v>0</v>
      </c>
      <c r="Y205" s="173">
        <f>+L205/'Total x Ano'!$H$30</f>
        <v>1.3814649051183939E-3</v>
      </c>
    </row>
    <row r="206" spans="1:25" x14ac:dyDescent="0.25">
      <c r="A206" s="157" t="s">
        <v>538</v>
      </c>
      <c r="B206" s="172">
        <f>tab_dinamicas!C727</f>
        <v>88235.892457604292</v>
      </c>
      <c r="C206" s="172">
        <f>tab_dinamicas!D727</f>
        <v>0</v>
      </c>
      <c r="D206" s="172">
        <f>tab_dinamicas!E727</f>
        <v>0</v>
      </c>
      <c r="E206" s="172">
        <f>tab_dinamicas!F727</f>
        <v>0</v>
      </c>
      <c r="F206" s="172">
        <f>tab_dinamicas!G727</f>
        <v>936602.89538000373</v>
      </c>
      <c r="G206" s="172">
        <f>tab_dinamicas!H727</f>
        <v>0</v>
      </c>
      <c r="H206" s="172">
        <f>tab_dinamicas!I727</f>
        <v>0</v>
      </c>
      <c r="I206" s="172">
        <f>tab_dinamicas!J727</f>
        <v>28574.179455455651</v>
      </c>
      <c r="J206" s="172">
        <f>tab_dinamicas!K727</f>
        <v>0</v>
      </c>
      <c r="K206" s="172">
        <f>tab_dinamicas!L727</f>
        <v>0</v>
      </c>
      <c r="L206" s="172">
        <f t="shared" si="12"/>
        <v>1053412.9672930636</v>
      </c>
      <c r="N206" s="157" t="s">
        <v>538</v>
      </c>
      <c r="O206" s="173">
        <f>+B206/'Total x Ano'!$H$30</f>
        <v>4.9133977109547722E-4</v>
      </c>
      <c r="P206" s="173">
        <f>+C206/'Total x Ano'!$H$30</f>
        <v>0</v>
      </c>
      <c r="Q206" s="173">
        <f>+D206/'Total x Ano'!$H$30</f>
        <v>0</v>
      </c>
      <c r="R206" s="173">
        <f>+E206/'Total x Ano'!$H$30</f>
        <v>0</v>
      </c>
      <c r="S206" s="173">
        <f>+F206/'Total x Ano'!$H$30</f>
        <v>5.2154541582325482E-3</v>
      </c>
      <c r="T206" s="173">
        <f>+G206/'Total x Ano'!$H$30</f>
        <v>0</v>
      </c>
      <c r="U206" s="173">
        <f>+H206/'Total x Ano'!$H$30</f>
        <v>0</v>
      </c>
      <c r="V206" s="173">
        <f>+I206/'Total x Ano'!$H$30</f>
        <v>1.5911473666603925E-4</v>
      </c>
      <c r="W206" s="173">
        <f>+J206/'Total x Ano'!$H$30</f>
        <v>0</v>
      </c>
      <c r="X206" s="173">
        <f>+K206/'Total x Ano'!$H$30</f>
        <v>0</v>
      </c>
      <c r="Y206" s="173">
        <f>+L206/'Total x Ano'!$H$30</f>
        <v>5.8659086659940641E-3</v>
      </c>
    </row>
    <row r="207" spans="1:25" x14ac:dyDescent="0.25">
      <c r="A207" s="157" t="s">
        <v>539</v>
      </c>
      <c r="B207" s="172">
        <f>tab_dinamicas!C728</f>
        <v>28122.613432586717</v>
      </c>
      <c r="C207" s="172">
        <f>tab_dinamicas!D728</f>
        <v>0</v>
      </c>
      <c r="D207" s="172">
        <f>tab_dinamicas!E728</f>
        <v>0</v>
      </c>
      <c r="E207" s="172">
        <f>tab_dinamicas!F728</f>
        <v>0</v>
      </c>
      <c r="F207" s="172">
        <f>tab_dinamicas!G728</f>
        <v>233324.67029914694</v>
      </c>
      <c r="G207" s="172">
        <f>tab_dinamicas!H728</f>
        <v>0</v>
      </c>
      <c r="H207" s="172">
        <f>tab_dinamicas!I728</f>
        <v>0</v>
      </c>
      <c r="I207" s="172">
        <f>tab_dinamicas!J728</f>
        <v>23808.562358503012</v>
      </c>
      <c r="J207" s="172">
        <f>tab_dinamicas!K728</f>
        <v>0</v>
      </c>
      <c r="K207" s="172">
        <f>tab_dinamicas!L728</f>
        <v>0</v>
      </c>
      <c r="L207" s="172">
        <f t="shared" si="12"/>
        <v>285255.84609023668</v>
      </c>
      <c r="N207" s="157" t="s">
        <v>539</v>
      </c>
      <c r="O207" s="173">
        <f>+B207/'Total x Ano'!$H$30</f>
        <v>1.5660020045938706E-4</v>
      </c>
      <c r="P207" s="173">
        <f>+C207/'Total x Ano'!$H$30</f>
        <v>0</v>
      </c>
      <c r="Q207" s="173">
        <f>+D207/'Total x Ano'!$H$30</f>
        <v>0</v>
      </c>
      <c r="R207" s="173">
        <f>+E207/'Total x Ano'!$H$30</f>
        <v>0</v>
      </c>
      <c r="S207" s="173">
        <f>+F207/'Total x Ano'!$H$30</f>
        <v>1.2992636772024915E-3</v>
      </c>
      <c r="T207" s="173">
        <f>+G207/'Total x Ano'!$H$30</f>
        <v>0</v>
      </c>
      <c r="U207" s="173">
        <f>+H207/'Total x Ano'!$H$30</f>
        <v>0</v>
      </c>
      <c r="V207" s="173">
        <f>+I207/'Total x Ano'!$H$30</f>
        <v>1.3257749486650209E-4</v>
      </c>
      <c r="W207" s="173">
        <f>+J207/'Total x Ano'!$H$30</f>
        <v>0</v>
      </c>
      <c r="X207" s="173">
        <f>+K207/'Total x Ano'!$H$30</f>
        <v>0</v>
      </c>
      <c r="Y207" s="173">
        <f>+L207/'Total x Ano'!$H$30</f>
        <v>1.5884413725283809E-3</v>
      </c>
    </row>
    <row r="208" spans="1:25" x14ac:dyDescent="0.25">
      <c r="A208" s="157" t="s">
        <v>540</v>
      </c>
      <c r="B208" s="172">
        <f>tab_dinamicas!C729</f>
        <v>44489.61587888706</v>
      </c>
      <c r="C208" s="172">
        <f>tab_dinamicas!D729</f>
        <v>0</v>
      </c>
      <c r="D208" s="172">
        <f>tab_dinamicas!E729</f>
        <v>0</v>
      </c>
      <c r="E208" s="172">
        <f>tab_dinamicas!F729</f>
        <v>0</v>
      </c>
      <c r="F208" s="172">
        <f>tab_dinamicas!G729</f>
        <v>208492.16205841239</v>
      </c>
      <c r="G208" s="172">
        <f>tab_dinamicas!H729</f>
        <v>0</v>
      </c>
      <c r="H208" s="172">
        <f>tab_dinamicas!I729</f>
        <v>0</v>
      </c>
      <c r="I208" s="172">
        <f>tab_dinamicas!J729</f>
        <v>14900.896351588191</v>
      </c>
      <c r="J208" s="172">
        <f>tab_dinamicas!K729</f>
        <v>0</v>
      </c>
      <c r="K208" s="172">
        <f>tab_dinamicas!L729</f>
        <v>0</v>
      </c>
      <c r="L208" s="172">
        <f t="shared" si="12"/>
        <v>267882.67428888765</v>
      </c>
      <c r="N208" s="157" t="s">
        <v>540</v>
      </c>
      <c r="O208" s="173">
        <f>+B208/'Total x Ano'!$H$30</f>
        <v>2.4773952042884555E-4</v>
      </c>
      <c r="P208" s="173">
        <f>+C208/'Total x Ano'!$H$30</f>
        <v>0</v>
      </c>
      <c r="Q208" s="173">
        <f>+D208/'Total x Ano'!$H$30</f>
        <v>0</v>
      </c>
      <c r="R208" s="173">
        <f>+E208/'Total x Ano'!$H$30</f>
        <v>0</v>
      </c>
      <c r="S208" s="173">
        <f>+F208/'Total x Ano'!$H$30</f>
        <v>1.1609843605333537E-3</v>
      </c>
      <c r="T208" s="173">
        <f>+G208/'Total x Ano'!$H$30</f>
        <v>0</v>
      </c>
      <c r="U208" s="173">
        <f>+H208/'Total x Ano'!$H$30</f>
        <v>0</v>
      </c>
      <c r="V208" s="173">
        <f>+I208/'Total x Ano'!$H$30</f>
        <v>8.297533802386111E-5</v>
      </c>
      <c r="W208" s="173">
        <f>+J208/'Total x Ano'!$H$30</f>
        <v>0</v>
      </c>
      <c r="X208" s="173">
        <f>+K208/'Total x Ano'!$H$30</f>
        <v>0</v>
      </c>
      <c r="Y208" s="173">
        <f>+L208/'Total x Ano'!$H$30</f>
        <v>1.4916992189860604E-3</v>
      </c>
    </row>
    <row r="209" spans="1:25" x14ac:dyDescent="0.25">
      <c r="A209" s="157" t="s">
        <v>541</v>
      </c>
      <c r="B209" s="172">
        <f>tab_dinamicas!C730</f>
        <v>118370.12185871635</v>
      </c>
      <c r="C209" s="172">
        <f>tab_dinamicas!D730</f>
        <v>0</v>
      </c>
      <c r="D209" s="172">
        <f>tab_dinamicas!E730</f>
        <v>0</v>
      </c>
      <c r="E209" s="172">
        <f>tab_dinamicas!F730</f>
        <v>0</v>
      </c>
      <c r="F209" s="172">
        <f>tab_dinamicas!G730</f>
        <v>1757444.0698110396</v>
      </c>
      <c r="G209" s="172">
        <f>tab_dinamicas!H730</f>
        <v>0</v>
      </c>
      <c r="H209" s="172">
        <f>tab_dinamicas!I730</f>
        <v>0</v>
      </c>
      <c r="I209" s="172">
        <f>tab_dinamicas!J730</f>
        <v>70347.014789230976</v>
      </c>
      <c r="J209" s="172">
        <f>tab_dinamicas!K730</f>
        <v>0</v>
      </c>
      <c r="K209" s="172">
        <f>tab_dinamicas!L730</f>
        <v>0</v>
      </c>
      <c r="L209" s="172">
        <f t="shared" si="12"/>
        <v>1946161.2064589867</v>
      </c>
      <c r="N209" s="157" t="s">
        <v>541</v>
      </c>
      <c r="O209" s="173">
        <f>+B209/'Total x Ano'!$H$30</f>
        <v>6.5914161412885587E-4</v>
      </c>
      <c r="P209" s="173">
        <f>+C209/'Total x Ano'!$H$30</f>
        <v>0</v>
      </c>
      <c r="Q209" s="173">
        <f>+D209/'Total x Ano'!$H$30</f>
        <v>0</v>
      </c>
      <c r="R209" s="173">
        <f>+E209/'Total x Ano'!$H$30</f>
        <v>0</v>
      </c>
      <c r="S209" s="173">
        <f>+F209/'Total x Ano'!$H$30</f>
        <v>9.7862915297077871E-3</v>
      </c>
      <c r="T209" s="173">
        <f>+G209/'Total x Ano'!$H$30</f>
        <v>0</v>
      </c>
      <c r="U209" s="173">
        <f>+H209/'Total x Ano'!$H$30</f>
        <v>0</v>
      </c>
      <c r="V209" s="173">
        <f>+I209/'Total x Ano'!$H$30</f>
        <v>3.9172591992990151E-4</v>
      </c>
      <c r="W209" s="173">
        <f>+J209/'Total x Ano'!$H$30</f>
        <v>0</v>
      </c>
      <c r="X209" s="173">
        <f>+K209/'Total x Ano'!$H$30</f>
        <v>0</v>
      </c>
      <c r="Y209" s="173">
        <f>+L209/'Total x Ano'!$H$30</f>
        <v>1.0837159063766543E-2</v>
      </c>
    </row>
    <row r="210" spans="1:25" x14ac:dyDescent="0.25">
      <c r="A210" s="157" t="s">
        <v>542</v>
      </c>
      <c r="B210" s="172">
        <f>tab_dinamicas!C731</f>
        <v>17068.750915336685</v>
      </c>
      <c r="C210" s="172">
        <f>tab_dinamicas!D731</f>
        <v>0</v>
      </c>
      <c r="D210" s="172">
        <f>tab_dinamicas!E731</f>
        <v>0</v>
      </c>
      <c r="E210" s="172">
        <f>tab_dinamicas!F731</f>
        <v>0</v>
      </c>
      <c r="F210" s="172">
        <f>tab_dinamicas!G731</f>
        <v>156397.86289014854</v>
      </c>
      <c r="G210" s="172">
        <f>tab_dinamicas!H731</f>
        <v>0</v>
      </c>
      <c r="H210" s="172">
        <f>tab_dinamicas!I731</f>
        <v>0</v>
      </c>
      <c r="I210" s="172">
        <f>tab_dinamicas!J731</f>
        <v>8854.9176014307523</v>
      </c>
      <c r="J210" s="172">
        <f>tab_dinamicas!K731</f>
        <v>0</v>
      </c>
      <c r="K210" s="172">
        <f>tab_dinamicas!L731</f>
        <v>0</v>
      </c>
      <c r="L210" s="172">
        <f t="shared" si="12"/>
        <v>182321.53140691598</v>
      </c>
      <c r="N210" s="157" t="s">
        <v>542</v>
      </c>
      <c r="O210" s="173">
        <f>+B210/'Total x Ano'!$H$30</f>
        <v>9.5046992035093068E-5</v>
      </c>
      <c r="P210" s="173">
        <f>+C210/'Total x Ano'!$H$30</f>
        <v>0</v>
      </c>
      <c r="Q210" s="173">
        <f>+D210/'Total x Ano'!$H$30</f>
        <v>0</v>
      </c>
      <c r="R210" s="173">
        <f>+E210/'Total x Ano'!$H$30</f>
        <v>0</v>
      </c>
      <c r="S210" s="173">
        <f>+F210/'Total x Ano'!$H$30</f>
        <v>8.7089831600207091E-4</v>
      </c>
      <c r="T210" s="173">
        <f>+G210/'Total x Ano'!$H$30</f>
        <v>0</v>
      </c>
      <c r="U210" s="173">
        <f>+H210/'Total x Ano'!$H$30</f>
        <v>0</v>
      </c>
      <c r="V210" s="173">
        <f>+I210/'Total x Ano'!$H$30</f>
        <v>4.9308428420404583E-5</v>
      </c>
      <c r="W210" s="173">
        <f>+J210/'Total x Ano'!$H$30</f>
        <v>0</v>
      </c>
      <c r="X210" s="173">
        <f>+K210/'Total x Ano'!$H$30</f>
        <v>0</v>
      </c>
      <c r="Y210" s="173">
        <f>+L210/'Total x Ano'!$H$30</f>
        <v>1.0152537364575686E-3</v>
      </c>
    </row>
    <row r="211" spans="1:25" x14ac:dyDescent="0.25">
      <c r="A211" s="157" t="s">
        <v>543</v>
      </c>
      <c r="B211" s="172">
        <f>tab_dinamicas!C732</f>
        <v>41857.591097444849</v>
      </c>
      <c r="C211" s="172">
        <f>tab_dinamicas!D732</f>
        <v>0</v>
      </c>
      <c r="D211" s="172">
        <f>tab_dinamicas!E732</f>
        <v>0</v>
      </c>
      <c r="E211" s="172">
        <f>tab_dinamicas!F732</f>
        <v>0</v>
      </c>
      <c r="F211" s="172">
        <f>tab_dinamicas!G732</f>
        <v>181538.06725292691</v>
      </c>
      <c r="G211" s="172">
        <f>tab_dinamicas!H732</f>
        <v>0</v>
      </c>
      <c r="H211" s="172">
        <f>tab_dinamicas!I732</f>
        <v>0</v>
      </c>
      <c r="I211" s="172">
        <f>tab_dinamicas!J732</f>
        <v>4212.6068908781581</v>
      </c>
      <c r="J211" s="172">
        <f>tab_dinamicas!K732</f>
        <v>0</v>
      </c>
      <c r="K211" s="172">
        <f>tab_dinamicas!L732</f>
        <v>0</v>
      </c>
      <c r="L211" s="172">
        <f t="shared" si="12"/>
        <v>227608.2652412499</v>
      </c>
      <c r="N211" s="157" t="s">
        <v>543</v>
      </c>
      <c r="O211" s="173">
        <f>+B211/'Total x Ano'!$H$30</f>
        <v>2.3308314400863982E-4</v>
      </c>
      <c r="P211" s="173">
        <f>+C211/'Total x Ano'!$H$30</f>
        <v>0</v>
      </c>
      <c r="Q211" s="173">
        <f>+D211/'Total x Ano'!$H$30</f>
        <v>0</v>
      </c>
      <c r="R211" s="173">
        <f>+E211/'Total x Ano'!$H$30</f>
        <v>0</v>
      </c>
      <c r="S211" s="173">
        <f>+F211/'Total x Ano'!$H$30</f>
        <v>1.0108910322636096E-3</v>
      </c>
      <c r="T211" s="173">
        <f>+G211/'Total x Ano'!$H$30</f>
        <v>0</v>
      </c>
      <c r="U211" s="173">
        <f>+H211/'Total x Ano'!$H$30</f>
        <v>0</v>
      </c>
      <c r="V211" s="173">
        <f>+I211/'Total x Ano'!$H$30</f>
        <v>2.3457815723616268E-5</v>
      </c>
      <c r="W211" s="173">
        <f>+J211/'Total x Ano'!$H$30</f>
        <v>0</v>
      </c>
      <c r="X211" s="173">
        <f>+K211/'Total x Ano'!$H$30</f>
        <v>0</v>
      </c>
      <c r="Y211" s="173">
        <f>+L211/'Total x Ano'!$H$30</f>
        <v>1.2674319919958657E-3</v>
      </c>
    </row>
    <row r="212" spans="1:25" x14ac:dyDescent="0.25">
      <c r="A212" s="157" t="s">
        <v>544</v>
      </c>
      <c r="B212" s="172">
        <f>tab_dinamicas!C733</f>
        <v>142434.90664535743</v>
      </c>
      <c r="C212" s="172">
        <f>tab_dinamicas!D733</f>
        <v>0</v>
      </c>
      <c r="D212" s="172">
        <f>tab_dinamicas!E733</f>
        <v>0</v>
      </c>
      <c r="E212" s="172">
        <f>tab_dinamicas!F733</f>
        <v>0</v>
      </c>
      <c r="F212" s="172">
        <f>tab_dinamicas!G733</f>
        <v>1158788.3166534707</v>
      </c>
      <c r="G212" s="172">
        <f>tab_dinamicas!H733</f>
        <v>0</v>
      </c>
      <c r="H212" s="172">
        <f>tab_dinamicas!I733</f>
        <v>0</v>
      </c>
      <c r="I212" s="172">
        <f>tab_dinamicas!J733</f>
        <v>83147.544711113616</v>
      </c>
      <c r="J212" s="172">
        <f>tab_dinamicas!K733</f>
        <v>0</v>
      </c>
      <c r="K212" s="172">
        <f>tab_dinamicas!L733</f>
        <v>0</v>
      </c>
      <c r="L212" s="172">
        <f t="shared" si="12"/>
        <v>1384370.7680099418</v>
      </c>
      <c r="N212" s="157" t="s">
        <v>544</v>
      </c>
      <c r="O212" s="173">
        <f>+B212/'Total x Ano'!$H$30</f>
        <v>7.9314587837099929E-4</v>
      </c>
      <c r="P212" s="173">
        <f>+C212/'Total x Ano'!$H$30</f>
        <v>0</v>
      </c>
      <c r="Q212" s="173">
        <f>+D212/'Total x Ano'!$H$30</f>
        <v>0</v>
      </c>
      <c r="R212" s="173">
        <f>+E212/'Total x Ano'!$H$30</f>
        <v>0</v>
      </c>
      <c r="S212" s="173">
        <f>+F212/'Total x Ano'!$H$30</f>
        <v>6.4526891539766085E-3</v>
      </c>
      <c r="T212" s="173">
        <f>+G212/'Total x Ano'!$H$30</f>
        <v>0</v>
      </c>
      <c r="U212" s="173">
        <f>+H212/'Total x Ano'!$H$30</f>
        <v>0</v>
      </c>
      <c r="V212" s="173">
        <f>+I212/'Total x Ano'!$H$30</f>
        <v>4.6300541024321776E-4</v>
      </c>
      <c r="W212" s="173">
        <f>+J212/'Total x Ano'!$H$30</f>
        <v>0</v>
      </c>
      <c r="X212" s="173">
        <f>+K212/'Total x Ano'!$H$30</f>
        <v>0</v>
      </c>
      <c r="Y212" s="173">
        <f>+L212/'Total x Ano'!$H$30</f>
        <v>7.7088404425908258E-3</v>
      </c>
    </row>
    <row r="213" spans="1:25" x14ac:dyDescent="0.25">
      <c r="A213" s="157" t="s">
        <v>545</v>
      </c>
      <c r="B213" s="172">
        <f>tab_dinamicas!C734</f>
        <v>414167.17457169021</v>
      </c>
      <c r="C213" s="172">
        <f>tab_dinamicas!D734</f>
        <v>0</v>
      </c>
      <c r="D213" s="172">
        <f>tab_dinamicas!E734</f>
        <v>0</v>
      </c>
      <c r="E213" s="172">
        <f>tab_dinamicas!F734</f>
        <v>0</v>
      </c>
      <c r="F213" s="172">
        <f>tab_dinamicas!G734</f>
        <v>2597631.7729647812</v>
      </c>
      <c r="G213" s="172">
        <f>tab_dinamicas!H734</f>
        <v>0</v>
      </c>
      <c r="H213" s="172">
        <f>tab_dinamicas!I734</f>
        <v>0</v>
      </c>
      <c r="I213" s="172">
        <f>tab_dinamicas!J734</f>
        <v>198194.04359787423</v>
      </c>
      <c r="J213" s="172">
        <f>tab_dinamicas!K734</f>
        <v>0</v>
      </c>
      <c r="K213" s="172">
        <f>tab_dinamicas!L734</f>
        <v>0</v>
      </c>
      <c r="L213" s="172">
        <f t="shared" si="12"/>
        <v>3209992.9911343455</v>
      </c>
      <c r="N213" s="157" t="s">
        <v>545</v>
      </c>
      <c r="O213" s="173">
        <f>+B213/'Total x Ano'!$H$30</f>
        <v>2.3062814811681226E-3</v>
      </c>
      <c r="P213" s="173">
        <f>+C213/'Total x Ano'!$H$30</f>
        <v>0</v>
      </c>
      <c r="Q213" s="173">
        <f>+D213/'Total x Ano'!$H$30</f>
        <v>0</v>
      </c>
      <c r="R213" s="173">
        <f>+E213/'Total x Ano'!$H$30</f>
        <v>0</v>
      </c>
      <c r="S213" s="173">
        <f>+F213/'Total x Ano'!$H$30</f>
        <v>1.4464859652573946E-2</v>
      </c>
      <c r="T213" s="173">
        <f>+G213/'Total x Ano'!$H$30</f>
        <v>0</v>
      </c>
      <c r="U213" s="173">
        <f>+H213/'Total x Ano'!$H$30</f>
        <v>0</v>
      </c>
      <c r="V213" s="173">
        <f>+I213/'Total x Ano'!$H$30</f>
        <v>1.1036394975055773E-3</v>
      </c>
      <c r="W213" s="173">
        <f>+J213/'Total x Ano'!$H$30</f>
        <v>0</v>
      </c>
      <c r="X213" s="173">
        <f>+K213/'Total x Ano'!$H$30</f>
        <v>0</v>
      </c>
      <c r="Y213" s="173">
        <f>+L213/'Total x Ano'!$H$30</f>
        <v>1.7874780631247648E-2</v>
      </c>
    </row>
    <row r="214" spans="1:25" x14ac:dyDescent="0.25">
      <c r="A214" s="157" t="s">
        <v>546</v>
      </c>
      <c r="B214" s="172">
        <f>tab_dinamicas!C735</f>
        <v>119476.63634995444</v>
      </c>
      <c r="C214" s="172">
        <f>tab_dinamicas!D735</f>
        <v>0</v>
      </c>
      <c r="D214" s="172">
        <f>tab_dinamicas!E735</f>
        <v>0</v>
      </c>
      <c r="E214" s="172">
        <f>tab_dinamicas!F735</f>
        <v>0</v>
      </c>
      <c r="F214" s="172">
        <f>tab_dinamicas!G735</f>
        <v>561272.94289101474</v>
      </c>
      <c r="G214" s="172">
        <f>tab_dinamicas!H735</f>
        <v>0</v>
      </c>
      <c r="H214" s="172">
        <f>tab_dinamicas!I735</f>
        <v>0</v>
      </c>
      <c r="I214" s="172">
        <f>tab_dinamicas!J735</f>
        <v>61745.180093766125</v>
      </c>
      <c r="J214" s="172">
        <f>tab_dinamicas!K735</f>
        <v>0</v>
      </c>
      <c r="K214" s="172">
        <f>tab_dinamicas!L735</f>
        <v>0</v>
      </c>
      <c r="L214" s="172">
        <f t="shared" si="12"/>
        <v>742494.75933473522</v>
      </c>
      <c r="N214" s="157" t="s">
        <v>546</v>
      </c>
      <c r="O214" s="173">
        <f>+B214/'Total x Ano'!$H$30</f>
        <v>6.6530321755004841E-4</v>
      </c>
      <c r="P214" s="173">
        <f>+C214/'Total x Ano'!$H$30</f>
        <v>0</v>
      </c>
      <c r="Q214" s="173">
        <f>+D214/'Total x Ano'!$H$30</f>
        <v>0</v>
      </c>
      <c r="R214" s="173">
        <f>+E214/'Total x Ano'!$H$30</f>
        <v>0</v>
      </c>
      <c r="S214" s="173">
        <f>+F214/'Total x Ano'!$H$30</f>
        <v>3.1254369576945249E-3</v>
      </c>
      <c r="T214" s="173">
        <f>+G214/'Total x Ano'!$H$30</f>
        <v>0</v>
      </c>
      <c r="U214" s="173">
        <f>+H214/'Total x Ano'!$H$30</f>
        <v>0</v>
      </c>
      <c r="V214" s="173">
        <f>+I214/'Total x Ano'!$H$30</f>
        <v>3.4382677851982791E-4</v>
      </c>
      <c r="W214" s="173">
        <f>+J214/'Total x Ano'!$H$30</f>
        <v>0</v>
      </c>
      <c r="X214" s="173">
        <f>+K214/'Total x Ano'!$H$30</f>
        <v>0</v>
      </c>
      <c r="Y214" s="173">
        <f>+L214/'Total x Ano'!$H$30</f>
        <v>4.1345669537644009E-3</v>
      </c>
    </row>
    <row r="215" spans="1:25" x14ac:dyDescent="0.25">
      <c r="A215" s="157" t="s">
        <v>547</v>
      </c>
      <c r="B215" s="172">
        <f>tab_dinamicas!C736</f>
        <v>675735.72450575535</v>
      </c>
      <c r="C215" s="172">
        <f>tab_dinamicas!D736</f>
        <v>0</v>
      </c>
      <c r="D215" s="172">
        <f>tab_dinamicas!E736</f>
        <v>0</v>
      </c>
      <c r="E215" s="172">
        <f>tab_dinamicas!F736</f>
        <v>0</v>
      </c>
      <c r="F215" s="172">
        <f>tab_dinamicas!G736</f>
        <v>4053655.107737584</v>
      </c>
      <c r="G215" s="172">
        <f>tab_dinamicas!H736</f>
        <v>0</v>
      </c>
      <c r="H215" s="172">
        <f>tab_dinamicas!I736</f>
        <v>0</v>
      </c>
      <c r="I215" s="172">
        <f>tab_dinamicas!J736</f>
        <v>166682.31902455198</v>
      </c>
      <c r="J215" s="172">
        <f>tab_dinamicas!K736</f>
        <v>0</v>
      </c>
      <c r="K215" s="172">
        <f>tab_dinamicas!L736</f>
        <v>0</v>
      </c>
      <c r="L215" s="172">
        <f t="shared" si="12"/>
        <v>4896073.1512678908</v>
      </c>
      <c r="N215" s="157" t="s">
        <v>547</v>
      </c>
      <c r="O215" s="173">
        <f>+B215/'Total x Ano'!$H$30</f>
        <v>3.7628206272092928E-3</v>
      </c>
      <c r="P215" s="173">
        <f>+C215/'Total x Ano'!$H$30</f>
        <v>0</v>
      </c>
      <c r="Q215" s="173">
        <f>+D215/'Total x Ano'!$H$30</f>
        <v>0</v>
      </c>
      <c r="R215" s="173">
        <f>+E215/'Total x Ano'!$H$30</f>
        <v>0</v>
      </c>
      <c r="S215" s="173">
        <f>+F215/'Total x Ano'!$H$30</f>
        <v>2.257269595468513E-2</v>
      </c>
      <c r="T215" s="173">
        <f>+G215/'Total x Ano'!$H$30</f>
        <v>0</v>
      </c>
      <c r="U215" s="173">
        <f>+H215/'Total x Ano'!$H$30</f>
        <v>0</v>
      </c>
      <c r="V215" s="173">
        <f>+I215/'Total x Ano'!$H$30</f>
        <v>9.2816710064486487E-4</v>
      </c>
      <c r="W215" s="173">
        <f>+J215/'Total x Ano'!$H$30</f>
        <v>0</v>
      </c>
      <c r="X215" s="173">
        <f>+K215/'Total x Ano'!$H$30</f>
        <v>0</v>
      </c>
      <c r="Y215" s="173">
        <f>+L215/'Total x Ano'!$H$30</f>
        <v>2.7263683682539282E-2</v>
      </c>
    </row>
    <row r="216" spans="1:25" x14ac:dyDescent="0.25">
      <c r="A216" s="157" t="s">
        <v>548</v>
      </c>
      <c r="B216" s="172">
        <f>tab_dinamicas!C737</f>
        <v>2330420.4859102187</v>
      </c>
      <c r="C216" s="172">
        <f>tab_dinamicas!D737</f>
        <v>0</v>
      </c>
      <c r="D216" s="172">
        <f>tab_dinamicas!E737</f>
        <v>0</v>
      </c>
      <c r="E216" s="172">
        <f>tab_dinamicas!F737</f>
        <v>0</v>
      </c>
      <c r="F216" s="172">
        <f>tab_dinamicas!G737</f>
        <v>18072562.666431453</v>
      </c>
      <c r="G216" s="172">
        <f>tab_dinamicas!H737</f>
        <v>0</v>
      </c>
      <c r="H216" s="172">
        <f>tab_dinamicas!I737</f>
        <v>0</v>
      </c>
      <c r="I216" s="172">
        <f>tab_dinamicas!J737</f>
        <v>858975.14115743071</v>
      </c>
      <c r="J216" s="172">
        <f>tab_dinamicas!K737</f>
        <v>0</v>
      </c>
      <c r="K216" s="172">
        <f>tab_dinamicas!L737</f>
        <v>0</v>
      </c>
      <c r="L216" s="172">
        <f t="shared" si="12"/>
        <v>21261958.293499101</v>
      </c>
      <c r="N216" s="157" t="s">
        <v>548</v>
      </c>
      <c r="O216" s="173">
        <f>+B216/'Total x Ano'!$H$30</f>
        <v>1.2976899039736039E-2</v>
      </c>
      <c r="P216" s="173">
        <f>+C216/'Total x Ano'!$H$30</f>
        <v>0</v>
      </c>
      <c r="Q216" s="173">
        <f>+D216/'Total x Ano'!$H$30</f>
        <v>0</v>
      </c>
      <c r="R216" s="173">
        <f>+E216/'Total x Ano'!$H$30</f>
        <v>0</v>
      </c>
      <c r="S216" s="173">
        <f>+F216/'Total x Ano'!$H$30</f>
        <v>0.10063669733832704</v>
      </c>
      <c r="T216" s="173">
        <f>+G216/'Total x Ano'!$H$30</f>
        <v>0</v>
      </c>
      <c r="U216" s="173">
        <f>+H216/'Total x Ano'!$H$30</f>
        <v>0</v>
      </c>
      <c r="V216" s="173">
        <f>+I216/'Total x Ano'!$H$30</f>
        <v>4.7831855889686132E-3</v>
      </c>
      <c r="W216" s="173">
        <f>+J216/'Total x Ano'!$H$30</f>
        <v>0</v>
      </c>
      <c r="X216" s="173">
        <f>+K216/'Total x Ano'!$H$30</f>
        <v>0</v>
      </c>
      <c r="Y216" s="173">
        <f>+L216/'Total x Ano'!$H$30</f>
        <v>0.11839678196703168</v>
      </c>
    </row>
    <row r="217" spans="1:25" x14ac:dyDescent="0.25">
      <c r="A217" s="157" t="s">
        <v>549</v>
      </c>
      <c r="B217" s="172">
        <f>tab_dinamicas!C738</f>
        <v>617942.15008432302</v>
      </c>
      <c r="C217" s="172">
        <f>tab_dinamicas!D738</f>
        <v>0</v>
      </c>
      <c r="D217" s="172">
        <f>tab_dinamicas!E738</f>
        <v>0</v>
      </c>
      <c r="E217" s="172">
        <f>tab_dinamicas!F738</f>
        <v>0</v>
      </c>
      <c r="F217" s="172">
        <f>tab_dinamicas!G738</f>
        <v>2328467.7185996738</v>
      </c>
      <c r="G217" s="172">
        <f>tab_dinamicas!H738</f>
        <v>0</v>
      </c>
      <c r="H217" s="172">
        <f>tab_dinamicas!I738</f>
        <v>0</v>
      </c>
      <c r="I217" s="172">
        <f>tab_dinamicas!J738</f>
        <v>169694.68934469862</v>
      </c>
      <c r="J217" s="172">
        <f>tab_dinamicas!K738</f>
        <v>0</v>
      </c>
      <c r="K217" s="172">
        <f>tab_dinamicas!L738</f>
        <v>0</v>
      </c>
      <c r="L217" s="172">
        <f t="shared" si="12"/>
        <v>3116104.5580286952</v>
      </c>
      <c r="N217" s="157" t="s">
        <v>549</v>
      </c>
      <c r="O217" s="173">
        <f>+B217/'Total x Ano'!$H$30</f>
        <v>3.4409982844403352E-3</v>
      </c>
      <c r="P217" s="173">
        <f>+C217/'Total x Ano'!$H$30</f>
        <v>0</v>
      </c>
      <c r="Q217" s="173">
        <f>+D217/'Total x Ano'!$H$30</f>
        <v>0</v>
      </c>
      <c r="R217" s="173">
        <f>+E217/'Total x Ano'!$H$30</f>
        <v>0</v>
      </c>
      <c r="S217" s="173">
        <f>+F217/'Total x Ano'!$H$30</f>
        <v>1.2966025094716139E-2</v>
      </c>
      <c r="T217" s="173">
        <f>+G217/'Total x Ano'!$H$30</f>
        <v>0</v>
      </c>
      <c r="U217" s="173">
        <f>+H217/'Total x Ano'!$H$30</f>
        <v>0</v>
      </c>
      <c r="V217" s="173">
        <f>+I217/'Total x Ano'!$H$30</f>
        <v>9.4494142345535632E-4</v>
      </c>
      <c r="W217" s="173">
        <f>+J217/'Total x Ano'!$H$30</f>
        <v>0</v>
      </c>
      <c r="X217" s="173">
        <f>+K217/'Total x Ano'!$H$30</f>
        <v>0</v>
      </c>
      <c r="Y217" s="173">
        <f>+L217/'Total x Ano'!$H$30</f>
        <v>1.7351964802611829E-2</v>
      </c>
    </row>
    <row r="218" spans="1:25" x14ac:dyDescent="0.25">
      <c r="A218" s="157" t="s">
        <v>550</v>
      </c>
      <c r="B218" s="172">
        <f>tab_dinamicas!C739</f>
        <v>343340.97435542988</v>
      </c>
      <c r="C218" s="172">
        <f>tab_dinamicas!D739</f>
        <v>0</v>
      </c>
      <c r="D218" s="172">
        <f>tab_dinamicas!E739</f>
        <v>0</v>
      </c>
      <c r="E218" s="172">
        <f>tab_dinamicas!F739</f>
        <v>0</v>
      </c>
      <c r="F218" s="172">
        <f>tab_dinamicas!G739</f>
        <v>1025840.6535536975</v>
      </c>
      <c r="G218" s="172">
        <f>tab_dinamicas!H739</f>
        <v>0</v>
      </c>
      <c r="H218" s="172">
        <f>tab_dinamicas!I739</f>
        <v>0</v>
      </c>
      <c r="I218" s="172">
        <f>tab_dinamicas!J739</f>
        <v>76783.323442998328</v>
      </c>
      <c r="J218" s="172">
        <f>tab_dinamicas!K739</f>
        <v>0</v>
      </c>
      <c r="K218" s="172">
        <f>tab_dinamicas!L739</f>
        <v>0</v>
      </c>
      <c r="L218" s="172">
        <f t="shared" si="12"/>
        <v>1445964.9513521257</v>
      </c>
      <c r="N218" s="157" t="s">
        <v>550</v>
      </c>
      <c r="O218" s="173">
        <f>+B218/'Total x Ano'!$H$30</f>
        <v>1.9118872269416989E-3</v>
      </c>
      <c r="P218" s="173">
        <f>+C218/'Total x Ano'!$H$30</f>
        <v>0</v>
      </c>
      <c r="Q218" s="173">
        <f>+D218/'Total x Ano'!$H$30</f>
        <v>0</v>
      </c>
      <c r="R218" s="173">
        <f>+E218/'Total x Ano'!$H$30</f>
        <v>0</v>
      </c>
      <c r="S218" s="173">
        <f>+F218/'Total x Ano'!$H$30</f>
        <v>5.712372798174944E-3</v>
      </c>
      <c r="T218" s="173">
        <f>+G218/'Total x Ano'!$H$30</f>
        <v>0</v>
      </c>
      <c r="U218" s="173">
        <f>+H218/'Total x Ano'!$H$30</f>
        <v>0</v>
      </c>
      <c r="V218" s="173">
        <f>+I218/'Total x Ano'!$H$30</f>
        <v>4.2756637365638664E-4</v>
      </c>
      <c r="W218" s="173">
        <f>+J218/'Total x Ano'!$H$30</f>
        <v>0</v>
      </c>
      <c r="X218" s="173">
        <f>+K218/'Total x Ano'!$H$30</f>
        <v>0</v>
      </c>
      <c r="Y218" s="173">
        <f>+L218/'Total x Ano'!$H$30</f>
        <v>8.05182639877303E-3</v>
      </c>
    </row>
    <row r="219" spans="1:25" x14ac:dyDescent="0.25">
      <c r="A219" s="157" t="s">
        <v>551</v>
      </c>
      <c r="B219" s="172">
        <f>tab_dinamicas!C740</f>
        <v>440912.65418815764</v>
      </c>
      <c r="C219" s="172">
        <f>tab_dinamicas!D740</f>
        <v>0</v>
      </c>
      <c r="D219" s="172">
        <f>tab_dinamicas!E740</f>
        <v>0</v>
      </c>
      <c r="E219" s="172">
        <f>tab_dinamicas!F740</f>
        <v>0</v>
      </c>
      <c r="F219" s="172">
        <f>tab_dinamicas!G740</f>
        <v>1921173.3582079373</v>
      </c>
      <c r="G219" s="172">
        <f>tab_dinamicas!H740</f>
        <v>0</v>
      </c>
      <c r="H219" s="172">
        <f>tab_dinamicas!I740</f>
        <v>0</v>
      </c>
      <c r="I219" s="172">
        <f>tab_dinamicas!J740</f>
        <v>135616.75230420235</v>
      </c>
      <c r="J219" s="172">
        <f>tab_dinamicas!K740</f>
        <v>0</v>
      </c>
      <c r="K219" s="172">
        <f>tab_dinamicas!L740</f>
        <v>0</v>
      </c>
      <c r="L219" s="172">
        <f t="shared" si="12"/>
        <v>2497702.7647002973</v>
      </c>
      <c r="N219" s="157" t="s">
        <v>551</v>
      </c>
      <c r="O219" s="173">
        <f>+B219/'Total x Ano'!$H$30</f>
        <v>2.455213140004213E-3</v>
      </c>
      <c r="P219" s="173">
        <f>+C219/'Total x Ano'!$H$30</f>
        <v>0</v>
      </c>
      <c r="Q219" s="173">
        <f>+D219/'Total x Ano'!$H$30</f>
        <v>0</v>
      </c>
      <c r="R219" s="173">
        <f>+E219/'Total x Ano'!$H$30</f>
        <v>0</v>
      </c>
      <c r="S219" s="173">
        <f>+F219/'Total x Ano'!$H$30</f>
        <v>1.0698014739411935E-2</v>
      </c>
      <c r="T219" s="173">
        <f>+G219/'Total x Ano'!$H$30</f>
        <v>0</v>
      </c>
      <c r="U219" s="173">
        <f>+H219/'Total x Ano'!$H$30</f>
        <v>0</v>
      </c>
      <c r="V219" s="173">
        <f>+I219/'Total x Ano'!$H$30</f>
        <v>7.5517912470682118E-4</v>
      </c>
      <c r="W219" s="173">
        <f>+J219/'Total x Ano'!$H$30</f>
        <v>0</v>
      </c>
      <c r="X219" s="173">
        <f>+K219/'Total x Ano'!$H$30</f>
        <v>0</v>
      </c>
      <c r="Y219" s="173">
        <f>+L219/'Total x Ano'!$H$30</f>
        <v>1.3908407004122969E-2</v>
      </c>
    </row>
    <row r="220" spans="1:25" x14ac:dyDescent="0.25">
      <c r="A220" s="157" t="s">
        <v>552</v>
      </c>
      <c r="B220" s="172">
        <f>tab_dinamicas!C741</f>
        <v>58996.219628829327</v>
      </c>
      <c r="C220" s="172">
        <f>tab_dinamicas!D741</f>
        <v>0</v>
      </c>
      <c r="D220" s="172">
        <f>tab_dinamicas!E741</f>
        <v>0</v>
      </c>
      <c r="E220" s="172">
        <f>tab_dinamicas!F741</f>
        <v>0</v>
      </c>
      <c r="F220" s="172">
        <f>tab_dinamicas!G741</f>
        <v>185263.24116036092</v>
      </c>
      <c r="G220" s="172">
        <f>tab_dinamicas!H741</f>
        <v>0</v>
      </c>
      <c r="H220" s="172">
        <f>tab_dinamicas!I741</f>
        <v>0</v>
      </c>
      <c r="I220" s="172">
        <f>tab_dinamicas!J741</f>
        <v>20059.526412924748</v>
      </c>
      <c r="J220" s="172">
        <f>tab_dinamicas!K741</f>
        <v>0</v>
      </c>
      <c r="K220" s="172">
        <f>tab_dinamicas!L741</f>
        <v>0</v>
      </c>
      <c r="L220" s="172">
        <f t="shared" si="12"/>
        <v>264318.98720211501</v>
      </c>
      <c r="N220" s="157" t="s">
        <v>552</v>
      </c>
      <c r="O220" s="173">
        <f>+B220/'Total x Ano'!$H$30</f>
        <v>3.2851924812632579E-4</v>
      </c>
      <c r="P220" s="173">
        <f>+C220/'Total x Ano'!$H$30</f>
        <v>0</v>
      </c>
      <c r="Q220" s="173">
        <f>+D220/'Total x Ano'!$H$30</f>
        <v>0</v>
      </c>
      <c r="R220" s="173">
        <f>+E220/'Total x Ano'!$H$30</f>
        <v>0</v>
      </c>
      <c r="S220" s="173">
        <f>+F220/'Total x Ano'!$H$30</f>
        <v>1.031634587340688E-3</v>
      </c>
      <c r="T220" s="173">
        <f>+G220/'Total x Ano'!$H$30</f>
        <v>0</v>
      </c>
      <c r="U220" s="173">
        <f>+H220/'Total x Ano'!$H$30</f>
        <v>0</v>
      </c>
      <c r="V220" s="173">
        <f>+I220/'Total x Ano'!$H$30</f>
        <v>1.1170106451573288E-4</v>
      </c>
      <c r="W220" s="173">
        <f>+J220/'Total x Ano'!$H$30</f>
        <v>0</v>
      </c>
      <c r="X220" s="173">
        <f>+K220/'Total x Ano'!$H$30</f>
        <v>0</v>
      </c>
      <c r="Y220" s="173">
        <f>+L220/'Total x Ano'!$H$30</f>
        <v>1.4718548999827466E-3</v>
      </c>
    </row>
    <row r="221" spans="1:25" x14ac:dyDescent="0.25">
      <c r="A221" s="157" t="s">
        <v>553</v>
      </c>
      <c r="B221" s="172">
        <f>tab_dinamicas!C742</f>
        <v>52167.845276766304</v>
      </c>
      <c r="C221" s="172">
        <f>tab_dinamicas!D742</f>
        <v>0</v>
      </c>
      <c r="D221" s="172">
        <f>tab_dinamicas!E742</f>
        <v>0</v>
      </c>
      <c r="E221" s="172">
        <f>tab_dinamicas!F742</f>
        <v>0</v>
      </c>
      <c r="F221" s="172">
        <f>tab_dinamicas!G742</f>
        <v>291775.9536910535</v>
      </c>
      <c r="G221" s="172">
        <f>tab_dinamicas!H742</f>
        <v>0</v>
      </c>
      <c r="H221" s="172">
        <f>tab_dinamicas!I742</f>
        <v>0</v>
      </c>
      <c r="I221" s="172">
        <f>tab_dinamicas!J742</f>
        <v>23682.665397849258</v>
      </c>
      <c r="J221" s="172">
        <f>tab_dinamicas!K742</f>
        <v>0</v>
      </c>
      <c r="K221" s="172">
        <f>tab_dinamicas!L742</f>
        <v>0</v>
      </c>
      <c r="L221" s="172">
        <f t="shared" si="12"/>
        <v>367626.46436566906</v>
      </c>
      <c r="N221" s="157" t="s">
        <v>553</v>
      </c>
      <c r="O221" s="173">
        <f>+B221/'Total x Ano'!$H$30</f>
        <v>2.9049558453943665E-4</v>
      </c>
      <c r="P221" s="173">
        <f>+C221/'Total x Ano'!$H$30</f>
        <v>0</v>
      </c>
      <c r="Q221" s="173">
        <f>+D221/'Total x Ano'!$H$30</f>
        <v>0</v>
      </c>
      <c r="R221" s="173">
        <f>+E221/'Total x Ano'!$H$30</f>
        <v>0</v>
      </c>
      <c r="S221" s="173">
        <f>+F221/'Total x Ano'!$H$30</f>
        <v>1.6247484589857709E-3</v>
      </c>
      <c r="T221" s="173">
        <f>+G221/'Total x Ano'!$H$30</f>
        <v>0</v>
      </c>
      <c r="U221" s="173">
        <f>+H221/'Total x Ano'!$H$30</f>
        <v>0</v>
      </c>
      <c r="V221" s="173">
        <f>+I221/'Total x Ano'!$H$30</f>
        <v>1.3187644020375299E-4</v>
      </c>
      <c r="W221" s="173">
        <f>+J221/'Total x Ano'!$H$30</f>
        <v>0</v>
      </c>
      <c r="X221" s="173">
        <f>+K221/'Total x Ano'!$H$30</f>
        <v>0</v>
      </c>
      <c r="Y221" s="173">
        <f>+L221/'Total x Ano'!$H$30</f>
        <v>2.0471204837289605E-3</v>
      </c>
    </row>
    <row r="222" spans="1:25" x14ac:dyDescent="0.25">
      <c r="A222" s="157" t="s">
        <v>554</v>
      </c>
      <c r="B222" s="172">
        <f>tab_dinamicas!C743</f>
        <v>142357.56559519112</v>
      </c>
      <c r="C222" s="172">
        <f>tab_dinamicas!D743</f>
        <v>0</v>
      </c>
      <c r="D222" s="172">
        <f>tab_dinamicas!E743</f>
        <v>0</v>
      </c>
      <c r="E222" s="172">
        <f>tab_dinamicas!F743</f>
        <v>0</v>
      </c>
      <c r="F222" s="172">
        <f>tab_dinamicas!G743</f>
        <v>724875.18813231122</v>
      </c>
      <c r="G222" s="172">
        <f>tab_dinamicas!H743</f>
        <v>0</v>
      </c>
      <c r="H222" s="172">
        <f>tab_dinamicas!I743</f>
        <v>0</v>
      </c>
      <c r="I222" s="172">
        <f>tab_dinamicas!J743</f>
        <v>69868.616697337886</v>
      </c>
      <c r="J222" s="172">
        <f>tab_dinamicas!K743</f>
        <v>0</v>
      </c>
      <c r="K222" s="172">
        <f>tab_dinamicas!L743</f>
        <v>0</v>
      </c>
      <c r="L222" s="172">
        <f t="shared" si="12"/>
        <v>937101.37042484013</v>
      </c>
      <c r="N222" s="157" t="s">
        <v>554</v>
      </c>
      <c r="O222" s="173">
        <f>+B222/'Total x Ano'!$H$30</f>
        <v>7.9271520630743667E-4</v>
      </c>
      <c r="P222" s="173">
        <f>+C222/'Total x Ano'!$H$30</f>
        <v>0</v>
      </c>
      <c r="Q222" s="173">
        <f>+D222/'Total x Ano'!$H$30</f>
        <v>0</v>
      </c>
      <c r="R222" s="173">
        <f>+E222/'Total x Ano'!$H$30</f>
        <v>0</v>
      </c>
      <c r="S222" s="173">
        <f>+F222/'Total x Ano'!$H$30</f>
        <v>4.0364527301726908E-3</v>
      </c>
      <c r="T222" s="173">
        <f>+G222/'Total x Ano'!$H$30</f>
        <v>0</v>
      </c>
      <c r="U222" s="173">
        <f>+H222/'Total x Ano'!$H$30</f>
        <v>0</v>
      </c>
      <c r="V222" s="173">
        <f>+I222/'Total x Ano'!$H$30</f>
        <v>3.8906196989305899E-4</v>
      </c>
      <c r="W222" s="173">
        <f>+J222/'Total x Ano'!$H$30</f>
        <v>0</v>
      </c>
      <c r="X222" s="173">
        <f>+K222/'Total x Ano'!$H$30</f>
        <v>0</v>
      </c>
      <c r="Y222" s="173">
        <f>+L222/'Total x Ano'!$H$30</f>
        <v>5.2182299063731861E-3</v>
      </c>
    </row>
    <row r="223" spans="1:25" x14ac:dyDescent="0.25">
      <c r="A223" s="157" t="s">
        <v>555</v>
      </c>
      <c r="B223" s="172">
        <f>tab_dinamicas!C744</f>
        <v>165045.52858073771</v>
      </c>
      <c r="C223" s="172">
        <f>tab_dinamicas!D744</f>
        <v>0</v>
      </c>
      <c r="D223" s="172">
        <f>tab_dinamicas!E744</f>
        <v>0</v>
      </c>
      <c r="E223" s="172">
        <f>tab_dinamicas!F744</f>
        <v>0</v>
      </c>
      <c r="F223" s="172">
        <f>tab_dinamicas!G744</f>
        <v>889301.48399587418</v>
      </c>
      <c r="G223" s="172">
        <f>tab_dinamicas!H744</f>
        <v>0</v>
      </c>
      <c r="H223" s="172">
        <f>tab_dinamicas!I744</f>
        <v>0</v>
      </c>
      <c r="I223" s="172">
        <f>tab_dinamicas!J744</f>
        <v>62606.79850442215</v>
      </c>
      <c r="J223" s="172">
        <f>tab_dinamicas!K744</f>
        <v>0</v>
      </c>
      <c r="K223" s="172">
        <f>tab_dinamicas!L744</f>
        <v>0</v>
      </c>
      <c r="L223" s="172">
        <f t="shared" si="12"/>
        <v>1116953.8110810341</v>
      </c>
      <c r="N223" s="157" t="s">
        <v>555</v>
      </c>
      <c r="O223" s="173">
        <f>+B223/'Total x Ano'!$H$30</f>
        <v>9.1905266637559756E-4</v>
      </c>
      <c r="P223" s="173">
        <f>+C223/'Total x Ano'!$H$30</f>
        <v>0</v>
      </c>
      <c r="Q223" s="173">
        <f>+D223/'Total x Ano'!$H$30</f>
        <v>0</v>
      </c>
      <c r="R223" s="173">
        <f>+E223/'Total x Ano'!$H$30</f>
        <v>0</v>
      </c>
      <c r="S223" s="173">
        <f>+F223/'Total x Ano'!$H$30</f>
        <v>4.9520572117672749E-3</v>
      </c>
      <c r="T223" s="173">
        <f>+G223/'Total x Ano'!$H$30</f>
        <v>0</v>
      </c>
      <c r="U223" s="173">
        <f>+H223/'Total x Ano'!$H$30</f>
        <v>0</v>
      </c>
      <c r="V223" s="173">
        <f>+I223/'Total x Ano'!$H$30</f>
        <v>3.4862468310119531E-4</v>
      </c>
      <c r="W223" s="173">
        <f>+J223/'Total x Ano'!$H$30</f>
        <v>0</v>
      </c>
      <c r="X223" s="173">
        <f>+K223/'Total x Ano'!$H$30</f>
        <v>0</v>
      </c>
      <c r="Y223" s="173">
        <f>+L223/'Total x Ano'!$H$30</f>
        <v>6.2197345612440679E-3</v>
      </c>
    </row>
    <row r="224" spans="1:25" x14ac:dyDescent="0.25">
      <c r="A224" s="157" t="s">
        <v>95</v>
      </c>
      <c r="B224" s="163">
        <f t="shared" ref="B224:K224" si="13">SUM(B197:B223)</f>
        <v>6145717.0243141633</v>
      </c>
      <c r="C224" s="163">
        <f t="shared" si="13"/>
        <v>0</v>
      </c>
      <c r="D224" s="163">
        <f t="shared" si="13"/>
        <v>0</v>
      </c>
      <c r="E224" s="163">
        <f t="shared" si="13"/>
        <v>0</v>
      </c>
      <c r="F224" s="163">
        <f t="shared" si="13"/>
        <v>38773445.785426617</v>
      </c>
      <c r="G224" s="163">
        <f t="shared" si="13"/>
        <v>0</v>
      </c>
      <c r="H224" s="163">
        <f t="shared" si="13"/>
        <v>0</v>
      </c>
      <c r="I224" s="163">
        <f t="shared" si="13"/>
        <v>2222423.2839109055</v>
      </c>
      <c r="J224" s="163">
        <f t="shared" si="13"/>
        <v>0</v>
      </c>
      <c r="K224" s="163">
        <f t="shared" si="13"/>
        <v>0</v>
      </c>
      <c r="L224" s="172">
        <f t="shared" si="12"/>
        <v>47141586.09365169</v>
      </c>
      <c r="N224" s="157" t="s">
        <v>95</v>
      </c>
      <c r="O224" s="173">
        <f>+B224/'Total x Ano'!$H$30</f>
        <v>3.4222300152910869E-2</v>
      </c>
      <c r="P224" s="173">
        <f>+C224/'Total x Ano'!$H$30</f>
        <v>0</v>
      </c>
      <c r="Q224" s="173">
        <f>+D224/'Total x Ano'!$H$30</f>
        <v>0</v>
      </c>
      <c r="R224" s="173">
        <f>+E224/'Total x Ano'!$H$30</f>
        <v>0</v>
      </c>
      <c r="S224" s="173">
        <f>+F224/'Total x Ano'!$H$30</f>
        <v>0.21590914361690206</v>
      </c>
      <c r="T224" s="173">
        <f>+G224/'Total x Ano'!$H$30</f>
        <v>0</v>
      </c>
      <c r="U224" s="173">
        <f>+H224/'Total x Ano'!$H$30</f>
        <v>0</v>
      </c>
      <c r="V224" s="173">
        <f>+I224/'Total x Ano'!$H$30</f>
        <v>1.2375518818701947E-2</v>
      </c>
      <c r="W224" s="173">
        <f>+J224/'Total x Ano'!$H$30</f>
        <v>0</v>
      </c>
      <c r="X224" s="173">
        <f>+K224/'Total x Ano'!$H$30</f>
        <v>0</v>
      </c>
      <c r="Y224" s="173">
        <f>+L224/'Total x Ano'!$H$30</f>
        <v>0.26250696258851486</v>
      </c>
    </row>
    <row r="225" spans="1:25" x14ac:dyDescent="0.25"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</row>
    <row r="226" spans="1:25" x14ac:dyDescent="0.25">
      <c r="A226" s="157"/>
    </row>
    <row r="227" spans="1:25" s="133" customFormat="1" x14ac:dyDescent="0.25">
      <c r="A227" s="157"/>
      <c r="B227" s="171">
        <v>2014</v>
      </c>
      <c r="C227" s="157">
        <v>2014</v>
      </c>
      <c r="D227" s="157">
        <v>2014</v>
      </c>
      <c r="E227" s="157">
        <v>2014</v>
      </c>
      <c r="F227" s="157">
        <v>2014</v>
      </c>
      <c r="G227" s="157">
        <v>2014</v>
      </c>
      <c r="H227" s="157">
        <v>2014</v>
      </c>
      <c r="I227" s="157">
        <v>2014</v>
      </c>
      <c r="J227" s="157">
        <v>2014</v>
      </c>
      <c r="K227" s="157">
        <v>2014</v>
      </c>
      <c r="L227" s="157">
        <v>2014</v>
      </c>
      <c r="M227" s="156"/>
      <c r="N227" s="157"/>
      <c r="O227" s="171">
        <v>2014</v>
      </c>
      <c r="P227" s="157">
        <v>2014</v>
      </c>
      <c r="Q227" s="157">
        <v>2014</v>
      </c>
      <c r="R227" s="157">
        <v>2014</v>
      </c>
      <c r="S227" s="157">
        <v>2014</v>
      </c>
      <c r="T227" s="157">
        <v>2014</v>
      </c>
      <c r="U227" s="157">
        <v>2014</v>
      </c>
      <c r="V227" s="157">
        <v>2014</v>
      </c>
      <c r="W227" s="157">
        <v>2014</v>
      </c>
      <c r="X227" s="157">
        <v>2014</v>
      </c>
      <c r="Y227" s="176">
        <v>2014</v>
      </c>
    </row>
    <row r="228" spans="1:25" s="133" customFormat="1" x14ac:dyDescent="0.25">
      <c r="A228" s="157"/>
      <c r="B228" s="157" t="s">
        <v>780</v>
      </c>
      <c r="C228" s="157" t="s">
        <v>782</v>
      </c>
      <c r="D228" s="157" t="s">
        <v>23</v>
      </c>
      <c r="E228" s="157" t="s">
        <v>787</v>
      </c>
      <c r="F228" s="157" t="s">
        <v>788</v>
      </c>
      <c r="G228" s="157" t="s">
        <v>791</v>
      </c>
      <c r="H228" s="157" t="s">
        <v>25</v>
      </c>
      <c r="I228" s="157" t="s">
        <v>24</v>
      </c>
      <c r="J228" s="157" t="s">
        <v>35</v>
      </c>
      <c r="K228" s="157" t="s">
        <v>795</v>
      </c>
      <c r="L228" s="157" t="s">
        <v>939</v>
      </c>
      <c r="M228" s="156"/>
      <c r="N228" s="157"/>
      <c r="O228" s="157" t="s">
        <v>780</v>
      </c>
      <c r="P228" s="157" t="s">
        <v>782</v>
      </c>
      <c r="Q228" s="157" t="s">
        <v>23</v>
      </c>
      <c r="R228" s="157" t="s">
        <v>787</v>
      </c>
      <c r="S228" s="157" t="s">
        <v>788</v>
      </c>
      <c r="T228" s="157" t="s">
        <v>791</v>
      </c>
      <c r="U228" s="157" t="s">
        <v>25</v>
      </c>
      <c r="V228" s="157" t="s">
        <v>24</v>
      </c>
      <c r="W228" s="157" t="s">
        <v>35</v>
      </c>
      <c r="X228" s="157" t="s">
        <v>795</v>
      </c>
      <c r="Y228" s="176" t="s">
        <v>939</v>
      </c>
    </row>
    <row r="229" spans="1:25" x14ac:dyDescent="0.25">
      <c r="A229" s="157" t="s">
        <v>529</v>
      </c>
      <c r="B229" s="172">
        <f>tab_dinamicas!C750</f>
        <v>52080.725667585735</v>
      </c>
      <c r="C229" s="172">
        <f>tab_dinamicas!D750</f>
        <v>0</v>
      </c>
      <c r="D229" s="172">
        <f>tab_dinamicas!E750</f>
        <v>0</v>
      </c>
      <c r="E229" s="172">
        <f>tab_dinamicas!F750</f>
        <v>0</v>
      </c>
      <c r="F229" s="172">
        <f>tab_dinamicas!G750</f>
        <v>152267.04645571401</v>
      </c>
      <c r="G229" s="172">
        <f>tab_dinamicas!H750</f>
        <v>0</v>
      </c>
      <c r="H229" s="172">
        <f>tab_dinamicas!I750</f>
        <v>0</v>
      </c>
      <c r="I229" s="172">
        <f>tab_dinamicas!J750</f>
        <v>12649.222918867083</v>
      </c>
      <c r="J229" s="172">
        <f>tab_dinamicas!K750</f>
        <v>0</v>
      </c>
      <c r="K229" s="172">
        <f>tab_dinamicas!L750</f>
        <v>0</v>
      </c>
      <c r="L229" s="172">
        <f>SUM(B229:K229)</f>
        <v>216996.99504216682</v>
      </c>
      <c r="N229" s="157" t="s">
        <v>529</v>
      </c>
      <c r="O229" s="173">
        <f>+B229/'Total x Ano'!$I$30</f>
        <v>2.8417968484569271E-4</v>
      </c>
      <c r="P229" s="173">
        <f>+C229/'Total x Ano'!$I$30</f>
        <v>0</v>
      </c>
      <c r="Q229" s="173">
        <f>+D229/'Total x Ano'!$I$30</f>
        <v>0</v>
      </c>
      <c r="R229" s="173">
        <f>+E229/'Total x Ano'!$I$30</f>
        <v>0</v>
      </c>
      <c r="S229" s="173">
        <f>+F229/'Total x Ano'!$I$30</f>
        <v>8.3084866271555433E-4</v>
      </c>
      <c r="T229" s="173">
        <f>+G229/'Total x Ano'!$I$30</f>
        <v>0</v>
      </c>
      <c r="U229" s="173">
        <f>+H229/'Total x Ano'!$I$30</f>
        <v>0</v>
      </c>
      <c r="V229" s="173">
        <f>+I229/'Total x Ano'!$I$30</f>
        <v>6.9020777582287377E-5</v>
      </c>
      <c r="W229" s="173">
        <f>+J229/'Total x Ano'!$I$30</f>
        <v>0</v>
      </c>
      <c r="X229" s="173">
        <f>+K229/'Total x Ano'!$I$30</f>
        <v>0</v>
      </c>
      <c r="Y229" s="173">
        <f>+L229/'Total x Ano'!$I$30</f>
        <v>1.1840491251435344E-3</v>
      </c>
    </row>
    <row r="230" spans="1:25" x14ac:dyDescent="0.25">
      <c r="A230" s="157" t="s">
        <v>530</v>
      </c>
      <c r="B230" s="172">
        <f>tab_dinamicas!C751</f>
        <v>13241.32200291317</v>
      </c>
      <c r="C230" s="172">
        <f>tab_dinamicas!D751</f>
        <v>0</v>
      </c>
      <c r="D230" s="172">
        <f>tab_dinamicas!E751</f>
        <v>0</v>
      </c>
      <c r="E230" s="172">
        <f>tab_dinamicas!F751</f>
        <v>0</v>
      </c>
      <c r="F230" s="172">
        <f>tab_dinamicas!G751</f>
        <v>44907.684685932865</v>
      </c>
      <c r="G230" s="172">
        <f>tab_dinamicas!H751</f>
        <v>0</v>
      </c>
      <c r="H230" s="172">
        <f>tab_dinamicas!I751</f>
        <v>0</v>
      </c>
      <c r="I230" s="172">
        <f>tab_dinamicas!J751</f>
        <v>5514.0956169705796</v>
      </c>
      <c r="J230" s="172">
        <f>tab_dinamicas!K751</f>
        <v>0</v>
      </c>
      <c r="K230" s="172">
        <f>tab_dinamicas!L751</f>
        <v>0</v>
      </c>
      <c r="L230" s="172">
        <f t="shared" ref="L230:L256" si="14">SUM(B230:K230)</f>
        <v>63663.102305816617</v>
      </c>
      <c r="N230" s="157" t="s">
        <v>530</v>
      </c>
      <c r="O230" s="173">
        <f>+B230/'Total x Ano'!$I$30</f>
        <v>7.2251579936609501E-5</v>
      </c>
      <c r="P230" s="173">
        <f>+C230/'Total x Ano'!$I$30</f>
        <v>0</v>
      </c>
      <c r="Q230" s="173">
        <f>+D230/'Total x Ano'!$I$30</f>
        <v>0</v>
      </c>
      <c r="R230" s="173">
        <f>+E230/'Total x Ano'!$I$30</f>
        <v>0</v>
      </c>
      <c r="S230" s="173">
        <f>+F230/'Total x Ano'!$I$30</f>
        <v>2.4503982073239286E-4</v>
      </c>
      <c r="T230" s="173">
        <f>+G230/'Total x Ano'!$I$30</f>
        <v>0</v>
      </c>
      <c r="U230" s="173">
        <f>+H230/'Total x Ano'!$I$30</f>
        <v>0</v>
      </c>
      <c r="V230" s="173">
        <f>+I230/'Total x Ano'!$I$30</f>
        <v>3.0087790339968098E-5</v>
      </c>
      <c r="W230" s="173">
        <f>+J230/'Total x Ano'!$I$30</f>
        <v>0</v>
      </c>
      <c r="X230" s="173">
        <f>+K230/'Total x Ano'!$I$30</f>
        <v>0</v>
      </c>
      <c r="Y230" s="173">
        <f>+L230/'Total x Ano'!$I$30</f>
        <v>3.473791910089705E-4</v>
      </c>
    </row>
    <row r="231" spans="1:25" x14ac:dyDescent="0.25">
      <c r="A231" s="157" t="s">
        <v>531</v>
      </c>
      <c r="B231" s="172">
        <f>tab_dinamicas!C752</f>
        <v>82050.614418432466</v>
      </c>
      <c r="C231" s="172">
        <f>tab_dinamicas!D752</f>
        <v>0</v>
      </c>
      <c r="D231" s="172">
        <f>tab_dinamicas!E752</f>
        <v>0</v>
      </c>
      <c r="E231" s="172">
        <f>tab_dinamicas!F752</f>
        <v>0</v>
      </c>
      <c r="F231" s="172">
        <f>tab_dinamicas!G752</f>
        <v>337854.32465043734</v>
      </c>
      <c r="G231" s="172">
        <f>tab_dinamicas!H752</f>
        <v>0</v>
      </c>
      <c r="H231" s="172">
        <f>tab_dinamicas!I752</f>
        <v>0</v>
      </c>
      <c r="I231" s="172">
        <f>tab_dinamicas!J752</f>
        <v>29937.458479223129</v>
      </c>
      <c r="J231" s="172">
        <f>tab_dinamicas!K752</f>
        <v>0</v>
      </c>
      <c r="K231" s="172">
        <f>tab_dinamicas!L752</f>
        <v>0</v>
      </c>
      <c r="L231" s="172">
        <f t="shared" si="14"/>
        <v>449842.39754809294</v>
      </c>
      <c r="N231" s="157" t="s">
        <v>531</v>
      </c>
      <c r="O231" s="173">
        <f>+B231/'Total x Ano'!$I$30</f>
        <v>4.4771107637115376E-4</v>
      </c>
      <c r="P231" s="173">
        <f>+C231/'Total x Ano'!$I$30</f>
        <v>0</v>
      </c>
      <c r="Q231" s="173">
        <f>+D231/'Total x Ano'!$I$30</f>
        <v>0</v>
      </c>
      <c r="R231" s="173">
        <f>+E231/'Total x Ano'!$I$30</f>
        <v>0</v>
      </c>
      <c r="S231" s="173">
        <f>+F231/'Total x Ano'!$I$30</f>
        <v>1.8435099410043674E-3</v>
      </c>
      <c r="T231" s="173">
        <f>+G231/'Total x Ano'!$I$30</f>
        <v>0</v>
      </c>
      <c r="U231" s="173">
        <f>+H231/'Total x Ano'!$I$30</f>
        <v>0</v>
      </c>
      <c r="V231" s="173">
        <f>+I231/'Total x Ano'!$I$30</f>
        <v>1.6335443499785281E-4</v>
      </c>
      <c r="W231" s="173">
        <f>+J231/'Total x Ano'!$I$30</f>
        <v>0</v>
      </c>
      <c r="X231" s="173">
        <f>+K231/'Total x Ano'!$I$30</f>
        <v>0</v>
      </c>
      <c r="Y231" s="173">
        <f>+L231/'Total x Ano'!$I$30</f>
        <v>2.4545754523733741E-3</v>
      </c>
    </row>
    <row r="232" spans="1:25" x14ac:dyDescent="0.25">
      <c r="A232" s="157" t="s">
        <v>532</v>
      </c>
      <c r="B232" s="172">
        <f>tab_dinamicas!C753</f>
        <v>4399.0655135340166</v>
      </c>
      <c r="C232" s="172">
        <f>tab_dinamicas!D753</f>
        <v>0</v>
      </c>
      <c r="D232" s="172">
        <f>tab_dinamicas!E753</f>
        <v>0</v>
      </c>
      <c r="E232" s="172">
        <f>tab_dinamicas!F753</f>
        <v>0</v>
      </c>
      <c r="F232" s="172">
        <f>tab_dinamicas!G753</f>
        <v>37097.158367226439</v>
      </c>
      <c r="G232" s="172">
        <f>tab_dinamicas!H753</f>
        <v>0</v>
      </c>
      <c r="H232" s="172">
        <f>tab_dinamicas!I753</f>
        <v>0</v>
      </c>
      <c r="I232" s="172">
        <f>tab_dinamicas!J753</f>
        <v>4655.3903916113431</v>
      </c>
      <c r="J232" s="172">
        <f>tab_dinamicas!K753</f>
        <v>0</v>
      </c>
      <c r="K232" s="172">
        <f>tab_dinamicas!L753</f>
        <v>0</v>
      </c>
      <c r="L232" s="172">
        <f t="shared" si="14"/>
        <v>46151.6142723718</v>
      </c>
      <c r="N232" s="157" t="s">
        <v>532</v>
      </c>
      <c r="O232" s="173">
        <f>+B232/'Total x Ano'!$I$30</f>
        <v>2.4003602776789095E-5</v>
      </c>
      <c r="P232" s="173">
        <f>+C232/'Total x Ano'!$I$30</f>
        <v>0</v>
      </c>
      <c r="Q232" s="173">
        <f>+D232/'Total x Ano'!$I$30</f>
        <v>0</v>
      </c>
      <c r="R232" s="173">
        <f>+E232/'Total x Ano'!$I$30</f>
        <v>0</v>
      </c>
      <c r="S232" s="173">
        <f>+F232/'Total x Ano'!$I$30</f>
        <v>2.0242150312491718E-4</v>
      </c>
      <c r="T232" s="173">
        <f>+G232/'Total x Ano'!$I$30</f>
        <v>0</v>
      </c>
      <c r="U232" s="173">
        <f>+H232/'Total x Ano'!$I$30</f>
        <v>0</v>
      </c>
      <c r="V232" s="173">
        <f>+I232/'Total x Ano'!$I$30</f>
        <v>2.5402245405831058E-5</v>
      </c>
      <c r="W232" s="173">
        <f>+J232/'Total x Ano'!$I$30</f>
        <v>0</v>
      </c>
      <c r="X232" s="173">
        <f>+K232/'Total x Ano'!$I$30</f>
        <v>0</v>
      </c>
      <c r="Y232" s="173">
        <f>+L232/'Total x Ano'!$I$30</f>
        <v>2.5182735130753735E-4</v>
      </c>
    </row>
    <row r="233" spans="1:25" x14ac:dyDescent="0.25">
      <c r="A233" s="157" t="s">
        <v>533</v>
      </c>
      <c r="B233" s="172">
        <f>tab_dinamicas!C754</f>
        <v>66880.789553225623</v>
      </c>
      <c r="C233" s="172">
        <f>tab_dinamicas!D754</f>
        <v>0</v>
      </c>
      <c r="D233" s="172">
        <f>tab_dinamicas!E754</f>
        <v>0</v>
      </c>
      <c r="E233" s="172">
        <f>tab_dinamicas!F754</f>
        <v>0</v>
      </c>
      <c r="F233" s="172">
        <f>tab_dinamicas!G754</f>
        <v>416049.22867654817</v>
      </c>
      <c r="G233" s="172">
        <f>tab_dinamicas!H754</f>
        <v>0</v>
      </c>
      <c r="H233" s="172">
        <f>tab_dinamicas!I754</f>
        <v>0</v>
      </c>
      <c r="I233" s="172">
        <f>tab_dinamicas!J754</f>
        <v>39317.6164622414</v>
      </c>
      <c r="J233" s="172">
        <f>tab_dinamicas!K754</f>
        <v>0</v>
      </c>
      <c r="K233" s="172">
        <f>tab_dinamicas!L754</f>
        <v>0</v>
      </c>
      <c r="L233" s="172">
        <f t="shared" si="14"/>
        <v>522247.63469201518</v>
      </c>
      <c r="N233" s="157" t="s">
        <v>533</v>
      </c>
      <c r="O233" s="173">
        <f>+B233/'Total x Ano'!$I$30</f>
        <v>3.6493657593745669E-4</v>
      </c>
      <c r="P233" s="173">
        <f>+C233/'Total x Ano'!$I$30</f>
        <v>0</v>
      </c>
      <c r="Q233" s="173">
        <f>+D233/'Total x Ano'!$I$30</f>
        <v>0</v>
      </c>
      <c r="R233" s="173">
        <f>+E233/'Total x Ano'!$I$30</f>
        <v>0</v>
      </c>
      <c r="S233" s="173">
        <f>+F233/'Total x Ano'!$I$30</f>
        <v>2.2701822443918301E-3</v>
      </c>
      <c r="T233" s="173">
        <f>+G233/'Total x Ano'!$I$30</f>
        <v>0</v>
      </c>
      <c r="U233" s="173">
        <f>+H233/'Total x Ano'!$I$30</f>
        <v>0</v>
      </c>
      <c r="V233" s="173">
        <f>+I233/'Total x Ano'!$I$30</f>
        <v>2.1453748410571119E-4</v>
      </c>
      <c r="W233" s="173">
        <f>+J233/'Total x Ano'!$I$30</f>
        <v>0</v>
      </c>
      <c r="X233" s="173">
        <f>+K233/'Total x Ano'!$I$30</f>
        <v>0</v>
      </c>
      <c r="Y233" s="173">
        <f>+L233/'Total x Ano'!$I$30</f>
        <v>2.8496563044349979E-3</v>
      </c>
    </row>
    <row r="234" spans="1:25" x14ac:dyDescent="0.25">
      <c r="A234" s="157" t="s">
        <v>534</v>
      </c>
      <c r="B234" s="172">
        <f>tab_dinamicas!C755</f>
        <v>6224.1403452631102</v>
      </c>
      <c r="C234" s="172">
        <f>tab_dinamicas!D755</f>
        <v>0</v>
      </c>
      <c r="D234" s="172">
        <f>tab_dinamicas!E755</f>
        <v>0</v>
      </c>
      <c r="E234" s="172">
        <f>tab_dinamicas!F755</f>
        <v>0</v>
      </c>
      <c r="F234" s="172">
        <f>tab_dinamicas!G755</f>
        <v>46211.976080203582</v>
      </c>
      <c r="G234" s="172">
        <f>tab_dinamicas!H755</f>
        <v>0</v>
      </c>
      <c r="H234" s="172">
        <f>tab_dinamicas!I755</f>
        <v>0</v>
      </c>
      <c r="I234" s="172">
        <f>tab_dinamicas!J755</f>
        <v>583.25348586728444</v>
      </c>
      <c r="J234" s="172">
        <f>tab_dinamicas!K755</f>
        <v>0</v>
      </c>
      <c r="K234" s="172">
        <f>tab_dinamicas!L755</f>
        <v>0</v>
      </c>
      <c r="L234" s="172">
        <f t="shared" si="14"/>
        <v>53019.369911333983</v>
      </c>
      <c r="N234" s="157" t="s">
        <v>534</v>
      </c>
      <c r="O234" s="173">
        <f>+B234/'Total x Ano'!$I$30</f>
        <v>3.3962165831592671E-5</v>
      </c>
      <c r="P234" s="173">
        <f>+C234/'Total x Ano'!$I$30</f>
        <v>0</v>
      </c>
      <c r="Q234" s="173">
        <f>+D234/'Total x Ano'!$I$30</f>
        <v>0</v>
      </c>
      <c r="R234" s="173">
        <f>+E234/'Total x Ano'!$I$30</f>
        <v>0</v>
      </c>
      <c r="S234" s="173">
        <f>+F234/'Total x Ano'!$I$30</f>
        <v>2.5215671690885093E-4</v>
      </c>
      <c r="T234" s="173">
        <f>+G234/'Total x Ano'!$I$30</f>
        <v>0</v>
      </c>
      <c r="U234" s="173">
        <f>+H234/'Total x Ano'!$I$30</f>
        <v>0</v>
      </c>
      <c r="V234" s="173">
        <f>+I234/'Total x Ano'!$I$30</f>
        <v>3.1825361431566252E-6</v>
      </c>
      <c r="W234" s="173">
        <f>+J234/'Total x Ano'!$I$30</f>
        <v>0</v>
      </c>
      <c r="X234" s="173">
        <f>+K234/'Total x Ano'!$I$30</f>
        <v>0</v>
      </c>
      <c r="Y234" s="173">
        <f>+L234/'Total x Ano'!$I$30</f>
        <v>2.8930141888360028E-4</v>
      </c>
    </row>
    <row r="235" spans="1:25" x14ac:dyDescent="0.25">
      <c r="A235" s="157" t="s">
        <v>535</v>
      </c>
      <c r="B235" s="172">
        <f>tab_dinamicas!C756</f>
        <v>10430.727938656988</v>
      </c>
      <c r="C235" s="172">
        <f>tab_dinamicas!D756</f>
        <v>0</v>
      </c>
      <c r="D235" s="172">
        <f>tab_dinamicas!E756</f>
        <v>0</v>
      </c>
      <c r="E235" s="172">
        <f>tab_dinamicas!F756</f>
        <v>0</v>
      </c>
      <c r="F235" s="172">
        <f>tab_dinamicas!G756</f>
        <v>80118.831191943085</v>
      </c>
      <c r="G235" s="172">
        <f>tab_dinamicas!H756</f>
        <v>0</v>
      </c>
      <c r="H235" s="172">
        <f>tab_dinamicas!I756</f>
        <v>0</v>
      </c>
      <c r="I235" s="172">
        <f>tab_dinamicas!J756</f>
        <v>7468.6009323839953</v>
      </c>
      <c r="J235" s="172">
        <f>tab_dinamicas!K756</f>
        <v>0</v>
      </c>
      <c r="K235" s="172">
        <f>tab_dinamicas!L756</f>
        <v>0</v>
      </c>
      <c r="L235" s="172">
        <f t="shared" si="14"/>
        <v>98018.160062984069</v>
      </c>
      <c r="N235" s="157" t="s">
        <v>535</v>
      </c>
      <c r="O235" s="173">
        <f>+B235/'Total x Ano'!$I$30</f>
        <v>5.6915508382856096E-5</v>
      </c>
      <c r="P235" s="173">
        <f>+C235/'Total x Ano'!$I$30</f>
        <v>0</v>
      </c>
      <c r="Q235" s="173">
        <f>+D235/'Total x Ano'!$I$30</f>
        <v>0</v>
      </c>
      <c r="R235" s="173">
        <f>+E235/'Total x Ano'!$I$30</f>
        <v>0</v>
      </c>
      <c r="S235" s="173">
        <f>+F235/'Total x Ano'!$I$30</f>
        <v>4.3717025649091891E-4</v>
      </c>
      <c r="T235" s="173">
        <f>+G235/'Total x Ano'!$I$30</f>
        <v>0</v>
      </c>
      <c r="U235" s="173">
        <f>+H235/'Total x Ano'!$I$30</f>
        <v>0</v>
      </c>
      <c r="V235" s="173">
        <f>+I235/'Total x Ano'!$I$30</f>
        <v>4.0752593824246495E-5</v>
      </c>
      <c r="W235" s="173">
        <f>+J235/'Total x Ano'!$I$30</f>
        <v>0</v>
      </c>
      <c r="X235" s="173">
        <f>+K235/'Total x Ano'!$I$30</f>
        <v>0</v>
      </c>
      <c r="Y235" s="173">
        <f>+L235/'Total x Ano'!$I$30</f>
        <v>5.3483835869802142E-4</v>
      </c>
    </row>
    <row r="236" spans="1:25" x14ac:dyDescent="0.25">
      <c r="A236" s="157" t="s">
        <v>536</v>
      </c>
      <c r="B236" s="172">
        <f>tab_dinamicas!C757</f>
        <v>69732.04851240736</v>
      </c>
      <c r="C236" s="172">
        <f>tab_dinamicas!D757</f>
        <v>0</v>
      </c>
      <c r="D236" s="172">
        <f>tab_dinamicas!E757</f>
        <v>0</v>
      </c>
      <c r="E236" s="172">
        <f>tab_dinamicas!F757</f>
        <v>0</v>
      </c>
      <c r="F236" s="172">
        <f>tab_dinamicas!G757</f>
        <v>282025.51263167034</v>
      </c>
      <c r="G236" s="172">
        <f>tab_dinamicas!H757</f>
        <v>0</v>
      </c>
      <c r="H236" s="172">
        <f>tab_dinamicas!I757</f>
        <v>0</v>
      </c>
      <c r="I236" s="172">
        <f>tab_dinamicas!J757</f>
        <v>21126.427562116794</v>
      </c>
      <c r="J236" s="172">
        <f>tab_dinamicas!K757</f>
        <v>0</v>
      </c>
      <c r="K236" s="172">
        <f>tab_dinamicas!L757</f>
        <v>0</v>
      </c>
      <c r="L236" s="172">
        <f t="shared" si="14"/>
        <v>372883.9887061945</v>
      </c>
      <c r="N236" s="157" t="s">
        <v>536</v>
      </c>
      <c r="O236" s="173">
        <f>+B236/'Total x Ano'!$I$30</f>
        <v>3.8049453643142933E-4</v>
      </c>
      <c r="P236" s="173">
        <f>+C236/'Total x Ano'!$I$30</f>
        <v>0</v>
      </c>
      <c r="Q236" s="173">
        <f>+D236/'Total x Ano'!$I$30</f>
        <v>0</v>
      </c>
      <c r="R236" s="173">
        <f>+E236/'Total x Ano'!$I$30</f>
        <v>0</v>
      </c>
      <c r="S236" s="173">
        <f>+F236/'Total x Ano'!$I$30</f>
        <v>1.5388787362460776E-3</v>
      </c>
      <c r="T236" s="173">
        <f>+G236/'Total x Ano'!$I$30</f>
        <v>0</v>
      </c>
      <c r="U236" s="173">
        <f>+H236/'Total x Ano'!$I$30</f>
        <v>0</v>
      </c>
      <c r="V236" s="173">
        <f>+I236/'Total x Ano'!$I$30</f>
        <v>1.1527684089575427E-4</v>
      </c>
      <c r="W236" s="173">
        <f>+J236/'Total x Ano'!$I$30</f>
        <v>0</v>
      </c>
      <c r="X236" s="173">
        <f>+K236/'Total x Ano'!$I$30</f>
        <v>0</v>
      </c>
      <c r="Y236" s="173">
        <f>+L236/'Total x Ano'!$I$30</f>
        <v>2.0346501135732613E-3</v>
      </c>
    </row>
    <row r="237" spans="1:25" x14ac:dyDescent="0.25">
      <c r="A237" s="157" t="s">
        <v>537</v>
      </c>
      <c r="B237" s="172">
        <f>tab_dinamicas!C758</f>
        <v>43569.427900326686</v>
      </c>
      <c r="C237" s="172">
        <f>tab_dinamicas!D758</f>
        <v>0</v>
      </c>
      <c r="D237" s="172">
        <f>tab_dinamicas!E758</f>
        <v>0</v>
      </c>
      <c r="E237" s="172">
        <f>tab_dinamicas!F758</f>
        <v>0</v>
      </c>
      <c r="F237" s="172">
        <f>tab_dinamicas!G758</f>
        <v>198746.52529824508</v>
      </c>
      <c r="G237" s="172">
        <f>tab_dinamicas!H758</f>
        <v>0</v>
      </c>
      <c r="H237" s="172">
        <f>tab_dinamicas!I758</f>
        <v>0</v>
      </c>
      <c r="I237" s="172">
        <f>tab_dinamicas!J758</f>
        <v>17856.614005541502</v>
      </c>
      <c r="J237" s="172">
        <f>tab_dinamicas!K758</f>
        <v>0</v>
      </c>
      <c r="K237" s="172">
        <f>tab_dinamicas!L758</f>
        <v>0</v>
      </c>
      <c r="L237" s="172">
        <f t="shared" si="14"/>
        <v>260172.56720411323</v>
      </c>
      <c r="N237" s="157" t="s">
        <v>537</v>
      </c>
      <c r="O237" s="173">
        <f>+B237/'Total x Ano'!$I$30</f>
        <v>2.377375916120934E-4</v>
      </c>
      <c r="P237" s="173">
        <f>+C237/'Total x Ano'!$I$30</f>
        <v>0</v>
      </c>
      <c r="Q237" s="173">
        <f>+D237/'Total x Ano'!$I$30</f>
        <v>0</v>
      </c>
      <c r="R237" s="173">
        <f>+E237/'Total x Ano'!$I$30</f>
        <v>0</v>
      </c>
      <c r="S237" s="173">
        <f>+F237/'Total x Ano'!$I$30</f>
        <v>1.0844650146375344E-3</v>
      </c>
      <c r="T237" s="173">
        <f>+G237/'Total x Ano'!$I$30</f>
        <v>0</v>
      </c>
      <c r="U237" s="173">
        <f>+H237/'Total x Ano'!$I$30</f>
        <v>0</v>
      </c>
      <c r="V237" s="173">
        <f>+I237/'Total x Ano'!$I$30</f>
        <v>9.7435027555006797E-5</v>
      </c>
      <c r="W237" s="173">
        <f>+J237/'Total x Ano'!$I$30</f>
        <v>0</v>
      </c>
      <c r="X237" s="173">
        <f>+K237/'Total x Ano'!$I$30</f>
        <v>0</v>
      </c>
      <c r="Y237" s="173">
        <f>+L237/'Total x Ano'!$I$30</f>
        <v>1.4196376338046343E-3</v>
      </c>
    </row>
    <row r="238" spans="1:25" x14ac:dyDescent="0.25">
      <c r="A238" s="157" t="s">
        <v>538</v>
      </c>
      <c r="B238" s="172">
        <f>tab_dinamicas!C759</f>
        <v>97943.041747604089</v>
      </c>
      <c r="C238" s="172">
        <f>tab_dinamicas!D759</f>
        <v>0</v>
      </c>
      <c r="D238" s="172">
        <f>tab_dinamicas!E759</f>
        <v>0</v>
      </c>
      <c r="E238" s="172">
        <f>tab_dinamicas!F759</f>
        <v>0</v>
      </c>
      <c r="F238" s="172">
        <f>tab_dinamicas!G759</f>
        <v>1024975.2281602699</v>
      </c>
      <c r="G238" s="172">
        <f>tab_dinamicas!H759</f>
        <v>0</v>
      </c>
      <c r="H238" s="172">
        <f>tab_dinamicas!I759</f>
        <v>0</v>
      </c>
      <c r="I238" s="172">
        <f>tab_dinamicas!J759</f>
        <v>32790.106512887156</v>
      </c>
      <c r="J238" s="172">
        <f>tab_dinamicas!K759</f>
        <v>0</v>
      </c>
      <c r="K238" s="172">
        <f>tab_dinamicas!L759</f>
        <v>0</v>
      </c>
      <c r="L238" s="172">
        <f t="shared" si="14"/>
        <v>1155708.3764207612</v>
      </c>
      <c r="N238" s="157" t="s">
        <v>538</v>
      </c>
      <c r="O238" s="173">
        <f>+B238/'Total x Ano'!$I$30</f>
        <v>5.3442847387177937E-4</v>
      </c>
      <c r="P238" s="173">
        <f>+C238/'Total x Ano'!$I$30</f>
        <v>0</v>
      </c>
      <c r="Q238" s="173">
        <f>+D238/'Total x Ano'!$I$30</f>
        <v>0</v>
      </c>
      <c r="R238" s="173">
        <f>+E238/'Total x Ano'!$I$30</f>
        <v>0</v>
      </c>
      <c r="S238" s="173">
        <f>+F238/'Total x Ano'!$I$30</f>
        <v>5.5928010522041166E-3</v>
      </c>
      <c r="T238" s="173">
        <f>+G238/'Total x Ano'!$I$30</f>
        <v>0</v>
      </c>
      <c r="U238" s="173">
        <f>+H238/'Total x Ano'!$I$30</f>
        <v>0</v>
      </c>
      <c r="V238" s="173">
        <f>+I238/'Total x Ano'!$I$30</f>
        <v>1.7891997500888367E-4</v>
      </c>
      <c r="W238" s="173">
        <f>+J238/'Total x Ano'!$I$30</f>
        <v>0</v>
      </c>
      <c r="X238" s="173">
        <f>+K238/'Total x Ano'!$I$30</f>
        <v>0</v>
      </c>
      <c r="Y238" s="173">
        <f>+L238/'Total x Ano'!$I$30</f>
        <v>6.30614950108478E-3</v>
      </c>
    </row>
    <row r="239" spans="1:25" x14ac:dyDescent="0.25">
      <c r="A239" s="157" t="s">
        <v>539</v>
      </c>
      <c r="B239" s="172">
        <f>tab_dinamicas!C760</f>
        <v>32549.132425448461</v>
      </c>
      <c r="C239" s="172">
        <f>tab_dinamicas!D760</f>
        <v>0</v>
      </c>
      <c r="D239" s="172">
        <f>tab_dinamicas!E760</f>
        <v>0</v>
      </c>
      <c r="E239" s="172">
        <f>tab_dinamicas!F760</f>
        <v>0</v>
      </c>
      <c r="F239" s="172">
        <f>tab_dinamicas!G760</f>
        <v>244130.6924109578</v>
      </c>
      <c r="G239" s="172">
        <f>tab_dinamicas!H760</f>
        <v>0</v>
      </c>
      <c r="H239" s="172">
        <f>tab_dinamicas!I760</f>
        <v>0</v>
      </c>
      <c r="I239" s="172">
        <f>tab_dinamicas!J760</f>
        <v>22473.945121874363</v>
      </c>
      <c r="J239" s="172">
        <f>tab_dinamicas!K760</f>
        <v>0</v>
      </c>
      <c r="K239" s="172">
        <f>tab_dinamicas!L760</f>
        <v>0</v>
      </c>
      <c r="L239" s="172">
        <f t="shared" si="14"/>
        <v>299153.76995828061</v>
      </c>
      <c r="N239" s="157" t="s">
        <v>539</v>
      </c>
      <c r="O239" s="173">
        <f>+B239/'Total x Ano'!$I$30</f>
        <v>1.7760509432420598E-4</v>
      </c>
      <c r="P239" s="173">
        <f>+C239/'Total x Ano'!$I$30</f>
        <v>0</v>
      </c>
      <c r="Q239" s="173">
        <f>+D239/'Total x Ano'!$I$30</f>
        <v>0</v>
      </c>
      <c r="R239" s="173">
        <f>+E239/'Total x Ano'!$I$30</f>
        <v>0</v>
      </c>
      <c r="S239" s="173">
        <f>+F239/'Total x Ano'!$I$30</f>
        <v>1.3321047727583013E-3</v>
      </c>
      <c r="T239" s="173">
        <f>+G239/'Total x Ano'!$I$30</f>
        <v>0</v>
      </c>
      <c r="U239" s="173">
        <f>+H239/'Total x Ano'!$I$30</f>
        <v>0</v>
      </c>
      <c r="V239" s="173">
        <f>+I239/'Total x Ano'!$I$30</f>
        <v>1.2262960164452158E-4</v>
      </c>
      <c r="W239" s="173">
        <f>+J239/'Total x Ano'!$I$30</f>
        <v>0</v>
      </c>
      <c r="X239" s="173">
        <f>+K239/'Total x Ano'!$I$30</f>
        <v>0</v>
      </c>
      <c r="Y239" s="173">
        <f>+L239/'Total x Ano'!$I$30</f>
        <v>1.6323394687270288E-3</v>
      </c>
    </row>
    <row r="240" spans="1:25" x14ac:dyDescent="0.25">
      <c r="A240" s="157" t="s">
        <v>540</v>
      </c>
      <c r="B240" s="172">
        <f>tab_dinamicas!C761</f>
        <v>51434.551868063259</v>
      </c>
      <c r="C240" s="172">
        <f>tab_dinamicas!D761</f>
        <v>0</v>
      </c>
      <c r="D240" s="172">
        <f>tab_dinamicas!E761</f>
        <v>0</v>
      </c>
      <c r="E240" s="172">
        <f>tab_dinamicas!F761</f>
        <v>0</v>
      </c>
      <c r="F240" s="172">
        <f>tab_dinamicas!G761</f>
        <v>251984.4831641457</v>
      </c>
      <c r="G240" s="172">
        <f>tab_dinamicas!H761</f>
        <v>0</v>
      </c>
      <c r="H240" s="172">
        <f>tab_dinamicas!I761</f>
        <v>0</v>
      </c>
      <c r="I240" s="172">
        <f>tab_dinamicas!J761</f>
        <v>14390.674580165578</v>
      </c>
      <c r="J240" s="172">
        <f>tab_dinamicas!K761</f>
        <v>0</v>
      </c>
      <c r="K240" s="172">
        <f>tab_dinamicas!L761</f>
        <v>0</v>
      </c>
      <c r="L240" s="172">
        <f t="shared" si="14"/>
        <v>317809.70961237454</v>
      </c>
      <c r="N240" s="157" t="s">
        <v>540</v>
      </c>
      <c r="O240" s="173">
        <f>+B240/'Total x Ano'!$I$30</f>
        <v>2.8065382255498865E-4</v>
      </c>
      <c r="P240" s="173">
        <f>+C240/'Total x Ano'!$I$30</f>
        <v>0</v>
      </c>
      <c r="Q240" s="173">
        <f>+D240/'Total x Ano'!$I$30</f>
        <v>0</v>
      </c>
      <c r="R240" s="173">
        <f>+E240/'Total x Ano'!$I$30</f>
        <v>0</v>
      </c>
      <c r="S240" s="173">
        <f>+F240/'Total x Ano'!$I$30</f>
        <v>1.3749591637537411E-3</v>
      </c>
      <c r="T240" s="173">
        <f>+G240/'Total x Ano'!$I$30</f>
        <v>0</v>
      </c>
      <c r="U240" s="173">
        <f>+H240/'Total x Ano'!$I$30</f>
        <v>0</v>
      </c>
      <c r="V240" s="173">
        <f>+I240/'Total x Ano'!$I$30</f>
        <v>7.8523048872447681E-5</v>
      </c>
      <c r="W240" s="173">
        <f>+J240/'Total x Ano'!$I$30</f>
        <v>0</v>
      </c>
      <c r="X240" s="173">
        <f>+K240/'Total x Ano'!$I$30</f>
        <v>0</v>
      </c>
      <c r="Y240" s="173">
        <f>+L240/'Total x Ano'!$I$30</f>
        <v>1.7341360351811775E-3</v>
      </c>
    </row>
    <row r="241" spans="1:25" x14ac:dyDescent="0.25">
      <c r="A241" s="157" t="s">
        <v>541</v>
      </c>
      <c r="B241" s="172">
        <f>tab_dinamicas!C762</f>
        <v>126127.56503185128</v>
      </c>
      <c r="C241" s="172">
        <f>tab_dinamicas!D762</f>
        <v>0</v>
      </c>
      <c r="D241" s="172">
        <f>tab_dinamicas!E762</f>
        <v>0</v>
      </c>
      <c r="E241" s="172">
        <f>tab_dinamicas!F762</f>
        <v>0</v>
      </c>
      <c r="F241" s="172">
        <f>tab_dinamicas!G762</f>
        <v>1661559.8388113726</v>
      </c>
      <c r="G241" s="172">
        <f>tab_dinamicas!H762</f>
        <v>0</v>
      </c>
      <c r="H241" s="172">
        <f>tab_dinamicas!I762</f>
        <v>0</v>
      </c>
      <c r="I241" s="172">
        <f>tab_dinamicas!J762</f>
        <v>69180.163113601506</v>
      </c>
      <c r="J241" s="172">
        <f>tab_dinamicas!K762</f>
        <v>0</v>
      </c>
      <c r="K241" s="172">
        <f>tab_dinamicas!L762</f>
        <v>0</v>
      </c>
      <c r="L241" s="172">
        <f t="shared" si="14"/>
        <v>1856867.5669568253</v>
      </c>
      <c r="N241" s="157" t="s">
        <v>541</v>
      </c>
      <c r="O241" s="173">
        <f>+B241/'Total x Ano'!$I$30</f>
        <v>6.8821797741221158E-4</v>
      </c>
      <c r="P241" s="173">
        <f>+C241/'Total x Ano'!$I$30</f>
        <v>0</v>
      </c>
      <c r="Q241" s="173">
        <f>+D241/'Total x Ano'!$I$30</f>
        <v>0</v>
      </c>
      <c r="R241" s="173">
        <f>+E241/'Total x Ano'!$I$30</f>
        <v>0</v>
      </c>
      <c r="S241" s="173">
        <f>+F241/'Total x Ano'!$I$30</f>
        <v>9.0663397119206141E-3</v>
      </c>
      <c r="T241" s="173">
        <f>+G241/'Total x Ano'!$I$30</f>
        <v>0</v>
      </c>
      <c r="U241" s="173">
        <f>+H241/'Total x Ano'!$I$30</f>
        <v>0</v>
      </c>
      <c r="V241" s="173">
        <f>+I241/'Total x Ano'!$I$30</f>
        <v>3.7748316098123666E-4</v>
      </c>
      <c r="W241" s="173">
        <f>+J241/'Total x Ano'!$I$30</f>
        <v>0</v>
      </c>
      <c r="X241" s="173">
        <f>+K241/'Total x Ano'!$I$30</f>
        <v>0</v>
      </c>
      <c r="Y241" s="173">
        <f>+L241/'Total x Ano'!$I$30</f>
        <v>1.0132040850314062E-2</v>
      </c>
    </row>
    <row r="242" spans="1:25" x14ac:dyDescent="0.25">
      <c r="A242" s="157" t="s">
        <v>542</v>
      </c>
      <c r="B242" s="172">
        <f>tab_dinamicas!C763</f>
        <v>21770.325317718827</v>
      </c>
      <c r="C242" s="172">
        <f>tab_dinamicas!D763</f>
        <v>0</v>
      </c>
      <c r="D242" s="172">
        <f>tab_dinamicas!E763</f>
        <v>0</v>
      </c>
      <c r="E242" s="172">
        <f>tab_dinamicas!F763</f>
        <v>0</v>
      </c>
      <c r="F242" s="172">
        <f>tab_dinamicas!G763</f>
        <v>152003.36147497295</v>
      </c>
      <c r="G242" s="172">
        <f>tab_dinamicas!H763</f>
        <v>0</v>
      </c>
      <c r="H242" s="172">
        <f>tab_dinamicas!I763</f>
        <v>0</v>
      </c>
      <c r="I242" s="172">
        <f>tab_dinamicas!J763</f>
        <v>9034.2712086142074</v>
      </c>
      <c r="J242" s="172">
        <f>tab_dinamicas!K763</f>
        <v>0</v>
      </c>
      <c r="K242" s="172">
        <f>tab_dinamicas!L763</f>
        <v>0</v>
      </c>
      <c r="L242" s="172">
        <f t="shared" si="14"/>
        <v>182807.95800130596</v>
      </c>
      <c r="N242" s="157" t="s">
        <v>542</v>
      </c>
      <c r="O242" s="173">
        <f>+B242/'Total x Ano'!$I$30</f>
        <v>1.1879028390013468E-4</v>
      </c>
      <c r="P242" s="173">
        <f>+C242/'Total x Ano'!$I$30</f>
        <v>0</v>
      </c>
      <c r="Q242" s="173">
        <f>+D242/'Total x Ano'!$I$30</f>
        <v>0</v>
      </c>
      <c r="R242" s="173">
        <f>+E242/'Total x Ano'!$I$30</f>
        <v>0</v>
      </c>
      <c r="S242" s="173">
        <f>+F242/'Total x Ano'!$I$30</f>
        <v>8.294098595160018E-4</v>
      </c>
      <c r="T242" s="173">
        <f>+G242/'Total x Ano'!$I$30</f>
        <v>0</v>
      </c>
      <c r="U242" s="173">
        <f>+H242/'Total x Ano'!$I$30</f>
        <v>0</v>
      </c>
      <c r="V242" s="173">
        <f>+I242/'Total x Ano'!$I$30</f>
        <v>4.9295709918888183E-5</v>
      </c>
      <c r="W242" s="173">
        <f>+J242/'Total x Ano'!$I$30</f>
        <v>0</v>
      </c>
      <c r="X242" s="173">
        <f>+K242/'Total x Ano'!$I$30</f>
        <v>0</v>
      </c>
      <c r="Y242" s="173">
        <f>+L242/'Total x Ano'!$I$30</f>
        <v>9.9749585333502454E-4</v>
      </c>
    </row>
    <row r="243" spans="1:25" x14ac:dyDescent="0.25">
      <c r="A243" s="157" t="s">
        <v>543</v>
      </c>
      <c r="B243" s="172">
        <f>tab_dinamicas!C764</f>
        <v>49545.62924524847</v>
      </c>
      <c r="C243" s="172">
        <f>tab_dinamicas!D764</f>
        <v>0</v>
      </c>
      <c r="D243" s="172">
        <f>tab_dinamicas!E764</f>
        <v>0</v>
      </c>
      <c r="E243" s="172">
        <f>tab_dinamicas!F764</f>
        <v>0</v>
      </c>
      <c r="F243" s="172">
        <f>tab_dinamicas!G764</f>
        <v>181728.36055032923</v>
      </c>
      <c r="G243" s="172">
        <f>tab_dinamicas!H764</f>
        <v>0</v>
      </c>
      <c r="H243" s="172">
        <f>tab_dinamicas!I764</f>
        <v>0</v>
      </c>
      <c r="I243" s="172">
        <f>tab_dinamicas!J764</f>
        <v>5046.8090264763523</v>
      </c>
      <c r="J243" s="172">
        <f>tab_dinamicas!K764</f>
        <v>0</v>
      </c>
      <c r="K243" s="172">
        <f>tab_dinamicas!L764</f>
        <v>0</v>
      </c>
      <c r="L243" s="172">
        <f t="shared" si="14"/>
        <v>236320.79882205406</v>
      </c>
      <c r="N243" s="157" t="s">
        <v>543</v>
      </c>
      <c r="O243" s="173">
        <f>+B243/'Total x Ano'!$I$30</f>
        <v>2.7034687255057468E-4</v>
      </c>
      <c r="P243" s="173">
        <f>+C243/'Total x Ano'!$I$30</f>
        <v>0</v>
      </c>
      <c r="Q243" s="173">
        <f>+D243/'Total x Ano'!$I$30</f>
        <v>0</v>
      </c>
      <c r="R243" s="173">
        <f>+E243/'Total x Ano'!$I$30</f>
        <v>0</v>
      </c>
      <c r="S243" s="173">
        <f>+F243/'Total x Ano'!$I$30</f>
        <v>9.9160500485996725E-4</v>
      </c>
      <c r="T243" s="173">
        <f>+G243/'Total x Ano'!$I$30</f>
        <v>0</v>
      </c>
      <c r="U243" s="173">
        <f>+H243/'Total x Ano'!$I$30</f>
        <v>0</v>
      </c>
      <c r="V243" s="173">
        <f>+I243/'Total x Ano'!$I$30</f>
        <v>2.7538030245094528E-5</v>
      </c>
      <c r="W243" s="173">
        <f>+J243/'Total x Ano'!$I$30</f>
        <v>0</v>
      </c>
      <c r="X243" s="173">
        <f>+K243/'Total x Ano'!$I$30</f>
        <v>0</v>
      </c>
      <c r="Y243" s="173">
        <f>+L243/'Total x Ano'!$I$30</f>
        <v>1.2894899076556364E-3</v>
      </c>
    </row>
    <row r="244" spans="1:25" x14ac:dyDescent="0.25">
      <c r="A244" s="157" t="s">
        <v>544</v>
      </c>
      <c r="B244" s="172">
        <f>tab_dinamicas!C765</f>
        <v>151502.17538963162</v>
      </c>
      <c r="C244" s="172">
        <f>tab_dinamicas!D765</f>
        <v>0</v>
      </c>
      <c r="D244" s="172">
        <f>tab_dinamicas!E765</f>
        <v>0</v>
      </c>
      <c r="E244" s="172">
        <f>tab_dinamicas!F765</f>
        <v>0</v>
      </c>
      <c r="F244" s="172">
        <f>tab_dinamicas!G765</f>
        <v>1244649.9359757754</v>
      </c>
      <c r="G244" s="172">
        <f>tab_dinamicas!H765</f>
        <v>0</v>
      </c>
      <c r="H244" s="172">
        <f>tab_dinamicas!I765</f>
        <v>0</v>
      </c>
      <c r="I244" s="172">
        <f>tab_dinamicas!J765</f>
        <v>82939.76649277976</v>
      </c>
      <c r="J244" s="172">
        <f>tab_dinamicas!K765</f>
        <v>0</v>
      </c>
      <c r="K244" s="172">
        <f>tab_dinamicas!L765</f>
        <v>0</v>
      </c>
      <c r="L244" s="172">
        <f t="shared" si="14"/>
        <v>1479091.8778581868</v>
      </c>
      <c r="N244" s="157" t="s">
        <v>544</v>
      </c>
      <c r="O244" s="173">
        <f>+B244/'Total x Ano'!$I$30</f>
        <v>8.266751260430006E-4</v>
      </c>
      <c r="P244" s="173">
        <f>+C244/'Total x Ano'!$I$30</f>
        <v>0</v>
      </c>
      <c r="Q244" s="173">
        <f>+D244/'Total x Ano'!$I$30</f>
        <v>0</v>
      </c>
      <c r="R244" s="173">
        <f>+E244/'Total x Ano'!$I$30</f>
        <v>0</v>
      </c>
      <c r="S244" s="173">
        <f>+F244/'Total x Ano'!$I$30</f>
        <v>6.7914611790624042E-3</v>
      </c>
      <c r="T244" s="173">
        <f>+G244/'Total x Ano'!$I$30</f>
        <v>0</v>
      </c>
      <c r="U244" s="173">
        <f>+H244/'Total x Ano'!$I$30</f>
        <v>0</v>
      </c>
      <c r="V244" s="173">
        <f>+I244/'Total x Ano'!$I$30</f>
        <v>4.525627552413883E-4</v>
      </c>
      <c r="W244" s="173">
        <f>+J244/'Total x Ano'!$I$30</f>
        <v>0</v>
      </c>
      <c r="X244" s="173">
        <f>+K244/'Total x Ano'!$I$30</f>
        <v>0</v>
      </c>
      <c r="Y244" s="173">
        <f>+L244/'Total x Ano'!$I$30</f>
        <v>8.0706990603467924E-3</v>
      </c>
    </row>
    <row r="245" spans="1:25" x14ac:dyDescent="0.25">
      <c r="A245" s="157" t="s">
        <v>545</v>
      </c>
      <c r="B245" s="172">
        <f>tab_dinamicas!C766</f>
        <v>446135.25467622722</v>
      </c>
      <c r="C245" s="172">
        <f>tab_dinamicas!D766</f>
        <v>0</v>
      </c>
      <c r="D245" s="172">
        <f>tab_dinamicas!E766</f>
        <v>0</v>
      </c>
      <c r="E245" s="172">
        <f>tab_dinamicas!F766</f>
        <v>0</v>
      </c>
      <c r="F245" s="172">
        <f>tab_dinamicas!G766</f>
        <v>2669501.7887265831</v>
      </c>
      <c r="G245" s="172">
        <f>tab_dinamicas!H766</f>
        <v>0</v>
      </c>
      <c r="H245" s="172">
        <f>tab_dinamicas!I766</f>
        <v>0</v>
      </c>
      <c r="I245" s="172">
        <f>tab_dinamicas!J766</f>
        <v>208030.89351197664</v>
      </c>
      <c r="J245" s="172">
        <f>tab_dinamicas!K766</f>
        <v>0</v>
      </c>
      <c r="K245" s="172">
        <f>tab_dinamicas!L766</f>
        <v>0</v>
      </c>
      <c r="L245" s="172">
        <f t="shared" si="14"/>
        <v>3323667.9369147872</v>
      </c>
      <c r="N245" s="157" t="s">
        <v>545</v>
      </c>
      <c r="O245" s="173">
        <f>+B245/'Total x Ano'!$I$30</f>
        <v>2.4343473415031672E-3</v>
      </c>
      <c r="P245" s="173">
        <f>+C245/'Total x Ano'!$I$30</f>
        <v>0</v>
      </c>
      <c r="Q245" s="173">
        <f>+D245/'Total x Ano'!$I$30</f>
        <v>0</v>
      </c>
      <c r="R245" s="173">
        <f>+E245/'Total x Ano'!$I$30</f>
        <v>0</v>
      </c>
      <c r="S245" s="173">
        <f>+F245/'Total x Ano'!$I$30</f>
        <v>1.4566198287200247E-2</v>
      </c>
      <c r="T245" s="173">
        <f>+G245/'Total x Ano'!$I$30</f>
        <v>0</v>
      </c>
      <c r="U245" s="173">
        <f>+H245/'Total x Ano'!$I$30</f>
        <v>0</v>
      </c>
      <c r="V245" s="173">
        <f>+I245/'Total x Ano'!$I$30</f>
        <v>1.1351253846525343E-3</v>
      </c>
      <c r="W245" s="173">
        <f>+J245/'Total x Ano'!$I$30</f>
        <v>0</v>
      </c>
      <c r="X245" s="173">
        <f>+K245/'Total x Ano'!$I$30</f>
        <v>0</v>
      </c>
      <c r="Y245" s="173">
        <f>+L245/'Total x Ano'!$I$30</f>
        <v>1.8135671013355951E-2</v>
      </c>
    </row>
    <row r="246" spans="1:25" x14ac:dyDescent="0.25">
      <c r="A246" s="157" t="s">
        <v>546</v>
      </c>
      <c r="B246" s="172">
        <f>tab_dinamicas!C767</f>
        <v>122754.48834322725</v>
      </c>
      <c r="C246" s="172">
        <f>tab_dinamicas!D767</f>
        <v>0</v>
      </c>
      <c r="D246" s="172">
        <f>tab_dinamicas!E767</f>
        <v>0</v>
      </c>
      <c r="E246" s="172">
        <f>tab_dinamicas!F767</f>
        <v>0</v>
      </c>
      <c r="F246" s="172">
        <f>tab_dinamicas!G767</f>
        <v>626292.41757689451</v>
      </c>
      <c r="G246" s="172">
        <f>tab_dinamicas!H767</f>
        <v>0</v>
      </c>
      <c r="H246" s="172">
        <f>tab_dinamicas!I767</f>
        <v>0</v>
      </c>
      <c r="I246" s="172">
        <f>tab_dinamicas!J767</f>
        <v>71287.958039472083</v>
      </c>
      <c r="J246" s="172">
        <f>tab_dinamicas!K767</f>
        <v>0</v>
      </c>
      <c r="K246" s="172">
        <f>tab_dinamicas!L767</f>
        <v>0</v>
      </c>
      <c r="L246" s="172">
        <f t="shared" si="14"/>
        <v>820334.86395959393</v>
      </c>
      <c r="N246" s="157" t="s">
        <v>546</v>
      </c>
      <c r="O246" s="173">
        <f>+B246/'Total x Ano'!$I$30</f>
        <v>6.6981270640174785E-4</v>
      </c>
      <c r="P246" s="173">
        <f>+C246/'Total x Ano'!$I$30</f>
        <v>0</v>
      </c>
      <c r="Q246" s="173">
        <f>+D246/'Total x Ano'!$I$30</f>
        <v>0</v>
      </c>
      <c r="R246" s="173">
        <f>+E246/'Total x Ano'!$I$30</f>
        <v>0</v>
      </c>
      <c r="S246" s="173">
        <f>+F246/'Total x Ano'!$I$30</f>
        <v>3.417379070027449E-3</v>
      </c>
      <c r="T246" s="173">
        <f>+G246/'Total x Ano'!$I$30</f>
        <v>0</v>
      </c>
      <c r="U246" s="173">
        <f>+H246/'Total x Ano'!$I$30</f>
        <v>0</v>
      </c>
      <c r="V246" s="173">
        <f>+I246/'Total x Ano'!$I$30</f>
        <v>3.8898439277236844E-4</v>
      </c>
      <c r="W246" s="173">
        <f>+J246/'Total x Ano'!$I$30</f>
        <v>0</v>
      </c>
      <c r="X246" s="173">
        <f>+K246/'Total x Ano'!$I$30</f>
        <v>0</v>
      </c>
      <c r="Y246" s="173">
        <f>+L246/'Total x Ano'!$I$30</f>
        <v>4.4761761692015661E-3</v>
      </c>
    </row>
    <row r="247" spans="1:25" x14ac:dyDescent="0.25">
      <c r="A247" s="157" t="s">
        <v>547</v>
      </c>
      <c r="B247" s="172">
        <f>tab_dinamicas!C768</f>
        <v>731675.0999851774</v>
      </c>
      <c r="C247" s="172">
        <f>tab_dinamicas!D768</f>
        <v>0</v>
      </c>
      <c r="D247" s="172">
        <f>tab_dinamicas!E768</f>
        <v>0</v>
      </c>
      <c r="E247" s="172">
        <f>tab_dinamicas!F768</f>
        <v>0</v>
      </c>
      <c r="F247" s="172">
        <f>tab_dinamicas!G768</f>
        <v>4310983.2576940637</v>
      </c>
      <c r="G247" s="172">
        <f>tab_dinamicas!H768</f>
        <v>0</v>
      </c>
      <c r="H247" s="172">
        <f>tab_dinamicas!I768</f>
        <v>0</v>
      </c>
      <c r="I247" s="172">
        <f>tab_dinamicas!J768</f>
        <v>156466.7838417062</v>
      </c>
      <c r="J247" s="172">
        <f>tab_dinamicas!K768</f>
        <v>0</v>
      </c>
      <c r="K247" s="172">
        <f>tab_dinamicas!L768</f>
        <v>0</v>
      </c>
      <c r="L247" s="172">
        <f t="shared" si="14"/>
        <v>5199125.1415209472</v>
      </c>
      <c r="N247" s="157" t="s">
        <v>547</v>
      </c>
      <c r="O247" s="173">
        <f>+B247/'Total x Ano'!$I$30</f>
        <v>3.9924021153307232E-3</v>
      </c>
      <c r="P247" s="173">
        <f>+C247/'Total x Ano'!$I$30</f>
        <v>0</v>
      </c>
      <c r="Q247" s="173">
        <f>+D247/'Total x Ano'!$I$30</f>
        <v>0</v>
      </c>
      <c r="R247" s="173">
        <f>+E247/'Total x Ano'!$I$30</f>
        <v>0</v>
      </c>
      <c r="S247" s="173">
        <f>+F247/'Total x Ano'!$I$30</f>
        <v>2.3522979909418519E-2</v>
      </c>
      <c r="T247" s="173">
        <f>+G247/'Total x Ano'!$I$30</f>
        <v>0</v>
      </c>
      <c r="U247" s="173">
        <f>+H247/'Total x Ano'!$I$30</f>
        <v>0</v>
      </c>
      <c r="V247" s="173">
        <f>+I247/'Total x Ano'!$I$30</f>
        <v>8.5376462695160448E-4</v>
      </c>
      <c r="W247" s="173">
        <f>+J247/'Total x Ano'!$I$30</f>
        <v>0</v>
      </c>
      <c r="X247" s="173">
        <f>+K247/'Total x Ano'!$I$30</f>
        <v>0</v>
      </c>
      <c r="Y247" s="173">
        <f>+L247/'Total x Ano'!$I$30</f>
        <v>2.8369146651700844E-2</v>
      </c>
    </row>
    <row r="248" spans="1:25" x14ac:dyDescent="0.25">
      <c r="A248" s="157" t="s">
        <v>548</v>
      </c>
      <c r="B248" s="172">
        <f>tab_dinamicas!C769</f>
        <v>2438953.8214743724</v>
      </c>
      <c r="C248" s="172">
        <f>tab_dinamicas!D769</f>
        <v>0</v>
      </c>
      <c r="D248" s="172">
        <f>tab_dinamicas!E769</f>
        <v>0</v>
      </c>
      <c r="E248" s="172">
        <f>tab_dinamicas!F769</f>
        <v>0</v>
      </c>
      <c r="F248" s="172">
        <f>tab_dinamicas!G769</f>
        <v>18170637.792961553</v>
      </c>
      <c r="G248" s="172">
        <f>tab_dinamicas!H769</f>
        <v>0</v>
      </c>
      <c r="H248" s="172">
        <f>tab_dinamicas!I769</f>
        <v>0</v>
      </c>
      <c r="I248" s="172">
        <f>tab_dinamicas!J769</f>
        <v>806172.05259131547</v>
      </c>
      <c r="J248" s="172">
        <f>tab_dinamicas!K769</f>
        <v>0</v>
      </c>
      <c r="K248" s="172">
        <f>tab_dinamicas!L769</f>
        <v>0</v>
      </c>
      <c r="L248" s="172">
        <f t="shared" si="14"/>
        <v>21415763.667027242</v>
      </c>
      <c r="N248" s="157" t="s">
        <v>548</v>
      </c>
      <c r="O248" s="173">
        <f>+B248/'Total x Ano'!$I$30</f>
        <v>1.3308207968599038E-2</v>
      </c>
      <c r="P248" s="173">
        <f>+C248/'Total x Ano'!$I$30</f>
        <v>0</v>
      </c>
      <c r="Q248" s="173">
        <f>+D248/'Total x Ano'!$I$30</f>
        <v>0</v>
      </c>
      <c r="R248" s="173">
        <f>+E248/'Total x Ano'!$I$30</f>
        <v>0</v>
      </c>
      <c r="S248" s="173">
        <f>+F248/'Total x Ano'!$I$30</f>
        <v>9.9148505618132599E-2</v>
      </c>
      <c r="T248" s="173">
        <f>+G248/'Total x Ano'!$I$30</f>
        <v>0</v>
      </c>
      <c r="U248" s="173">
        <f>+H248/'Total x Ano'!$I$30</f>
        <v>0</v>
      </c>
      <c r="V248" s="173">
        <f>+I248/'Total x Ano'!$I$30</f>
        <v>4.3988964612179399E-3</v>
      </c>
      <c r="W248" s="173">
        <f>+J248/'Total x Ano'!$I$30</f>
        <v>0</v>
      </c>
      <c r="X248" s="173">
        <f>+K248/'Total x Ano'!$I$30</f>
        <v>0</v>
      </c>
      <c r="Y248" s="173">
        <f>+L248/'Total x Ano'!$I$30</f>
        <v>0.11685561004794959</v>
      </c>
    </row>
    <row r="249" spans="1:25" x14ac:dyDescent="0.25">
      <c r="A249" s="157" t="s">
        <v>549</v>
      </c>
      <c r="B249" s="172">
        <f>tab_dinamicas!C770</f>
        <v>626603.65743052715</v>
      </c>
      <c r="C249" s="172">
        <f>tab_dinamicas!D770</f>
        <v>0</v>
      </c>
      <c r="D249" s="172">
        <f>tab_dinamicas!E770</f>
        <v>0</v>
      </c>
      <c r="E249" s="172">
        <f>tab_dinamicas!F770</f>
        <v>0</v>
      </c>
      <c r="F249" s="172">
        <f>tab_dinamicas!G770</f>
        <v>2603489.0968855591</v>
      </c>
      <c r="G249" s="172">
        <f>tab_dinamicas!H770</f>
        <v>0</v>
      </c>
      <c r="H249" s="172">
        <f>tab_dinamicas!I770</f>
        <v>0</v>
      </c>
      <c r="I249" s="172">
        <f>tab_dinamicas!J770</f>
        <v>159096.4390619483</v>
      </c>
      <c r="J249" s="172">
        <f>tab_dinamicas!K770</f>
        <v>0</v>
      </c>
      <c r="K249" s="172">
        <f>tab_dinamicas!L770</f>
        <v>0</v>
      </c>
      <c r="L249" s="172">
        <f t="shared" si="14"/>
        <v>3389189.1933780345</v>
      </c>
      <c r="N249" s="157" t="s">
        <v>549</v>
      </c>
      <c r="O249" s="173">
        <f>+B249/'Total x Ano'!$I$30</f>
        <v>3.4190773574914388E-3</v>
      </c>
      <c r="P249" s="173">
        <f>+C249/'Total x Ano'!$I$30</f>
        <v>0</v>
      </c>
      <c r="Q249" s="173">
        <f>+D249/'Total x Ano'!$I$30</f>
        <v>0</v>
      </c>
      <c r="R249" s="173">
        <f>+E249/'Total x Ano'!$I$30</f>
        <v>0</v>
      </c>
      <c r="S249" s="173">
        <f>+F249/'Total x Ano'!$I$30</f>
        <v>1.4205998506518741E-2</v>
      </c>
      <c r="T249" s="173">
        <f>+G249/'Total x Ano'!$I$30</f>
        <v>0</v>
      </c>
      <c r="U249" s="173">
        <f>+H249/'Total x Ano'!$I$30</f>
        <v>0</v>
      </c>
      <c r="V249" s="173">
        <f>+I249/'Total x Ano'!$I$30</f>
        <v>8.6811340151574882E-4</v>
      </c>
      <c r="W249" s="173">
        <f>+J249/'Total x Ano'!$I$30</f>
        <v>0</v>
      </c>
      <c r="X249" s="173">
        <f>+K249/'Total x Ano'!$I$30</f>
        <v>0</v>
      </c>
      <c r="Y249" s="173">
        <f>+L249/'Total x Ano'!$I$30</f>
        <v>1.8493189265525928E-2</v>
      </c>
    </row>
    <row r="250" spans="1:25" x14ac:dyDescent="0.25">
      <c r="A250" s="157" t="s">
        <v>550</v>
      </c>
      <c r="B250" s="172">
        <f>tab_dinamicas!C771</f>
        <v>370594.23544656835</v>
      </c>
      <c r="C250" s="172">
        <f>tab_dinamicas!D771</f>
        <v>0</v>
      </c>
      <c r="D250" s="172">
        <f>tab_dinamicas!E771</f>
        <v>0</v>
      </c>
      <c r="E250" s="172">
        <f>tab_dinamicas!F771</f>
        <v>0</v>
      </c>
      <c r="F250" s="172">
        <f>tab_dinamicas!G771</f>
        <v>1045932.842268837</v>
      </c>
      <c r="G250" s="172">
        <f>tab_dinamicas!H771</f>
        <v>0</v>
      </c>
      <c r="H250" s="172">
        <f>tab_dinamicas!I771</f>
        <v>0</v>
      </c>
      <c r="I250" s="172">
        <f>tab_dinamicas!J771</f>
        <v>72760.419556530062</v>
      </c>
      <c r="J250" s="172">
        <f>tab_dinamicas!K771</f>
        <v>0</v>
      </c>
      <c r="K250" s="172">
        <f>tab_dinamicas!L771</f>
        <v>0</v>
      </c>
      <c r="L250" s="172">
        <f t="shared" si="14"/>
        <v>1489287.4972719352</v>
      </c>
      <c r="N250" s="157" t="s">
        <v>550</v>
      </c>
      <c r="O250" s="173">
        <f>+B250/'Total x Ano'!$I$30</f>
        <v>2.0221560219231532E-3</v>
      </c>
      <c r="P250" s="173">
        <f>+C250/'Total x Ano'!$I$30</f>
        <v>0</v>
      </c>
      <c r="Q250" s="173">
        <f>+D250/'Total x Ano'!$I$30</f>
        <v>0</v>
      </c>
      <c r="R250" s="173">
        <f>+E250/'Total x Ano'!$I$30</f>
        <v>0</v>
      </c>
      <c r="S250" s="173">
        <f>+F250/'Total x Ano'!$I$30</f>
        <v>5.7071567585839341E-3</v>
      </c>
      <c r="T250" s="173">
        <f>+G250/'Total x Ano'!$I$30</f>
        <v>0</v>
      </c>
      <c r="U250" s="173">
        <f>+H250/'Total x Ano'!$I$30</f>
        <v>0</v>
      </c>
      <c r="V250" s="173">
        <f>+I250/'Total x Ano'!$I$30</f>
        <v>3.9701891311557058E-4</v>
      </c>
      <c r="W250" s="173">
        <f>+J250/'Total x Ano'!$I$30</f>
        <v>0</v>
      </c>
      <c r="X250" s="173">
        <f>+K250/'Total x Ano'!$I$30</f>
        <v>0</v>
      </c>
      <c r="Y250" s="173">
        <f>+L250/'Total x Ano'!$I$30</f>
        <v>8.1263316936226564E-3</v>
      </c>
    </row>
    <row r="251" spans="1:25" x14ac:dyDescent="0.25">
      <c r="A251" s="157" t="s">
        <v>551</v>
      </c>
      <c r="B251" s="172">
        <f>tab_dinamicas!C772</f>
        <v>473128.94571831462</v>
      </c>
      <c r="C251" s="172">
        <f>tab_dinamicas!D772</f>
        <v>0</v>
      </c>
      <c r="D251" s="172">
        <f>tab_dinamicas!E772</f>
        <v>0</v>
      </c>
      <c r="E251" s="172">
        <f>tab_dinamicas!F772</f>
        <v>0</v>
      </c>
      <c r="F251" s="172">
        <f>tab_dinamicas!G772</f>
        <v>1990963.5190619817</v>
      </c>
      <c r="G251" s="172">
        <f>tab_dinamicas!H772</f>
        <v>0</v>
      </c>
      <c r="H251" s="172">
        <f>tab_dinamicas!I772</f>
        <v>0</v>
      </c>
      <c r="I251" s="172">
        <f>tab_dinamicas!J772</f>
        <v>138868.79952592921</v>
      </c>
      <c r="J251" s="172">
        <f>tab_dinamicas!K772</f>
        <v>0</v>
      </c>
      <c r="K251" s="172">
        <f>tab_dinamicas!L772</f>
        <v>0</v>
      </c>
      <c r="L251" s="172">
        <f t="shared" si="14"/>
        <v>2602961.2643062253</v>
      </c>
      <c r="N251" s="157" t="s">
        <v>551</v>
      </c>
      <c r="O251" s="173">
        <f>+B251/'Total x Ano'!$I$30</f>
        <v>2.581639041356281E-3</v>
      </c>
      <c r="P251" s="173">
        <f>+C251/'Total x Ano'!$I$30</f>
        <v>0</v>
      </c>
      <c r="Q251" s="173">
        <f>+D251/'Total x Ano'!$I$30</f>
        <v>0</v>
      </c>
      <c r="R251" s="173">
        <f>+E251/'Total x Ano'!$I$30</f>
        <v>0</v>
      </c>
      <c r="S251" s="173">
        <f>+F251/'Total x Ano'!$I$30</f>
        <v>1.0863738516194396E-2</v>
      </c>
      <c r="T251" s="173">
        <f>+G251/'Total x Ano'!$I$30</f>
        <v>0</v>
      </c>
      <c r="U251" s="173">
        <f>+H251/'Total x Ano'!$I$30</f>
        <v>0</v>
      </c>
      <c r="V251" s="173">
        <f>+I251/'Total x Ano'!$I$30</f>
        <v>7.5774081828394822E-4</v>
      </c>
      <c r="W251" s="173">
        <f>+J251/'Total x Ano'!$I$30</f>
        <v>0</v>
      </c>
      <c r="X251" s="173">
        <f>+K251/'Total x Ano'!$I$30</f>
        <v>0</v>
      </c>
      <c r="Y251" s="173">
        <f>+L251/'Total x Ano'!$I$30</f>
        <v>1.4203118375834623E-2</v>
      </c>
    </row>
    <row r="252" spans="1:25" x14ac:dyDescent="0.25">
      <c r="A252" s="157" t="s">
        <v>552</v>
      </c>
      <c r="B252" s="172">
        <f>tab_dinamicas!C773</f>
        <v>65201.283714556987</v>
      </c>
      <c r="C252" s="172">
        <f>tab_dinamicas!D773</f>
        <v>0</v>
      </c>
      <c r="D252" s="172">
        <f>tab_dinamicas!E773</f>
        <v>0</v>
      </c>
      <c r="E252" s="172">
        <f>tab_dinamicas!F773</f>
        <v>0</v>
      </c>
      <c r="F252" s="172">
        <f>tab_dinamicas!G773</f>
        <v>251654.67139817504</v>
      </c>
      <c r="G252" s="172">
        <f>tab_dinamicas!H773</f>
        <v>0</v>
      </c>
      <c r="H252" s="172">
        <f>tab_dinamicas!I773</f>
        <v>0</v>
      </c>
      <c r="I252" s="172">
        <f>tab_dinamicas!J773</f>
        <v>22546.454018699969</v>
      </c>
      <c r="J252" s="172">
        <f>tab_dinamicas!K773</f>
        <v>0</v>
      </c>
      <c r="K252" s="172">
        <f>tab_dinamicas!L773</f>
        <v>0</v>
      </c>
      <c r="L252" s="172">
        <f t="shared" si="14"/>
        <v>339402.40913143201</v>
      </c>
      <c r="N252" s="157" t="s">
        <v>552</v>
      </c>
      <c r="O252" s="173">
        <f>+B252/'Total x Ano'!$I$30</f>
        <v>3.5577231346201261E-4</v>
      </c>
      <c r="P252" s="173">
        <f>+C252/'Total x Ano'!$I$30</f>
        <v>0</v>
      </c>
      <c r="Q252" s="173">
        <f>+D252/'Total x Ano'!$I$30</f>
        <v>0</v>
      </c>
      <c r="R252" s="173">
        <f>+E252/'Total x Ano'!$I$30</f>
        <v>0</v>
      </c>
      <c r="S252" s="173">
        <f>+F252/'Total x Ano'!$I$30</f>
        <v>1.373159538220292E-3</v>
      </c>
      <c r="T252" s="173">
        <f>+G252/'Total x Ano'!$I$30</f>
        <v>0</v>
      </c>
      <c r="U252" s="173">
        <f>+H252/'Total x Ano'!$I$30</f>
        <v>0</v>
      </c>
      <c r="V252" s="173">
        <f>+I252/'Total x Ano'!$I$30</f>
        <v>1.2302524811803517E-4</v>
      </c>
      <c r="W252" s="173">
        <f>+J252/'Total x Ano'!$I$30</f>
        <v>0</v>
      </c>
      <c r="X252" s="173">
        <f>+K252/'Total x Ano'!$I$30</f>
        <v>0</v>
      </c>
      <c r="Y252" s="173">
        <f>+L252/'Total x Ano'!$I$30</f>
        <v>1.8519570998003399E-3</v>
      </c>
    </row>
    <row r="253" spans="1:25" x14ac:dyDescent="0.25">
      <c r="A253" s="157" t="s">
        <v>553</v>
      </c>
      <c r="B253" s="172">
        <f>tab_dinamicas!C774</f>
        <v>56354.393228457819</v>
      </c>
      <c r="C253" s="172">
        <f>tab_dinamicas!D774</f>
        <v>0</v>
      </c>
      <c r="D253" s="172">
        <f>tab_dinamicas!E774</f>
        <v>0</v>
      </c>
      <c r="E253" s="172">
        <f>tab_dinamicas!F774</f>
        <v>0</v>
      </c>
      <c r="F253" s="172">
        <f>tab_dinamicas!G774</f>
        <v>299862.5100266519</v>
      </c>
      <c r="G253" s="172">
        <f>tab_dinamicas!H774</f>
        <v>0</v>
      </c>
      <c r="H253" s="172">
        <f>tab_dinamicas!I774</f>
        <v>0</v>
      </c>
      <c r="I253" s="172">
        <f>tab_dinamicas!J774</f>
        <v>21588.049366178857</v>
      </c>
      <c r="J253" s="172">
        <f>tab_dinamicas!K774</f>
        <v>0</v>
      </c>
      <c r="K253" s="172">
        <f>tab_dinamicas!L774</f>
        <v>0</v>
      </c>
      <c r="L253" s="172">
        <f t="shared" si="14"/>
        <v>377804.9526212886</v>
      </c>
      <c r="N253" s="157" t="s">
        <v>553</v>
      </c>
      <c r="O253" s="173">
        <f>+B253/'Total x Ano'!$I$30</f>
        <v>3.0749905079185058E-4</v>
      </c>
      <c r="P253" s="173">
        <f>+C253/'Total x Ano'!$I$30</f>
        <v>0</v>
      </c>
      <c r="Q253" s="173">
        <f>+D253/'Total x Ano'!$I$30</f>
        <v>0</v>
      </c>
      <c r="R253" s="173">
        <f>+E253/'Total x Ano'!$I$30</f>
        <v>0</v>
      </c>
      <c r="S253" s="173">
        <f>+F253/'Total x Ano'!$I$30</f>
        <v>1.636206725311601E-3</v>
      </c>
      <c r="T253" s="173">
        <f>+G253/'Total x Ano'!$I$30</f>
        <v>0</v>
      </c>
      <c r="U253" s="173">
        <f>+H253/'Total x Ano'!$I$30</f>
        <v>0</v>
      </c>
      <c r="V253" s="173">
        <f>+I253/'Total x Ano'!$I$30</f>
        <v>1.1779569095236751E-4</v>
      </c>
      <c r="W253" s="173">
        <f>+J253/'Total x Ano'!$I$30</f>
        <v>0</v>
      </c>
      <c r="X253" s="173">
        <f>+K253/'Total x Ano'!$I$30</f>
        <v>0</v>
      </c>
      <c r="Y253" s="173">
        <f>+L253/'Total x Ano'!$I$30</f>
        <v>2.0615014670558192E-3</v>
      </c>
    </row>
    <row r="254" spans="1:25" x14ac:dyDescent="0.25">
      <c r="A254" s="157" t="s">
        <v>554</v>
      </c>
      <c r="B254" s="172">
        <f>tab_dinamicas!C775</f>
        <v>155922.9453106462</v>
      </c>
      <c r="C254" s="172">
        <f>tab_dinamicas!D775</f>
        <v>0</v>
      </c>
      <c r="D254" s="172">
        <f>tab_dinamicas!E775</f>
        <v>0</v>
      </c>
      <c r="E254" s="172">
        <f>tab_dinamicas!F775</f>
        <v>0</v>
      </c>
      <c r="F254" s="172">
        <f>tab_dinamicas!G775</f>
        <v>796313.12531846459</v>
      </c>
      <c r="G254" s="172">
        <f>tab_dinamicas!H775</f>
        <v>0</v>
      </c>
      <c r="H254" s="172">
        <f>tab_dinamicas!I775</f>
        <v>0</v>
      </c>
      <c r="I254" s="172">
        <f>tab_dinamicas!J775</f>
        <v>81550.342077125781</v>
      </c>
      <c r="J254" s="172">
        <f>tab_dinamicas!K775</f>
        <v>0</v>
      </c>
      <c r="K254" s="172">
        <f>tab_dinamicas!L775</f>
        <v>0</v>
      </c>
      <c r="L254" s="172">
        <f t="shared" si="14"/>
        <v>1033786.4127062366</v>
      </c>
      <c r="N254" s="157" t="s">
        <v>554</v>
      </c>
      <c r="O254" s="173">
        <f>+B254/'Total x Ano'!$I$30</f>
        <v>8.5079715942148592E-4</v>
      </c>
      <c r="P254" s="173">
        <f>+C254/'Total x Ano'!$I$30</f>
        <v>0</v>
      </c>
      <c r="Q254" s="173">
        <f>+D254/'Total x Ano'!$I$30</f>
        <v>0</v>
      </c>
      <c r="R254" s="173">
        <f>+E254/'Total x Ano'!$I$30</f>
        <v>0</v>
      </c>
      <c r="S254" s="173">
        <f>+F254/'Total x Ano'!$I$30</f>
        <v>4.3451009964005378E-3</v>
      </c>
      <c r="T254" s="173">
        <f>+G254/'Total x Ano'!$I$30</f>
        <v>0</v>
      </c>
      <c r="U254" s="173">
        <f>+H254/'Total x Ano'!$I$30</f>
        <v>0</v>
      </c>
      <c r="V254" s="173">
        <f>+I254/'Total x Ano'!$I$30</f>
        <v>4.4498132876362315E-4</v>
      </c>
      <c r="W254" s="173">
        <f>+J254/'Total x Ano'!$I$30</f>
        <v>0</v>
      </c>
      <c r="X254" s="173">
        <f>+K254/'Total x Ano'!$I$30</f>
        <v>0</v>
      </c>
      <c r="Y254" s="173">
        <f>+L254/'Total x Ano'!$I$30</f>
        <v>5.6408794845856473E-3</v>
      </c>
    </row>
    <row r="255" spans="1:25" x14ac:dyDescent="0.25">
      <c r="A255" s="157" t="s">
        <v>555</v>
      </c>
      <c r="B255" s="172">
        <f>tab_dinamicas!C776</f>
        <v>165205.75026725719</v>
      </c>
      <c r="C255" s="172">
        <f>tab_dinamicas!D776</f>
        <v>0</v>
      </c>
      <c r="D255" s="172">
        <f>tab_dinamicas!E776</f>
        <v>0</v>
      </c>
      <c r="E255" s="172">
        <f>tab_dinamicas!F776</f>
        <v>0</v>
      </c>
      <c r="F255" s="172">
        <f>tab_dinamicas!G776</f>
        <v>936780.16638796288</v>
      </c>
      <c r="G255" s="172">
        <f>tab_dinamicas!H776</f>
        <v>0</v>
      </c>
      <c r="H255" s="172">
        <f>tab_dinamicas!I776</f>
        <v>0</v>
      </c>
      <c r="I255" s="172">
        <f>tab_dinamicas!J776</f>
        <v>50438.889108022944</v>
      </c>
      <c r="J255" s="172">
        <f>tab_dinamicas!K776</f>
        <v>0</v>
      </c>
      <c r="K255" s="172">
        <f>tab_dinamicas!L776</f>
        <v>0</v>
      </c>
      <c r="L255" s="172">
        <f t="shared" si="14"/>
        <v>1152424.805763243</v>
      </c>
      <c r="N255" s="157" t="s">
        <v>555</v>
      </c>
      <c r="O255" s="173">
        <f>+B255/'Total x Ano'!$I$30</f>
        <v>9.0144899948783094E-4</v>
      </c>
      <c r="P255" s="173">
        <f>+C255/'Total x Ano'!$I$30</f>
        <v>0</v>
      </c>
      <c r="Q255" s="173">
        <f>+D255/'Total x Ano'!$I$30</f>
        <v>0</v>
      </c>
      <c r="R255" s="173">
        <f>+E255/'Total x Ano'!$I$30</f>
        <v>0</v>
      </c>
      <c r="S255" s="173">
        <f>+F255/'Total x Ano'!$I$30</f>
        <v>5.1115626566531191E-3</v>
      </c>
      <c r="T255" s="173">
        <f>+G255/'Total x Ano'!$I$30</f>
        <v>0</v>
      </c>
      <c r="U255" s="173">
        <f>+H255/'Total x Ano'!$I$30</f>
        <v>0</v>
      </c>
      <c r="V255" s="173">
        <f>+I255/'Total x Ano'!$I$30</f>
        <v>2.7522096566342369E-4</v>
      </c>
      <c r="W255" s="173">
        <f>+J255/'Total x Ano'!$I$30</f>
        <v>0</v>
      </c>
      <c r="X255" s="173">
        <f>+K255/'Total x Ano'!$I$30</f>
        <v>0</v>
      </c>
      <c r="Y255" s="173">
        <f>+L255/'Total x Ano'!$I$30</f>
        <v>6.288232621804374E-3</v>
      </c>
    </row>
    <row r="256" spans="1:25" x14ac:dyDescent="0.25">
      <c r="A256" s="156" t="s">
        <v>95</v>
      </c>
      <c r="B256" s="163">
        <f t="shared" ref="B256:K256" si="15">SUM(B229:B255)</f>
        <v>6532011.158473243</v>
      </c>
      <c r="C256" s="163">
        <f t="shared" si="15"/>
        <v>0</v>
      </c>
      <c r="D256" s="163">
        <f t="shared" si="15"/>
        <v>0</v>
      </c>
      <c r="E256" s="163">
        <f t="shared" si="15"/>
        <v>0</v>
      </c>
      <c r="F256" s="163">
        <f t="shared" si="15"/>
        <v>40058721.376892477</v>
      </c>
      <c r="G256" s="163">
        <f t="shared" si="15"/>
        <v>0</v>
      </c>
      <c r="H256" s="163">
        <f t="shared" si="15"/>
        <v>0</v>
      </c>
      <c r="I256" s="163">
        <f t="shared" si="15"/>
        <v>2163771.4966101279</v>
      </c>
      <c r="J256" s="163">
        <f t="shared" si="15"/>
        <v>0</v>
      </c>
      <c r="K256" s="163">
        <f t="shared" si="15"/>
        <v>0</v>
      </c>
      <c r="L256" s="172">
        <f t="shared" si="14"/>
        <v>48754504.03197585</v>
      </c>
      <c r="N256" s="157" t="s">
        <v>95</v>
      </c>
      <c r="O256" s="173">
        <f>+B256/'Total x Ano'!$I$30</f>
        <v>3.5642070048551293E-2</v>
      </c>
      <c r="P256" s="173">
        <f>+C256/'Total x Ano'!$I$30</f>
        <v>0</v>
      </c>
      <c r="Q256" s="173">
        <f>+D256/'Total x Ano'!$I$30</f>
        <v>0</v>
      </c>
      <c r="R256" s="173">
        <f>+E256/'Total x Ano'!$I$30</f>
        <v>0</v>
      </c>
      <c r="S256" s="173">
        <f>+F256/'Total x Ano'!$I$30</f>
        <v>0.21858134022298906</v>
      </c>
      <c r="T256" s="173">
        <f>+G256/'Total x Ano'!$I$30</f>
        <v>0</v>
      </c>
      <c r="U256" s="173">
        <f>+H256/'Total x Ano'!$I$30</f>
        <v>0</v>
      </c>
      <c r="V256" s="173">
        <f>+I256/'Total x Ano'!$I$30</f>
        <v>1.1806669244769441E-2</v>
      </c>
      <c r="W256" s="173">
        <f>+J256/'Total x Ano'!$I$30</f>
        <v>0</v>
      </c>
      <c r="X256" s="173">
        <f>+K256/'Total x Ano'!$I$30</f>
        <v>0</v>
      </c>
      <c r="Y256" s="173">
        <f>+L256/'Total x Ano'!$I$30</f>
        <v>0.2660300795163098</v>
      </c>
    </row>
    <row r="259" spans="1:25" s="133" customFormat="1" x14ac:dyDescent="0.25">
      <c r="A259" s="157"/>
      <c r="B259" s="171">
        <v>2015</v>
      </c>
      <c r="C259" s="157">
        <v>2015</v>
      </c>
      <c r="D259" s="157">
        <v>2015</v>
      </c>
      <c r="E259" s="157">
        <v>2015</v>
      </c>
      <c r="F259" s="157">
        <v>2015</v>
      </c>
      <c r="G259" s="157">
        <v>2015</v>
      </c>
      <c r="H259" s="157">
        <v>2015</v>
      </c>
      <c r="I259" s="157">
        <v>2015</v>
      </c>
      <c r="J259" s="157">
        <v>2015</v>
      </c>
      <c r="K259" s="157">
        <v>2015</v>
      </c>
      <c r="L259" s="157">
        <v>2015</v>
      </c>
      <c r="M259" s="156"/>
      <c r="N259" s="157"/>
      <c r="O259" s="171">
        <v>2015</v>
      </c>
      <c r="P259" s="157">
        <v>2015</v>
      </c>
      <c r="Q259" s="157">
        <v>2015</v>
      </c>
      <c r="R259" s="157">
        <v>2015</v>
      </c>
      <c r="S259" s="157">
        <v>2015</v>
      </c>
      <c r="T259" s="157">
        <v>2015</v>
      </c>
      <c r="U259" s="157">
        <v>2015</v>
      </c>
      <c r="V259" s="157">
        <v>2015</v>
      </c>
      <c r="W259" s="157">
        <v>2015</v>
      </c>
      <c r="X259" s="157">
        <v>2015</v>
      </c>
      <c r="Y259" s="176">
        <v>2015</v>
      </c>
    </row>
    <row r="260" spans="1:25" s="133" customFormat="1" x14ac:dyDescent="0.25">
      <c r="A260" s="157"/>
      <c r="B260" s="157" t="s">
        <v>780</v>
      </c>
      <c r="C260" s="157" t="s">
        <v>782</v>
      </c>
      <c r="D260" s="157" t="s">
        <v>23</v>
      </c>
      <c r="E260" s="157" t="s">
        <v>787</v>
      </c>
      <c r="F260" s="157" t="s">
        <v>788</v>
      </c>
      <c r="G260" s="157" t="s">
        <v>791</v>
      </c>
      <c r="H260" s="157" t="s">
        <v>25</v>
      </c>
      <c r="I260" s="157" t="s">
        <v>24</v>
      </c>
      <c r="J260" s="157" t="s">
        <v>35</v>
      </c>
      <c r="K260" s="157" t="s">
        <v>795</v>
      </c>
      <c r="L260" s="157" t="s">
        <v>939</v>
      </c>
      <c r="M260" s="156"/>
      <c r="N260" s="157"/>
      <c r="O260" s="157" t="s">
        <v>780</v>
      </c>
      <c r="P260" s="157" t="s">
        <v>782</v>
      </c>
      <c r="Q260" s="157" t="s">
        <v>23</v>
      </c>
      <c r="R260" s="157" t="s">
        <v>787</v>
      </c>
      <c r="S260" s="157" t="s">
        <v>788</v>
      </c>
      <c r="T260" s="157" t="s">
        <v>791</v>
      </c>
      <c r="U260" s="157" t="s">
        <v>25</v>
      </c>
      <c r="V260" s="157" t="s">
        <v>24</v>
      </c>
      <c r="W260" s="157" t="s">
        <v>35</v>
      </c>
      <c r="X260" s="157" t="s">
        <v>795</v>
      </c>
      <c r="Y260" s="176" t="s">
        <v>939</v>
      </c>
    </row>
    <row r="261" spans="1:25" x14ac:dyDescent="0.25">
      <c r="A261" s="157" t="s">
        <v>529</v>
      </c>
      <c r="B261" s="172">
        <f>'[1]SCC x Atuacao = Comércio'!B37</f>
        <v>55490.070589564297</v>
      </c>
      <c r="C261" s="172">
        <f>'[1]SCC x Atuacao = Comércio'!C37</f>
        <v>0</v>
      </c>
      <c r="D261" s="172">
        <f>'[1]SCC x Atuacao = Comércio'!D37</f>
        <v>0</v>
      </c>
      <c r="E261" s="172">
        <f>'[1]SCC x Atuacao = Comércio'!E37</f>
        <v>0</v>
      </c>
      <c r="F261" s="172">
        <f>'[1]SCC x Atuacao = Comércio'!F37</f>
        <v>119382.96719519112</v>
      </c>
      <c r="G261" s="172">
        <f>'[1]SCC x Atuacao = Comércio'!G37</f>
        <v>0</v>
      </c>
      <c r="H261" s="172">
        <f>'[1]SCC x Atuacao = Comércio'!H37</f>
        <v>0</v>
      </c>
      <c r="I261" s="172">
        <f>'[1]SCC x Atuacao = Comércio'!I37</f>
        <v>11624.304950093283</v>
      </c>
      <c r="J261" s="172">
        <f>'[1]SCC x Atuacao = Comércio'!J37</f>
        <v>0</v>
      </c>
      <c r="K261" s="172">
        <f>'[1]SCC x Atuacao = Comércio'!K37</f>
        <v>0</v>
      </c>
      <c r="L261" s="172">
        <f>SUM(B261:K261)</f>
        <v>186497.34273484867</v>
      </c>
      <c r="N261" s="157" t="s">
        <v>529</v>
      </c>
      <c r="O261" s="173">
        <f>B261/'Total x Ano'!$J$30</f>
        <v>3.5398998523670881E-4</v>
      </c>
      <c r="P261" s="173">
        <f>C261/'Total x Ano'!$J$30</f>
        <v>0</v>
      </c>
      <c r="Q261" s="173">
        <f>D261/'Total x Ano'!$J$30</f>
        <v>0</v>
      </c>
      <c r="R261" s="173">
        <f>E261/'Total x Ano'!$J$30</f>
        <v>0</v>
      </c>
      <c r="S261" s="173">
        <f>F261/'Total x Ano'!$J$30</f>
        <v>7.6158444827943445E-4</v>
      </c>
      <c r="T261" s="173">
        <f>G261/'Total x Ano'!$J$30</f>
        <v>0</v>
      </c>
      <c r="U261" s="173">
        <f>H261/'Total x Ano'!$J$30</f>
        <v>0</v>
      </c>
      <c r="V261" s="173">
        <f>I261/'Total x Ano'!$J$30</f>
        <v>7.4155384809411045E-5</v>
      </c>
      <c r="W261" s="173">
        <f>J261/'Total x Ano'!$J$30</f>
        <v>0</v>
      </c>
      <c r="X261" s="173">
        <f>K261/'Total x Ano'!$J$30</f>
        <v>0</v>
      </c>
      <c r="Y261" s="173">
        <f>L261/'Total x Ano'!$J$30</f>
        <v>1.1897298183255543E-3</v>
      </c>
    </row>
    <row r="262" spans="1:25" x14ac:dyDescent="0.25">
      <c r="A262" s="157" t="s">
        <v>530</v>
      </c>
      <c r="B262" s="172">
        <f>'[1]SCC x Atuacao = Comércio'!B38</f>
        <v>11591.714570965607</v>
      </c>
      <c r="C262" s="172">
        <f>'[1]SCC x Atuacao = Comércio'!C38</f>
        <v>0</v>
      </c>
      <c r="D262" s="172">
        <f>'[1]SCC x Atuacao = Comércio'!D38</f>
        <v>0</v>
      </c>
      <c r="E262" s="172">
        <f>'[1]SCC x Atuacao = Comércio'!E38</f>
        <v>0</v>
      </c>
      <c r="F262" s="172">
        <f>'[1]SCC x Atuacao = Comércio'!F38</f>
        <v>31370.786351802668</v>
      </c>
      <c r="G262" s="172">
        <f>'[1]SCC x Atuacao = Comércio'!G38</f>
        <v>0</v>
      </c>
      <c r="H262" s="172">
        <f>'[1]SCC x Atuacao = Comércio'!H38</f>
        <v>0</v>
      </c>
      <c r="I262" s="172">
        <f>'[1]SCC x Atuacao = Comércio'!I38</f>
        <v>3796.5451945649565</v>
      </c>
      <c r="J262" s="172">
        <f>'[1]SCC x Atuacao = Comércio'!J38</f>
        <v>0</v>
      </c>
      <c r="K262" s="172">
        <f>'[1]SCC x Atuacao = Comércio'!K38</f>
        <v>0</v>
      </c>
      <c r="L262" s="172">
        <f t="shared" ref="L262:L288" si="16">SUM(B262:K262)</f>
        <v>46759.04611733323</v>
      </c>
      <c r="N262" s="157" t="s">
        <v>530</v>
      </c>
      <c r="O262" s="173">
        <f>B262/'Total x Ano'!$J$30</f>
        <v>7.3947479724705044E-5</v>
      </c>
      <c r="P262" s="173">
        <f>C262/'Total x Ano'!$J$30</f>
        <v>0</v>
      </c>
      <c r="Q262" s="173">
        <f>D262/'Total x Ano'!$J$30</f>
        <v>0</v>
      </c>
      <c r="R262" s="173">
        <f>E262/'Total x Ano'!$J$30</f>
        <v>0</v>
      </c>
      <c r="S262" s="173">
        <f>F262/'Total x Ano'!$J$30</f>
        <v>2.0012488864317677E-4</v>
      </c>
      <c r="T262" s="173">
        <f>G262/'Total x Ano'!$J$30</f>
        <v>0</v>
      </c>
      <c r="U262" s="173">
        <f>H262/'Total x Ano'!$J$30</f>
        <v>0</v>
      </c>
      <c r="V262" s="173">
        <f>I262/'Total x Ano'!$J$30</f>
        <v>2.4219449769943054E-5</v>
      </c>
      <c r="W262" s="173">
        <f>J262/'Total x Ano'!$J$30</f>
        <v>0</v>
      </c>
      <c r="X262" s="173">
        <f>K262/'Total x Ano'!$J$30</f>
        <v>0</v>
      </c>
      <c r="Y262" s="173">
        <f>L262/'Total x Ano'!$J$30</f>
        <v>2.9829181813782486E-4</v>
      </c>
    </row>
    <row r="263" spans="1:25" x14ac:dyDescent="0.25">
      <c r="A263" s="157" t="s">
        <v>531</v>
      </c>
      <c r="B263" s="172">
        <f>'[1]SCC x Atuacao = Comércio'!B39</f>
        <v>83256.309253983927</v>
      </c>
      <c r="C263" s="172">
        <f>'[1]SCC x Atuacao = Comércio'!C39</f>
        <v>0</v>
      </c>
      <c r="D263" s="172">
        <f>'[1]SCC x Atuacao = Comércio'!D39</f>
        <v>0</v>
      </c>
      <c r="E263" s="172">
        <f>'[1]SCC x Atuacao = Comércio'!E39</f>
        <v>0</v>
      </c>
      <c r="F263" s="172">
        <f>'[1]SCC x Atuacao = Comércio'!F39</f>
        <v>388982.62220329139</v>
      </c>
      <c r="G263" s="172">
        <f>'[1]SCC x Atuacao = Comércio'!G39</f>
        <v>0</v>
      </c>
      <c r="H263" s="172">
        <f>'[1]SCC x Atuacao = Comércio'!H39</f>
        <v>0</v>
      </c>
      <c r="I263" s="172">
        <f>'[1]SCC x Atuacao = Comércio'!I39</f>
        <v>23124.637763363462</v>
      </c>
      <c r="J263" s="172">
        <f>'[1]SCC x Atuacao = Comércio'!J39</f>
        <v>0</v>
      </c>
      <c r="K263" s="172">
        <f>'[1]SCC x Atuacao = Comércio'!K39</f>
        <v>0</v>
      </c>
      <c r="L263" s="172">
        <f t="shared" si="16"/>
        <v>495363.56922063878</v>
      </c>
      <c r="N263" s="157" t="s">
        <v>531</v>
      </c>
      <c r="O263" s="173">
        <f>B263/'Total x Ano'!$J$30</f>
        <v>5.3112024134320079E-4</v>
      </c>
      <c r="P263" s="173">
        <f>C263/'Total x Ano'!$J$30</f>
        <v>0</v>
      </c>
      <c r="Q263" s="173">
        <f>D263/'Total x Ano'!$J$30</f>
        <v>0</v>
      </c>
      <c r="R263" s="173">
        <f>E263/'Total x Ano'!$J$30</f>
        <v>0</v>
      </c>
      <c r="S263" s="173">
        <f>F263/'Total x Ano'!$J$30</f>
        <v>2.4814521089647902E-3</v>
      </c>
      <c r="T263" s="173">
        <f>G263/'Total x Ano'!$J$30</f>
        <v>0</v>
      </c>
      <c r="U263" s="173">
        <f>H263/'Total x Ano'!$J$30</f>
        <v>0</v>
      </c>
      <c r="V263" s="173">
        <f>I263/'Total x Ano'!$J$30</f>
        <v>1.4751990930061542E-4</v>
      </c>
      <c r="W263" s="173">
        <f>J263/'Total x Ano'!$J$30</f>
        <v>0</v>
      </c>
      <c r="X263" s="173">
        <f>K263/'Total x Ano'!$J$30</f>
        <v>0</v>
      </c>
      <c r="Y263" s="173">
        <f>L263/'Total x Ano'!$J$30</f>
        <v>3.1600922596086065E-3</v>
      </c>
    </row>
    <row r="264" spans="1:25" x14ac:dyDescent="0.25">
      <c r="A264" s="157" t="s">
        <v>532</v>
      </c>
      <c r="B264" s="172">
        <f>'[1]SCC x Atuacao = Comércio'!B40</f>
        <v>5437.5680559078901</v>
      </c>
      <c r="C264" s="172">
        <f>'[1]SCC x Atuacao = Comércio'!C40</f>
        <v>0</v>
      </c>
      <c r="D264" s="172">
        <f>'[1]SCC x Atuacao = Comércio'!D40</f>
        <v>0</v>
      </c>
      <c r="E264" s="172">
        <f>'[1]SCC x Atuacao = Comércio'!E40</f>
        <v>0</v>
      </c>
      <c r="F264" s="172">
        <f>'[1]SCC x Atuacao = Comércio'!F40</f>
        <v>28859.058125450203</v>
      </c>
      <c r="G264" s="172">
        <f>'[1]SCC x Atuacao = Comércio'!G40</f>
        <v>0</v>
      </c>
      <c r="H264" s="172">
        <f>'[1]SCC x Atuacao = Comércio'!H40</f>
        <v>0</v>
      </c>
      <c r="I264" s="172">
        <f>'[1]SCC x Atuacao = Comércio'!I40</f>
        <v>4685.691362762489</v>
      </c>
      <c r="J264" s="172">
        <f>'[1]SCC x Atuacao = Comércio'!J40</f>
        <v>0</v>
      </c>
      <c r="K264" s="172">
        <f>'[1]SCC x Atuacao = Comércio'!K40</f>
        <v>0</v>
      </c>
      <c r="L264" s="172">
        <f t="shared" si="16"/>
        <v>38982.317544120582</v>
      </c>
      <c r="N264" s="157" t="s">
        <v>532</v>
      </c>
      <c r="O264" s="173">
        <f>B264/'Total x Ano'!$J$30</f>
        <v>3.4688091317664107E-5</v>
      </c>
      <c r="P264" s="173">
        <f>C264/'Total x Ano'!$J$30</f>
        <v>0</v>
      </c>
      <c r="Q264" s="173">
        <f>D264/'Total x Ano'!$J$30</f>
        <v>0</v>
      </c>
      <c r="R264" s="173">
        <f>E264/'Total x Ano'!$J$30</f>
        <v>0</v>
      </c>
      <c r="S264" s="173">
        <f>F264/'Total x Ano'!$J$30</f>
        <v>1.8410172218621525E-4</v>
      </c>
      <c r="T264" s="173">
        <f>G264/'Total x Ano'!$J$30</f>
        <v>0</v>
      </c>
      <c r="U264" s="173">
        <f>H264/'Total x Ano'!$J$30</f>
        <v>0</v>
      </c>
      <c r="V264" s="173">
        <f>I264/'Total x Ano'!$J$30</f>
        <v>2.989161481874214E-5</v>
      </c>
      <c r="W264" s="173">
        <f>J264/'Total x Ano'!$J$30</f>
        <v>0</v>
      </c>
      <c r="X264" s="173">
        <f>K264/'Total x Ano'!$J$30</f>
        <v>0</v>
      </c>
      <c r="Y264" s="173">
        <f>L264/'Total x Ano'!$J$30</f>
        <v>2.4868142832262151E-4</v>
      </c>
    </row>
    <row r="265" spans="1:25" x14ac:dyDescent="0.25">
      <c r="A265" s="157" t="s">
        <v>533</v>
      </c>
      <c r="B265" s="172">
        <f>'[1]SCC x Atuacao = Comércio'!B41</f>
        <v>70744.337923145868</v>
      </c>
      <c r="C265" s="172">
        <f>'[1]SCC x Atuacao = Comércio'!C41</f>
        <v>0</v>
      </c>
      <c r="D265" s="172">
        <f>'[1]SCC x Atuacao = Comércio'!D41</f>
        <v>0</v>
      </c>
      <c r="E265" s="172">
        <f>'[1]SCC x Atuacao = Comércio'!E41</f>
        <v>0</v>
      </c>
      <c r="F265" s="172">
        <f>'[1]SCC x Atuacao = Comércio'!F41</f>
        <v>326309.77028807381</v>
      </c>
      <c r="G265" s="172">
        <f>'[1]SCC x Atuacao = Comércio'!G41</f>
        <v>0</v>
      </c>
      <c r="H265" s="172">
        <f>'[1]SCC x Atuacao = Comércio'!H41</f>
        <v>0</v>
      </c>
      <c r="I265" s="172">
        <f>'[1]SCC x Atuacao = Comércio'!I41</f>
        <v>29210.865682710504</v>
      </c>
      <c r="J265" s="172">
        <f>'[1]SCC x Atuacao = Comércio'!J41</f>
        <v>0</v>
      </c>
      <c r="K265" s="172">
        <f>'[1]SCC x Atuacao = Comércio'!K41</f>
        <v>0</v>
      </c>
      <c r="L265" s="172">
        <f t="shared" si="16"/>
        <v>426264.97389393015</v>
      </c>
      <c r="N265" s="157" t="s">
        <v>533</v>
      </c>
      <c r="O265" s="173">
        <f>B265/'Total x Ano'!$J$30</f>
        <v>4.5130213155116801E-4</v>
      </c>
      <c r="P265" s="173">
        <f>C265/'Total x Ano'!$J$30</f>
        <v>0</v>
      </c>
      <c r="Q265" s="173">
        <f>D265/'Total x Ano'!$J$30</f>
        <v>0</v>
      </c>
      <c r="R265" s="173">
        <f>E265/'Total x Ano'!$J$30</f>
        <v>0</v>
      </c>
      <c r="S265" s="173">
        <f>F265/'Total x Ano'!$J$30</f>
        <v>2.0816407249010147E-3</v>
      </c>
      <c r="T265" s="173">
        <f>G265/'Total x Ano'!$J$30</f>
        <v>0</v>
      </c>
      <c r="U265" s="173">
        <f>H265/'Total x Ano'!$J$30</f>
        <v>0</v>
      </c>
      <c r="V265" s="173">
        <f>I265/'Total x Ano'!$J$30</f>
        <v>1.8634602194430851E-4</v>
      </c>
      <c r="W265" s="173">
        <f>J265/'Total x Ano'!$J$30</f>
        <v>0</v>
      </c>
      <c r="X265" s="173">
        <f>K265/'Total x Ano'!$J$30</f>
        <v>0</v>
      </c>
      <c r="Y265" s="173">
        <f>L265/'Total x Ano'!$J$30</f>
        <v>2.7192888783964908E-3</v>
      </c>
    </row>
    <row r="266" spans="1:25" x14ac:dyDescent="0.25">
      <c r="A266" s="157" t="s">
        <v>534</v>
      </c>
      <c r="B266" s="172">
        <f>'[1]SCC x Atuacao = Comércio'!B42</f>
        <v>4599.119627637323</v>
      </c>
      <c r="C266" s="172">
        <f>'[1]SCC x Atuacao = Comércio'!C42</f>
        <v>0</v>
      </c>
      <c r="D266" s="172">
        <f>'[1]SCC x Atuacao = Comércio'!D42</f>
        <v>0</v>
      </c>
      <c r="E266" s="172">
        <f>'[1]SCC x Atuacao = Comércio'!E42</f>
        <v>0</v>
      </c>
      <c r="F266" s="172">
        <f>'[1]SCC x Atuacao = Comércio'!F42</f>
        <v>41381.409678254844</v>
      </c>
      <c r="G266" s="172">
        <f>'[1]SCC x Atuacao = Comércio'!G42</f>
        <v>0</v>
      </c>
      <c r="H266" s="172">
        <f>'[1]SCC x Atuacao = Comércio'!H42</f>
        <v>0</v>
      </c>
      <c r="I266" s="172">
        <f>'[1]SCC x Atuacao = Comércio'!I42</f>
        <v>333.39920166157611</v>
      </c>
      <c r="J266" s="172">
        <f>'[1]SCC x Atuacao = Comércio'!J42</f>
        <v>0</v>
      </c>
      <c r="K266" s="172">
        <f>'[1]SCC x Atuacao = Comércio'!K42</f>
        <v>0</v>
      </c>
      <c r="L266" s="172">
        <f t="shared" si="16"/>
        <v>46313.928507553741</v>
      </c>
      <c r="N266" s="157" t="s">
        <v>534</v>
      </c>
      <c r="O266" s="173">
        <f>B266/'Total x Ano'!$J$30</f>
        <v>2.9339344351012062E-5</v>
      </c>
      <c r="P266" s="173">
        <f>C266/'Total x Ano'!$J$30</f>
        <v>0</v>
      </c>
      <c r="Q266" s="173">
        <f>D266/'Total x Ano'!$J$30</f>
        <v>0</v>
      </c>
      <c r="R266" s="173">
        <f>E266/'Total x Ano'!$J$30</f>
        <v>0</v>
      </c>
      <c r="S266" s="173">
        <f>F266/'Total x Ano'!$J$30</f>
        <v>2.6398605093565176E-4</v>
      </c>
      <c r="T266" s="173">
        <f>G266/'Total x Ano'!$J$30</f>
        <v>0</v>
      </c>
      <c r="U266" s="173">
        <f>H266/'Total x Ano'!$J$30</f>
        <v>0</v>
      </c>
      <c r="V266" s="173">
        <f>I266/'Total x Ano'!$J$30</f>
        <v>2.1268666127144409E-6</v>
      </c>
      <c r="W266" s="173">
        <f>J266/'Total x Ano'!$J$30</f>
        <v>0</v>
      </c>
      <c r="X266" s="173">
        <f>K266/'Total x Ano'!$J$30</f>
        <v>0</v>
      </c>
      <c r="Y266" s="173">
        <f>L266/'Total x Ano'!$J$30</f>
        <v>2.9545226189937825E-4</v>
      </c>
    </row>
    <row r="267" spans="1:25" x14ac:dyDescent="0.25">
      <c r="A267" s="157" t="s">
        <v>535</v>
      </c>
      <c r="B267" s="172">
        <f>'[1]SCC x Atuacao = Comércio'!B43</f>
        <v>8884.7247742030922</v>
      </c>
      <c r="C267" s="172">
        <f>'[1]SCC x Atuacao = Comércio'!C43</f>
        <v>0</v>
      </c>
      <c r="D267" s="172">
        <f>'[1]SCC x Atuacao = Comércio'!D43</f>
        <v>0</v>
      </c>
      <c r="E267" s="172">
        <f>'[1]SCC x Atuacao = Comércio'!E43</f>
        <v>0</v>
      </c>
      <c r="F267" s="172">
        <f>'[1]SCC x Atuacao = Comércio'!F43</f>
        <v>65609.613433454651</v>
      </c>
      <c r="G267" s="172">
        <f>'[1]SCC x Atuacao = Comércio'!G43</f>
        <v>0</v>
      </c>
      <c r="H267" s="172">
        <f>'[1]SCC x Atuacao = Comércio'!H43</f>
        <v>0</v>
      </c>
      <c r="I267" s="172">
        <f>'[1]SCC x Atuacao = Comércio'!I43</f>
        <v>7817.259415985779</v>
      </c>
      <c r="J267" s="172">
        <f>'[1]SCC x Atuacao = Comércio'!J43</f>
        <v>0</v>
      </c>
      <c r="K267" s="172">
        <f>'[1]SCC x Atuacao = Comércio'!K43</f>
        <v>0</v>
      </c>
      <c r="L267" s="172">
        <f t="shared" si="16"/>
        <v>82311.597623643524</v>
      </c>
      <c r="N267" s="157" t="s">
        <v>535</v>
      </c>
      <c r="O267" s="173">
        <f>B267/'Total x Ano'!$J$30</f>
        <v>5.6678673467823191E-5</v>
      </c>
      <c r="P267" s="173">
        <f>C267/'Total x Ano'!$J$30</f>
        <v>0</v>
      </c>
      <c r="Q267" s="173">
        <f>D267/'Total x Ano'!$J$30</f>
        <v>0</v>
      </c>
      <c r="R267" s="173">
        <f>E267/'Total x Ano'!$J$30</f>
        <v>0</v>
      </c>
      <c r="S267" s="173">
        <f>F267/'Total x Ano'!$J$30</f>
        <v>4.1854598208174935E-4</v>
      </c>
      <c r="T267" s="173">
        <f>G267/'Total x Ano'!$J$30</f>
        <v>0</v>
      </c>
      <c r="U267" s="173">
        <f>H267/'Total x Ano'!$J$30</f>
        <v>0</v>
      </c>
      <c r="V267" s="173">
        <f>I267/'Total x Ano'!$J$30</f>
        <v>4.9868949811297346E-5</v>
      </c>
      <c r="W267" s="173">
        <f>J267/'Total x Ano'!$J$30</f>
        <v>0</v>
      </c>
      <c r="X267" s="173">
        <f>K267/'Total x Ano'!$J$30</f>
        <v>0</v>
      </c>
      <c r="Y267" s="173">
        <f>L267/'Total x Ano'!$J$30</f>
        <v>5.2509360536086996E-4</v>
      </c>
    </row>
    <row r="268" spans="1:25" x14ac:dyDescent="0.25">
      <c r="A268" s="157" t="s">
        <v>536</v>
      </c>
      <c r="B268" s="172">
        <f>'[1]SCC x Atuacao = Comércio'!B44</f>
        <v>63834.424124133329</v>
      </c>
      <c r="C268" s="172">
        <f>'[1]SCC x Atuacao = Comércio'!C44</f>
        <v>0</v>
      </c>
      <c r="D268" s="172">
        <f>'[1]SCC x Atuacao = Comércio'!D44</f>
        <v>0</v>
      </c>
      <c r="E268" s="172">
        <f>'[1]SCC x Atuacao = Comércio'!E44</f>
        <v>0</v>
      </c>
      <c r="F268" s="172">
        <f>'[1]SCC x Atuacao = Comércio'!F44</f>
        <v>243529.70370910523</v>
      </c>
      <c r="G268" s="172">
        <f>'[1]SCC x Atuacao = Comércio'!G44</f>
        <v>0</v>
      </c>
      <c r="H268" s="172">
        <f>'[1]SCC x Atuacao = Comércio'!H44</f>
        <v>0</v>
      </c>
      <c r="I268" s="172">
        <f>'[1]SCC x Atuacao = Comércio'!I44</f>
        <v>15074.351523450978</v>
      </c>
      <c r="J268" s="172">
        <f>'[1]SCC x Atuacao = Comércio'!J44</f>
        <v>0</v>
      </c>
      <c r="K268" s="172">
        <f>'[1]SCC x Atuacao = Comércio'!K44</f>
        <v>0</v>
      </c>
      <c r="L268" s="172">
        <f t="shared" si="16"/>
        <v>322438.47935668955</v>
      </c>
      <c r="N268" s="157" t="s">
        <v>536</v>
      </c>
      <c r="O268" s="173">
        <f>B268/'Total x Ano'!$J$30</f>
        <v>4.0722144724655314E-4</v>
      </c>
      <c r="P268" s="173">
        <f>C268/'Total x Ano'!$J$30</f>
        <v>0</v>
      </c>
      <c r="Q268" s="173">
        <f>D268/'Total x Ano'!$J$30</f>
        <v>0</v>
      </c>
      <c r="R268" s="173">
        <f>E268/'Total x Ano'!$J$30</f>
        <v>0</v>
      </c>
      <c r="S268" s="173">
        <f>F268/'Total x Ano'!$J$30</f>
        <v>1.5535585971465445E-3</v>
      </c>
      <c r="T268" s="173">
        <f>G268/'Total x Ano'!$J$30</f>
        <v>0</v>
      </c>
      <c r="U268" s="173">
        <f>H268/'Total x Ano'!$J$30</f>
        <v>0</v>
      </c>
      <c r="V268" s="173">
        <f>I268/'Total x Ano'!$J$30</f>
        <v>9.6164402325393943E-5</v>
      </c>
      <c r="W268" s="173">
        <f>J268/'Total x Ano'!$J$30</f>
        <v>0</v>
      </c>
      <c r="X268" s="173">
        <f>K268/'Total x Ano'!$J$30</f>
        <v>0</v>
      </c>
      <c r="Y268" s="173">
        <f>L268/'Total x Ano'!$J$30</f>
        <v>2.0569444467184918E-3</v>
      </c>
    </row>
    <row r="269" spans="1:25" x14ac:dyDescent="0.25">
      <c r="A269" s="157" t="s">
        <v>537</v>
      </c>
      <c r="B269" s="172">
        <f>'[1]SCC x Atuacao = Comércio'!B45</f>
        <v>50456.256064838133</v>
      </c>
      <c r="C269" s="172">
        <f>'[1]SCC x Atuacao = Comércio'!C45</f>
        <v>0</v>
      </c>
      <c r="D269" s="172">
        <f>'[1]SCC x Atuacao = Comércio'!D45</f>
        <v>0</v>
      </c>
      <c r="E269" s="172">
        <f>'[1]SCC x Atuacao = Comércio'!E45</f>
        <v>0</v>
      </c>
      <c r="F269" s="172">
        <f>'[1]SCC x Atuacao = Comércio'!F45</f>
        <v>215493.33378563009</v>
      </c>
      <c r="G269" s="172">
        <f>'[1]SCC x Atuacao = Comércio'!G45</f>
        <v>0</v>
      </c>
      <c r="H269" s="172">
        <f>'[1]SCC x Atuacao = Comércio'!H45</f>
        <v>0</v>
      </c>
      <c r="I269" s="172">
        <f>'[1]SCC x Atuacao = Comércio'!I45</f>
        <v>18938.749500069309</v>
      </c>
      <c r="J269" s="172">
        <f>'[1]SCC x Atuacao = Comércio'!J45</f>
        <v>0</v>
      </c>
      <c r="K269" s="172">
        <f>'[1]SCC x Atuacao = Comércio'!K45</f>
        <v>0</v>
      </c>
      <c r="L269" s="172">
        <f t="shared" si="16"/>
        <v>284888.33935053751</v>
      </c>
      <c r="N269" s="157" t="s">
        <v>537</v>
      </c>
      <c r="O269" s="173">
        <f>B269/'Total x Ano'!$J$30</f>
        <v>3.2187757466739769E-4</v>
      </c>
      <c r="P269" s="173">
        <f>C269/'Total x Ano'!$J$30</f>
        <v>0</v>
      </c>
      <c r="Q269" s="173">
        <f>D269/'Total x Ano'!$J$30</f>
        <v>0</v>
      </c>
      <c r="R269" s="173">
        <f>E269/'Total x Ano'!$J$30</f>
        <v>0</v>
      </c>
      <c r="S269" s="173">
        <f>F269/'Total x Ano'!$J$30</f>
        <v>1.3747050820968028E-3</v>
      </c>
      <c r="T269" s="173">
        <f>G269/'Total x Ano'!$J$30</f>
        <v>0</v>
      </c>
      <c r="U269" s="173">
        <f>H269/'Total x Ano'!$J$30</f>
        <v>0</v>
      </c>
      <c r="V269" s="173">
        <f>I269/'Total x Ano'!$J$30</f>
        <v>1.2081670801103773E-4</v>
      </c>
      <c r="W269" s="173">
        <f>J269/'Total x Ano'!$J$30</f>
        <v>0</v>
      </c>
      <c r="X269" s="173">
        <f>K269/'Total x Ano'!$J$30</f>
        <v>0</v>
      </c>
      <c r="Y269" s="173">
        <f>L269/'Total x Ano'!$J$30</f>
        <v>1.8173993647752379E-3</v>
      </c>
    </row>
    <row r="270" spans="1:25" x14ac:dyDescent="0.25">
      <c r="A270" s="157" t="s">
        <v>538</v>
      </c>
      <c r="B270" s="172">
        <f>'[1]SCC x Atuacao = Comércio'!B46</f>
        <v>107853.64917272203</v>
      </c>
      <c r="C270" s="172">
        <f>'[1]SCC x Atuacao = Comércio'!C46</f>
        <v>0</v>
      </c>
      <c r="D270" s="172">
        <f>'[1]SCC x Atuacao = Comércio'!D46</f>
        <v>0</v>
      </c>
      <c r="E270" s="172">
        <f>'[1]SCC x Atuacao = Comércio'!E46</f>
        <v>0</v>
      </c>
      <c r="F270" s="172">
        <f>'[1]SCC x Atuacao = Comércio'!F46</f>
        <v>953609.42739956931</v>
      </c>
      <c r="G270" s="172">
        <f>'[1]SCC x Atuacao = Comércio'!G46</f>
        <v>0</v>
      </c>
      <c r="H270" s="172">
        <f>'[1]SCC x Atuacao = Comércio'!H46</f>
        <v>0</v>
      </c>
      <c r="I270" s="172">
        <f>'[1]SCC x Atuacao = Comércio'!I46</f>
        <v>25432.986074950873</v>
      </c>
      <c r="J270" s="172">
        <f>'[1]SCC x Atuacao = Comércio'!J46</f>
        <v>0</v>
      </c>
      <c r="K270" s="172">
        <f>'[1]SCC x Atuacao = Comércio'!K46</f>
        <v>0</v>
      </c>
      <c r="L270" s="172">
        <f t="shared" si="16"/>
        <v>1086896.0626472421</v>
      </c>
      <c r="N270" s="157" t="s">
        <v>538</v>
      </c>
      <c r="O270" s="173">
        <f>B270/'Total x Ano'!$J$30</f>
        <v>6.8803501730554972E-4</v>
      </c>
      <c r="P270" s="173">
        <f>C270/'Total x Ano'!$J$30</f>
        <v>0</v>
      </c>
      <c r="Q270" s="173">
        <f>D270/'Total x Ano'!$J$30</f>
        <v>0</v>
      </c>
      <c r="R270" s="173">
        <f>E270/'Total x Ano'!$J$30</f>
        <v>0</v>
      </c>
      <c r="S270" s="173">
        <f>F270/'Total x Ano'!$J$30</f>
        <v>6.0833980483392001E-3</v>
      </c>
      <c r="T270" s="173">
        <f>G270/'Total x Ano'!$J$30</f>
        <v>0</v>
      </c>
      <c r="U270" s="173">
        <f>H270/'Total x Ano'!$J$30</f>
        <v>0</v>
      </c>
      <c r="V270" s="173">
        <f>I270/'Total x Ano'!$J$30</f>
        <v>1.6224564628487657E-4</v>
      </c>
      <c r="W270" s="173">
        <f>J270/'Total x Ano'!$J$30</f>
        <v>0</v>
      </c>
      <c r="X270" s="173">
        <f>K270/'Total x Ano'!$J$30</f>
        <v>0</v>
      </c>
      <c r="Y270" s="173">
        <f>L270/'Total x Ano'!$J$30</f>
        <v>6.9336787119296259E-3</v>
      </c>
    </row>
    <row r="271" spans="1:25" x14ac:dyDescent="0.25">
      <c r="A271" s="157" t="s">
        <v>539</v>
      </c>
      <c r="B271" s="172">
        <f>'[1]SCC x Atuacao = Comércio'!B47</f>
        <v>42424.648252810781</v>
      </c>
      <c r="C271" s="172">
        <f>'[1]SCC x Atuacao = Comércio'!C47</f>
        <v>0</v>
      </c>
      <c r="D271" s="172">
        <f>'[1]SCC x Atuacao = Comércio'!D47</f>
        <v>0</v>
      </c>
      <c r="E271" s="172">
        <f>'[1]SCC x Atuacao = Comércio'!E47</f>
        <v>0</v>
      </c>
      <c r="F271" s="172">
        <f>'[1]SCC x Atuacao = Comércio'!F47</f>
        <v>213551.00020313894</v>
      </c>
      <c r="G271" s="172">
        <f>'[1]SCC x Atuacao = Comércio'!G47</f>
        <v>0</v>
      </c>
      <c r="H271" s="172">
        <f>'[1]SCC x Atuacao = Comércio'!H47</f>
        <v>0</v>
      </c>
      <c r="I271" s="172">
        <f>'[1]SCC x Atuacao = Comércio'!I47</f>
        <v>12264.894822091152</v>
      </c>
      <c r="J271" s="172">
        <f>'[1]SCC x Atuacao = Comércio'!J47</f>
        <v>0</v>
      </c>
      <c r="K271" s="172">
        <f>'[1]SCC x Atuacao = Comércio'!K47</f>
        <v>0</v>
      </c>
      <c r="L271" s="172">
        <f t="shared" si="16"/>
        <v>268240.54327804089</v>
      </c>
      <c r="N271" s="157" t="s">
        <v>539</v>
      </c>
      <c r="O271" s="173">
        <f>B271/'Total x Ano'!$J$30</f>
        <v>2.7064122372029176E-4</v>
      </c>
      <c r="P271" s="173">
        <f>C271/'Total x Ano'!$J$30</f>
        <v>0</v>
      </c>
      <c r="Q271" s="173">
        <f>D271/'Total x Ano'!$J$30</f>
        <v>0</v>
      </c>
      <c r="R271" s="173">
        <f>E271/'Total x Ano'!$J$30</f>
        <v>0</v>
      </c>
      <c r="S271" s="173">
        <f>F271/'Total x Ano'!$J$30</f>
        <v>1.3623142772395439E-3</v>
      </c>
      <c r="T271" s="173">
        <f>G271/'Total x Ano'!$J$30</f>
        <v>0</v>
      </c>
      <c r="U271" s="173">
        <f>H271/'Total x Ano'!$J$30</f>
        <v>0</v>
      </c>
      <c r="V271" s="173">
        <f>I271/'Total x Ano'!$J$30</f>
        <v>7.8241924922300288E-5</v>
      </c>
      <c r="W271" s="173">
        <f>J271/'Total x Ano'!$J$30</f>
        <v>0</v>
      </c>
      <c r="X271" s="173">
        <f>K271/'Total x Ano'!$J$30</f>
        <v>0</v>
      </c>
      <c r="Y271" s="173">
        <f>L271/'Total x Ano'!$J$30</f>
        <v>1.711197425882136E-3</v>
      </c>
    </row>
    <row r="272" spans="1:25" x14ac:dyDescent="0.25">
      <c r="A272" s="157" t="s">
        <v>540</v>
      </c>
      <c r="B272" s="172">
        <f>'[1]SCC x Atuacao = Comércio'!B48</f>
        <v>53545.719535546858</v>
      </c>
      <c r="C272" s="172">
        <f>'[1]SCC x Atuacao = Comércio'!C48</f>
        <v>0</v>
      </c>
      <c r="D272" s="172">
        <f>'[1]SCC x Atuacao = Comércio'!D48</f>
        <v>0</v>
      </c>
      <c r="E272" s="172">
        <f>'[1]SCC x Atuacao = Comércio'!E48</f>
        <v>0</v>
      </c>
      <c r="F272" s="172">
        <f>'[1]SCC x Atuacao = Comércio'!F48</f>
        <v>202494.34297466726</v>
      </c>
      <c r="G272" s="172">
        <f>'[1]SCC x Atuacao = Comércio'!G48</f>
        <v>0</v>
      </c>
      <c r="H272" s="172">
        <f>'[1]SCC x Atuacao = Comércio'!H48</f>
        <v>0</v>
      </c>
      <c r="I272" s="172">
        <f>'[1]SCC x Atuacao = Comércio'!I48</f>
        <v>11554.9825793071</v>
      </c>
      <c r="J272" s="172">
        <f>'[1]SCC x Atuacao = Comércio'!J48</f>
        <v>0</v>
      </c>
      <c r="K272" s="172">
        <f>'[1]SCC x Atuacao = Comércio'!K48</f>
        <v>0</v>
      </c>
      <c r="L272" s="172">
        <f t="shared" si="16"/>
        <v>267595.04508952121</v>
      </c>
      <c r="N272" s="157" t="s">
        <v>540</v>
      </c>
      <c r="O272" s="173">
        <f>B272/'Total x Ano'!$J$30</f>
        <v>3.4158631024415882E-4</v>
      </c>
      <c r="P272" s="173">
        <f>C272/'Total x Ano'!$J$30</f>
        <v>0</v>
      </c>
      <c r="Q272" s="173">
        <f>D272/'Total x Ano'!$J$30</f>
        <v>0</v>
      </c>
      <c r="R272" s="173">
        <f>E272/'Total x Ano'!$J$30</f>
        <v>0</v>
      </c>
      <c r="S272" s="173">
        <f>F272/'Total x Ano'!$J$30</f>
        <v>1.2917801098202271E-3</v>
      </c>
      <c r="T272" s="173">
        <f>G272/'Total x Ano'!$J$30</f>
        <v>0</v>
      </c>
      <c r="U272" s="173">
        <f>H272/'Total x Ano'!$J$30</f>
        <v>0</v>
      </c>
      <c r="V272" s="173">
        <f>I272/'Total x Ano'!$J$30</f>
        <v>7.371315388862735E-5</v>
      </c>
      <c r="W272" s="173">
        <f>J272/'Total x Ano'!$J$30</f>
        <v>0</v>
      </c>
      <c r="X272" s="173">
        <f>K272/'Total x Ano'!$J$30</f>
        <v>0</v>
      </c>
      <c r="Y272" s="173">
        <f>L272/'Total x Ano'!$J$30</f>
        <v>1.7070795739530132E-3</v>
      </c>
    </row>
    <row r="273" spans="1:25" x14ac:dyDescent="0.25">
      <c r="A273" s="157" t="s">
        <v>541</v>
      </c>
      <c r="B273" s="172">
        <f>'[1]SCC x Atuacao = Comércio'!B49</f>
        <v>145928.77893750952</v>
      </c>
      <c r="C273" s="172">
        <f>'[1]SCC x Atuacao = Comércio'!C49</f>
        <v>0</v>
      </c>
      <c r="D273" s="172">
        <f>'[1]SCC x Atuacao = Comércio'!D49</f>
        <v>0</v>
      </c>
      <c r="E273" s="172">
        <f>'[1]SCC x Atuacao = Comércio'!E49</f>
        <v>0</v>
      </c>
      <c r="F273" s="172">
        <f>'[1]SCC x Atuacao = Comércio'!F49</f>
        <v>1354783.9322579023</v>
      </c>
      <c r="G273" s="172">
        <f>'[1]SCC x Atuacao = Comércio'!G49</f>
        <v>0</v>
      </c>
      <c r="H273" s="172">
        <f>'[1]SCC x Atuacao = Comércio'!H49</f>
        <v>0</v>
      </c>
      <c r="I273" s="172">
        <f>'[1]SCC x Atuacao = Comércio'!I49</f>
        <v>36104.487563271789</v>
      </c>
      <c r="J273" s="172">
        <f>'[1]SCC x Atuacao = Comércio'!J49</f>
        <v>0</v>
      </c>
      <c r="K273" s="172">
        <f>'[1]SCC x Atuacao = Comércio'!K49</f>
        <v>0</v>
      </c>
      <c r="L273" s="172">
        <f t="shared" si="16"/>
        <v>1536817.1987586836</v>
      </c>
      <c r="N273" s="157" t="s">
        <v>541</v>
      </c>
      <c r="O273" s="173">
        <f>B273/'Total x Ano'!$J$30</f>
        <v>9.3092918702134149E-4</v>
      </c>
      <c r="P273" s="173">
        <f>C273/'Total x Ano'!$J$30</f>
        <v>0</v>
      </c>
      <c r="Q273" s="173">
        <f>D273/'Total x Ano'!$J$30</f>
        <v>0</v>
      </c>
      <c r="R273" s="173">
        <f>E273/'Total x Ano'!$J$30</f>
        <v>0</v>
      </c>
      <c r="S273" s="173">
        <f>F273/'Total x Ano'!$J$30</f>
        <v>8.6426263128433836E-3</v>
      </c>
      <c r="T273" s="173">
        <f>G273/'Total x Ano'!$J$30</f>
        <v>0</v>
      </c>
      <c r="U273" s="173">
        <f>H273/'Total x Ano'!$J$30</f>
        <v>0</v>
      </c>
      <c r="V273" s="173">
        <f>I273/'Total x Ano'!$J$30</f>
        <v>2.3032277457410728E-4</v>
      </c>
      <c r="W273" s="173">
        <f>J273/'Total x Ano'!$J$30</f>
        <v>0</v>
      </c>
      <c r="X273" s="173">
        <f>K273/'Total x Ano'!$J$30</f>
        <v>0</v>
      </c>
      <c r="Y273" s="173">
        <f>L273/'Total x Ano'!$J$30</f>
        <v>9.803878274438833E-3</v>
      </c>
    </row>
    <row r="274" spans="1:25" x14ac:dyDescent="0.25">
      <c r="A274" s="157" t="s">
        <v>542</v>
      </c>
      <c r="B274" s="172">
        <f>'[1]SCC x Atuacao = Comércio'!B50</f>
        <v>24088.971552994895</v>
      </c>
      <c r="C274" s="172">
        <f>'[1]SCC x Atuacao = Comércio'!C50</f>
        <v>0</v>
      </c>
      <c r="D274" s="172">
        <f>'[1]SCC x Atuacao = Comércio'!D50</f>
        <v>0</v>
      </c>
      <c r="E274" s="172">
        <f>'[1]SCC x Atuacao = Comércio'!E50</f>
        <v>0</v>
      </c>
      <c r="F274" s="172">
        <f>'[1]SCC x Atuacao = Comércio'!F50</f>
        <v>126188.31485234722</v>
      </c>
      <c r="G274" s="172">
        <f>'[1]SCC x Atuacao = Comércio'!G50</f>
        <v>0</v>
      </c>
      <c r="H274" s="172">
        <f>'[1]SCC x Atuacao = Comércio'!H50</f>
        <v>0</v>
      </c>
      <c r="I274" s="172">
        <f>'[1]SCC x Atuacao = Comércio'!I50</f>
        <v>8047.3083631961135</v>
      </c>
      <c r="J274" s="172">
        <f>'[1]SCC x Atuacao = Comércio'!J50</f>
        <v>0</v>
      </c>
      <c r="K274" s="172">
        <f>'[1]SCC x Atuacao = Comércio'!K50</f>
        <v>0</v>
      </c>
      <c r="L274" s="172">
        <f t="shared" si="16"/>
        <v>158324.59476853823</v>
      </c>
      <c r="N274" s="157" t="s">
        <v>542</v>
      </c>
      <c r="O274" s="173">
        <f>B274/'Total x Ano'!$J$30</f>
        <v>1.5367172169385984E-4</v>
      </c>
      <c r="P274" s="173">
        <f>C274/'Total x Ano'!$J$30</f>
        <v>0</v>
      </c>
      <c r="Q274" s="173">
        <f>D274/'Total x Ano'!$J$30</f>
        <v>0</v>
      </c>
      <c r="R274" s="173">
        <f>E274/'Total x Ano'!$J$30</f>
        <v>0</v>
      </c>
      <c r="S274" s="173">
        <f>F274/'Total x Ano'!$J$30</f>
        <v>8.0499806969119771E-4</v>
      </c>
      <c r="T274" s="173">
        <f>G274/'Total x Ano'!$J$30</f>
        <v>0</v>
      </c>
      <c r="U274" s="173">
        <f>H274/'Total x Ano'!$J$30</f>
        <v>0</v>
      </c>
      <c r="V274" s="173">
        <f>I274/'Total x Ano'!$J$30</f>
        <v>5.1336510089406306E-5</v>
      </c>
      <c r="W274" s="173">
        <f>J274/'Total x Ano'!$J$30</f>
        <v>0</v>
      </c>
      <c r="X274" s="173">
        <f>K274/'Total x Ano'!$J$30</f>
        <v>0</v>
      </c>
      <c r="Y274" s="173">
        <f>L274/'Total x Ano'!$J$30</f>
        <v>1.0100063014744638E-3</v>
      </c>
    </row>
    <row r="275" spans="1:25" x14ac:dyDescent="0.25">
      <c r="A275" s="157" t="s">
        <v>543</v>
      </c>
      <c r="B275" s="172">
        <f>'[1]SCC x Atuacao = Comércio'!B51</f>
        <v>41500.875393331036</v>
      </c>
      <c r="C275" s="172">
        <f>'[1]SCC x Atuacao = Comércio'!C51</f>
        <v>0</v>
      </c>
      <c r="D275" s="172">
        <f>'[1]SCC x Atuacao = Comércio'!D51</f>
        <v>0</v>
      </c>
      <c r="E275" s="172">
        <f>'[1]SCC x Atuacao = Comércio'!E51</f>
        <v>0</v>
      </c>
      <c r="F275" s="172">
        <f>'[1]SCC x Atuacao = Comércio'!F51</f>
        <v>150409.47850438807</v>
      </c>
      <c r="G275" s="172">
        <f>'[1]SCC x Atuacao = Comércio'!G51</f>
        <v>0</v>
      </c>
      <c r="H275" s="172">
        <f>'[1]SCC x Atuacao = Comércio'!H51</f>
        <v>0</v>
      </c>
      <c r="I275" s="172">
        <f>'[1]SCC x Atuacao = Comércio'!I51</f>
        <v>2835.4030958569433</v>
      </c>
      <c r="J275" s="172">
        <f>'[1]SCC x Atuacao = Comércio'!J51</f>
        <v>0</v>
      </c>
      <c r="K275" s="172">
        <f>'[1]SCC x Atuacao = Comércio'!K51</f>
        <v>0</v>
      </c>
      <c r="L275" s="172">
        <f t="shared" si="16"/>
        <v>194745.75699357607</v>
      </c>
      <c r="N275" s="157" t="s">
        <v>543</v>
      </c>
      <c r="O275" s="173">
        <f>B275/'Total x Ano'!$J$30</f>
        <v>2.6474816326073624E-4</v>
      </c>
      <c r="P275" s="173">
        <f>C275/'Total x Ano'!$J$30</f>
        <v>0</v>
      </c>
      <c r="Q275" s="173">
        <f>D275/'Total x Ano'!$J$30</f>
        <v>0</v>
      </c>
      <c r="R275" s="173">
        <f>E275/'Total x Ano'!$J$30</f>
        <v>0</v>
      </c>
      <c r="S275" s="173">
        <f>F275/'Total x Ano'!$J$30</f>
        <v>9.5951308963089694E-4</v>
      </c>
      <c r="T275" s="173">
        <f>G275/'Total x Ano'!$J$30</f>
        <v>0</v>
      </c>
      <c r="U275" s="173">
        <f>H275/'Total x Ano'!$J$30</f>
        <v>0</v>
      </c>
      <c r="V275" s="173">
        <f>I275/'Total x Ano'!$J$30</f>
        <v>1.8087998255876769E-5</v>
      </c>
      <c r="W275" s="173">
        <f>J275/'Total x Ano'!$J$30</f>
        <v>0</v>
      </c>
      <c r="X275" s="173">
        <f>K275/'Total x Ano'!$J$30</f>
        <v>0</v>
      </c>
      <c r="Y275" s="173">
        <f>L275/'Total x Ano'!$J$30</f>
        <v>1.2423492511475101E-3</v>
      </c>
    </row>
    <row r="276" spans="1:25" x14ac:dyDescent="0.25">
      <c r="A276" s="157" t="s">
        <v>544</v>
      </c>
      <c r="B276" s="172">
        <f>'[1]SCC x Atuacao = Comércio'!B52</f>
        <v>140205.10924245094</v>
      </c>
      <c r="C276" s="172">
        <f>'[1]SCC x Atuacao = Comércio'!C52</f>
        <v>0</v>
      </c>
      <c r="D276" s="172">
        <f>'[1]SCC x Atuacao = Comércio'!D52</f>
        <v>0</v>
      </c>
      <c r="E276" s="172">
        <f>'[1]SCC x Atuacao = Comércio'!E52</f>
        <v>0</v>
      </c>
      <c r="F276" s="172">
        <f>'[1]SCC x Atuacao = Comércio'!F52</f>
        <v>1081558.3124599017</v>
      </c>
      <c r="G276" s="172">
        <f>'[1]SCC x Atuacao = Comércio'!G52</f>
        <v>0</v>
      </c>
      <c r="H276" s="172">
        <f>'[1]SCC x Atuacao = Comércio'!H52</f>
        <v>0</v>
      </c>
      <c r="I276" s="172">
        <f>'[1]SCC x Atuacao = Comércio'!I52</f>
        <v>74078.855112993682</v>
      </c>
      <c r="J276" s="172">
        <f>'[1]SCC x Atuacao = Comércio'!J52</f>
        <v>0</v>
      </c>
      <c r="K276" s="172">
        <f>'[1]SCC x Atuacao = Comércio'!K52</f>
        <v>0</v>
      </c>
      <c r="L276" s="172">
        <f t="shared" si="16"/>
        <v>1295842.2768153462</v>
      </c>
      <c r="N276" s="157" t="s">
        <v>544</v>
      </c>
      <c r="O276" s="173">
        <f>B276/'Total x Ano'!$J$30</f>
        <v>8.9441595628786635E-4</v>
      </c>
      <c r="P276" s="173">
        <f>C276/'Total x Ano'!$J$30</f>
        <v>0</v>
      </c>
      <c r="Q276" s="173">
        <f>D276/'Total x Ano'!$J$30</f>
        <v>0</v>
      </c>
      <c r="R276" s="173">
        <f>E276/'Total x Ano'!$J$30</f>
        <v>0</v>
      </c>
      <c r="S276" s="173">
        <f>F276/'Total x Ano'!$J$30</f>
        <v>6.8996273926586566E-3</v>
      </c>
      <c r="T276" s="173">
        <f>G276/'Total x Ano'!$J$30</f>
        <v>0</v>
      </c>
      <c r="U276" s="173">
        <f>H276/'Total x Ano'!$J$30</f>
        <v>0</v>
      </c>
      <c r="V276" s="173">
        <f>I276/'Total x Ano'!$J$30</f>
        <v>4.7257414793652416E-4</v>
      </c>
      <c r="W276" s="173">
        <f>J276/'Total x Ano'!$J$30</f>
        <v>0</v>
      </c>
      <c r="X276" s="173">
        <f>K276/'Total x Ano'!$J$30</f>
        <v>0</v>
      </c>
      <c r="Y276" s="173">
        <f>L276/'Total x Ano'!$J$30</f>
        <v>8.2666174968830473E-3</v>
      </c>
    </row>
    <row r="277" spans="1:25" x14ac:dyDescent="0.25">
      <c r="A277" s="157" t="s">
        <v>545</v>
      </c>
      <c r="B277" s="172">
        <f>'[1]SCC x Atuacao = Comércio'!B53</f>
        <v>426251.59811970621</v>
      </c>
      <c r="C277" s="172">
        <f>'[1]SCC x Atuacao = Comércio'!C53</f>
        <v>0</v>
      </c>
      <c r="D277" s="172">
        <f>'[1]SCC x Atuacao = Comércio'!D53</f>
        <v>0</v>
      </c>
      <c r="E277" s="172">
        <f>'[1]SCC x Atuacao = Comércio'!E53</f>
        <v>0</v>
      </c>
      <c r="F277" s="172">
        <f>'[1]SCC x Atuacao = Comércio'!F53</f>
        <v>2408957.8906733803</v>
      </c>
      <c r="G277" s="172">
        <f>'[1]SCC x Atuacao = Comércio'!G53</f>
        <v>0</v>
      </c>
      <c r="H277" s="172">
        <f>'[1]SCC x Atuacao = Comércio'!H53</f>
        <v>0</v>
      </c>
      <c r="I277" s="172">
        <f>'[1]SCC x Atuacao = Comércio'!I53</f>
        <v>194540.51974493661</v>
      </c>
      <c r="J277" s="172">
        <f>'[1]SCC x Atuacao = Comércio'!J53</f>
        <v>0</v>
      </c>
      <c r="K277" s="172">
        <f>'[1]SCC x Atuacao = Comércio'!K53</f>
        <v>0</v>
      </c>
      <c r="L277" s="172">
        <f t="shared" si="16"/>
        <v>3029750.0085380236</v>
      </c>
      <c r="N277" s="157" t="s">
        <v>545</v>
      </c>
      <c r="O277" s="173">
        <f>B277/'Total x Ano'!$J$30</f>
        <v>2.7192035497949998E-3</v>
      </c>
      <c r="P277" s="173">
        <f>C277/'Total x Ano'!$J$30</f>
        <v>0</v>
      </c>
      <c r="Q277" s="173">
        <f>D277/'Total x Ano'!$J$30</f>
        <v>0</v>
      </c>
      <c r="R277" s="173">
        <f>E277/'Total x Ano'!$J$30</f>
        <v>0</v>
      </c>
      <c r="S277" s="173">
        <f>F277/'Total x Ano'!$J$30</f>
        <v>1.5367559620940444E-2</v>
      </c>
      <c r="T277" s="173">
        <f>G277/'Total x Ano'!$J$30</f>
        <v>0</v>
      </c>
      <c r="U277" s="173">
        <f>H277/'Total x Ano'!$J$30</f>
        <v>0</v>
      </c>
      <c r="V277" s="173">
        <f>I277/'Total x Ano'!$J$30</f>
        <v>1.2410399731119263E-3</v>
      </c>
      <c r="W277" s="173">
        <f>J277/'Total x Ano'!$J$30</f>
        <v>0</v>
      </c>
      <c r="X277" s="173">
        <f>K277/'Total x Ano'!$J$30</f>
        <v>0</v>
      </c>
      <c r="Y277" s="173">
        <f>L277/'Total x Ano'!$J$30</f>
        <v>1.9327803143847373E-2</v>
      </c>
    </row>
    <row r="278" spans="1:25" x14ac:dyDescent="0.25">
      <c r="A278" s="157" t="s">
        <v>546</v>
      </c>
      <c r="B278" s="172">
        <f>'[1]SCC x Atuacao = Comércio'!B54</f>
        <v>111571.55177273239</v>
      </c>
      <c r="C278" s="172">
        <f>'[1]SCC x Atuacao = Comércio'!C54</f>
        <v>0</v>
      </c>
      <c r="D278" s="172">
        <f>'[1]SCC x Atuacao = Comércio'!D54</f>
        <v>0</v>
      </c>
      <c r="E278" s="172">
        <f>'[1]SCC x Atuacao = Comércio'!E54</f>
        <v>0</v>
      </c>
      <c r="F278" s="172">
        <f>'[1]SCC x Atuacao = Comércio'!F54</f>
        <v>511837.36385224125</v>
      </c>
      <c r="G278" s="172">
        <f>'[1]SCC x Atuacao = Comércio'!G54</f>
        <v>0</v>
      </c>
      <c r="H278" s="172">
        <f>'[1]SCC x Atuacao = Comércio'!H54</f>
        <v>0</v>
      </c>
      <c r="I278" s="172">
        <f>'[1]SCC x Atuacao = Comércio'!I54</f>
        <v>45650.444596462825</v>
      </c>
      <c r="J278" s="172">
        <f>'[1]SCC x Atuacao = Comércio'!J54</f>
        <v>0</v>
      </c>
      <c r="K278" s="172">
        <f>'[1]SCC x Atuacao = Comércio'!K54</f>
        <v>0</v>
      </c>
      <c r="L278" s="172">
        <f t="shared" si="16"/>
        <v>669059.36022143648</v>
      </c>
      <c r="N278" s="157" t="s">
        <v>546</v>
      </c>
      <c r="O278" s="173">
        <f>B278/'Total x Ano'!$J$30</f>
        <v>7.1175277928541458E-4</v>
      </c>
      <c r="P278" s="173">
        <f>C278/'Total x Ano'!$J$30</f>
        <v>0</v>
      </c>
      <c r="Q278" s="173">
        <f>D278/'Total x Ano'!$J$30</f>
        <v>0</v>
      </c>
      <c r="R278" s="173">
        <f>E278/'Total x Ano'!$J$30</f>
        <v>0</v>
      </c>
      <c r="S278" s="173">
        <f>F278/'Total x Ano'!$J$30</f>
        <v>3.2651841842804455E-3</v>
      </c>
      <c r="T278" s="173">
        <f>G278/'Total x Ano'!$J$30</f>
        <v>0</v>
      </c>
      <c r="U278" s="173">
        <f>H278/'Total x Ano'!$J$30</f>
        <v>0</v>
      </c>
      <c r="V278" s="173">
        <f>I278/'Total x Ano'!$J$30</f>
        <v>2.9121967294433665E-4</v>
      </c>
      <c r="W278" s="173">
        <f>J278/'Total x Ano'!$J$30</f>
        <v>0</v>
      </c>
      <c r="X278" s="173">
        <f>K278/'Total x Ano'!$J$30</f>
        <v>0</v>
      </c>
      <c r="Y278" s="173">
        <f>L278/'Total x Ano'!$J$30</f>
        <v>4.2681566365101974E-3</v>
      </c>
    </row>
    <row r="279" spans="1:25" x14ac:dyDescent="0.25">
      <c r="A279" s="157" t="s">
        <v>547</v>
      </c>
      <c r="B279" s="172">
        <f>'[1]SCC x Atuacao = Comércio'!B55</f>
        <v>676962.68527081213</v>
      </c>
      <c r="C279" s="172">
        <f>'[1]SCC x Atuacao = Comércio'!C55</f>
        <v>0</v>
      </c>
      <c r="D279" s="172">
        <f>'[1]SCC x Atuacao = Comércio'!D55</f>
        <v>0</v>
      </c>
      <c r="E279" s="172">
        <f>'[1]SCC x Atuacao = Comércio'!E55</f>
        <v>0</v>
      </c>
      <c r="F279" s="172">
        <f>'[1]SCC x Atuacao = Comércio'!F55</f>
        <v>3606100.125470479</v>
      </c>
      <c r="G279" s="172">
        <f>'[1]SCC x Atuacao = Comércio'!G55</f>
        <v>0</v>
      </c>
      <c r="H279" s="172">
        <f>'[1]SCC x Atuacao = Comércio'!H55</f>
        <v>0</v>
      </c>
      <c r="I279" s="172">
        <f>'[1]SCC x Atuacao = Comércio'!I55</f>
        <v>121288.88317616405</v>
      </c>
      <c r="J279" s="172">
        <f>'[1]SCC x Atuacao = Comércio'!J55</f>
        <v>0</v>
      </c>
      <c r="K279" s="172">
        <f>'[1]SCC x Atuacao = Comércio'!K55</f>
        <v>0</v>
      </c>
      <c r="L279" s="172">
        <f t="shared" si="16"/>
        <v>4404351.6939174552</v>
      </c>
      <c r="N279" s="157" t="s">
        <v>547</v>
      </c>
      <c r="O279" s="173">
        <f>B279/'Total x Ano'!$J$30</f>
        <v>4.318574628194561E-3</v>
      </c>
      <c r="P279" s="173">
        <f>C279/'Total x Ano'!$J$30</f>
        <v>0</v>
      </c>
      <c r="Q279" s="173">
        <f>D279/'Total x Ano'!$J$30</f>
        <v>0</v>
      </c>
      <c r="R279" s="173">
        <f>E279/'Total x Ano'!$J$30</f>
        <v>0</v>
      </c>
      <c r="S279" s="173">
        <f>F279/'Total x Ano'!$J$30</f>
        <v>2.300453606590757E-2</v>
      </c>
      <c r="T279" s="173">
        <f>G279/'Total x Ano'!$J$30</f>
        <v>0</v>
      </c>
      <c r="U279" s="173">
        <f>H279/'Total x Ano'!$J$30</f>
        <v>0</v>
      </c>
      <c r="V279" s="173">
        <f>I279/'Total x Ano'!$J$30</f>
        <v>7.7374293290197692E-4</v>
      </c>
      <c r="W279" s="173">
        <f>J279/'Total x Ano'!$J$30</f>
        <v>0</v>
      </c>
      <c r="X279" s="173">
        <f>K279/'Total x Ano'!$J$30</f>
        <v>0</v>
      </c>
      <c r="Y279" s="173">
        <f>L279/'Total x Ano'!$J$30</f>
        <v>2.8096853627004106E-2</v>
      </c>
    </row>
    <row r="280" spans="1:25" x14ac:dyDescent="0.25">
      <c r="A280" s="157" t="s">
        <v>548</v>
      </c>
      <c r="B280" s="172">
        <f>'[1]SCC x Atuacao = Comércio'!B56</f>
        <v>2571020.5314698899</v>
      </c>
      <c r="C280" s="172">
        <f>'[1]SCC x Atuacao = Comércio'!C56</f>
        <v>0</v>
      </c>
      <c r="D280" s="172">
        <f>'[1]SCC x Atuacao = Comércio'!D56</f>
        <v>0</v>
      </c>
      <c r="E280" s="172">
        <f>'[1]SCC x Atuacao = Comércio'!E56</f>
        <v>0</v>
      </c>
      <c r="F280" s="172">
        <f>'[1]SCC x Atuacao = Comércio'!F56</f>
        <v>14543874.431561522</v>
      </c>
      <c r="G280" s="172">
        <f>'[1]SCC x Atuacao = Comércio'!G56</f>
        <v>0</v>
      </c>
      <c r="H280" s="172">
        <f>'[1]SCC x Atuacao = Comércio'!H56</f>
        <v>0</v>
      </c>
      <c r="I280" s="172">
        <f>'[1]SCC x Atuacao = Comércio'!I56</f>
        <v>570728.0721418648</v>
      </c>
      <c r="J280" s="172">
        <f>'[1]SCC x Atuacao = Comércio'!J56</f>
        <v>0</v>
      </c>
      <c r="K280" s="172">
        <f>'[1]SCC x Atuacao = Comércio'!K56</f>
        <v>0</v>
      </c>
      <c r="L280" s="172">
        <f t="shared" si="16"/>
        <v>17685623.035173275</v>
      </c>
      <c r="N280" s="157" t="s">
        <v>548</v>
      </c>
      <c r="O280" s="173">
        <f>B280/'Total x Ano'!$J$30</f>
        <v>1.6401412186155373E-2</v>
      </c>
      <c r="P280" s="173">
        <f>C280/'Total x Ano'!$J$30</f>
        <v>0</v>
      </c>
      <c r="Q280" s="173">
        <f>D280/'Total x Ano'!$J$30</f>
        <v>0</v>
      </c>
      <c r="R280" s="173">
        <f>E280/'Total x Ano'!$J$30</f>
        <v>0</v>
      </c>
      <c r="S280" s="173">
        <f>F280/'Total x Ano'!$J$30</f>
        <v>9.278030899245672E-2</v>
      </c>
      <c r="T280" s="173">
        <f>G280/'Total x Ano'!$J$30</f>
        <v>0</v>
      </c>
      <c r="U280" s="173">
        <f>H280/'Total x Ano'!$J$30</f>
        <v>0</v>
      </c>
      <c r="V280" s="173">
        <f>I280/'Total x Ano'!$J$30</f>
        <v>3.6408679910684603E-3</v>
      </c>
      <c r="W280" s="173">
        <f>J280/'Total x Ano'!$J$30</f>
        <v>0</v>
      </c>
      <c r="X280" s="173">
        <f>K280/'Total x Ano'!$J$30</f>
        <v>0</v>
      </c>
      <c r="Y280" s="173">
        <f>L280/'Total x Ano'!$J$30</f>
        <v>0.11282258916968053</v>
      </c>
    </row>
    <row r="281" spans="1:25" x14ac:dyDescent="0.25">
      <c r="A281" s="157" t="s">
        <v>549</v>
      </c>
      <c r="B281" s="172">
        <f>'[1]SCC x Atuacao = Comércio'!B57</f>
        <v>625841.83124761109</v>
      </c>
      <c r="C281" s="172">
        <f>'[1]SCC x Atuacao = Comércio'!C57</f>
        <v>0</v>
      </c>
      <c r="D281" s="172">
        <f>'[1]SCC x Atuacao = Comércio'!D57</f>
        <v>0</v>
      </c>
      <c r="E281" s="172">
        <f>'[1]SCC x Atuacao = Comércio'!E57</f>
        <v>0</v>
      </c>
      <c r="F281" s="172">
        <f>'[1]SCC x Atuacao = Comércio'!F57</f>
        <v>2145634.8423941284</v>
      </c>
      <c r="G281" s="172">
        <f>'[1]SCC x Atuacao = Comércio'!G57</f>
        <v>0</v>
      </c>
      <c r="H281" s="172">
        <f>'[1]SCC x Atuacao = Comércio'!H57</f>
        <v>0</v>
      </c>
      <c r="I281" s="172">
        <f>'[1]SCC x Atuacao = Comércio'!I57</f>
        <v>139242.13474542261</v>
      </c>
      <c r="J281" s="172">
        <f>'[1]SCC x Atuacao = Comércio'!J57</f>
        <v>0</v>
      </c>
      <c r="K281" s="172">
        <f>'[1]SCC x Atuacao = Comércio'!K57</f>
        <v>0</v>
      </c>
      <c r="L281" s="172">
        <f t="shared" si="16"/>
        <v>2910718.8083871622</v>
      </c>
      <c r="N281" s="157" t="s">
        <v>549</v>
      </c>
      <c r="O281" s="173">
        <f>B281/'Total x Ano'!$J$30</f>
        <v>3.9924573576866343E-3</v>
      </c>
      <c r="P281" s="173">
        <f>C281/'Total x Ano'!$J$30</f>
        <v>0</v>
      </c>
      <c r="Q281" s="173">
        <f>D281/'Total x Ano'!$J$30</f>
        <v>0</v>
      </c>
      <c r="R281" s="173">
        <f>E281/'Total x Ano'!$J$30</f>
        <v>0</v>
      </c>
      <c r="S281" s="173">
        <f>F281/'Total x Ano'!$J$30</f>
        <v>1.3687732563910393E-2</v>
      </c>
      <c r="T281" s="173">
        <f>G281/'Total x Ano'!$J$30</f>
        <v>0</v>
      </c>
      <c r="U281" s="173">
        <f>H281/'Total x Ano'!$J$30</f>
        <v>0</v>
      </c>
      <c r="V281" s="173">
        <f>I281/'Total x Ano'!$J$30</f>
        <v>8.8827281528327563E-4</v>
      </c>
      <c r="W281" s="173">
        <f>J281/'Total x Ano'!$J$30</f>
        <v>0</v>
      </c>
      <c r="X281" s="173">
        <f>K281/'Total x Ano'!$J$30</f>
        <v>0</v>
      </c>
      <c r="Y281" s="173">
        <f>L281/'Total x Ano'!$J$30</f>
        <v>1.8568462736880304E-2</v>
      </c>
    </row>
    <row r="282" spans="1:25" x14ac:dyDescent="0.25">
      <c r="A282" s="157" t="s">
        <v>550</v>
      </c>
      <c r="B282" s="172">
        <f>'[1]SCC x Atuacao = Comércio'!B58</f>
        <v>398862.67235229083</v>
      </c>
      <c r="C282" s="172">
        <f>'[1]SCC x Atuacao = Comércio'!C58</f>
        <v>0</v>
      </c>
      <c r="D282" s="172">
        <f>'[1]SCC x Atuacao = Comércio'!D58</f>
        <v>0</v>
      </c>
      <c r="E282" s="172">
        <f>'[1]SCC x Atuacao = Comércio'!E58</f>
        <v>0</v>
      </c>
      <c r="F282" s="172">
        <f>'[1]SCC x Atuacao = Comércio'!F58</f>
        <v>901909.22630015388</v>
      </c>
      <c r="G282" s="172">
        <f>'[1]SCC x Atuacao = Comércio'!G58</f>
        <v>0</v>
      </c>
      <c r="H282" s="172">
        <f>'[1]SCC x Atuacao = Comércio'!H58</f>
        <v>0</v>
      </c>
      <c r="I282" s="172">
        <f>'[1]SCC x Atuacao = Comércio'!I58</f>
        <v>48756.470323074798</v>
      </c>
      <c r="J282" s="172">
        <f>'[1]SCC x Atuacao = Comércio'!J58</f>
        <v>0</v>
      </c>
      <c r="K282" s="172">
        <f>'[1]SCC x Atuacao = Comércio'!K58</f>
        <v>0</v>
      </c>
      <c r="L282" s="172">
        <f t="shared" si="16"/>
        <v>1349528.3689755194</v>
      </c>
      <c r="N282" s="157" t="s">
        <v>550</v>
      </c>
      <c r="O282" s="173">
        <f>B282/'Total x Ano'!$J$30</f>
        <v>2.5444803006614862E-3</v>
      </c>
      <c r="P282" s="173">
        <f>C282/'Total x Ano'!$J$30</f>
        <v>0</v>
      </c>
      <c r="Q282" s="173">
        <f>D282/'Total x Ano'!$J$30</f>
        <v>0</v>
      </c>
      <c r="R282" s="173">
        <f>E282/'Total x Ano'!$J$30</f>
        <v>0</v>
      </c>
      <c r="S282" s="173">
        <f>F282/'Total x Ano'!$J$30</f>
        <v>5.7535849262892388E-3</v>
      </c>
      <c r="T282" s="173">
        <f>G282/'Total x Ano'!$J$30</f>
        <v>0</v>
      </c>
      <c r="U282" s="173">
        <f>H282/'Total x Ano'!$J$30</f>
        <v>0</v>
      </c>
      <c r="V282" s="173">
        <f>I282/'Total x Ano'!$J$30</f>
        <v>3.1103406477023189E-4</v>
      </c>
      <c r="W282" s="173">
        <f>J282/'Total x Ano'!$J$30</f>
        <v>0</v>
      </c>
      <c r="X282" s="173">
        <f>K282/'Total x Ano'!$J$30</f>
        <v>0</v>
      </c>
      <c r="Y282" s="173">
        <f>L282/'Total x Ano'!$J$30</f>
        <v>8.6090992917209567E-3</v>
      </c>
    </row>
    <row r="283" spans="1:25" x14ac:dyDescent="0.25">
      <c r="A283" s="157" t="s">
        <v>551</v>
      </c>
      <c r="B283" s="172">
        <f>'[1]SCC x Atuacao = Comércio'!B59</f>
        <v>499372.39927591005</v>
      </c>
      <c r="C283" s="172">
        <f>'[1]SCC x Atuacao = Comércio'!C59</f>
        <v>0</v>
      </c>
      <c r="D283" s="172">
        <f>'[1]SCC x Atuacao = Comércio'!D59</f>
        <v>0</v>
      </c>
      <c r="E283" s="172">
        <f>'[1]SCC x Atuacao = Comércio'!E59</f>
        <v>0</v>
      </c>
      <c r="F283" s="172">
        <f>'[1]SCC x Atuacao = Comércio'!F59</f>
        <v>1773959.9176395831</v>
      </c>
      <c r="G283" s="172">
        <f>'[1]SCC x Atuacao = Comércio'!G59</f>
        <v>0</v>
      </c>
      <c r="H283" s="172">
        <f>'[1]SCC x Atuacao = Comércio'!H59</f>
        <v>0</v>
      </c>
      <c r="I283" s="172">
        <f>'[1]SCC x Atuacao = Comércio'!I59</f>
        <v>98439.352579954226</v>
      </c>
      <c r="J283" s="172">
        <f>'[1]SCC x Atuacao = Comércio'!J59</f>
        <v>0</v>
      </c>
      <c r="K283" s="172">
        <f>'[1]SCC x Atuacao = Comércio'!K59</f>
        <v>0</v>
      </c>
      <c r="L283" s="172">
        <f t="shared" si="16"/>
        <v>2371771.6694954471</v>
      </c>
      <c r="N283" s="157" t="s">
        <v>551</v>
      </c>
      <c r="O283" s="173">
        <f>B283/'Total x Ano'!$J$30</f>
        <v>3.1856659465224024E-3</v>
      </c>
      <c r="P283" s="173">
        <f>C283/'Total x Ano'!$J$30</f>
        <v>0</v>
      </c>
      <c r="Q283" s="173">
        <f>D283/'Total x Ano'!$J$30</f>
        <v>0</v>
      </c>
      <c r="R283" s="173">
        <f>E283/'Total x Ano'!$J$30</f>
        <v>0</v>
      </c>
      <c r="S283" s="173">
        <f>F283/'Total x Ano'!$J$30</f>
        <v>1.1316692128588622E-2</v>
      </c>
      <c r="T283" s="173">
        <f>G283/'Total x Ano'!$J$30</f>
        <v>0</v>
      </c>
      <c r="U283" s="173">
        <f>H283/'Total x Ano'!$J$30</f>
        <v>0</v>
      </c>
      <c r="V283" s="173">
        <f>I283/'Total x Ano'!$J$30</f>
        <v>6.2797802555044084E-4</v>
      </c>
      <c r="W283" s="173">
        <f>J283/'Total x Ano'!$J$30</f>
        <v>0</v>
      </c>
      <c r="X283" s="173">
        <f>K283/'Total x Ano'!$J$30</f>
        <v>0</v>
      </c>
      <c r="Y283" s="173">
        <f>L283/'Total x Ano'!$J$30</f>
        <v>1.5130336100661463E-2</v>
      </c>
    </row>
    <row r="284" spans="1:25" x14ac:dyDescent="0.25">
      <c r="A284" s="157" t="s">
        <v>552</v>
      </c>
      <c r="B284" s="172">
        <f>'[1]SCC x Atuacao = Comércio'!B60</f>
        <v>65337.839359566504</v>
      </c>
      <c r="C284" s="172">
        <f>'[1]SCC x Atuacao = Comércio'!C60</f>
        <v>0</v>
      </c>
      <c r="D284" s="172">
        <f>'[1]SCC x Atuacao = Comércio'!D60</f>
        <v>0</v>
      </c>
      <c r="E284" s="172">
        <f>'[1]SCC x Atuacao = Comércio'!E60</f>
        <v>0</v>
      </c>
      <c r="F284" s="172">
        <f>'[1]SCC x Atuacao = Comércio'!F60</f>
        <v>205291.9671264927</v>
      </c>
      <c r="G284" s="172">
        <f>'[1]SCC x Atuacao = Comércio'!G60</f>
        <v>0</v>
      </c>
      <c r="H284" s="172">
        <f>'[1]SCC x Atuacao = Comércio'!H60</f>
        <v>0</v>
      </c>
      <c r="I284" s="172">
        <f>'[1]SCC x Atuacao = Comércio'!I60</f>
        <v>16890.252141865836</v>
      </c>
      <c r="J284" s="172">
        <f>'[1]SCC x Atuacao = Comércio'!J60</f>
        <v>0</v>
      </c>
      <c r="K284" s="172">
        <f>'[1]SCC x Atuacao = Comércio'!K60</f>
        <v>0</v>
      </c>
      <c r="L284" s="172">
        <f t="shared" si="16"/>
        <v>287520.05862792506</v>
      </c>
      <c r="N284" s="157" t="s">
        <v>552</v>
      </c>
      <c r="O284" s="173">
        <f>B284/'Total x Ano'!$J$30</f>
        <v>4.1681224306535893E-4</v>
      </c>
      <c r="P284" s="173">
        <f>C284/'Total x Ano'!$J$30</f>
        <v>0</v>
      </c>
      <c r="Q284" s="173">
        <f>D284/'Total x Ano'!$J$30</f>
        <v>0</v>
      </c>
      <c r="R284" s="173">
        <f>E284/'Total x Ano'!$J$30</f>
        <v>0</v>
      </c>
      <c r="S284" s="173">
        <f>F284/'Total x Ano'!$J$30</f>
        <v>1.3096271033756614E-3</v>
      </c>
      <c r="T284" s="173">
        <f>G284/'Total x Ano'!$J$30</f>
        <v>0</v>
      </c>
      <c r="U284" s="173">
        <f>H284/'Total x Ano'!$J$30</f>
        <v>0</v>
      </c>
      <c r="V284" s="173">
        <f>I284/'Total x Ano'!$J$30</f>
        <v>1.07748648412565E-4</v>
      </c>
      <c r="W284" s="173">
        <f>J284/'Total x Ano'!$J$30</f>
        <v>0</v>
      </c>
      <c r="X284" s="173">
        <f>K284/'Total x Ano'!$J$30</f>
        <v>0</v>
      </c>
      <c r="Y284" s="173">
        <f>L284/'Total x Ano'!$J$30</f>
        <v>1.8341879948535853E-3</v>
      </c>
    </row>
    <row r="285" spans="1:25" x14ac:dyDescent="0.25">
      <c r="A285" s="157" t="s">
        <v>553</v>
      </c>
      <c r="B285" s="172">
        <f>'[1]SCC x Atuacao = Comércio'!B61</f>
        <v>51430.380278231663</v>
      </c>
      <c r="C285" s="172">
        <f>'[1]SCC x Atuacao = Comércio'!C61</f>
        <v>0</v>
      </c>
      <c r="D285" s="172">
        <f>'[1]SCC x Atuacao = Comércio'!D61</f>
        <v>0</v>
      </c>
      <c r="E285" s="172">
        <f>'[1]SCC x Atuacao = Comércio'!E61</f>
        <v>0</v>
      </c>
      <c r="F285" s="172">
        <f>'[1]SCC x Atuacao = Comércio'!F61</f>
        <v>251668.75894595459</v>
      </c>
      <c r="G285" s="172">
        <f>'[1]SCC x Atuacao = Comércio'!G61</f>
        <v>0</v>
      </c>
      <c r="H285" s="172">
        <f>'[1]SCC x Atuacao = Comércio'!H61</f>
        <v>0</v>
      </c>
      <c r="I285" s="172">
        <f>'[1]SCC x Atuacao = Comércio'!I61</f>
        <v>17727.283164016109</v>
      </c>
      <c r="J285" s="172">
        <f>'[1]SCC x Atuacao = Comércio'!J61</f>
        <v>0</v>
      </c>
      <c r="K285" s="172">
        <f>'[1]SCC x Atuacao = Comércio'!K61</f>
        <v>0</v>
      </c>
      <c r="L285" s="172">
        <f t="shared" si="16"/>
        <v>320826.42238820234</v>
      </c>
      <c r="N285" s="157" t="s">
        <v>553</v>
      </c>
      <c r="O285" s="173">
        <f>B285/'Total x Ano'!$J$30</f>
        <v>3.2809184349521115E-4</v>
      </c>
      <c r="P285" s="173">
        <f>C285/'Total x Ano'!$J$30</f>
        <v>0</v>
      </c>
      <c r="Q285" s="173">
        <f>D285/'Total x Ano'!$J$30</f>
        <v>0</v>
      </c>
      <c r="R285" s="173">
        <f>E285/'Total x Ano'!$J$30</f>
        <v>0</v>
      </c>
      <c r="S285" s="173">
        <f>F285/'Total x Ano'!$J$30</f>
        <v>1.6054803916680117E-3</v>
      </c>
      <c r="T285" s="173">
        <f>G285/'Total x Ano'!$J$30</f>
        <v>0</v>
      </c>
      <c r="U285" s="173">
        <f>H285/'Total x Ano'!$J$30</f>
        <v>0</v>
      </c>
      <c r="V285" s="173">
        <f>I285/'Total x Ano'!$J$30</f>
        <v>1.1308835326472222E-4</v>
      </c>
      <c r="W285" s="173">
        <f>J285/'Total x Ano'!$J$30</f>
        <v>0</v>
      </c>
      <c r="X285" s="173">
        <f>K285/'Total x Ano'!$J$30</f>
        <v>0</v>
      </c>
      <c r="Y285" s="173">
        <f>L285/'Total x Ano'!$J$30</f>
        <v>2.0466605884279449E-3</v>
      </c>
    </row>
    <row r="286" spans="1:25" x14ac:dyDescent="0.25">
      <c r="A286" s="157" t="s">
        <v>554</v>
      </c>
      <c r="B286" s="172">
        <f>'[1]SCC x Atuacao = Comércio'!B62</f>
        <v>165661.72783942721</v>
      </c>
      <c r="C286" s="172">
        <f>'[1]SCC x Atuacao = Comércio'!C62</f>
        <v>0</v>
      </c>
      <c r="D286" s="172">
        <f>'[1]SCC x Atuacao = Comércio'!D62</f>
        <v>0</v>
      </c>
      <c r="E286" s="172">
        <f>'[1]SCC x Atuacao = Comércio'!E62</f>
        <v>0</v>
      </c>
      <c r="F286" s="172">
        <f>'[1]SCC x Atuacao = Comércio'!F62</f>
        <v>702143.73929993506</v>
      </c>
      <c r="G286" s="172">
        <f>'[1]SCC x Atuacao = Comércio'!G62</f>
        <v>0</v>
      </c>
      <c r="H286" s="172">
        <f>'[1]SCC x Atuacao = Comércio'!H62</f>
        <v>0</v>
      </c>
      <c r="I286" s="172">
        <f>'[1]SCC x Atuacao = Comércio'!I62</f>
        <v>74553.617536782578</v>
      </c>
      <c r="J286" s="172">
        <f>'[1]SCC x Atuacao = Comércio'!J62</f>
        <v>0</v>
      </c>
      <c r="K286" s="172">
        <f>'[1]SCC x Atuacao = Comércio'!K62</f>
        <v>0</v>
      </c>
      <c r="L286" s="172">
        <f t="shared" si="16"/>
        <v>942359.08467614488</v>
      </c>
      <c r="N286" s="157" t="s">
        <v>554</v>
      </c>
      <c r="O286" s="173">
        <f>B286/'Total x Ano'!$J$30</f>
        <v>1.0568123624480502E-3</v>
      </c>
      <c r="P286" s="173">
        <f>C286/'Total x Ano'!$J$30</f>
        <v>0</v>
      </c>
      <c r="Q286" s="173">
        <f>D286/'Total x Ano'!$J$30</f>
        <v>0</v>
      </c>
      <c r="R286" s="173">
        <f>E286/'Total x Ano'!$J$30</f>
        <v>0</v>
      </c>
      <c r="S286" s="173">
        <f>F286/'Total x Ano'!$J$30</f>
        <v>4.4792131144914295E-3</v>
      </c>
      <c r="T286" s="173">
        <f>G286/'Total x Ano'!$J$30</f>
        <v>0</v>
      </c>
      <c r="U286" s="173">
        <f>H286/'Total x Ano'!$J$30</f>
        <v>0</v>
      </c>
      <c r="V286" s="173">
        <f>I286/'Total x Ano'!$J$30</f>
        <v>4.756028185005076E-4</v>
      </c>
      <c r="W286" s="173">
        <f>J286/'Total x Ano'!$J$30</f>
        <v>0</v>
      </c>
      <c r="X286" s="173">
        <f>K286/'Total x Ano'!$J$30</f>
        <v>0</v>
      </c>
      <c r="Y286" s="173">
        <f>L286/'Total x Ano'!$J$30</f>
        <v>6.0116282954399873E-3</v>
      </c>
    </row>
    <row r="287" spans="1:25" x14ac:dyDescent="0.25">
      <c r="A287" s="157" t="s">
        <v>555</v>
      </c>
      <c r="B287" s="172">
        <f>'[1]SCC x Atuacao = Comércio'!B63</f>
        <v>163277.39764411026</v>
      </c>
      <c r="C287" s="172">
        <f>'[1]SCC x Atuacao = Comércio'!C63</f>
        <v>0</v>
      </c>
      <c r="D287" s="172">
        <f>'[1]SCC x Atuacao = Comércio'!D63</f>
        <v>0</v>
      </c>
      <c r="E287" s="172">
        <f>'[1]SCC x Atuacao = Comércio'!E63</f>
        <v>0</v>
      </c>
      <c r="F287" s="172">
        <f>'[1]SCC x Atuacao = Comércio'!F63</f>
        <v>680489.13266468199</v>
      </c>
      <c r="G287" s="172">
        <f>'[1]SCC x Atuacao = Comércio'!G63</f>
        <v>0</v>
      </c>
      <c r="H287" s="172">
        <f>'[1]SCC x Atuacao = Comércio'!H63</f>
        <v>0</v>
      </c>
      <c r="I287" s="172">
        <f>'[1]SCC x Atuacao = Comércio'!I63</f>
        <v>41406.219447310432</v>
      </c>
      <c r="J287" s="172">
        <f>'[1]SCC x Atuacao = Comércio'!J63</f>
        <v>0</v>
      </c>
      <c r="K287" s="172">
        <f>'[1]SCC x Atuacao = Comércio'!K63</f>
        <v>0</v>
      </c>
      <c r="L287" s="172">
        <f t="shared" si="16"/>
        <v>885172.74975610268</v>
      </c>
      <c r="N287" s="157" t="s">
        <v>555</v>
      </c>
      <c r="O287" s="173">
        <f>B287/'Total x Ano'!$J$30</f>
        <v>1.0416019112507071E-3</v>
      </c>
      <c r="P287" s="173">
        <f>C287/'Total x Ano'!$J$30</f>
        <v>0</v>
      </c>
      <c r="Q287" s="173">
        <f>D287/'Total x Ano'!$J$30</f>
        <v>0</v>
      </c>
      <c r="R287" s="173">
        <f>E287/'Total x Ano'!$J$30</f>
        <v>0</v>
      </c>
      <c r="S287" s="173">
        <f>F287/'Total x Ano'!$J$30</f>
        <v>4.3410710324634852E-3</v>
      </c>
      <c r="T287" s="173">
        <f>G287/'Total x Ano'!$J$30</f>
        <v>0</v>
      </c>
      <c r="U287" s="173">
        <f>H287/'Total x Ano'!$J$30</f>
        <v>0</v>
      </c>
      <c r="V287" s="173">
        <f>I287/'Total x Ano'!$J$30</f>
        <v>2.6414432086914442E-4</v>
      </c>
      <c r="W287" s="173">
        <f>J287/'Total x Ano'!$J$30</f>
        <v>0</v>
      </c>
      <c r="X287" s="173">
        <f>K287/'Total x Ano'!$J$30</f>
        <v>0</v>
      </c>
      <c r="Y287" s="173">
        <f>L287/'Total x Ano'!$J$30</f>
        <v>5.6468172645833372E-3</v>
      </c>
    </row>
    <row r="288" spans="1:25" x14ac:dyDescent="0.25">
      <c r="A288" s="156" t="s">
        <v>95</v>
      </c>
      <c r="B288" s="172">
        <f>'[1]SCC x Atuacao = Comércio'!B64</f>
        <v>6665432.8917020326</v>
      </c>
      <c r="C288" s="172">
        <f>'[1]SCC x Atuacao = Comércio'!C64</f>
        <v>0</v>
      </c>
      <c r="D288" s="172">
        <f>'[1]SCC x Atuacao = Comércio'!D64</f>
        <v>0</v>
      </c>
      <c r="E288" s="172">
        <f>'[1]SCC x Atuacao = Comércio'!E64</f>
        <v>0</v>
      </c>
      <c r="F288" s="172">
        <f>'[1]SCC x Atuacao = Comércio'!F64</f>
        <v>33275381.469350718</v>
      </c>
      <c r="G288" s="172">
        <f>'[1]SCC x Atuacao = Comércio'!G64</f>
        <v>0</v>
      </c>
      <c r="H288" s="172">
        <f>'[1]SCC x Atuacao = Comércio'!H64</f>
        <v>0</v>
      </c>
      <c r="I288" s="172">
        <f>'[1]SCC x Atuacao = Comércio'!I64</f>
        <v>1654147.9718041848</v>
      </c>
      <c r="J288" s="172">
        <f>'[1]SCC x Atuacao = Comércio'!J64</f>
        <v>0</v>
      </c>
      <c r="K288" s="172">
        <f>'[1]SCC x Atuacao = Comércio'!K64</f>
        <v>0</v>
      </c>
      <c r="L288" s="172">
        <f t="shared" si="16"/>
        <v>41594962.332856938</v>
      </c>
      <c r="N288" s="157" t="s">
        <v>95</v>
      </c>
      <c r="O288" s="173">
        <f>B288/'Total x Ano'!$J$30</f>
        <v>4.2521057657000226E-2</v>
      </c>
      <c r="P288" s="173">
        <f>C288/'Total x Ano'!$J$30</f>
        <v>0</v>
      </c>
      <c r="Q288" s="173">
        <f>D288/'Total x Ano'!$J$30</f>
        <v>0</v>
      </c>
      <c r="R288" s="173">
        <f>E288/'Total x Ano'!$J$30</f>
        <v>0</v>
      </c>
      <c r="S288" s="173">
        <f>F288/'Total x Ano'!$J$30</f>
        <v>0.21227494702983049</v>
      </c>
      <c r="T288" s="173">
        <f>G288/'Total x Ano'!$J$30</f>
        <v>0</v>
      </c>
      <c r="U288" s="173">
        <f>H288/'Total x Ano'!$J$30</f>
        <v>0</v>
      </c>
      <c r="V288" s="173">
        <f>I288/'Total x Ano'!$J$30</f>
        <v>1.055237108003277E-2</v>
      </c>
      <c r="W288" s="173">
        <f>J288/'Total x Ano'!$J$30</f>
        <v>0</v>
      </c>
      <c r="X288" s="173">
        <f>K288/'Total x Ano'!$J$30</f>
        <v>0</v>
      </c>
      <c r="Y288" s="173">
        <f>L288/'Total x Ano'!$J$30</f>
        <v>0.26534837576686349</v>
      </c>
    </row>
    <row r="291" spans="1:25" x14ac:dyDescent="0.25">
      <c r="A291" s="157"/>
      <c r="B291" s="171">
        <v>2016</v>
      </c>
      <c r="C291" s="171">
        <v>2016</v>
      </c>
      <c r="D291" s="171">
        <v>2016</v>
      </c>
      <c r="E291" s="171">
        <v>2016</v>
      </c>
      <c r="F291" s="171">
        <v>2016</v>
      </c>
      <c r="G291" s="171">
        <v>2016</v>
      </c>
      <c r="H291" s="171">
        <v>2016</v>
      </c>
      <c r="I291" s="171">
        <v>2016</v>
      </c>
      <c r="J291" s="171">
        <v>2016</v>
      </c>
      <c r="K291" s="171">
        <v>2016</v>
      </c>
      <c r="L291" s="171">
        <v>2016</v>
      </c>
      <c r="N291" s="157"/>
      <c r="O291" s="171">
        <v>2016</v>
      </c>
      <c r="P291" s="171">
        <v>2016</v>
      </c>
      <c r="Q291" s="171">
        <v>2016</v>
      </c>
      <c r="R291" s="171">
        <v>2016</v>
      </c>
      <c r="S291" s="171">
        <v>2016</v>
      </c>
      <c r="T291" s="171">
        <v>2016</v>
      </c>
      <c r="U291" s="171">
        <v>2016</v>
      </c>
      <c r="V291" s="171">
        <v>2016</v>
      </c>
      <c r="W291" s="171">
        <v>2016</v>
      </c>
      <c r="X291" s="171">
        <v>2016</v>
      </c>
      <c r="Y291" s="171">
        <v>2016</v>
      </c>
    </row>
    <row r="292" spans="1:25" x14ac:dyDescent="0.25">
      <c r="A292" s="157"/>
      <c r="B292" s="157" t="s">
        <v>780</v>
      </c>
      <c r="C292" s="157" t="s">
        <v>782</v>
      </c>
      <c r="D292" s="157" t="s">
        <v>23</v>
      </c>
      <c r="E292" s="157" t="s">
        <v>787</v>
      </c>
      <c r="F292" s="157" t="s">
        <v>788</v>
      </c>
      <c r="G292" s="157" t="s">
        <v>791</v>
      </c>
      <c r="H292" s="157" t="s">
        <v>25</v>
      </c>
      <c r="I292" s="157" t="s">
        <v>24</v>
      </c>
      <c r="J292" s="157" t="s">
        <v>35</v>
      </c>
      <c r="K292" s="157" t="s">
        <v>795</v>
      </c>
      <c r="L292" s="157" t="s">
        <v>939</v>
      </c>
      <c r="N292" s="157"/>
      <c r="O292" s="157" t="s">
        <v>780</v>
      </c>
      <c r="P292" s="157" t="s">
        <v>782</v>
      </c>
      <c r="Q292" s="157" t="s">
        <v>23</v>
      </c>
      <c r="R292" s="157" t="s">
        <v>787</v>
      </c>
      <c r="S292" s="157" t="s">
        <v>788</v>
      </c>
      <c r="T292" s="157" t="s">
        <v>791</v>
      </c>
      <c r="U292" s="157" t="s">
        <v>25</v>
      </c>
      <c r="V292" s="157" t="s">
        <v>24</v>
      </c>
      <c r="W292" s="157" t="s">
        <v>35</v>
      </c>
      <c r="X292" s="157" t="s">
        <v>795</v>
      </c>
      <c r="Y292" s="176" t="s">
        <v>939</v>
      </c>
    </row>
    <row r="293" spans="1:25" x14ac:dyDescent="0.25">
      <c r="A293" s="157" t="s">
        <v>529</v>
      </c>
      <c r="B293" s="172">
        <f>'[1]SCC x Atuacao = Comércio'!B69</f>
        <v>57833.121982081611</v>
      </c>
      <c r="C293" s="172">
        <f>'[1]SCC x Atuacao = Comércio'!C69</f>
        <v>0</v>
      </c>
      <c r="D293" s="172">
        <f>'[1]SCC x Atuacao = Comércio'!D69</f>
        <v>0</v>
      </c>
      <c r="E293" s="172">
        <f>'[1]SCC x Atuacao = Comércio'!E69</f>
        <v>0</v>
      </c>
      <c r="F293" s="172">
        <f>'[1]SCC x Atuacao = Comércio'!F69</f>
        <v>113145.50127000353</v>
      </c>
      <c r="G293" s="172">
        <f>'[1]SCC x Atuacao = Comércio'!G69</f>
        <v>0</v>
      </c>
      <c r="H293" s="172">
        <f>'[1]SCC x Atuacao = Comércio'!H69</f>
        <v>0</v>
      </c>
      <c r="I293" s="172">
        <f>'[1]SCC x Atuacao = Comércio'!I69</f>
        <v>10910.198414245195</v>
      </c>
      <c r="J293" s="172">
        <f>'[1]SCC x Atuacao = Comércio'!J69</f>
        <v>0</v>
      </c>
      <c r="K293" s="172">
        <f>'[1]SCC x Atuacao = Comércio'!K69</f>
        <v>0</v>
      </c>
      <c r="L293" s="172">
        <f>SUM(B293:K293)</f>
        <v>181888.82166633033</v>
      </c>
      <c r="N293" s="157" t="s">
        <v>529</v>
      </c>
      <c r="O293" s="173">
        <f>B293/'Total x Ano'!$K$30</f>
        <v>3.8777318875337545E-4</v>
      </c>
      <c r="P293" s="173">
        <f>C293/'Total x Ano'!$K$30</f>
        <v>0</v>
      </c>
      <c r="Q293" s="173">
        <f>D293/'Total x Ano'!$K$30</f>
        <v>0</v>
      </c>
      <c r="R293" s="173">
        <f>E293/'Total x Ano'!$K$30</f>
        <v>0</v>
      </c>
      <c r="S293" s="173">
        <f>F293/'Total x Ano'!$K$30</f>
        <v>7.5864470595521458E-4</v>
      </c>
      <c r="T293" s="173">
        <f>G293/'Total x Ano'!$K$30</f>
        <v>0</v>
      </c>
      <c r="U293" s="173">
        <f>H293/'Total x Ano'!$K$30</f>
        <v>0</v>
      </c>
      <c r="V293" s="173">
        <f>I293/'Total x Ano'!$K$30</f>
        <v>7.3153277637936752E-5</v>
      </c>
      <c r="W293" s="173">
        <f>J293/'Total x Ano'!$K$30</f>
        <v>0</v>
      </c>
      <c r="X293" s="173">
        <f>K293/'Total x Ano'!$K$30</f>
        <v>0</v>
      </c>
      <c r="Y293" s="173">
        <f>L293/'Total x Ano'!$K$30</f>
        <v>1.2195711723465268E-3</v>
      </c>
    </row>
    <row r="294" spans="1:25" x14ac:dyDescent="0.25">
      <c r="A294" s="157" t="s">
        <v>530</v>
      </c>
      <c r="B294" s="172">
        <f>'[1]SCC x Atuacao = Comércio'!B70</f>
        <v>13638.765467863343</v>
      </c>
      <c r="C294" s="172">
        <f>'[1]SCC x Atuacao = Comércio'!C70</f>
        <v>0</v>
      </c>
      <c r="D294" s="172">
        <f>'[1]SCC x Atuacao = Comércio'!D70</f>
        <v>0</v>
      </c>
      <c r="E294" s="172">
        <f>'[1]SCC x Atuacao = Comércio'!E70</f>
        <v>0</v>
      </c>
      <c r="F294" s="172">
        <f>'[1]SCC x Atuacao = Comércio'!F70</f>
        <v>29419.353096827472</v>
      </c>
      <c r="G294" s="172">
        <f>'[1]SCC x Atuacao = Comércio'!G70</f>
        <v>0</v>
      </c>
      <c r="H294" s="172">
        <f>'[1]SCC x Atuacao = Comércio'!H70</f>
        <v>0</v>
      </c>
      <c r="I294" s="172">
        <f>'[1]SCC x Atuacao = Comércio'!I70</f>
        <v>4407.6894897772036</v>
      </c>
      <c r="J294" s="172">
        <f>'[1]SCC x Atuacao = Comércio'!J70</f>
        <v>0</v>
      </c>
      <c r="K294" s="172">
        <f>'[1]SCC x Atuacao = Comércio'!K70</f>
        <v>0</v>
      </c>
      <c r="L294" s="172">
        <f t="shared" ref="L294:L320" si="17">SUM(B294:K294)</f>
        <v>47465.808054468012</v>
      </c>
      <c r="N294" s="157" t="s">
        <v>530</v>
      </c>
      <c r="O294" s="173">
        <f>B294/'Total x Ano'!$K$30</f>
        <v>9.1448419087100278E-5</v>
      </c>
      <c r="P294" s="173">
        <f>C294/'Total x Ano'!$K$30</f>
        <v>0</v>
      </c>
      <c r="Q294" s="173">
        <f>D294/'Total x Ano'!$K$30</f>
        <v>0</v>
      </c>
      <c r="R294" s="173">
        <f>E294/'Total x Ano'!$K$30</f>
        <v>0</v>
      </c>
      <c r="S294" s="173">
        <f>F294/'Total x Ano'!$K$30</f>
        <v>1.9725783375403497E-4</v>
      </c>
      <c r="T294" s="173">
        <f>G294/'Total x Ano'!$K$30</f>
        <v>0</v>
      </c>
      <c r="U294" s="173">
        <f>H294/'Total x Ano'!$K$30</f>
        <v>0</v>
      </c>
      <c r="V294" s="173">
        <f>I294/'Total x Ano'!$K$30</f>
        <v>2.9553718525090168E-5</v>
      </c>
      <c r="W294" s="173">
        <f>J294/'Total x Ano'!$K$30</f>
        <v>0</v>
      </c>
      <c r="X294" s="173">
        <f>K294/'Total x Ano'!$K$30</f>
        <v>0</v>
      </c>
      <c r="Y294" s="173">
        <f>L294/'Total x Ano'!$K$30</f>
        <v>3.182599713662254E-4</v>
      </c>
    </row>
    <row r="295" spans="1:25" x14ac:dyDescent="0.25">
      <c r="A295" s="157" t="s">
        <v>531</v>
      </c>
      <c r="B295" s="172">
        <f>'[1]SCC x Atuacao = Comércio'!B71</f>
        <v>79530.287064196629</v>
      </c>
      <c r="C295" s="172">
        <f>'[1]SCC x Atuacao = Comércio'!C71</f>
        <v>0</v>
      </c>
      <c r="D295" s="172">
        <f>'[1]SCC x Atuacao = Comércio'!D71</f>
        <v>0</v>
      </c>
      <c r="E295" s="172">
        <f>'[1]SCC x Atuacao = Comércio'!E71</f>
        <v>0</v>
      </c>
      <c r="F295" s="172">
        <f>'[1]SCC x Atuacao = Comércio'!F71</f>
        <v>356995.34757277247</v>
      </c>
      <c r="G295" s="172">
        <f>'[1]SCC x Atuacao = Comércio'!G71</f>
        <v>0</v>
      </c>
      <c r="H295" s="172">
        <f>'[1]SCC x Atuacao = Comércio'!H71</f>
        <v>0</v>
      </c>
      <c r="I295" s="172">
        <f>'[1]SCC x Atuacao = Comércio'!I71</f>
        <v>27580.475423568139</v>
      </c>
      <c r="J295" s="172">
        <f>'[1]SCC x Atuacao = Comércio'!J71</f>
        <v>0</v>
      </c>
      <c r="K295" s="172">
        <f>'[1]SCC x Atuacao = Comércio'!K71</f>
        <v>0</v>
      </c>
      <c r="L295" s="172">
        <f t="shared" si="17"/>
        <v>464106.11006053723</v>
      </c>
      <c r="N295" s="157" t="s">
        <v>531</v>
      </c>
      <c r="O295" s="173">
        <f>B295/'Total x Ano'!$K$30</f>
        <v>5.3325347068259427E-4</v>
      </c>
      <c r="P295" s="173">
        <f>C295/'Total x Ano'!$K$30</f>
        <v>0</v>
      </c>
      <c r="Q295" s="173">
        <f>D295/'Total x Ano'!$K$30</f>
        <v>0</v>
      </c>
      <c r="R295" s="173">
        <f>E295/'Total x Ano'!$K$30</f>
        <v>0</v>
      </c>
      <c r="S295" s="173">
        <f>F295/'Total x Ano'!$K$30</f>
        <v>2.3936668046609039E-3</v>
      </c>
      <c r="T295" s="173">
        <f>G295/'Total x Ano'!$K$30</f>
        <v>0</v>
      </c>
      <c r="U295" s="173">
        <f>H295/'Total x Ano'!$K$30</f>
        <v>0</v>
      </c>
      <c r="V295" s="173">
        <f>I295/'Total x Ano'!$K$30</f>
        <v>1.8492809199622206E-4</v>
      </c>
      <c r="W295" s="173">
        <f>J295/'Total x Ano'!$K$30</f>
        <v>0</v>
      </c>
      <c r="X295" s="173">
        <f>K295/'Total x Ano'!$K$30</f>
        <v>0</v>
      </c>
      <c r="Y295" s="173">
        <f>L295/'Total x Ano'!$K$30</f>
        <v>3.1118483673397202E-3</v>
      </c>
    </row>
    <row r="296" spans="1:25" x14ac:dyDescent="0.25">
      <c r="A296" s="157" t="s">
        <v>532</v>
      </c>
      <c r="B296" s="172">
        <f>'[1]SCC x Atuacao = Comércio'!B72</f>
        <v>6035.3143251302145</v>
      </c>
      <c r="C296" s="172">
        <f>'[1]SCC x Atuacao = Comércio'!C72</f>
        <v>0</v>
      </c>
      <c r="D296" s="172">
        <f>'[1]SCC x Atuacao = Comércio'!D72</f>
        <v>0</v>
      </c>
      <c r="E296" s="172">
        <f>'[1]SCC x Atuacao = Comércio'!E72</f>
        <v>0</v>
      </c>
      <c r="F296" s="172">
        <f>'[1]SCC x Atuacao = Comércio'!F72</f>
        <v>28491.13726738785</v>
      </c>
      <c r="G296" s="172">
        <f>'[1]SCC x Atuacao = Comércio'!G72</f>
        <v>0</v>
      </c>
      <c r="H296" s="172">
        <f>'[1]SCC x Atuacao = Comércio'!H72</f>
        <v>0</v>
      </c>
      <c r="I296" s="172">
        <f>'[1]SCC x Atuacao = Comércio'!I72</f>
        <v>3699.7583279775017</v>
      </c>
      <c r="J296" s="172">
        <f>'[1]SCC x Atuacao = Comércio'!J72</f>
        <v>0</v>
      </c>
      <c r="K296" s="172">
        <f>'[1]SCC x Atuacao = Comércio'!K72</f>
        <v>0</v>
      </c>
      <c r="L296" s="172">
        <f t="shared" si="17"/>
        <v>38226.209920495567</v>
      </c>
      <c r="N296" s="157" t="s">
        <v>532</v>
      </c>
      <c r="O296" s="173">
        <f>B296/'Total x Ano'!$K$30</f>
        <v>4.0467002312442566E-5</v>
      </c>
      <c r="P296" s="173">
        <f>C296/'Total x Ano'!$K$30</f>
        <v>0</v>
      </c>
      <c r="Q296" s="173">
        <f>D296/'Total x Ano'!$K$30</f>
        <v>0</v>
      </c>
      <c r="R296" s="173">
        <f>E296/'Total x Ano'!$K$30</f>
        <v>0</v>
      </c>
      <c r="S296" s="173">
        <f>F296/'Total x Ano'!$K$30</f>
        <v>1.9103411281874325E-4</v>
      </c>
      <c r="T296" s="173">
        <f>G296/'Total x Ano'!$K$30</f>
        <v>0</v>
      </c>
      <c r="U296" s="173">
        <f>H296/'Total x Ano'!$K$30</f>
        <v>0</v>
      </c>
      <c r="V296" s="173">
        <f>I296/'Total x Ano'!$K$30</f>
        <v>2.4807014307496565E-5</v>
      </c>
      <c r="W296" s="173">
        <f>J296/'Total x Ano'!$K$30</f>
        <v>0</v>
      </c>
      <c r="X296" s="173">
        <f>K296/'Total x Ano'!$K$30</f>
        <v>0</v>
      </c>
      <c r="Y296" s="173">
        <f>L296/'Total x Ano'!$K$30</f>
        <v>2.5630812943868239E-4</v>
      </c>
    </row>
    <row r="297" spans="1:25" x14ac:dyDescent="0.25">
      <c r="A297" s="157" t="s">
        <v>533</v>
      </c>
      <c r="B297" s="172">
        <f>'[1]SCC x Atuacao = Comércio'!B73</f>
        <v>86794.572955968659</v>
      </c>
      <c r="C297" s="172">
        <f>'[1]SCC x Atuacao = Comércio'!C73</f>
        <v>0</v>
      </c>
      <c r="D297" s="172">
        <f>'[1]SCC x Atuacao = Comércio'!D73</f>
        <v>0</v>
      </c>
      <c r="E297" s="172">
        <f>'[1]SCC x Atuacao = Comércio'!E73</f>
        <v>0</v>
      </c>
      <c r="F297" s="172">
        <f>'[1]SCC x Atuacao = Comércio'!F73</f>
        <v>308815.98579818802</v>
      </c>
      <c r="G297" s="172">
        <f>'[1]SCC x Atuacao = Comércio'!G73</f>
        <v>0</v>
      </c>
      <c r="H297" s="172">
        <f>'[1]SCC x Atuacao = Comércio'!H73</f>
        <v>0</v>
      </c>
      <c r="I297" s="172">
        <f>'[1]SCC x Atuacao = Comércio'!I73</f>
        <v>23773.209904215204</v>
      </c>
      <c r="J297" s="172">
        <f>'[1]SCC x Atuacao = Comércio'!J73</f>
        <v>0</v>
      </c>
      <c r="K297" s="172">
        <f>'[1]SCC x Atuacao = Comércio'!K73</f>
        <v>0</v>
      </c>
      <c r="L297" s="172">
        <f t="shared" si="17"/>
        <v>419383.76865837188</v>
      </c>
      <c r="N297" s="157" t="s">
        <v>533</v>
      </c>
      <c r="O297" s="173">
        <f>B297/'Total x Ano'!$K$30</f>
        <v>5.8196077209961533E-4</v>
      </c>
      <c r="P297" s="173">
        <f>C297/'Total x Ano'!$K$30</f>
        <v>0</v>
      </c>
      <c r="Q297" s="173">
        <f>D297/'Total x Ano'!$K$30</f>
        <v>0</v>
      </c>
      <c r="R297" s="173">
        <f>E297/'Total x Ano'!$K$30</f>
        <v>0</v>
      </c>
      <c r="S297" s="173">
        <f>F297/'Total x Ano'!$K$30</f>
        <v>2.0706224296188386E-3</v>
      </c>
      <c r="T297" s="173">
        <f>G297/'Total x Ano'!$K$30</f>
        <v>0</v>
      </c>
      <c r="U297" s="173">
        <f>H297/'Total x Ano'!$K$30</f>
        <v>0</v>
      </c>
      <c r="V297" s="173">
        <f>I297/'Total x Ano'!$K$30</f>
        <v>1.5940023805591981E-4</v>
      </c>
      <c r="W297" s="173">
        <f>J297/'Total x Ano'!$K$30</f>
        <v>0</v>
      </c>
      <c r="X297" s="173">
        <f>K297/'Total x Ano'!$K$30</f>
        <v>0</v>
      </c>
      <c r="Y297" s="173">
        <f>L297/'Total x Ano'!$K$30</f>
        <v>2.8119834397743737E-3</v>
      </c>
    </row>
    <row r="298" spans="1:25" x14ac:dyDescent="0.25">
      <c r="A298" s="157" t="s">
        <v>534</v>
      </c>
      <c r="B298" s="172">
        <f>'[1]SCC x Atuacao = Comércio'!B74</f>
        <v>4309.7743441713792</v>
      </c>
      <c r="C298" s="172">
        <f>'[1]SCC x Atuacao = Comércio'!C74</f>
        <v>0</v>
      </c>
      <c r="D298" s="172">
        <f>'[1]SCC x Atuacao = Comércio'!D74</f>
        <v>0</v>
      </c>
      <c r="E298" s="172">
        <f>'[1]SCC x Atuacao = Comércio'!E74</f>
        <v>0</v>
      </c>
      <c r="F298" s="172">
        <f>'[1]SCC x Atuacao = Comércio'!F74</f>
        <v>41825.473361629214</v>
      </c>
      <c r="G298" s="172">
        <f>'[1]SCC x Atuacao = Comércio'!G74</f>
        <v>0</v>
      </c>
      <c r="H298" s="172">
        <f>'[1]SCC x Atuacao = Comércio'!H74</f>
        <v>0</v>
      </c>
      <c r="I298" s="172">
        <f>'[1]SCC x Atuacao = Comércio'!I74</f>
        <v>631.56825019084272</v>
      </c>
      <c r="J298" s="172">
        <f>'[1]SCC x Atuacao = Comércio'!J74</f>
        <v>0</v>
      </c>
      <c r="K298" s="172">
        <f>'[1]SCC x Atuacao = Comércio'!K74</f>
        <v>0</v>
      </c>
      <c r="L298" s="172">
        <f t="shared" si="17"/>
        <v>46766.815955991435</v>
      </c>
      <c r="N298" s="157" t="s">
        <v>534</v>
      </c>
      <c r="O298" s="173">
        <f>B298/'Total x Ano'!$K$30</f>
        <v>2.889719390844254E-5</v>
      </c>
      <c r="P298" s="173">
        <f>C298/'Total x Ano'!$K$30</f>
        <v>0</v>
      </c>
      <c r="Q298" s="173">
        <f>D298/'Total x Ano'!$K$30</f>
        <v>0</v>
      </c>
      <c r="R298" s="173">
        <f>E298/'Total x Ano'!$K$30</f>
        <v>0</v>
      </c>
      <c r="S298" s="173">
        <f>F298/'Total x Ano'!$K$30</f>
        <v>2.8044132187059483E-4</v>
      </c>
      <c r="T298" s="173">
        <f>G298/'Total x Ano'!$K$30</f>
        <v>0</v>
      </c>
      <c r="U298" s="173">
        <f>H298/'Total x Ano'!$K$30</f>
        <v>0</v>
      </c>
      <c r="V298" s="173">
        <f>I298/'Total x Ano'!$K$30</f>
        <v>4.234688114671926E-6</v>
      </c>
      <c r="W298" s="173">
        <f>J298/'Total x Ano'!$K$30</f>
        <v>0</v>
      </c>
      <c r="X298" s="173">
        <f>K298/'Total x Ano'!$K$30</f>
        <v>0</v>
      </c>
      <c r="Y298" s="173">
        <f>L298/'Total x Ano'!$K$30</f>
        <v>3.135732038937093E-4</v>
      </c>
    </row>
    <row r="299" spans="1:25" x14ac:dyDescent="0.25">
      <c r="A299" s="157" t="s">
        <v>535</v>
      </c>
      <c r="B299" s="172">
        <f>'[1]SCC x Atuacao = Comércio'!B75</f>
        <v>10725.66498206371</v>
      </c>
      <c r="C299" s="172">
        <f>'[1]SCC x Atuacao = Comércio'!C75</f>
        <v>0</v>
      </c>
      <c r="D299" s="172">
        <f>'[1]SCC x Atuacao = Comércio'!D75</f>
        <v>0</v>
      </c>
      <c r="E299" s="172">
        <f>'[1]SCC x Atuacao = Comércio'!E75</f>
        <v>0</v>
      </c>
      <c r="F299" s="172">
        <f>'[1]SCC x Atuacao = Comércio'!F75</f>
        <v>68247.330255841502</v>
      </c>
      <c r="G299" s="172">
        <f>'[1]SCC x Atuacao = Comércio'!G75</f>
        <v>0</v>
      </c>
      <c r="H299" s="172">
        <f>'[1]SCC x Atuacao = Comércio'!H75</f>
        <v>0</v>
      </c>
      <c r="I299" s="172">
        <f>'[1]SCC x Atuacao = Comércio'!I75</f>
        <v>6322.9272073322609</v>
      </c>
      <c r="J299" s="172">
        <f>'[1]SCC x Atuacao = Comércio'!J75</f>
        <v>0</v>
      </c>
      <c r="K299" s="172">
        <f>'[1]SCC x Atuacao = Comércio'!K75</f>
        <v>0</v>
      </c>
      <c r="L299" s="172">
        <f t="shared" si="17"/>
        <v>85295.922445237476</v>
      </c>
      <c r="N299" s="157" t="s">
        <v>535</v>
      </c>
      <c r="O299" s="173">
        <f>B299/'Total x Ano'!$K$30</f>
        <v>7.1915974255788557E-5</v>
      </c>
      <c r="P299" s="173">
        <f>C299/'Total x Ano'!$K$30</f>
        <v>0</v>
      </c>
      <c r="Q299" s="173">
        <f>D299/'Total x Ano'!$K$30</f>
        <v>0</v>
      </c>
      <c r="R299" s="173">
        <f>E299/'Total x Ano'!$K$30</f>
        <v>0</v>
      </c>
      <c r="S299" s="173">
        <f>F299/'Total x Ano'!$K$30</f>
        <v>4.5760083443898894E-4</v>
      </c>
      <c r="T299" s="173">
        <f>G299/'Total x Ano'!$K$30</f>
        <v>0</v>
      </c>
      <c r="U299" s="173">
        <f>H299/'Total x Ano'!$K$30</f>
        <v>0</v>
      </c>
      <c r="V299" s="173">
        <f>I299/'Total x Ano'!$K$30</f>
        <v>4.2395457160385777E-5</v>
      </c>
      <c r="W299" s="173">
        <f>J299/'Total x Ano'!$K$30</f>
        <v>0</v>
      </c>
      <c r="X299" s="173">
        <f>K299/'Total x Ano'!$K$30</f>
        <v>0</v>
      </c>
      <c r="Y299" s="173">
        <f>L299/'Total x Ano'!$K$30</f>
        <v>5.7191226585516324E-4</v>
      </c>
    </row>
    <row r="300" spans="1:25" x14ac:dyDescent="0.25">
      <c r="A300" s="157" t="s">
        <v>536</v>
      </c>
      <c r="B300" s="172">
        <f>'[1]SCC x Atuacao = Comércio'!B76</f>
        <v>67949.02610128597</v>
      </c>
      <c r="C300" s="172">
        <f>'[1]SCC x Atuacao = Comércio'!C76</f>
        <v>0</v>
      </c>
      <c r="D300" s="172">
        <f>'[1]SCC x Atuacao = Comércio'!D76</f>
        <v>0</v>
      </c>
      <c r="E300" s="172">
        <f>'[1]SCC x Atuacao = Comércio'!E76</f>
        <v>0</v>
      </c>
      <c r="F300" s="172">
        <f>'[1]SCC x Atuacao = Comércio'!F76</f>
        <v>251144.19246703116</v>
      </c>
      <c r="G300" s="172">
        <f>'[1]SCC x Atuacao = Comércio'!G76</f>
        <v>0</v>
      </c>
      <c r="H300" s="172">
        <f>'[1]SCC x Atuacao = Comércio'!H76</f>
        <v>0</v>
      </c>
      <c r="I300" s="172">
        <f>'[1]SCC x Atuacao = Comércio'!I76</f>
        <v>11244.85267481405</v>
      </c>
      <c r="J300" s="172">
        <f>'[1]SCC x Atuacao = Comércio'!J76</f>
        <v>0</v>
      </c>
      <c r="K300" s="172">
        <f>'[1]SCC x Atuacao = Comércio'!K76</f>
        <v>0</v>
      </c>
      <c r="L300" s="172">
        <f t="shared" si="17"/>
        <v>330338.07124313118</v>
      </c>
      <c r="N300" s="157" t="s">
        <v>536</v>
      </c>
      <c r="O300" s="173">
        <f>B300/'Total x Ano'!$K$30</f>
        <v>4.5560069422061688E-4</v>
      </c>
      <c r="P300" s="173">
        <f>C300/'Total x Ano'!$K$30</f>
        <v>0</v>
      </c>
      <c r="Q300" s="173">
        <f>D300/'Total x Ano'!$K$30</f>
        <v>0</v>
      </c>
      <c r="R300" s="173">
        <f>E300/'Total x Ano'!$K$30</f>
        <v>0</v>
      </c>
      <c r="S300" s="173">
        <f>F300/'Total x Ano'!$K$30</f>
        <v>1.6839309553443346E-3</v>
      </c>
      <c r="T300" s="173">
        <f>G300/'Total x Ano'!$K$30</f>
        <v>0</v>
      </c>
      <c r="U300" s="173">
        <f>H300/'Total x Ano'!$K$30</f>
        <v>0</v>
      </c>
      <c r="V300" s="173">
        <f>I300/'Total x Ano'!$K$30</f>
        <v>7.5397146640735792E-5</v>
      </c>
      <c r="W300" s="173">
        <f>J300/'Total x Ano'!$K$30</f>
        <v>0</v>
      </c>
      <c r="X300" s="173">
        <f>K300/'Total x Ano'!$K$30</f>
        <v>0</v>
      </c>
      <c r="Y300" s="173">
        <f>L300/'Total x Ano'!$K$30</f>
        <v>2.2149287962056874E-3</v>
      </c>
    </row>
    <row r="301" spans="1:25" x14ac:dyDescent="0.25">
      <c r="A301" s="157" t="s">
        <v>537</v>
      </c>
      <c r="B301" s="172">
        <f>'[1]SCC x Atuacao = Comércio'!B77</f>
        <v>49085.578631210316</v>
      </c>
      <c r="C301" s="172">
        <f>'[1]SCC x Atuacao = Comércio'!C77</f>
        <v>0</v>
      </c>
      <c r="D301" s="172">
        <f>'[1]SCC x Atuacao = Comércio'!D77</f>
        <v>0</v>
      </c>
      <c r="E301" s="172">
        <f>'[1]SCC x Atuacao = Comércio'!E77</f>
        <v>0</v>
      </c>
      <c r="F301" s="172">
        <f>'[1]SCC x Atuacao = Comércio'!F77</f>
        <v>218105.83794657607</v>
      </c>
      <c r="G301" s="172">
        <f>'[1]SCC x Atuacao = Comércio'!G77</f>
        <v>0</v>
      </c>
      <c r="H301" s="172">
        <f>'[1]SCC x Atuacao = Comércio'!H77</f>
        <v>0</v>
      </c>
      <c r="I301" s="172">
        <f>'[1]SCC x Atuacao = Comércio'!I77</f>
        <v>17720.671275673234</v>
      </c>
      <c r="J301" s="172">
        <f>'[1]SCC x Atuacao = Comércio'!J77</f>
        <v>0</v>
      </c>
      <c r="K301" s="172">
        <f>'[1]SCC x Atuacao = Comércio'!K77</f>
        <v>0</v>
      </c>
      <c r="L301" s="172">
        <f t="shared" si="17"/>
        <v>284912.08785345964</v>
      </c>
      <c r="N301" s="157" t="s">
        <v>537</v>
      </c>
      <c r="O301" s="173">
        <f>B301/'Total x Ano'!$K$30</f>
        <v>3.2912059206359777E-4</v>
      </c>
      <c r="P301" s="173">
        <f>C301/'Total x Ano'!$K$30</f>
        <v>0</v>
      </c>
      <c r="Q301" s="173">
        <f>D301/'Total x Ano'!$K$30</f>
        <v>0</v>
      </c>
      <c r="R301" s="173">
        <f>E301/'Total x Ano'!$K$30</f>
        <v>0</v>
      </c>
      <c r="S301" s="173">
        <f>F301/'Total x Ano'!$K$30</f>
        <v>1.4624075852670507E-3</v>
      </c>
      <c r="T301" s="173">
        <f>G301/'Total x Ano'!$K$30</f>
        <v>0</v>
      </c>
      <c r="U301" s="173">
        <f>H301/'Total x Ano'!$K$30</f>
        <v>0</v>
      </c>
      <c r="V301" s="173">
        <f>I301/'Total x Ano'!$K$30</f>
        <v>1.1881774616191701E-4</v>
      </c>
      <c r="W301" s="173">
        <f>J301/'Total x Ano'!$K$30</f>
        <v>0</v>
      </c>
      <c r="X301" s="173">
        <f>K301/'Total x Ano'!$K$30</f>
        <v>0</v>
      </c>
      <c r="Y301" s="173">
        <f>L301/'Total x Ano'!$K$30</f>
        <v>1.9103459234925658E-3</v>
      </c>
    </row>
    <row r="302" spans="1:25" x14ac:dyDescent="0.25">
      <c r="A302" s="157" t="s">
        <v>538</v>
      </c>
      <c r="B302" s="172">
        <f>'[1]SCC x Atuacao = Comércio'!B78</f>
        <v>128053.0059021747</v>
      </c>
      <c r="C302" s="172">
        <f>'[1]SCC x Atuacao = Comércio'!C78</f>
        <v>0</v>
      </c>
      <c r="D302" s="172">
        <f>'[1]SCC x Atuacao = Comércio'!D78</f>
        <v>0</v>
      </c>
      <c r="E302" s="172">
        <f>'[1]SCC x Atuacao = Comércio'!E78</f>
        <v>0</v>
      </c>
      <c r="F302" s="172">
        <f>'[1]SCC x Atuacao = Comércio'!F78</f>
        <v>998476.70753021212</v>
      </c>
      <c r="G302" s="172">
        <f>'[1]SCC x Atuacao = Comércio'!G78</f>
        <v>0</v>
      </c>
      <c r="H302" s="172">
        <f>'[1]SCC x Atuacao = Comércio'!H78</f>
        <v>0</v>
      </c>
      <c r="I302" s="172">
        <f>'[1]SCC x Atuacao = Comércio'!I78</f>
        <v>25768.893127297251</v>
      </c>
      <c r="J302" s="172">
        <f>'[1]SCC x Atuacao = Comércio'!J78</f>
        <v>0</v>
      </c>
      <c r="K302" s="172">
        <f>'[1]SCC x Atuacao = Comércio'!K78</f>
        <v>0</v>
      </c>
      <c r="L302" s="172">
        <f t="shared" si="17"/>
        <v>1152298.606559684</v>
      </c>
      <c r="N302" s="157" t="s">
        <v>538</v>
      </c>
      <c r="O302" s="173">
        <f>B302/'Total x Ano'!$K$30</f>
        <v>8.5860006733729194E-4</v>
      </c>
      <c r="P302" s="173">
        <f>C302/'Total x Ano'!$K$30</f>
        <v>0</v>
      </c>
      <c r="Q302" s="173">
        <f>D302/'Total x Ano'!$K$30</f>
        <v>0</v>
      </c>
      <c r="R302" s="173">
        <f>E302/'Total x Ano'!$K$30</f>
        <v>0</v>
      </c>
      <c r="S302" s="173">
        <f>F302/'Total x Ano'!$K$30</f>
        <v>6.6948226812815368E-3</v>
      </c>
      <c r="T302" s="173">
        <f>G302/'Total x Ano'!$K$30</f>
        <v>0</v>
      </c>
      <c r="U302" s="173">
        <f>H302/'Total x Ano'!$K$30</f>
        <v>0</v>
      </c>
      <c r="V302" s="173">
        <f>I302/'Total x Ano'!$K$30</f>
        <v>1.7278136673501667E-4</v>
      </c>
      <c r="W302" s="173">
        <f>J302/'Total x Ano'!$K$30</f>
        <v>0</v>
      </c>
      <c r="X302" s="173">
        <f>K302/'Total x Ano'!$K$30</f>
        <v>0</v>
      </c>
      <c r="Y302" s="173">
        <f>L302/'Total x Ano'!$K$30</f>
        <v>7.7262041153538449E-3</v>
      </c>
    </row>
    <row r="303" spans="1:25" x14ac:dyDescent="0.25">
      <c r="A303" s="157" t="s">
        <v>539</v>
      </c>
      <c r="B303" s="172">
        <f>'[1]SCC x Atuacao = Comércio'!B79</f>
        <v>43842.929625084384</v>
      </c>
      <c r="C303" s="172">
        <f>'[1]SCC x Atuacao = Comércio'!C79</f>
        <v>0</v>
      </c>
      <c r="D303" s="172">
        <f>'[1]SCC x Atuacao = Comércio'!D79</f>
        <v>0</v>
      </c>
      <c r="E303" s="172">
        <f>'[1]SCC x Atuacao = Comércio'!E79</f>
        <v>0</v>
      </c>
      <c r="F303" s="172">
        <f>'[1]SCC x Atuacao = Comércio'!F79</f>
        <v>222291.51869901625</v>
      </c>
      <c r="G303" s="172">
        <f>'[1]SCC x Atuacao = Comércio'!G79</f>
        <v>0</v>
      </c>
      <c r="H303" s="172">
        <f>'[1]SCC x Atuacao = Comércio'!H79</f>
        <v>0</v>
      </c>
      <c r="I303" s="172">
        <f>'[1]SCC x Atuacao = Comércio'!I79</f>
        <v>10535.956884623218</v>
      </c>
      <c r="J303" s="172">
        <f>'[1]SCC x Atuacao = Comércio'!J79</f>
        <v>0</v>
      </c>
      <c r="K303" s="172">
        <f>'[1]SCC x Atuacao = Comércio'!K79</f>
        <v>0</v>
      </c>
      <c r="L303" s="172">
        <f t="shared" si="17"/>
        <v>276670.40520872385</v>
      </c>
      <c r="N303" s="157" t="s">
        <v>539</v>
      </c>
      <c r="O303" s="173">
        <f>B303/'Total x Ano'!$K$30</f>
        <v>2.9396843957820996E-4</v>
      </c>
      <c r="P303" s="173">
        <f>C303/'Total x Ano'!$K$30</f>
        <v>0</v>
      </c>
      <c r="Q303" s="173">
        <f>D303/'Total x Ano'!$K$30</f>
        <v>0</v>
      </c>
      <c r="R303" s="173">
        <f>E303/'Total x Ano'!$K$30</f>
        <v>0</v>
      </c>
      <c r="S303" s="173">
        <f>F303/'Total x Ano'!$K$30</f>
        <v>1.4904727271243456E-3</v>
      </c>
      <c r="T303" s="173">
        <f>G303/'Total x Ano'!$K$30</f>
        <v>0</v>
      </c>
      <c r="U303" s="173">
        <f>H303/'Total x Ano'!$K$30</f>
        <v>0</v>
      </c>
      <c r="V303" s="173">
        <f>I303/'Total x Ano'!$K$30</f>
        <v>7.0643974554654865E-5</v>
      </c>
      <c r="W303" s="173">
        <f>J303/'Total x Ano'!$K$30</f>
        <v>0</v>
      </c>
      <c r="X303" s="173">
        <f>K303/'Total x Ano'!$K$30</f>
        <v>0</v>
      </c>
      <c r="Y303" s="173">
        <f>L303/'Total x Ano'!$K$30</f>
        <v>1.8550851412572104E-3</v>
      </c>
    </row>
    <row r="304" spans="1:25" x14ac:dyDescent="0.25">
      <c r="A304" s="157" t="s">
        <v>540</v>
      </c>
      <c r="B304" s="172">
        <f>'[1]SCC x Atuacao = Comércio'!B80</f>
        <v>61957.307182613193</v>
      </c>
      <c r="C304" s="172">
        <f>'[1]SCC x Atuacao = Comércio'!C80</f>
        <v>0</v>
      </c>
      <c r="D304" s="172">
        <f>'[1]SCC x Atuacao = Comércio'!D80</f>
        <v>0</v>
      </c>
      <c r="E304" s="172">
        <f>'[1]SCC x Atuacao = Comércio'!E80</f>
        <v>0</v>
      </c>
      <c r="F304" s="172">
        <f>'[1]SCC x Atuacao = Comércio'!F80</f>
        <v>215924.38710874377</v>
      </c>
      <c r="G304" s="172">
        <f>'[1]SCC x Atuacao = Comércio'!G80</f>
        <v>0</v>
      </c>
      <c r="H304" s="172">
        <f>'[1]SCC x Atuacao = Comércio'!H80</f>
        <v>0</v>
      </c>
      <c r="I304" s="172">
        <f>'[1]SCC x Atuacao = Comércio'!I80</f>
        <v>14708.943152130047</v>
      </c>
      <c r="J304" s="172">
        <f>'[1]SCC x Atuacao = Comércio'!J80</f>
        <v>0</v>
      </c>
      <c r="K304" s="172">
        <f>'[1]SCC x Atuacao = Comércio'!K80</f>
        <v>0</v>
      </c>
      <c r="L304" s="172">
        <f t="shared" si="17"/>
        <v>292590.63744348701</v>
      </c>
      <c r="N304" s="157" t="s">
        <v>540</v>
      </c>
      <c r="O304" s="173">
        <f>B304/'Total x Ano'!$K$30</f>
        <v>4.1542600069590047E-4</v>
      </c>
      <c r="P304" s="173">
        <f>C304/'Total x Ano'!$K$30</f>
        <v>0</v>
      </c>
      <c r="Q304" s="173">
        <f>D304/'Total x Ano'!$K$30</f>
        <v>0</v>
      </c>
      <c r="R304" s="173">
        <f>E304/'Total x Ano'!$K$30</f>
        <v>0</v>
      </c>
      <c r="S304" s="173">
        <f>F304/'Total x Ano'!$K$30</f>
        <v>1.4477808779667421E-3</v>
      </c>
      <c r="T304" s="173">
        <f>G304/'Total x Ano'!$K$30</f>
        <v>0</v>
      </c>
      <c r="U304" s="173">
        <f>H304/'Total x Ano'!$K$30</f>
        <v>0</v>
      </c>
      <c r="V304" s="173">
        <f>I304/'Total x Ano'!$K$30</f>
        <v>9.8623999428230368E-5</v>
      </c>
      <c r="W304" s="173">
        <f>J304/'Total x Ano'!$K$30</f>
        <v>0</v>
      </c>
      <c r="X304" s="173">
        <f>K304/'Total x Ano'!$K$30</f>
        <v>0</v>
      </c>
      <c r="Y304" s="173">
        <f>L304/'Total x Ano'!$K$30</f>
        <v>1.9618308780908729E-3</v>
      </c>
    </row>
    <row r="305" spans="1:25" x14ac:dyDescent="0.25">
      <c r="A305" s="157" t="s">
        <v>541</v>
      </c>
      <c r="B305" s="172">
        <f>'[1]SCC x Atuacao = Comércio'!B81</f>
        <v>170119.45530118301</v>
      </c>
      <c r="C305" s="172">
        <f>'[1]SCC x Atuacao = Comércio'!C81</f>
        <v>0</v>
      </c>
      <c r="D305" s="172">
        <f>'[1]SCC x Atuacao = Comércio'!D81</f>
        <v>0</v>
      </c>
      <c r="E305" s="172">
        <f>'[1]SCC x Atuacao = Comércio'!E81</f>
        <v>0</v>
      </c>
      <c r="F305" s="172">
        <f>'[1]SCC x Atuacao = Comércio'!F81</f>
        <v>786211.04355476703</v>
      </c>
      <c r="G305" s="172">
        <f>'[1]SCC x Atuacao = Comércio'!G81</f>
        <v>0</v>
      </c>
      <c r="H305" s="172">
        <f>'[1]SCC x Atuacao = Comércio'!H81</f>
        <v>0</v>
      </c>
      <c r="I305" s="172">
        <f>'[1]SCC x Atuacao = Comércio'!I81</f>
        <v>33546.637353525417</v>
      </c>
      <c r="J305" s="172">
        <f>'[1]SCC x Atuacao = Comércio'!J81</f>
        <v>0</v>
      </c>
      <c r="K305" s="172">
        <f>'[1]SCC x Atuacao = Comércio'!K81</f>
        <v>0</v>
      </c>
      <c r="L305" s="172">
        <f t="shared" si="17"/>
        <v>989877.13620947546</v>
      </c>
      <c r="N305" s="157" t="s">
        <v>541</v>
      </c>
      <c r="O305" s="173">
        <f>B305/'Total x Ano'!$K$30</f>
        <v>1.1406571423131159E-3</v>
      </c>
      <c r="P305" s="173">
        <f>C305/'Total x Ano'!$K$30</f>
        <v>0</v>
      </c>
      <c r="Q305" s="173">
        <f>D305/'Total x Ano'!$K$30</f>
        <v>0</v>
      </c>
      <c r="R305" s="173">
        <f>E305/'Total x Ano'!$K$30</f>
        <v>0</v>
      </c>
      <c r="S305" s="173">
        <f>F305/'Total x Ano'!$K$30</f>
        <v>5.2715736751477648E-3</v>
      </c>
      <c r="T305" s="173">
        <f>G305/'Total x Ano'!$K$30</f>
        <v>0</v>
      </c>
      <c r="U305" s="173">
        <f>H305/'Total x Ano'!$K$30</f>
        <v>0</v>
      </c>
      <c r="V305" s="173">
        <f>I305/'Total x Ano'!$K$30</f>
        <v>2.249314249810006E-4</v>
      </c>
      <c r="W305" s="173">
        <f>J305/'Total x Ano'!$K$30</f>
        <v>0</v>
      </c>
      <c r="X305" s="173">
        <f>K305/'Total x Ano'!$K$30</f>
        <v>0</v>
      </c>
      <c r="Y305" s="173">
        <f>L305/'Total x Ano'!$K$30</f>
        <v>6.6371622424418819E-3</v>
      </c>
    </row>
    <row r="306" spans="1:25" x14ac:dyDescent="0.25">
      <c r="A306" s="157" t="s">
        <v>542</v>
      </c>
      <c r="B306" s="172">
        <f>'[1]SCC x Atuacao = Comércio'!B82</f>
        <v>27849.212307672013</v>
      </c>
      <c r="C306" s="172">
        <f>'[1]SCC x Atuacao = Comércio'!C82</f>
        <v>0</v>
      </c>
      <c r="D306" s="172">
        <f>'[1]SCC x Atuacao = Comércio'!D82</f>
        <v>0</v>
      </c>
      <c r="E306" s="172">
        <f>'[1]SCC x Atuacao = Comércio'!E82</f>
        <v>0</v>
      </c>
      <c r="F306" s="172">
        <f>'[1]SCC x Atuacao = Comércio'!F82</f>
        <v>144331.82786750959</v>
      </c>
      <c r="G306" s="172">
        <f>'[1]SCC x Atuacao = Comércio'!G82</f>
        <v>0</v>
      </c>
      <c r="H306" s="172">
        <f>'[1]SCC x Atuacao = Comércio'!H82</f>
        <v>0</v>
      </c>
      <c r="I306" s="172">
        <f>'[1]SCC x Atuacao = Comércio'!I82</f>
        <v>6636.9734749179233</v>
      </c>
      <c r="J306" s="172">
        <f>'[1]SCC x Atuacao = Comércio'!J82</f>
        <v>0</v>
      </c>
      <c r="K306" s="172">
        <f>'[1]SCC x Atuacao = Comércio'!K82</f>
        <v>0</v>
      </c>
      <c r="L306" s="172">
        <f t="shared" si="17"/>
        <v>178818.01365009954</v>
      </c>
      <c r="N306" s="157" t="s">
        <v>542</v>
      </c>
      <c r="O306" s="173">
        <f>B306/'Total x Ano'!$K$30</f>
        <v>1.8672998258958986E-4</v>
      </c>
      <c r="P306" s="173">
        <f>C306/'Total x Ano'!$K$30</f>
        <v>0</v>
      </c>
      <c r="Q306" s="173">
        <f>D306/'Total x Ano'!$K$30</f>
        <v>0</v>
      </c>
      <c r="R306" s="173">
        <f>E306/'Total x Ano'!$K$30</f>
        <v>0</v>
      </c>
      <c r="S306" s="173">
        <f>F306/'Total x Ano'!$K$30</f>
        <v>9.6775016137167933E-4</v>
      </c>
      <c r="T306" s="173">
        <f>G306/'Total x Ano'!$K$30</f>
        <v>0</v>
      </c>
      <c r="U306" s="173">
        <f>H306/'Total x Ano'!$K$30</f>
        <v>0</v>
      </c>
      <c r="V306" s="173">
        <f>I306/'Total x Ano'!$K$30</f>
        <v>4.450114881983862E-5</v>
      </c>
      <c r="W306" s="173">
        <f>J306/'Total x Ano'!$K$30</f>
        <v>0</v>
      </c>
      <c r="X306" s="173">
        <f>K306/'Total x Ano'!$K$30</f>
        <v>0</v>
      </c>
      <c r="Y306" s="173">
        <f>L306/'Total x Ano'!$K$30</f>
        <v>1.198981292781108E-3</v>
      </c>
    </row>
    <row r="307" spans="1:25" x14ac:dyDescent="0.25">
      <c r="A307" s="157" t="s">
        <v>543</v>
      </c>
      <c r="B307" s="172">
        <f>'[1]SCC x Atuacao = Comércio'!B83</f>
        <v>43846.916175519211</v>
      </c>
      <c r="C307" s="172">
        <f>'[1]SCC x Atuacao = Comércio'!C83</f>
        <v>0</v>
      </c>
      <c r="D307" s="172">
        <f>'[1]SCC x Atuacao = Comércio'!D83</f>
        <v>0</v>
      </c>
      <c r="E307" s="172">
        <f>'[1]SCC x Atuacao = Comércio'!E83</f>
        <v>0</v>
      </c>
      <c r="F307" s="172">
        <f>'[1]SCC x Atuacao = Comércio'!F83</f>
        <v>123958.62076783538</v>
      </c>
      <c r="G307" s="172">
        <f>'[1]SCC x Atuacao = Comércio'!G83</f>
        <v>0</v>
      </c>
      <c r="H307" s="172">
        <f>'[1]SCC x Atuacao = Comércio'!H83</f>
        <v>0</v>
      </c>
      <c r="I307" s="172">
        <f>'[1]SCC x Atuacao = Comércio'!I83</f>
        <v>3372.1516181614288</v>
      </c>
      <c r="J307" s="172">
        <f>'[1]SCC x Atuacao = Comércio'!J83</f>
        <v>0</v>
      </c>
      <c r="K307" s="172">
        <f>'[1]SCC x Atuacao = Comércio'!K83</f>
        <v>0</v>
      </c>
      <c r="L307" s="172">
        <f t="shared" si="17"/>
        <v>171177.68856151603</v>
      </c>
      <c r="N307" s="157" t="s">
        <v>543</v>
      </c>
      <c r="O307" s="173">
        <f>B307/'Total x Ano'!$K$30</f>
        <v>2.9399516954403676E-4</v>
      </c>
      <c r="P307" s="173">
        <f>C307/'Total x Ano'!$K$30</f>
        <v>0</v>
      </c>
      <c r="Q307" s="173">
        <f>D307/'Total x Ano'!$K$30</f>
        <v>0</v>
      </c>
      <c r="R307" s="173">
        <f>E307/'Total x Ano'!$K$30</f>
        <v>0</v>
      </c>
      <c r="S307" s="173">
        <f>F307/'Total x Ano'!$K$30</f>
        <v>8.3114706592368878E-4</v>
      </c>
      <c r="T307" s="173">
        <f>G307/'Total x Ano'!$K$30</f>
        <v>0</v>
      </c>
      <c r="U307" s="173">
        <f>H307/'Total x Ano'!$K$30</f>
        <v>0</v>
      </c>
      <c r="V307" s="173">
        <f>I307/'Total x Ano'!$K$30</f>
        <v>2.2610399389115708E-5</v>
      </c>
      <c r="W307" s="173">
        <f>J307/'Total x Ano'!$K$30</f>
        <v>0</v>
      </c>
      <c r="X307" s="173">
        <f>K307/'Total x Ano'!$K$30</f>
        <v>0</v>
      </c>
      <c r="Y307" s="173">
        <f>L307/'Total x Ano'!$K$30</f>
        <v>1.1477526348568413E-3</v>
      </c>
    </row>
    <row r="308" spans="1:25" x14ac:dyDescent="0.25">
      <c r="A308" s="157" t="s">
        <v>544</v>
      </c>
      <c r="B308" s="172">
        <f>'[1]SCC x Atuacao = Comércio'!B84</f>
        <v>151004.63655717409</v>
      </c>
      <c r="C308" s="172">
        <f>'[1]SCC x Atuacao = Comércio'!C84</f>
        <v>0</v>
      </c>
      <c r="D308" s="172">
        <f>'[1]SCC x Atuacao = Comércio'!D84</f>
        <v>0</v>
      </c>
      <c r="E308" s="172">
        <f>'[1]SCC x Atuacao = Comércio'!E84</f>
        <v>0</v>
      </c>
      <c r="F308" s="172">
        <f>'[1]SCC x Atuacao = Comércio'!F84</f>
        <v>950640.37584925268</v>
      </c>
      <c r="G308" s="172">
        <f>'[1]SCC x Atuacao = Comércio'!G84</f>
        <v>0</v>
      </c>
      <c r="H308" s="172">
        <f>'[1]SCC x Atuacao = Comércio'!H84</f>
        <v>0</v>
      </c>
      <c r="I308" s="172">
        <f>'[1]SCC x Atuacao = Comércio'!I84</f>
        <v>64521.947831569916</v>
      </c>
      <c r="J308" s="172">
        <f>'[1]SCC x Atuacao = Comércio'!J84</f>
        <v>0</v>
      </c>
      <c r="K308" s="172">
        <f>'[1]SCC x Atuacao = Comércio'!K84</f>
        <v>0</v>
      </c>
      <c r="L308" s="172">
        <f t="shared" si="17"/>
        <v>1166166.9602379967</v>
      </c>
      <c r="N308" s="157" t="s">
        <v>544</v>
      </c>
      <c r="O308" s="173">
        <f>B308/'Total x Ano'!$K$30</f>
        <v>1.0124915866112528E-3</v>
      </c>
      <c r="P308" s="173">
        <f>C308/'Total x Ano'!$K$30</f>
        <v>0</v>
      </c>
      <c r="Q308" s="173">
        <f>D308/'Total x Ano'!$K$30</f>
        <v>0</v>
      </c>
      <c r="R308" s="173">
        <f>E308/'Total x Ano'!$K$30</f>
        <v>0</v>
      </c>
      <c r="S308" s="173">
        <f>F308/'Total x Ano'!$K$30</f>
        <v>6.3740783355078993E-3</v>
      </c>
      <c r="T308" s="173">
        <f>G308/'Total x Ano'!$K$30</f>
        <v>0</v>
      </c>
      <c r="U308" s="173">
        <f>H308/'Total x Ano'!$K$30</f>
        <v>0</v>
      </c>
      <c r="V308" s="173">
        <f>I308/'Total x Ano'!$K$30</f>
        <v>4.3262200963279648E-4</v>
      </c>
      <c r="W308" s="173">
        <f>J308/'Total x Ano'!$K$30</f>
        <v>0</v>
      </c>
      <c r="X308" s="173">
        <f>K308/'Total x Ano'!$K$30</f>
        <v>0</v>
      </c>
      <c r="Y308" s="173">
        <f>L308/'Total x Ano'!$K$30</f>
        <v>7.8191919317519478E-3</v>
      </c>
    </row>
    <row r="309" spans="1:25" x14ac:dyDescent="0.25">
      <c r="A309" s="157" t="s">
        <v>545</v>
      </c>
      <c r="B309" s="172">
        <f>'[1]SCC x Atuacao = Comércio'!B85</f>
        <v>479755.21961764543</v>
      </c>
      <c r="C309" s="172">
        <f>'[1]SCC x Atuacao = Comércio'!C85</f>
        <v>0</v>
      </c>
      <c r="D309" s="172">
        <f>'[1]SCC x Atuacao = Comércio'!D85</f>
        <v>0</v>
      </c>
      <c r="E309" s="172">
        <f>'[1]SCC x Atuacao = Comércio'!E85</f>
        <v>0</v>
      </c>
      <c r="F309" s="172">
        <f>'[1]SCC x Atuacao = Comércio'!F85</f>
        <v>2426680.702873928</v>
      </c>
      <c r="G309" s="172">
        <f>'[1]SCC x Atuacao = Comércio'!G85</f>
        <v>0</v>
      </c>
      <c r="H309" s="172">
        <f>'[1]SCC x Atuacao = Comércio'!H85</f>
        <v>0</v>
      </c>
      <c r="I309" s="172">
        <f>'[1]SCC x Atuacao = Comércio'!I85</f>
        <v>196409.44928372279</v>
      </c>
      <c r="J309" s="172">
        <f>'[1]SCC x Atuacao = Comércio'!J85</f>
        <v>0</v>
      </c>
      <c r="K309" s="172">
        <f>'[1]SCC x Atuacao = Comércio'!K85</f>
        <v>0</v>
      </c>
      <c r="L309" s="172">
        <f t="shared" si="17"/>
        <v>3102845.3717752961</v>
      </c>
      <c r="N309" s="157" t="s">
        <v>545</v>
      </c>
      <c r="O309" s="173">
        <f>B309/'Total x Ano'!$K$30</f>
        <v>3.2167762167473815E-3</v>
      </c>
      <c r="P309" s="173">
        <f>C309/'Total x Ano'!$K$30</f>
        <v>0</v>
      </c>
      <c r="Q309" s="173">
        <f>D309/'Total x Ano'!$K$30</f>
        <v>0</v>
      </c>
      <c r="R309" s="173">
        <f>E309/'Total x Ano'!$K$30</f>
        <v>0</v>
      </c>
      <c r="S309" s="173">
        <f>F309/'Total x Ano'!$K$30</f>
        <v>1.6270982474908675E-2</v>
      </c>
      <c r="T309" s="173">
        <f>G309/'Total x Ano'!$K$30</f>
        <v>0</v>
      </c>
      <c r="U309" s="173">
        <f>H309/'Total x Ano'!$K$30</f>
        <v>0</v>
      </c>
      <c r="V309" s="173">
        <f>I309/'Total x Ano'!$K$30</f>
        <v>1.3169325092572534E-3</v>
      </c>
      <c r="W309" s="173">
        <f>J309/'Total x Ano'!$K$30</f>
        <v>0</v>
      </c>
      <c r="X309" s="173">
        <f>K309/'Total x Ano'!$K$30</f>
        <v>0</v>
      </c>
      <c r="Y309" s="173">
        <f>L309/'Total x Ano'!$K$30</f>
        <v>2.0804691200913307E-2</v>
      </c>
    </row>
    <row r="310" spans="1:25" x14ac:dyDescent="0.25">
      <c r="A310" s="157" t="s">
        <v>546</v>
      </c>
      <c r="B310" s="172">
        <f>'[1]SCC x Atuacao = Comércio'!B86</f>
        <v>116760.38284939766</v>
      </c>
      <c r="C310" s="172">
        <f>'[1]SCC x Atuacao = Comércio'!C86</f>
        <v>0</v>
      </c>
      <c r="D310" s="172">
        <f>'[1]SCC x Atuacao = Comércio'!D86</f>
        <v>0</v>
      </c>
      <c r="E310" s="172">
        <f>'[1]SCC x Atuacao = Comércio'!E86</f>
        <v>0</v>
      </c>
      <c r="F310" s="172">
        <f>'[1]SCC x Atuacao = Comércio'!F86</f>
        <v>497186.33839396178</v>
      </c>
      <c r="G310" s="172">
        <f>'[1]SCC x Atuacao = Comércio'!G86</f>
        <v>0</v>
      </c>
      <c r="H310" s="172">
        <f>'[1]SCC x Atuacao = Comércio'!H86</f>
        <v>0</v>
      </c>
      <c r="I310" s="172">
        <f>'[1]SCC x Atuacao = Comércio'!I86</f>
        <v>46231.91189898851</v>
      </c>
      <c r="J310" s="172">
        <f>'[1]SCC x Atuacao = Comércio'!J86</f>
        <v>0</v>
      </c>
      <c r="K310" s="172">
        <f>'[1]SCC x Atuacao = Comércio'!K86</f>
        <v>0</v>
      </c>
      <c r="L310" s="172">
        <f t="shared" si="17"/>
        <v>660178.63314234791</v>
      </c>
      <c r="N310" s="157" t="s">
        <v>546</v>
      </c>
      <c r="O310" s="173">
        <f>B310/'Total x Ano'!$K$30</f>
        <v>7.8288261857286311E-4</v>
      </c>
      <c r="P310" s="173">
        <f>C310/'Total x Ano'!$K$30</f>
        <v>0</v>
      </c>
      <c r="Q310" s="173">
        <f>D310/'Total x Ano'!$K$30</f>
        <v>0</v>
      </c>
      <c r="R310" s="173">
        <f>E310/'Total x Ano'!$K$30</f>
        <v>0</v>
      </c>
      <c r="S310" s="173">
        <f>F310/'Total x Ano'!$K$30</f>
        <v>3.3336525028577054E-3</v>
      </c>
      <c r="T310" s="173">
        <f>G310/'Total x Ano'!$K$30</f>
        <v>0</v>
      </c>
      <c r="U310" s="173">
        <f>H310/'Total x Ano'!$K$30</f>
        <v>0</v>
      </c>
      <c r="V310" s="173">
        <f>I310/'Total x Ano'!$K$30</f>
        <v>3.0998665271417231E-4</v>
      </c>
      <c r="W310" s="173">
        <f>J310/'Total x Ano'!$K$30</f>
        <v>0</v>
      </c>
      <c r="X310" s="173">
        <f>K310/'Total x Ano'!$K$30</f>
        <v>0</v>
      </c>
      <c r="Y310" s="173">
        <f>L310/'Total x Ano'!$K$30</f>
        <v>4.4265217741447406E-3</v>
      </c>
    </row>
    <row r="311" spans="1:25" x14ac:dyDescent="0.25">
      <c r="A311" s="157" t="s">
        <v>547</v>
      </c>
      <c r="B311" s="172">
        <f>'[1]SCC x Atuacao = Comércio'!B87</f>
        <v>727251.61996355851</v>
      </c>
      <c r="C311" s="172">
        <f>'[1]SCC x Atuacao = Comércio'!C87</f>
        <v>0</v>
      </c>
      <c r="D311" s="172">
        <f>'[1]SCC x Atuacao = Comércio'!D87</f>
        <v>0</v>
      </c>
      <c r="E311" s="172">
        <f>'[1]SCC x Atuacao = Comércio'!E87</f>
        <v>0</v>
      </c>
      <c r="F311" s="172">
        <f>'[1]SCC x Atuacao = Comércio'!F87</f>
        <v>3644501.5070866947</v>
      </c>
      <c r="G311" s="172">
        <f>'[1]SCC x Atuacao = Comércio'!G87</f>
        <v>0</v>
      </c>
      <c r="H311" s="172">
        <f>'[1]SCC x Atuacao = Comércio'!H87</f>
        <v>0</v>
      </c>
      <c r="I311" s="172">
        <f>'[1]SCC x Atuacao = Comércio'!I87</f>
        <v>120043.88529830668</v>
      </c>
      <c r="J311" s="172">
        <f>'[1]SCC x Atuacao = Comércio'!J87</f>
        <v>0</v>
      </c>
      <c r="K311" s="172">
        <f>'[1]SCC x Atuacao = Comércio'!K87</f>
        <v>0</v>
      </c>
      <c r="L311" s="172">
        <f t="shared" si="17"/>
        <v>4491797.0123485606</v>
      </c>
      <c r="N311" s="157" t="s">
        <v>547</v>
      </c>
      <c r="O311" s="173">
        <f>B311/'Total x Ano'!$K$30</f>
        <v>4.8762485930934447E-3</v>
      </c>
      <c r="P311" s="173">
        <f>C311/'Total x Ano'!$K$30</f>
        <v>0</v>
      </c>
      <c r="Q311" s="173">
        <f>D311/'Total x Ano'!$K$30</f>
        <v>0</v>
      </c>
      <c r="R311" s="173">
        <f>E311/'Total x Ano'!$K$30</f>
        <v>0</v>
      </c>
      <c r="S311" s="173">
        <f>F311/'Total x Ano'!$K$30</f>
        <v>2.4436515311370414E-2</v>
      </c>
      <c r="T311" s="173">
        <f>G311/'Total x Ano'!$K$30</f>
        <v>0</v>
      </c>
      <c r="U311" s="173">
        <f>H311/'Total x Ano'!$K$30</f>
        <v>0</v>
      </c>
      <c r="V311" s="173">
        <f>I311/'Total x Ano'!$K$30</f>
        <v>8.0489862205418059E-4</v>
      </c>
      <c r="W311" s="173">
        <f>J311/'Total x Ano'!$K$30</f>
        <v>0</v>
      </c>
      <c r="X311" s="173">
        <f>K311/'Total x Ano'!$K$30</f>
        <v>0</v>
      </c>
      <c r="Y311" s="173">
        <f>L311/'Total x Ano'!$K$30</f>
        <v>3.0117662526518044E-2</v>
      </c>
    </row>
    <row r="312" spans="1:25" x14ac:dyDescent="0.25">
      <c r="A312" s="157" t="s">
        <v>548</v>
      </c>
      <c r="B312" s="172">
        <f>'[1]SCC x Atuacao = Comércio'!B88</f>
        <v>2840615.0527140973</v>
      </c>
      <c r="C312" s="172">
        <f>'[1]SCC x Atuacao = Comércio'!C88</f>
        <v>0</v>
      </c>
      <c r="D312" s="172">
        <f>'[1]SCC x Atuacao = Comércio'!D88</f>
        <v>0</v>
      </c>
      <c r="E312" s="172">
        <f>'[1]SCC x Atuacao = Comércio'!E88</f>
        <v>0</v>
      </c>
      <c r="F312" s="172">
        <f>'[1]SCC x Atuacao = Comércio'!F88</f>
        <v>14565834.277752724</v>
      </c>
      <c r="G312" s="172">
        <f>'[1]SCC x Atuacao = Comércio'!G88</f>
        <v>0</v>
      </c>
      <c r="H312" s="172">
        <f>'[1]SCC x Atuacao = Comércio'!H88</f>
        <v>0</v>
      </c>
      <c r="I312" s="172">
        <f>'[1]SCC x Atuacao = Comércio'!I88</f>
        <v>531980.9508523941</v>
      </c>
      <c r="J312" s="172">
        <f>'[1]SCC x Atuacao = Comércio'!J88</f>
        <v>0</v>
      </c>
      <c r="K312" s="172">
        <f>'[1]SCC x Atuacao = Comércio'!K88</f>
        <v>0</v>
      </c>
      <c r="L312" s="172">
        <f t="shared" si="17"/>
        <v>17938430.281319216</v>
      </c>
      <c r="N312" s="157" t="s">
        <v>548</v>
      </c>
      <c r="O312" s="173">
        <f>B312/'Total x Ano'!$K$30</f>
        <v>1.9046427363078627E-2</v>
      </c>
      <c r="P312" s="173">
        <f>C312/'Total x Ano'!$K$30</f>
        <v>0</v>
      </c>
      <c r="Q312" s="173">
        <f>D312/'Total x Ano'!$K$30</f>
        <v>0</v>
      </c>
      <c r="R312" s="173">
        <f>E312/'Total x Ano'!$K$30</f>
        <v>0</v>
      </c>
      <c r="S312" s="173">
        <f>F312/'Total x Ano'!$K$30</f>
        <v>9.7664449214541496E-2</v>
      </c>
      <c r="T312" s="173">
        <f>G312/'Total x Ano'!$K$30</f>
        <v>0</v>
      </c>
      <c r="U312" s="173">
        <f>H312/'Total x Ano'!$K$30</f>
        <v>0</v>
      </c>
      <c r="V312" s="173">
        <f>I312/'Total x Ano'!$K$30</f>
        <v>3.5669516463593233E-3</v>
      </c>
      <c r="W312" s="173">
        <f>J312/'Total x Ano'!$K$30</f>
        <v>0</v>
      </c>
      <c r="X312" s="173">
        <f>K312/'Total x Ano'!$K$30</f>
        <v>0</v>
      </c>
      <c r="Y312" s="173">
        <f>L312/'Total x Ano'!$K$30</f>
        <v>0.12027782822397945</v>
      </c>
    </row>
    <row r="313" spans="1:25" x14ac:dyDescent="0.25">
      <c r="A313" s="157" t="s">
        <v>549</v>
      </c>
      <c r="B313" s="172">
        <f>'[1]SCC x Atuacao = Comércio'!B89</f>
        <v>673182.05257528636</v>
      </c>
      <c r="C313" s="172">
        <f>'[1]SCC x Atuacao = Comércio'!C89</f>
        <v>0</v>
      </c>
      <c r="D313" s="172">
        <f>'[1]SCC x Atuacao = Comércio'!D89</f>
        <v>0</v>
      </c>
      <c r="E313" s="172">
        <f>'[1]SCC x Atuacao = Comércio'!E89</f>
        <v>0</v>
      </c>
      <c r="F313" s="172">
        <f>'[1]SCC x Atuacao = Comércio'!F89</f>
        <v>2123292.9159399192</v>
      </c>
      <c r="G313" s="172">
        <f>'[1]SCC x Atuacao = Comércio'!G89</f>
        <v>0</v>
      </c>
      <c r="H313" s="172">
        <f>'[1]SCC x Atuacao = Comércio'!H89</f>
        <v>0</v>
      </c>
      <c r="I313" s="172">
        <f>'[1]SCC x Atuacao = Comércio'!I89</f>
        <v>148486.253585859</v>
      </c>
      <c r="J313" s="172">
        <f>'[1]SCC x Atuacao = Comércio'!J89</f>
        <v>0</v>
      </c>
      <c r="K313" s="172">
        <f>'[1]SCC x Atuacao = Comércio'!K89</f>
        <v>0</v>
      </c>
      <c r="L313" s="172">
        <f t="shared" si="17"/>
        <v>2944961.2221010649</v>
      </c>
      <c r="N313" s="157" t="s">
        <v>549</v>
      </c>
      <c r="O313" s="173">
        <f>B313/'Total x Ano'!$K$30</f>
        <v>4.5137101749329672E-3</v>
      </c>
      <c r="P313" s="173">
        <f>C313/'Total x Ano'!$K$30</f>
        <v>0</v>
      </c>
      <c r="Q313" s="173">
        <f>D313/'Total x Ano'!$K$30</f>
        <v>0</v>
      </c>
      <c r="R313" s="173">
        <f>E313/'Total x Ano'!$K$30</f>
        <v>0</v>
      </c>
      <c r="S313" s="173">
        <f>F313/'Total x Ano'!$K$30</f>
        <v>1.4236756316329853E-2</v>
      </c>
      <c r="T313" s="173">
        <f>G313/'Total x Ano'!$K$30</f>
        <v>0</v>
      </c>
      <c r="U313" s="173">
        <f>H313/'Total x Ano'!$K$30</f>
        <v>0</v>
      </c>
      <c r="V313" s="173">
        <f>I313/'Total x Ano'!$K$30</f>
        <v>9.9560573708731338E-4</v>
      </c>
      <c r="W313" s="173">
        <f>J313/'Total x Ano'!$K$30</f>
        <v>0</v>
      </c>
      <c r="X313" s="173">
        <f>K313/'Total x Ano'!$K$30</f>
        <v>0</v>
      </c>
      <c r="Y313" s="173">
        <f>L313/'Total x Ano'!$K$30</f>
        <v>1.9746072228350137E-2</v>
      </c>
    </row>
    <row r="314" spans="1:25" x14ac:dyDescent="0.25">
      <c r="A314" s="157" t="s">
        <v>550</v>
      </c>
      <c r="B314" s="172">
        <f>'[1]SCC x Atuacao = Comércio'!B90</f>
        <v>456650.73827147862</v>
      </c>
      <c r="C314" s="172">
        <f>'[1]SCC x Atuacao = Comércio'!C90</f>
        <v>0</v>
      </c>
      <c r="D314" s="172">
        <f>'[1]SCC x Atuacao = Comércio'!D90</f>
        <v>0</v>
      </c>
      <c r="E314" s="172">
        <f>'[1]SCC x Atuacao = Comércio'!E90</f>
        <v>0</v>
      </c>
      <c r="F314" s="172">
        <f>'[1]SCC x Atuacao = Comércio'!F90</f>
        <v>922509.36138155241</v>
      </c>
      <c r="G314" s="172">
        <f>'[1]SCC x Atuacao = Comércio'!G90</f>
        <v>0</v>
      </c>
      <c r="H314" s="172">
        <f>'[1]SCC x Atuacao = Comércio'!H90</f>
        <v>0</v>
      </c>
      <c r="I314" s="172">
        <f>'[1]SCC x Atuacao = Comércio'!I90</f>
        <v>51254.900112227282</v>
      </c>
      <c r="J314" s="172">
        <f>'[1]SCC x Atuacao = Comércio'!J90</f>
        <v>0</v>
      </c>
      <c r="K314" s="172">
        <f>'[1]SCC x Atuacao = Comércio'!K90</f>
        <v>0</v>
      </c>
      <c r="L314" s="172">
        <f t="shared" si="17"/>
        <v>1430414.9997652583</v>
      </c>
      <c r="N314" s="157" t="s">
        <v>550</v>
      </c>
      <c r="O314" s="173">
        <f>B314/'Total x Ano'!$K$30</f>
        <v>3.0618598280234281E-3</v>
      </c>
      <c r="P314" s="173">
        <f>C314/'Total x Ano'!$K$30</f>
        <v>0</v>
      </c>
      <c r="Q314" s="173">
        <f>D314/'Total x Ano'!$K$30</f>
        <v>0</v>
      </c>
      <c r="R314" s="173">
        <f>E314/'Total x Ano'!$K$30</f>
        <v>0</v>
      </c>
      <c r="S314" s="173">
        <f>F314/'Total x Ano'!$K$30</f>
        <v>6.1854588591741255E-3</v>
      </c>
      <c r="T314" s="173">
        <f>G314/'Total x Ano'!$K$30</f>
        <v>0</v>
      </c>
      <c r="U314" s="173">
        <f>H314/'Total x Ano'!$K$30</f>
        <v>0</v>
      </c>
      <c r="V314" s="173">
        <f>I314/'Total x Ano'!$K$30</f>
        <v>3.4366597158479623E-4</v>
      </c>
      <c r="W314" s="173">
        <f>J314/'Total x Ano'!$K$30</f>
        <v>0</v>
      </c>
      <c r="X314" s="173">
        <f>K314/'Total x Ano'!$K$30</f>
        <v>0</v>
      </c>
      <c r="Y314" s="173">
        <f>L314/'Total x Ano'!$K$30</f>
        <v>9.5909846587823502E-3</v>
      </c>
    </row>
    <row r="315" spans="1:25" x14ac:dyDescent="0.25">
      <c r="A315" s="157" t="s">
        <v>551</v>
      </c>
      <c r="B315" s="172">
        <f>'[1]SCC x Atuacao = Comércio'!B91</f>
        <v>557194.80872006738</v>
      </c>
      <c r="C315" s="172">
        <f>'[1]SCC x Atuacao = Comércio'!C91</f>
        <v>0</v>
      </c>
      <c r="D315" s="172">
        <f>'[1]SCC x Atuacao = Comércio'!D91</f>
        <v>0</v>
      </c>
      <c r="E315" s="172">
        <f>'[1]SCC x Atuacao = Comércio'!E91</f>
        <v>0</v>
      </c>
      <c r="F315" s="172">
        <f>'[1]SCC x Atuacao = Comércio'!F91</f>
        <v>1989801.2457862925</v>
      </c>
      <c r="G315" s="172">
        <f>'[1]SCC x Atuacao = Comércio'!G91</f>
        <v>0</v>
      </c>
      <c r="H315" s="172">
        <f>'[1]SCC x Atuacao = Comércio'!H91</f>
        <v>0</v>
      </c>
      <c r="I315" s="172">
        <f>'[1]SCC x Atuacao = Comércio'!I91</f>
        <v>84498.918977915702</v>
      </c>
      <c r="J315" s="172">
        <f>'[1]SCC x Atuacao = Comércio'!J91</f>
        <v>0</v>
      </c>
      <c r="K315" s="172">
        <f>'[1]SCC x Atuacao = Comércio'!K91</f>
        <v>0</v>
      </c>
      <c r="L315" s="172">
        <f t="shared" si="17"/>
        <v>2631494.9734842754</v>
      </c>
      <c r="N315" s="157" t="s">
        <v>551</v>
      </c>
      <c r="O315" s="173">
        <f>B315/'Total x Ano'!$K$30</f>
        <v>3.7360114814681961E-3</v>
      </c>
      <c r="P315" s="173">
        <f>C315/'Total x Ano'!$K$30</f>
        <v>0</v>
      </c>
      <c r="Q315" s="173">
        <f>D315/'Total x Ano'!$K$30</f>
        <v>0</v>
      </c>
      <c r="R315" s="173">
        <f>E315/'Total x Ano'!$K$30</f>
        <v>0</v>
      </c>
      <c r="S315" s="173">
        <f>F315/'Total x Ano'!$K$30</f>
        <v>1.3341689807149806E-2</v>
      </c>
      <c r="T315" s="173">
        <f>G315/'Total x Ano'!$K$30</f>
        <v>0</v>
      </c>
      <c r="U315" s="173">
        <f>H315/'Total x Ano'!$K$30</f>
        <v>0</v>
      </c>
      <c r="V315" s="173">
        <f>I315/'Total x Ano'!$K$30</f>
        <v>5.6656832858567585E-4</v>
      </c>
      <c r="W315" s="173">
        <f>J315/'Total x Ano'!$K$30</f>
        <v>0</v>
      </c>
      <c r="X315" s="173">
        <f>K315/'Total x Ano'!$K$30</f>
        <v>0</v>
      </c>
      <c r="Y315" s="173">
        <f>L315/'Total x Ano'!$K$30</f>
        <v>1.7644269617203678E-2</v>
      </c>
    </row>
    <row r="316" spans="1:25" x14ac:dyDescent="0.25">
      <c r="A316" s="157" t="s">
        <v>552</v>
      </c>
      <c r="B316" s="172">
        <f>'[1]SCC x Atuacao = Comércio'!B92</f>
        <v>67778.415667969079</v>
      </c>
      <c r="C316" s="172">
        <f>'[1]SCC x Atuacao = Comércio'!C92</f>
        <v>0</v>
      </c>
      <c r="D316" s="172">
        <f>'[1]SCC x Atuacao = Comércio'!D92</f>
        <v>0</v>
      </c>
      <c r="E316" s="172">
        <f>'[1]SCC x Atuacao = Comércio'!E92</f>
        <v>0</v>
      </c>
      <c r="F316" s="172">
        <f>'[1]SCC x Atuacao = Comércio'!F92</f>
        <v>180871.44190525432</v>
      </c>
      <c r="G316" s="172">
        <f>'[1]SCC x Atuacao = Comércio'!G92</f>
        <v>0</v>
      </c>
      <c r="H316" s="172">
        <f>'[1]SCC x Atuacao = Comércio'!H92</f>
        <v>0</v>
      </c>
      <c r="I316" s="172">
        <f>'[1]SCC x Atuacao = Comércio'!I92</f>
        <v>16398.481697628878</v>
      </c>
      <c r="J316" s="172">
        <f>'[1]SCC x Atuacao = Comércio'!J92</f>
        <v>0</v>
      </c>
      <c r="K316" s="172">
        <f>'[1]SCC x Atuacao = Comércio'!K92</f>
        <v>0</v>
      </c>
      <c r="L316" s="172">
        <f t="shared" si="17"/>
        <v>265048.33927085227</v>
      </c>
      <c r="N316" s="157" t="s">
        <v>552</v>
      </c>
      <c r="O316" s="173">
        <f>B316/'Total x Ano'!$K$30</f>
        <v>4.5445674505283058E-4</v>
      </c>
      <c r="P316" s="173">
        <f>C316/'Total x Ano'!$K$30</f>
        <v>0</v>
      </c>
      <c r="Q316" s="173">
        <f>D316/'Total x Ano'!$K$30</f>
        <v>0</v>
      </c>
      <c r="R316" s="173">
        <f>E316/'Total x Ano'!$K$30</f>
        <v>0</v>
      </c>
      <c r="S316" s="173">
        <f>F316/'Total x Ano'!$K$30</f>
        <v>1.2127496040029084E-3</v>
      </c>
      <c r="T316" s="173">
        <f>G316/'Total x Ano'!$K$30</f>
        <v>0</v>
      </c>
      <c r="U316" s="173">
        <f>H316/'Total x Ano'!$K$30</f>
        <v>0</v>
      </c>
      <c r="V316" s="173">
        <f>I316/'Total x Ano'!$K$30</f>
        <v>1.0995241689655949E-4</v>
      </c>
      <c r="W316" s="173">
        <f>J316/'Total x Ano'!$K$30</f>
        <v>0</v>
      </c>
      <c r="X316" s="173">
        <f>K316/'Total x Ano'!$K$30</f>
        <v>0</v>
      </c>
      <c r="Y316" s="173">
        <f>L316/'Total x Ano'!$K$30</f>
        <v>1.7771587659522984E-3</v>
      </c>
    </row>
    <row r="317" spans="1:25" x14ac:dyDescent="0.25">
      <c r="A317" s="157" t="s">
        <v>553</v>
      </c>
      <c r="B317" s="172">
        <f>'[1]SCC x Atuacao = Comércio'!B93</f>
        <v>52824.758918069063</v>
      </c>
      <c r="C317" s="172">
        <f>'[1]SCC x Atuacao = Comércio'!C93</f>
        <v>0</v>
      </c>
      <c r="D317" s="172">
        <f>'[1]SCC x Atuacao = Comércio'!D93</f>
        <v>0</v>
      </c>
      <c r="E317" s="172">
        <f>'[1]SCC x Atuacao = Comércio'!E93</f>
        <v>0</v>
      </c>
      <c r="F317" s="172">
        <f>'[1]SCC x Atuacao = Comércio'!F93</f>
        <v>242640.12347891415</v>
      </c>
      <c r="G317" s="172">
        <f>'[1]SCC x Atuacao = Comércio'!G93</f>
        <v>0</v>
      </c>
      <c r="H317" s="172">
        <f>'[1]SCC x Atuacao = Comércio'!H93</f>
        <v>0</v>
      </c>
      <c r="I317" s="172">
        <f>'[1]SCC x Atuacao = Comércio'!I93</f>
        <v>18580.832399145489</v>
      </c>
      <c r="J317" s="172">
        <f>'[1]SCC x Atuacao = Comércio'!J93</f>
        <v>0</v>
      </c>
      <c r="K317" s="172">
        <f>'[1]SCC x Atuacao = Comércio'!K93</f>
        <v>0</v>
      </c>
      <c r="L317" s="172">
        <f t="shared" si="17"/>
        <v>314045.71479612868</v>
      </c>
      <c r="N317" s="157" t="s">
        <v>553</v>
      </c>
      <c r="O317" s="173">
        <f>B317/'Total x Ano'!$K$30</f>
        <v>3.5419193204085537E-4</v>
      </c>
      <c r="P317" s="173">
        <f>C317/'Total x Ano'!$K$30</f>
        <v>0</v>
      </c>
      <c r="Q317" s="173">
        <f>D317/'Total x Ano'!$K$30</f>
        <v>0</v>
      </c>
      <c r="R317" s="173">
        <f>E317/'Total x Ano'!$K$30</f>
        <v>0</v>
      </c>
      <c r="S317" s="173">
        <f>F317/'Total x Ano'!$K$30</f>
        <v>1.6269108631223976E-3</v>
      </c>
      <c r="T317" s="173">
        <f>G317/'Total x Ano'!$K$30</f>
        <v>0</v>
      </c>
      <c r="U317" s="173">
        <f>H317/'Total x Ano'!$K$30</f>
        <v>0</v>
      </c>
      <c r="V317" s="173">
        <f>I317/'Total x Ano'!$K$30</f>
        <v>1.2458515781563795E-4</v>
      </c>
      <c r="W317" s="173">
        <f>J317/'Total x Ano'!$K$30</f>
        <v>0</v>
      </c>
      <c r="X317" s="173">
        <f>K317/'Total x Ano'!$K$30</f>
        <v>0</v>
      </c>
      <c r="Y317" s="173">
        <f>L317/'Total x Ano'!$K$30</f>
        <v>2.1056879529788909E-3</v>
      </c>
    </row>
    <row r="318" spans="1:25" x14ac:dyDescent="0.25">
      <c r="A318" s="157" t="s">
        <v>554</v>
      </c>
      <c r="B318" s="172">
        <f>'[1]SCC x Atuacao = Comércio'!B94</f>
        <v>204726.59034886179</v>
      </c>
      <c r="C318" s="172">
        <f>'[1]SCC x Atuacao = Comércio'!C94</f>
        <v>0</v>
      </c>
      <c r="D318" s="172">
        <f>'[1]SCC x Atuacao = Comércio'!D94</f>
        <v>0</v>
      </c>
      <c r="E318" s="172">
        <f>'[1]SCC x Atuacao = Comércio'!E94</f>
        <v>0</v>
      </c>
      <c r="F318" s="172">
        <f>'[1]SCC x Atuacao = Comércio'!F94</f>
        <v>683184.9065097908</v>
      </c>
      <c r="G318" s="172">
        <f>'[1]SCC x Atuacao = Comércio'!G94</f>
        <v>0</v>
      </c>
      <c r="H318" s="172">
        <f>'[1]SCC x Atuacao = Comércio'!H94</f>
        <v>0</v>
      </c>
      <c r="I318" s="172">
        <f>'[1]SCC x Atuacao = Comércio'!I94</f>
        <v>70691.680060919636</v>
      </c>
      <c r="J318" s="172">
        <f>'[1]SCC x Atuacao = Comércio'!J94</f>
        <v>0</v>
      </c>
      <c r="K318" s="172">
        <f>'[1]SCC x Atuacao = Comércio'!K94</f>
        <v>0</v>
      </c>
      <c r="L318" s="172">
        <f t="shared" si="17"/>
        <v>958603.17691957217</v>
      </c>
      <c r="N318" s="157" t="s">
        <v>554</v>
      </c>
      <c r="O318" s="173">
        <f>B318/'Total x Ano'!$K$30</f>
        <v>1.3726992429490615E-3</v>
      </c>
      <c r="P318" s="173">
        <f>C318/'Total x Ano'!$K$30</f>
        <v>0</v>
      </c>
      <c r="Q318" s="173">
        <f>D318/'Total x Ano'!$K$30</f>
        <v>0</v>
      </c>
      <c r="R318" s="173">
        <f>E318/'Total x Ano'!$K$30</f>
        <v>0</v>
      </c>
      <c r="S318" s="173">
        <f>F318/'Total x Ano'!$K$30</f>
        <v>4.5807796747953265E-3</v>
      </c>
      <c r="T318" s="173">
        <f>G318/'Total x Ano'!$K$30</f>
        <v>0</v>
      </c>
      <c r="U318" s="173">
        <f>H318/'Total x Ano'!$K$30</f>
        <v>0</v>
      </c>
      <c r="V318" s="173">
        <f>I318/'Total x Ano'!$K$30</f>
        <v>4.7399028888755757E-4</v>
      </c>
      <c r="W318" s="173">
        <f>J318/'Total x Ano'!$K$30</f>
        <v>0</v>
      </c>
      <c r="X318" s="173">
        <f>K318/'Total x Ano'!$K$30</f>
        <v>0</v>
      </c>
      <c r="Y318" s="173">
        <f>L318/'Total x Ano'!$K$30</f>
        <v>6.4274692066319458E-3</v>
      </c>
    </row>
    <row r="319" spans="1:25" x14ac:dyDescent="0.25">
      <c r="A319" s="157" t="s">
        <v>555</v>
      </c>
      <c r="B319" s="172">
        <f>'[1]SCC x Atuacao = Comércio'!B95</f>
        <v>188949.49881420794</v>
      </c>
      <c r="C319" s="172">
        <f>'[1]SCC x Atuacao = Comércio'!C95</f>
        <v>0</v>
      </c>
      <c r="D319" s="172">
        <f>'[1]SCC x Atuacao = Comércio'!D95</f>
        <v>0</v>
      </c>
      <c r="E319" s="172">
        <f>'[1]SCC x Atuacao = Comércio'!E95</f>
        <v>0</v>
      </c>
      <c r="F319" s="172">
        <f>'[1]SCC x Atuacao = Comércio'!F95</f>
        <v>686302.95998237981</v>
      </c>
      <c r="G319" s="172">
        <f>'[1]SCC x Atuacao = Comércio'!G95</f>
        <v>0</v>
      </c>
      <c r="H319" s="172">
        <f>'[1]SCC x Atuacao = Comércio'!H95</f>
        <v>0</v>
      </c>
      <c r="I319" s="172">
        <f>'[1]SCC x Atuacao = Comércio'!I95</f>
        <v>41216.72740927124</v>
      </c>
      <c r="J319" s="172">
        <f>'[1]SCC x Atuacao = Comércio'!J95</f>
        <v>0</v>
      </c>
      <c r="K319" s="172">
        <f>'[1]SCC x Atuacao = Comércio'!K95</f>
        <v>0</v>
      </c>
      <c r="L319" s="172">
        <f t="shared" si="17"/>
        <v>916469.18620585906</v>
      </c>
      <c r="N319" s="157" t="s">
        <v>555</v>
      </c>
      <c r="O319" s="173">
        <f>B319/'Total x Ano'!$K$30</f>
        <v>1.2669132697217798E-3</v>
      </c>
      <c r="P319" s="173">
        <f>C319/'Total x Ano'!$K$30</f>
        <v>0</v>
      </c>
      <c r="Q319" s="173">
        <f>D319/'Total x Ano'!$K$30</f>
        <v>0</v>
      </c>
      <c r="R319" s="173">
        <f>E319/'Total x Ano'!$K$30</f>
        <v>0</v>
      </c>
      <c r="S319" s="173">
        <f>F319/'Total x Ano'!$K$30</f>
        <v>4.6016863368659646E-3</v>
      </c>
      <c r="T319" s="173">
        <f>G319/'Total x Ano'!$K$30</f>
        <v>0</v>
      </c>
      <c r="U319" s="173">
        <f>H319/'Total x Ano'!$K$30</f>
        <v>0</v>
      </c>
      <c r="V319" s="173">
        <f>I319/'Total x Ano'!$K$30</f>
        <v>2.7635965809391508E-4</v>
      </c>
      <c r="W319" s="173">
        <f>J319/'Total x Ano'!$K$30</f>
        <v>0</v>
      </c>
      <c r="X319" s="173">
        <f>K319/'Total x Ano'!$K$30</f>
        <v>0</v>
      </c>
      <c r="Y319" s="173">
        <f>L319/'Total x Ano'!$K$30</f>
        <v>6.1449592646816605E-3</v>
      </c>
    </row>
    <row r="320" spans="1:25" x14ac:dyDescent="0.25">
      <c r="A320" s="156" t="s">
        <v>95</v>
      </c>
      <c r="B320" s="172">
        <f>'[1]SCC x Atuacao = Comércio'!B96</f>
        <v>7368264.7073660307</v>
      </c>
      <c r="C320" s="172">
        <f>'[1]SCC x Atuacao = Comércio'!C96</f>
        <v>0</v>
      </c>
      <c r="D320" s="172">
        <f>'[1]SCC x Atuacao = Comércio'!D96</f>
        <v>0</v>
      </c>
      <c r="E320" s="172">
        <f>'[1]SCC x Atuacao = Comércio'!E96</f>
        <v>0</v>
      </c>
      <c r="F320" s="172">
        <f>'[1]SCC x Atuacao = Comércio'!F96</f>
        <v>32820830.421505004</v>
      </c>
      <c r="G320" s="172">
        <f>'[1]SCC x Atuacao = Comércio'!G96</f>
        <v>0</v>
      </c>
      <c r="H320" s="172">
        <f>'[1]SCC x Atuacao = Comércio'!H96</f>
        <v>0</v>
      </c>
      <c r="I320" s="172">
        <f>'[1]SCC x Atuacao = Comércio'!I96</f>
        <v>1591176.8459863984</v>
      </c>
      <c r="J320" s="172">
        <f>'[1]SCC x Atuacao = Comércio'!J96</f>
        <v>0</v>
      </c>
      <c r="K320" s="172">
        <f>'[1]SCC x Atuacao = Comércio'!K96</f>
        <v>0</v>
      </c>
      <c r="L320" s="172">
        <f t="shared" si="17"/>
        <v>41780271.974857435</v>
      </c>
      <c r="N320" s="157" t="s">
        <v>95</v>
      </c>
      <c r="O320" s="173">
        <f>B320/'Total x Ano'!$K$30</f>
        <v>4.9404483161734403E-2</v>
      </c>
      <c r="P320" s="173">
        <f>C320/'Total x Ano'!$K$30</f>
        <v>0</v>
      </c>
      <c r="Q320" s="173">
        <f>D320/'Total x Ano'!$K$30</f>
        <v>0</v>
      </c>
      <c r="R320" s="173">
        <f>E320/'Total x Ano'!$K$30</f>
        <v>0</v>
      </c>
      <c r="S320" s="173">
        <f>F320/'Total x Ano'!$K$30</f>
        <v>0.22006486307317102</v>
      </c>
      <c r="T320" s="173">
        <f>G320/'Total x Ano'!$K$30</f>
        <v>0</v>
      </c>
      <c r="U320" s="173">
        <f>H320/'Total x Ano'!$K$30</f>
        <v>0</v>
      </c>
      <c r="V320" s="173">
        <f>I320/'Total x Ano'!$K$30</f>
        <v>1.0668898691477417E-2</v>
      </c>
      <c r="W320" s="173">
        <f>J320/'Total x Ano'!$K$30</f>
        <v>0</v>
      </c>
      <c r="X320" s="173">
        <f>K320/'Total x Ano'!$K$30</f>
        <v>0</v>
      </c>
      <c r="Y320" s="173">
        <f>L320/'Total x Ano'!$K$30</f>
        <v>0.28013824492638284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88"/>
  <sheetViews>
    <sheetView topLeftCell="A248" workbookViewId="0">
      <selection activeCell="N267" sqref="N267"/>
    </sheetView>
  </sheetViews>
  <sheetFormatPr defaultRowHeight="15" x14ac:dyDescent="0.25"/>
  <cols>
    <col min="1" max="1" width="25.5703125" style="133" customWidth="1"/>
    <col min="2" max="12" width="11.85546875" style="133" customWidth="1"/>
    <col min="13" max="16384" width="9.140625" style="133"/>
  </cols>
  <sheetData>
    <row r="1" spans="1:12" s="169" customFormat="1" x14ac:dyDescent="0.25">
      <c r="A1" s="169" t="s">
        <v>940</v>
      </c>
    </row>
    <row r="2" spans="1:12" x14ac:dyDescent="0.25">
      <c r="A2" s="123"/>
      <c r="B2" s="123"/>
      <c r="C2" s="123"/>
      <c r="D2" s="123"/>
      <c r="E2" s="123"/>
      <c r="F2" s="123"/>
      <c r="G2" s="123"/>
      <c r="H2" s="123"/>
      <c r="I2" s="123"/>
      <c r="J2" s="123"/>
      <c r="K2" s="123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s="123" customFormat="1" x14ac:dyDescent="0.25">
      <c r="B4" s="123" t="s">
        <v>780</v>
      </c>
      <c r="C4" s="123" t="s">
        <v>782</v>
      </c>
      <c r="D4" s="123" t="s">
        <v>23</v>
      </c>
      <c r="E4" s="123" t="s">
        <v>787</v>
      </c>
      <c r="F4" s="123" t="s">
        <v>788</v>
      </c>
      <c r="G4" s="123" t="s">
        <v>791</v>
      </c>
      <c r="H4" s="123" t="s">
        <v>25</v>
      </c>
      <c r="I4" s="123" t="s">
        <v>24</v>
      </c>
      <c r="J4" s="123" t="s">
        <v>35</v>
      </c>
      <c r="K4" s="123" t="s">
        <v>795</v>
      </c>
      <c r="L4" s="123" t="s">
        <v>939</v>
      </c>
    </row>
    <row r="5" spans="1:12" x14ac:dyDescent="0.25">
      <c r="A5" s="123" t="s">
        <v>529</v>
      </c>
      <c r="B5" s="16">
        <f>+'SCC x Atuacao = Comércio'!B37/'SCC x Atuacao = Comércio'!B5-1</f>
        <v>0.49306156184882344</v>
      </c>
      <c r="C5" s="16" t="e">
        <f>+'SCC x Atuacao = Comércio'!C37/'SCC x Atuacao = Comércio'!C5-1</f>
        <v>#DIV/0!</v>
      </c>
      <c r="D5" s="16" t="e">
        <f>+'SCC x Atuacao = Comércio'!D37/'SCC x Atuacao = Comércio'!D5-1</f>
        <v>#DIV/0!</v>
      </c>
      <c r="E5" s="16" t="e">
        <f>+'SCC x Atuacao = Comércio'!E37/'SCC x Atuacao = Comércio'!E5-1</f>
        <v>#DIV/0!</v>
      </c>
      <c r="F5" s="16">
        <f>+'SCC x Atuacao = Comércio'!F37/'SCC x Atuacao = Comércio'!F5-1</f>
        <v>0.3095346654394211</v>
      </c>
      <c r="G5" s="16" t="e">
        <f>+'SCC x Atuacao = Comércio'!G37/'SCC x Atuacao = Comércio'!G5-1</f>
        <v>#DIV/0!</v>
      </c>
      <c r="H5" s="16" t="e">
        <f>+'SCC x Atuacao = Comércio'!H37/'SCC x Atuacao = Comércio'!H5-1</f>
        <v>#DIV/0!</v>
      </c>
      <c r="I5" s="16">
        <f>+'SCC x Atuacao = Comércio'!I37/'SCC x Atuacao = Comércio'!I5-1</f>
        <v>-1.2309912007133939E-2</v>
      </c>
      <c r="J5" s="16" t="e">
        <f>+'SCC x Atuacao = Comércio'!J37/'SCC x Atuacao = Comércio'!J5-1</f>
        <v>#DIV/0!</v>
      </c>
      <c r="K5" s="16" t="e">
        <f>+'SCC x Atuacao = Comércio'!K37/'SCC x Atuacao = Comércio'!K5-1</f>
        <v>#DIV/0!</v>
      </c>
      <c r="L5" s="16">
        <f>+'SCC x Atuacao = Comércio'!L37/'SCC x Atuacao = Comércio'!L5-1</f>
        <v>0.30373645781573222</v>
      </c>
    </row>
    <row r="6" spans="1:12" x14ac:dyDescent="0.25">
      <c r="A6" s="123" t="s">
        <v>530</v>
      </c>
      <c r="B6" s="16">
        <f>+'SCC x Atuacao = Comércio'!B38/'SCC x Atuacao = Comércio'!B6-1</f>
        <v>0.94080560244693112</v>
      </c>
      <c r="C6" s="16" t="e">
        <f>+'SCC x Atuacao = Comércio'!C38/'SCC x Atuacao = Comércio'!C6-1</f>
        <v>#DIV/0!</v>
      </c>
      <c r="D6" s="16" t="e">
        <f>+'SCC x Atuacao = Comércio'!D38/'SCC x Atuacao = Comércio'!D6-1</f>
        <v>#DIV/0!</v>
      </c>
      <c r="E6" s="16" t="e">
        <f>+'SCC x Atuacao = Comércio'!E38/'SCC x Atuacao = Comércio'!E6-1</f>
        <v>#DIV/0!</v>
      </c>
      <c r="F6" s="16">
        <f>+'SCC x Atuacao = Comércio'!F38/'SCC x Atuacao = Comércio'!F6-1</f>
        <v>1.7781194090180641E-2</v>
      </c>
      <c r="G6" s="16" t="e">
        <f>+'SCC x Atuacao = Comércio'!G38/'SCC x Atuacao = Comércio'!G6-1</f>
        <v>#DIV/0!</v>
      </c>
      <c r="H6" s="16" t="e">
        <f>+'SCC x Atuacao = Comércio'!H38/'SCC x Atuacao = Comércio'!H6-1</f>
        <v>#DIV/0!</v>
      </c>
      <c r="I6" s="16">
        <f>+'SCC x Atuacao = Comércio'!I38/'SCC x Atuacao = Comércio'!I6-1</f>
        <v>1.9285830349535793E-3</v>
      </c>
      <c r="J6" s="16" t="e">
        <f>+'SCC x Atuacao = Comércio'!J38/'SCC x Atuacao = Comércio'!J6-1</f>
        <v>#DIV/0!</v>
      </c>
      <c r="K6" s="16" t="e">
        <f>+'SCC x Atuacao = Comércio'!K38/'SCC x Atuacao = Comércio'!K6-1</f>
        <v>#DIV/0!</v>
      </c>
      <c r="L6" s="16">
        <f>+'SCC x Atuacao = Comércio'!L38/'SCC x Atuacao = Comércio'!L6-1</f>
        <v>4.7742917176957E-2</v>
      </c>
    </row>
    <row r="7" spans="1:12" x14ac:dyDescent="0.25">
      <c r="A7" s="123" t="s">
        <v>531</v>
      </c>
      <c r="B7" s="16">
        <f>+'SCC x Atuacao = Comércio'!B39/'SCC x Atuacao = Comércio'!B7-1</f>
        <v>0.43733034752491329</v>
      </c>
      <c r="C7" s="16" t="e">
        <f>+'SCC x Atuacao = Comércio'!C39/'SCC x Atuacao = Comércio'!C7-1</f>
        <v>#DIV/0!</v>
      </c>
      <c r="D7" s="16" t="e">
        <f>+'SCC x Atuacao = Comércio'!D39/'SCC x Atuacao = Comércio'!D7-1</f>
        <v>#DIV/0!</v>
      </c>
      <c r="E7" s="16" t="e">
        <f>+'SCC x Atuacao = Comércio'!E39/'SCC x Atuacao = Comércio'!E7-1</f>
        <v>#DIV/0!</v>
      </c>
      <c r="F7" s="16">
        <f>+'SCC x Atuacao = Comércio'!F39/'SCC x Atuacao = Comércio'!F7-1</f>
        <v>0.22540745474337376</v>
      </c>
      <c r="G7" s="16" t="e">
        <f>+'SCC x Atuacao = Comércio'!G39/'SCC x Atuacao = Comércio'!G7-1</f>
        <v>#DIV/0!</v>
      </c>
      <c r="H7" s="16" t="e">
        <f>+'SCC x Atuacao = Comércio'!H39/'SCC x Atuacao = Comércio'!H7-1</f>
        <v>#DIV/0!</v>
      </c>
      <c r="I7" s="16">
        <f>+'SCC x Atuacao = Comércio'!I39/'SCC x Atuacao = Comércio'!I7-1</f>
        <v>0.14729180102605643</v>
      </c>
      <c r="J7" s="16" t="e">
        <f>+'SCC x Atuacao = Comércio'!J39/'SCC x Atuacao = Comércio'!J7-1</f>
        <v>#DIV/0!</v>
      </c>
      <c r="K7" s="16" t="e">
        <f>+'SCC x Atuacao = Comércio'!K39/'SCC x Atuacao = Comércio'!K7-1</f>
        <v>#DIV/0!</v>
      </c>
      <c r="L7" s="16">
        <f>+'SCC x Atuacao = Comércio'!L39/'SCC x Atuacao = Comércio'!L7-1</f>
        <v>0.24505474666141391</v>
      </c>
    </row>
    <row r="8" spans="1:12" x14ac:dyDescent="0.25">
      <c r="A8" s="123" t="s">
        <v>532</v>
      </c>
      <c r="B8" s="16">
        <f>+'SCC x Atuacao = Comércio'!B40/'SCC x Atuacao = Comércio'!B8-1</f>
        <v>0.76509496904367369</v>
      </c>
      <c r="C8" s="16" t="e">
        <f>+'SCC x Atuacao = Comércio'!C40/'SCC x Atuacao = Comércio'!C8-1</f>
        <v>#DIV/0!</v>
      </c>
      <c r="D8" s="16" t="e">
        <f>+'SCC x Atuacao = Comércio'!D40/'SCC x Atuacao = Comércio'!D8-1</f>
        <v>#DIV/0!</v>
      </c>
      <c r="E8" s="16" t="e">
        <f>+'SCC x Atuacao = Comércio'!E40/'SCC x Atuacao = Comércio'!E8-1</f>
        <v>#DIV/0!</v>
      </c>
      <c r="F8" s="16">
        <f>+'SCC x Atuacao = Comércio'!F40/'SCC x Atuacao = Comércio'!F8-1</f>
        <v>3.4972811786770697E-2</v>
      </c>
      <c r="G8" s="16" t="e">
        <f>+'SCC x Atuacao = Comércio'!G40/'SCC x Atuacao = Comércio'!G8-1</f>
        <v>#DIV/0!</v>
      </c>
      <c r="H8" s="16" t="e">
        <f>+'SCC x Atuacao = Comércio'!H40/'SCC x Atuacao = Comércio'!H8-1</f>
        <v>#DIV/0!</v>
      </c>
      <c r="I8" s="16">
        <f>+'SCC x Atuacao = Comércio'!I40/'SCC x Atuacao = Comércio'!I8-1</f>
        <v>0.63881339434124218</v>
      </c>
      <c r="J8" s="16" t="e">
        <f>+'SCC x Atuacao = Comércio'!J40/'SCC x Atuacao = Comércio'!J8-1</f>
        <v>#DIV/0!</v>
      </c>
      <c r="K8" s="16" t="e">
        <f>+'SCC x Atuacao = Comércio'!K40/'SCC x Atuacao = Comércio'!K8-1</f>
        <v>#DIV/0!</v>
      </c>
      <c r="L8" s="16">
        <f>+'SCC x Atuacao = Comércio'!L40/'SCC x Atuacao = Comércio'!L8-1</f>
        <v>0.11955666681331234</v>
      </c>
    </row>
    <row r="9" spans="1:12" x14ac:dyDescent="0.25">
      <c r="A9" s="123" t="s">
        <v>533</v>
      </c>
      <c r="B9" s="16">
        <f>+'SCC x Atuacao = Comércio'!B41/'SCC x Atuacao = Comércio'!B9-1</f>
        <v>3.8874286256398216E-2</v>
      </c>
      <c r="C9" s="16" t="e">
        <f>+'SCC x Atuacao = Comércio'!C41/'SCC x Atuacao = Comércio'!C9-1</f>
        <v>#DIV/0!</v>
      </c>
      <c r="D9" s="16" t="e">
        <f>+'SCC x Atuacao = Comércio'!D41/'SCC x Atuacao = Comércio'!D9-1</f>
        <v>#DIV/0!</v>
      </c>
      <c r="E9" s="16" t="e">
        <f>+'SCC x Atuacao = Comércio'!E41/'SCC x Atuacao = Comércio'!E9-1</f>
        <v>#DIV/0!</v>
      </c>
      <c r="F9" s="16">
        <f>+'SCC x Atuacao = Comércio'!F41/'SCC x Atuacao = Comércio'!F9-1</f>
        <v>0.27979182696249305</v>
      </c>
      <c r="G9" s="16" t="e">
        <f>+'SCC x Atuacao = Comércio'!G41/'SCC x Atuacao = Comércio'!G9-1</f>
        <v>#DIV/0!</v>
      </c>
      <c r="H9" s="16" t="e">
        <f>+'SCC x Atuacao = Comércio'!H41/'SCC x Atuacao = Comércio'!H9-1</f>
        <v>#DIV/0!</v>
      </c>
      <c r="I9" s="16">
        <f>+'SCC x Atuacao = Comércio'!I41/'SCC x Atuacao = Comércio'!I9-1</f>
        <v>3.7410560574564711E-2</v>
      </c>
      <c r="J9" s="16" t="e">
        <f>+'SCC x Atuacao = Comércio'!J41/'SCC x Atuacao = Comércio'!J9-1</f>
        <v>#DIV/0!</v>
      </c>
      <c r="K9" s="16" t="e">
        <f>+'SCC x Atuacao = Comércio'!K41/'SCC x Atuacao = Comércio'!K9-1</f>
        <v>#DIV/0!</v>
      </c>
      <c r="L9" s="16">
        <f>+'SCC x Atuacao = Comércio'!L41/'SCC x Atuacao = Comércio'!L9-1</f>
        <v>0.22898831144748089</v>
      </c>
    </row>
    <row r="10" spans="1:12" x14ac:dyDescent="0.25">
      <c r="A10" s="123" t="s">
        <v>534</v>
      </c>
      <c r="B10" s="16">
        <f>+'SCC x Atuacao = Comércio'!B42/'SCC x Atuacao = Comércio'!B10-1</f>
        <v>0.14316740015488527</v>
      </c>
      <c r="C10" s="16" t="e">
        <f>+'SCC x Atuacao = Comércio'!C42/'SCC x Atuacao = Comércio'!C10-1</f>
        <v>#DIV/0!</v>
      </c>
      <c r="D10" s="16" t="e">
        <f>+'SCC x Atuacao = Comércio'!D42/'SCC x Atuacao = Comércio'!D10-1</f>
        <v>#DIV/0!</v>
      </c>
      <c r="E10" s="16" t="e">
        <f>+'SCC x Atuacao = Comércio'!E42/'SCC x Atuacao = Comércio'!E10-1</f>
        <v>#DIV/0!</v>
      </c>
      <c r="F10" s="16">
        <f>+'SCC x Atuacao = Comércio'!F42/'SCC x Atuacao = Comércio'!F10-1</f>
        <v>-0.10453532482427363</v>
      </c>
      <c r="G10" s="16" t="e">
        <f>+'SCC x Atuacao = Comércio'!G42/'SCC x Atuacao = Comércio'!G10-1</f>
        <v>#DIV/0!</v>
      </c>
      <c r="H10" s="16" t="e">
        <f>+'SCC x Atuacao = Comércio'!H42/'SCC x Atuacao = Comércio'!H10-1</f>
        <v>#DIV/0!</v>
      </c>
      <c r="I10" s="16">
        <f>+'SCC x Atuacao = Comércio'!I42/'SCC x Atuacao = Comércio'!I10-1</f>
        <v>0.51179840785320208</v>
      </c>
      <c r="J10" s="16" t="e">
        <f>+'SCC x Atuacao = Comércio'!J42/'SCC x Atuacao = Comércio'!J10-1</f>
        <v>#DIV/0!</v>
      </c>
      <c r="K10" s="16" t="e">
        <f>+'SCC x Atuacao = Comércio'!K42/'SCC x Atuacao = Comércio'!K10-1</f>
        <v>#DIV/0!</v>
      </c>
      <c r="L10" s="16">
        <f>+'SCC x Atuacao = Comércio'!L42/'SCC x Atuacao = Comércio'!L10-1</f>
        <v>-7.0815840531761931E-2</v>
      </c>
    </row>
    <row r="11" spans="1:12" x14ac:dyDescent="0.25">
      <c r="A11" s="123" t="s">
        <v>535</v>
      </c>
      <c r="B11" s="16">
        <f>+'SCC x Atuacao = Comércio'!B43/'SCC x Atuacao = Comércio'!B11-1</f>
        <v>0.3294326304912556</v>
      </c>
      <c r="C11" s="16" t="e">
        <f>+'SCC x Atuacao = Comércio'!C43/'SCC x Atuacao = Comércio'!C11-1</f>
        <v>#DIV/0!</v>
      </c>
      <c r="D11" s="16" t="e">
        <f>+'SCC x Atuacao = Comércio'!D43/'SCC x Atuacao = Comércio'!D11-1</f>
        <v>#DIV/0!</v>
      </c>
      <c r="E11" s="16" t="e">
        <f>+'SCC x Atuacao = Comércio'!E43/'SCC x Atuacao = Comércio'!E11-1</f>
        <v>#DIV/0!</v>
      </c>
      <c r="F11" s="16">
        <f>+'SCC x Atuacao = Comércio'!F43/'SCC x Atuacao = Comércio'!F11-1</f>
        <v>0.48709178701194578</v>
      </c>
      <c r="G11" s="16" t="e">
        <f>+'SCC x Atuacao = Comércio'!G43/'SCC x Atuacao = Comércio'!G11-1</f>
        <v>#DIV/0!</v>
      </c>
      <c r="H11" s="16" t="e">
        <f>+'SCC x Atuacao = Comércio'!H43/'SCC x Atuacao = Comércio'!H11-1</f>
        <v>#DIV/0!</v>
      </c>
      <c r="I11" s="16">
        <f>+'SCC x Atuacao = Comércio'!I43/'SCC x Atuacao = Comércio'!I11-1</f>
        <v>3.1624242961091342E-2</v>
      </c>
      <c r="J11" s="16" t="e">
        <f>+'SCC x Atuacao = Comércio'!J43/'SCC x Atuacao = Comércio'!J11-1</f>
        <v>#DIV/0!</v>
      </c>
      <c r="K11" s="16" t="e">
        <f>+'SCC x Atuacao = Comércio'!K43/'SCC x Atuacao = Comércio'!K11-1</f>
        <v>#DIV/0!</v>
      </c>
      <c r="L11" s="16">
        <f>+'SCC x Atuacao = Comércio'!L43/'SCC x Atuacao = Comércio'!L11-1</f>
        <v>0.43948256964165711</v>
      </c>
    </row>
    <row r="12" spans="1:12" x14ac:dyDescent="0.25">
      <c r="A12" s="123" t="s">
        <v>536</v>
      </c>
      <c r="B12" s="16">
        <f>+'SCC x Atuacao = Comércio'!B44/'SCC x Atuacao = Comércio'!B12-1</f>
        <v>0.35840228586581491</v>
      </c>
      <c r="C12" s="16" t="e">
        <f>+'SCC x Atuacao = Comércio'!C44/'SCC x Atuacao = Comércio'!C12-1</f>
        <v>#DIV/0!</v>
      </c>
      <c r="D12" s="16" t="e">
        <f>+'SCC x Atuacao = Comércio'!D44/'SCC x Atuacao = Comércio'!D12-1</f>
        <v>#DIV/0!</v>
      </c>
      <c r="E12" s="16" t="e">
        <f>+'SCC x Atuacao = Comércio'!E44/'SCC x Atuacao = Comércio'!E12-1</f>
        <v>#DIV/0!</v>
      </c>
      <c r="F12" s="16">
        <f>+'SCC x Atuacao = Comércio'!F44/'SCC x Atuacao = Comércio'!F12-1</f>
        <v>5.9183920239597176E-2</v>
      </c>
      <c r="G12" s="16" t="e">
        <f>+'SCC x Atuacao = Comércio'!G44/'SCC x Atuacao = Comércio'!G12-1</f>
        <v>#DIV/0!</v>
      </c>
      <c r="H12" s="16" t="e">
        <f>+'SCC x Atuacao = Comércio'!H44/'SCC x Atuacao = Comércio'!H12-1</f>
        <v>#DIV/0!</v>
      </c>
      <c r="I12" s="16">
        <f>+'SCC x Atuacao = Comércio'!I44/'SCC x Atuacao = Comércio'!I12-1</f>
        <v>0.13031857300895422</v>
      </c>
      <c r="J12" s="16" t="e">
        <f>+'SCC x Atuacao = Comércio'!J44/'SCC x Atuacao = Comércio'!J12-1</f>
        <v>#DIV/0!</v>
      </c>
      <c r="K12" s="16" t="e">
        <f>+'SCC x Atuacao = Comércio'!K44/'SCC x Atuacao = Comércio'!K12-1</f>
        <v>#DIV/0!</v>
      </c>
      <c r="L12" s="16">
        <f>+'SCC x Atuacao = Comércio'!L44/'SCC x Atuacao = Comércio'!L12-1</f>
        <v>9.9629960356777847E-2</v>
      </c>
    </row>
    <row r="13" spans="1:12" x14ac:dyDescent="0.25">
      <c r="A13" s="123" t="s">
        <v>537</v>
      </c>
      <c r="B13" s="16">
        <f>+'SCC x Atuacao = Comércio'!B45/'SCC x Atuacao = Comércio'!B13-1</f>
        <v>0.58781195456764945</v>
      </c>
      <c r="C13" s="16" t="e">
        <f>+'SCC x Atuacao = Comércio'!C45/'SCC x Atuacao = Comércio'!C13-1</f>
        <v>#DIV/0!</v>
      </c>
      <c r="D13" s="16" t="e">
        <f>+'SCC x Atuacao = Comércio'!D45/'SCC x Atuacao = Comércio'!D13-1</f>
        <v>#DIV/0!</v>
      </c>
      <c r="E13" s="16" t="e">
        <f>+'SCC x Atuacao = Comércio'!E45/'SCC x Atuacao = Comércio'!E13-1</f>
        <v>#DIV/0!</v>
      </c>
      <c r="F13" s="16">
        <f>+'SCC x Atuacao = Comércio'!F45/'SCC x Atuacao = Comércio'!F13-1</f>
        <v>0.21428869968500708</v>
      </c>
      <c r="G13" s="16" t="e">
        <f>+'SCC x Atuacao = Comércio'!G45/'SCC x Atuacao = Comércio'!G13-1</f>
        <v>#DIV/0!</v>
      </c>
      <c r="H13" s="16" t="e">
        <f>+'SCC x Atuacao = Comércio'!H45/'SCC x Atuacao = Comércio'!H13-1</f>
        <v>#DIV/0!</v>
      </c>
      <c r="I13" s="16">
        <f>+'SCC x Atuacao = Comércio'!I45/'SCC x Atuacao = Comércio'!I13-1</f>
        <v>-4.2900328040133884E-2</v>
      </c>
      <c r="J13" s="16" t="e">
        <f>+'SCC x Atuacao = Comércio'!J45/'SCC x Atuacao = Comércio'!J13-1</f>
        <v>#DIV/0!</v>
      </c>
      <c r="K13" s="16" t="e">
        <f>+'SCC x Atuacao = Comércio'!K45/'SCC x Atuacao = Comércio'!K13-1</f>
        <v>#DIV/0!</v>
      </c>
      <c r="L13" s="16">
        <f>+'SCC x Atuacao = Comércio'!L45/'SCC x Atuacao = Comércio'!L13-1</f>
        <v>0.20365745412979752</v>
      </c>
    </row>
    <row r="14" spans="1:12" x14ac:dyDescent="0.25">
      <c r="A14" s="123" t="s">
        <v>538</v>
      </c>
      <c r="B14" s="16">
        <f>+'SCC x Atuacao = Comércio'!B46/'SCC x Atuacao = Comércio'!B14-1</f>
        <v>0.31987330362637101</v>
      </c>
      <c r="C14" s="16" t="e">
        <f>+'SCC x Atuacao = Comércio'!C46/'SCC x Atuacao = Comércio'!C14-1</f>
        <v>#DIV/0!</v>
      </c>
      <c r="D14" s="16" t="e">
        <f>+'SCC x Atuacao = Comércio'!D46/'SCC x Atuacao = Comércio'!D14-1</f>
        <v>#DIV/0!</v>
      </c>
      <c r="E14" s="16" t="e">
        <f>+'SCC x Atuacao = Comércio'!E46/'SCC x Atuacao = Comércio'!E14-1</f>
        <v>#DIV/0!</v>
      </c>
      <c r="F14" s="16">
        <f>+'SCC x Atuacao = Comércio'!F46/'SCC x Atuacao = Comércio'!F14-1</f>
        <v>0.33338691060191894</v>
      </c>
      <c r="G14" s="16" t="e">
        <f>+'SCC x Atuacao = Comércio'!G46/'SCC x Atuacao = Comércio'!G14-1</f>
        <v>#DIV/0!</v>
      </c>
      <c r="H14" s="16" t="e">
        <f>+'SCC x Atuacao = Comércio'!H46/'SCC x Atuacao = Comércio'!H14-1</f>
        <v>#DIV/0!</v>
      </c>
      <c r="I14" s="16">
        <f>+'SCC x Atuacao = Comércio'!I46/'SCC x Atuacao = Comércio'!I14-1</f>
        <v>-6.3689798089010541E-2</v>
      </c>
      <c r="J14" s="16" t="e">
        <f>+'SCC x Atuacao = Comércio'!J46/'SCC x Atuacao = Comércio'!J14-1</f>
        <v>#DIV/0!</v>
      </c>
      <c r="K14" s="16" t="e">
        <f>+'SCC x Atuacao = Comércio'!K46/'SCC x Atuacao = Comércio'!K14-1</f>
        <v>#DIV/0!</v>
      </c>
      <c r="L14" s="16">
        <f>+'SCC x Atuacao = Comércio'!L46/'SCC x Atuacao = Comércio'!L14-1</f>
        <v>0.30592044227343784</v>
      </c>
    </row>
    <row r="15" spans="1:12" x14ac:dyDescent="0.25">
      <c r="A15" s="123" t="s">
        <v>539</v>
      </c>
      <c r="B15" s="16">
        <f>+'SCC x Atuacao = Comércio'!B47/'SCC x Atuacao = Comércio'!B15-1</f>
        <v>0.23604793127083434</v>
      </c>
      <c r="C15" s="16" t="e">
        <f>+'SCC x Atuacao = Comércio'!C47/'SCC x Atuacao = Comércio'!C15-1</f>
        <v>#DIV/0!</v>
      </c>
      <c r="D15" s="16" t="e">
        <f>+'SCC x Atuacao = Comércio'!D47/'SCC x Atuacao = Comércio'!D15-1</f>
        <v>#DIV/0!</v>
      </c>
      <c r="E15" s="16" t="e">
        <f>+'SCC x Atuacao = Comércio'!E47/'SCC x Atuacao = Comércio'!E15-1</f>
        <v>#DIV/0!</v>
      </c>
      <c r="F15" s="16">
        <f>+'SCC x Atuacao = Comércio'!F47/'SCC x Atuacao = Comércio'!F15-1</f>
        <v>0.16049333355284645</v>
      </c>
      <c r="G15" s="16" t="e">
        <f>+'SCC x Atuacao = Comércio'!G47/'SCC x Atuacao = Comércio'!G15-1</f>
        <v>#DIV/0!</v>
      </c>
      <c r="H15" s="16" t="e">
        <f>+'SCC x Atuacao = Comércio'!H47/'SCC x Atuacao = Comércio'!H15-1</f>
        <v>#DIV/0!</v>
      </c>
      <c r="I15" s="16">
        <f>+'SCC x Atuacao = Comércio'!I47/'SCC x Atuacao = Comércio'!I15-1</f>
        <v>-0.224724818823133</v>
      </c>
      <c r="J15" s="16" t="e">
        <f>+'SCC x Atuacao = Comércio'!J47/'SCC x Atuacao = Comércio'!J15-1</f>
        <v>#DIV/0!</v>
      </c>
      <c r="K15" s="16" t="e">
        <f>+'SCC x Atuacao = Comércio'!K47/'SCC x Atuacao = Comércio'!K15-1</f>
        <v>#DIV/0!</v>
      </c>
      <c r="L15" s="16">
        <f>+'SCC x Atuacao = Comércio'!L47/'SCC x Atuacao = Comércio'!L15-1</f>
        <v>0.11198612391861329</v>
      </c>
    </row>
    <row r="16" spans="1:12" x14ac:dyDescent="0.25">
      <c r="A16" s="123" t="s">
        <v>540</v>
      </c>
      <c r="B16" s="16">
        <f>+'SCC x Atuacao = Comércio'!B48/'SCC x Atuacao = Comércio'!B16-1</f>
        <v>0.36734542186291663</v>
      </c>
      <c r="C16" s="16" t="e">
        <f>+'SCC x Atuacao = Comércio'!C48/'SCC x Atuacao = Comércio'!C16-1</f>
        <v>#DIV/0!</v>
      </c>
      <c r="D16" s="16" t="e">
        <f>+'SCC x Atuacao = Comércio'!D48/'SCC x Atuacao = Comércio'!D16-1</f>
        <v>#DIV/0!</v>
      </c>
      <c r="E16" s="16" t="e">
        <f>+'SCC x Atuacao = Comércio'!E48/'SCC x Atuacao = Comércio'!E16-1</f>
        <v>#DIV/0!</v>
      </c>
      <c r="F16" s="16">
        <f>+'SCC x Atuacao = Comércio'!F48/'SCC x Atuacao = Comércio'!F16-1</f>
        <v>0.17827331319829254</v>
      </c>
      <c r="G16" s="16" t="e">
        <f>+'SCC x Atuacao = Comércio'!G48/'SCC x Atuacao = Comércio'!G16-1</f>
        <v>#DIV/0!</v>
      </c>
      <c r="H16" s="16" t="e">
        <f>+'SCC x Atuacao = Comércio'!H48/'SCC x Atuacao = Comércio'!H16-1</f>
        <v>#DIV/0!</v>
      </c>
      <c r="I16" s="16">
        <f>+'SCC x Atuacao = Comércio'!I48/'SCC x Atuacao = Comércio'!I16-1</f>
        <v>-0.14074229798772742</v>
      </c>
      <c r="J16" s="16" t="e">
        <f>+'SCC x Atuacao = Comércio'!J48/'SCC x Atuacao = Comércio'!J16-1</f>
        <v>#DIV/0!</v>
      </c>
      <c r="K16" s="16" t="e">
        <f>+'SCC x Atuacao = Comércio'!K48/'SCC x Atuacao = Comércio'!K16-1</f>
        <v>#DIV/0!</v>
      </c>
      <c r="L16" s="16">
        <f>+'SCC x Atuacao = Comércio'!L48/'SCC x Atuacao = Comércio'!L16-1</f>
        <v>0.1835960702029984</v>
      </c>
    </row>
    <row r="17" spans="1:12" x14ac:dyDescent="0.25">
      <c r="A17" s="123" t="s">
        <v>541</v>
      </c>
      <c r="B17" s="16">
        <f>+'SCC x Atuacao = Comércio'!B49/'SCC x Atuacao = Comércio'!B17-1</f>
        <v>0.29731689879766066</v>
      </c>
      <c r="C17" s="16" t="e">
        <f>+'SCC x Atuacao = Comércio'!C49/'SCC x Atuacao = Comércio'!C17-1</f>
        <v>#DIV/0!</v>
      </c>
      <c r="D17" s="16" t="e">
        <f>+'SCC x Atuacao = Comércio'!D49/'SCC x Atuacao = Comércio'!D17-1</f>
        <v>#DIV/0!</v>
      </c>
      <c r="E17" s="16" t="e">
        <f>+'SCC x Atuacao = Comércio'!E49/'SCC x Atuacao = Comércio'!E17-1</f>
        <v>#DIV/0!</v>
      </c>
      <c r="F17" s="16">
        <f>+'SCC x Atuacao = Comércio'!F49/'SCC x Atuacao = Comércio'!F17-1</f>
        <v>0.14580264216559624</v>
      </c>
      <c r="G17" s="16" t="e">
        <f>+'SCC x Atuacao = Comércio'!G49/'SCC x Atuacao = Comércio'!G17-1</f>
        <v>#DIV/0!</v>
      </c>
      <c r="H17" s="16" t="e">
        <f>+'SCC x Atuacao = Comércio'!H49/'SCC x Atuacao = Comércio'!H17-1</f>
        <v>#DIV/0!</v>
      </c>
      <c r="I17" s="16">
        <f>+'SCC x Atuacao = Comércio'!I49/'SCC x Atuacao = Comércio'!I17-1</f>
        <v>0.29136032622759234</v>
      </c>
      <c r="J17" s="16" t="e">
        <f>+'SCC x Atuacao = Comércio'!J49/'SCC x Atuacao = Comércio'!J17-1</f>
        <v>#DIV/0!</v>
      </c>
      <c r="K17" s="16" t="e">
        <f>+'SCC x Atuacao = Comércio'!K49/'SCC x Atuacao = Comércio'!K17-1</f>
        <v>#DIV/0!</v>
      </c>
      <c r="L17" s="16">
        <f>+'SCC x Atuacao = Comércio'!L49/'SCC x Atuacao = Comércio'!L17-1</f>
        <v>0.16040839310457411</v>
      </c>
    </row>
    <row r="18" spans="1:12" x14ac:dyDescent="0.25">
      <c r="A18" s="123" t="s">
        <v>542</v>
      </c>
      <c r="B18" s="16">
        <f>+'SCC x Atuacao = Comércio'!B50/'SCC x Atuacao = Comércio'!B18-1</f>
        <v>0.22023001971506684</v>
      </c>
      <c r="C18" s="16" t="e">
        <f>+'SCC x Atuacao = Comércio'!C50/'SCC x Atuacao = Comércio'!C18-1</f>
        <v>#DIV/0!</v>
      </c>
      <c r="D18" s="16" t="e">
        <f>+'SCC x Atuacao = Comércio'!D50/'SCC x Atuacao = Comércio'!D18-1</f>
        <v>#DIV/0!</v>
      </c>
      <c r="E18" s="16" t="e">
        <f>+'SCC x Atuacao = Comércio'!E50/'SCC x Atuacao = Comércio'!E18-1</f>
        <v>#DIV/0!</v>
      </c>
      <c r="F18" s="16">
        <f>+'SCC x Atuacao = Comércio'!F50/'SCC x Atuacao = Comércio'!F18-1</f>
        <v>-5.3970063750204966E-3</v>
      </c>
      <c r="G18" s="16" t="e">
        <f>+'SCC x Atuacao = Comércio'!G50/'SCC x Atuacao = Comércio'!G18-1</f>
        <v>#DIV/0!</v>
      </c>
      <c r="H18" s="16" t="e">
        <f>+'SCC x Atuacao = Comércio'!H50/'SCC x Atuacao = Comércio'!H18-1</f>
        <v>#DIV/0!</v>
      </c>
      <c r="I18" s="16">
        <f>+'SCC x Atuacao = Comércio'!I50/'SCC x Atuacao = Comércio'!I18-1</f>
        <v>-0.11578779704400999</v>
      </c>
      <c r="J18" s="16" t="e">
        <f>+'SCC x Atuacao = Comércio'!J50/'SCC x Atuacao = Comércio'!J18-1</f>
        <v>#DIV/0!</v>
      </c>
      <c r="K18" s="16" t="e">
        <f>+'SCC x Atuacao = Comércio'!K50/'SCC x Atuacao = Comércio'!K18-1</f>
        <v>#DIV/0!</v>
      </c>
      <c r="L18" s="16">
        <f>+'SCC x Atuacao = Comércio'!L50/'SCC x Atuacao = Comércio'!L18-1</f>
        <v>-1.8000322203242103E-3</v>
      </c>
    </row>
    <row r="19" spans="1:12" x14ac:dyDescent="0.25">
      <c r="A19" s="123" t="s">
        <v>543</v>
      </c>
      <c r="B19" s="16">
        <f>+'SCC x Atuacao = Comércio'!B51/'SCC x Atuacao = Comércio'!B19-1</f>
        <v>0.31579925001347897</v>
      </c>
      <c r="C19" s="16" t="e">
        <f>+'SCC x Atuacao = Comércio'!C51/'SCC x Atuacao = Comércio'!C19-1</f>
        <v>#DIV/0!</v>
      </c>
      <c r="D19" s="16" t="e">
        <f>+'SCC x Atuacao = Comércio'!D51/'SCC x Atuacao = Comércio'!D19-1</f>
        <v>#DIV/0!</v>
      </c>
      <c r="E19" s="16" t="e">
        <f>+'SCC x Atuacao = Comércio'!E51/'SCC x Atuacao = Comércio'!E19-1</f>
        <v>#DIV/0!</v>
      </c>
      <c r="F19" s="16">
        <f>+'SCC x Atuacao = Comércio'!F51/'SCC x Atuacao = Comércio'!F19-1</f>
        <v>5.1603133359006348E-2</v>
      </c>
      <c r="G19" s="16" t="e">
        <f>+'SCC x Atuacao = Comércio'!G51/'SCC x Atuacao = Comércio'!G19-1</f>
        <v>#DIV/0!</v>
      </c>
      <c r="H19" s="16" t="e">
        <f>+'SCC x Atuacao = Comércio'!H51/'SCC x Atuacao = Comércio'!H19-1</f>
        <v>#DIV/0!</v>
      </c>
      <c r="I19" s="16">
        <f>+'SCC x Atuacao = Comércio'!I51/'SCC x Atuacao = Comércio'!I19-1</f>
        <v>-0.24187766700371327</v>
      </c>
      <c r="J19" s="16" t="e">
        <f>+'SCC x Atuacao = Comércio'!J51/'SCC x Atuacao = Comércio'!J19-1</f>
        <v>#DIV/0!</v>
      </c>
      <c r="K19" s="16" t="e">
        <f>+'SCC x Atuacao = Comércio'!K51/'SCC x Atuacao = Comércio'!K19-1</f>
        <v>#DIV/0!</v>
      </c>
      <c r="L19" s="16">
        <f>+'SCC x Atuacao = Comércio'!L51/'SCC x Atuacao = Comércio'!L19-1</f>
        <v>5.8591434320051539E-2</v>
      </c>
    </row>
    <row r="20" spans="1:12" x14ac:dyDescent="0.25">
      <c r="A20" s="123" t="s">
        <v>544</v>
      </c>
      <c r="B20" s="16">
        <f>+'SCC x Atuacao = Comércio'!B52/'SCC x Atuacao = Comércio'!B20-1</f>
        <v>0.17943159424711408</v>
      </c>
      <c r="C20" s="16" t="e">
        <f>+'SCC x Atuacao = Comércio'!C52/'SCC x Atuacao = Comércio'!C20-1</f>
        <v>#DIV/0!</v>
      </c>
      <c r="D20" s="16" t="e">
        <f>+'SCC x Atuacao = Comércio'!D52/'SCC x Atuacao = Comércio'!D20-1</f>
        <v>#DIV/0!</v>
      </c>
      <c r="E20" s="16" t="e">
        <f>+'SCC x Atuacao = Comércio'!E52/'SCC x Atuacao = Comércio'!E20-1</f>
        <v>#DIV/0!</v>
      </c>
      <c r="F20" s="16">
        <f>+'SCC x Atuacao = Comércio'!F52/'SCC x Atuacao = Comércio'!F20-1</f>
        <v>0.38619779030166734</v>
      </c>
      <c r="G20" s="16" t="e">
        <f>+'SCC x Atuacao = Comércio'!G52/'SCC x Atuacao = Comércio'!G20-1</f>
        <v>#DIV/0!</v>
      </c>
      <c r="H20" s="16" t="e">
        <f>+'SCC x Atuacao = Comércio'!H52/'SCC x Atuacao = Comércio'!H20-1</f>
        <v>#DIV/0!</v>
      </c>
      <c r="I20" s="16">
        <f>+'SCC x Atuacao = Comércio'!I52/'SCC x Atuacao = Comércio'!I20-1</f>
        <v>-8.9292867468939385E-2</v>
      </c>
      <c r="J20" s="16" t="e">
        <f>+'SCC x Atuacao = Comércio'!J52/'SCC x Atuacao = Comércio'!J20-1</f>
        <v>#DIV/0!</v>
      </c>
      <c r="K20" s="16" t="e">
        <f>+'SCC x Atuacao = Comércio'!K52/'SCC x Atuacao = Comércio'!K20-1</f>
        <v>#DIV/0!</v>
      </c>
      <c r="L20" s="16">
        <f>+'SCC x Atuacao = Comércio'!L52/'SCC x Atuacao = Comércio'!L20-1</f>
        <v>0.31077713516779415</v>
      </c>
    </row>
    <row r="21" spans="1:12" x14ac:dyDescent="0.25">
      <c r="A21" s="123" t="s">
        <v>545</v>
      </c>
      <c r="B21" s="16">
        <f>+'SCC x Atuacao = Comércio'!B53/'SCC x Atuacao = Comércio'!B21-1</f>
        <v>0.27757965348787406</v>
      </c>
      <c r="C21" s="16" t="e">
        <f>+'SCC x Atuacao = Comércio'!C53/'SCC x Atuacao = Comércio'!C21-1</f>
        <v>#DIV/0!</v>
      </c>
      <c r="D21" s="16" t="e">
        <f>+'SCC x Atuacao = Comércio'!D53/'SCC x Atuacao = Comércio'!D21-1</f>
        <v>#DIV/0!</v>
      </c>
      <c r="E21" s="16" t="e">
        <f>+'SCC x Atuacao = Comércio'!E53/'SCC x Atuacao = Comércio'!E21-1</f>
        <v>#DIV/0!</v>
      </c>
      <c r="F21" s="16">
        <f>+'SCC x Atuacao = Comércio'!F53/'SCC x Atuacao = Comércio'!F21-1</f>
        <v>0.16673093839082176</v>
      </c>
      <c r="G21" s="16" t="e">
        <f>+'SCC x Atuacao = Comércio'!G53/'SCC x Atuacao = Comércio'!G21-1</f>
        <v>#DIV/0!</v>
      </c>
      <c r="H21" s="16" t="e">
        <f>+'SCC x Atuacao = Comércio'!H53/'SCC x Atuacao = Comércio'!H21-1</f>
        <v>#DIV/0!</v>
      </c>
      <c r="I21" s="16">
        <f>+'SCC x Atuacao = Comércio'!I53/'SCC x Atuacao = Comércio'!I21-1</f>
        <v>4.9486980423234517E-2</v>
      </c>
      <c r="J21" s="16" t="e">
        <f>+'SCC x Atuacao = Comércio'!J53/'SCC x Atuacao = Comércio'!J21-1</f>
        <v>#DIV/0!</v>
      </c>
      <c r="K21" s="16" t="e">
        <f>+'SCC x Atuacao = Comércio'!K53/'SCC x Atuacao = Comércio'!K21-1</f>
        <v>#DIV/0!</v>
      </c>
      <c r="L21" s="16">
        <f>+'SCC x Atuacao = Comércio'!L53/'SCC x Atuacao = Comércio'!L21-1</f>
        <v>0.16044695794423203</v>
      </c>
    </row>
    <row r="22" spans="1:12" x14ac:dyDescent="0.25">
      <c r="A22" s="123" t="s">
        <v>546</v>
      </c>
      <c r="B22" s="16">
        <f>+'SCC x Atuacao = Comércio'!B54/'SCC x Atuacao = Comércio'!B22-1</f>
        <v>0.39829087634697302</v>
      </c>
      <c r="C22" s="16" t="e">
        <f>+'SCC x Atuacao = Comércio'!C54/'SCC x Atuacao = Comércio'!C22-1</f>
        <v>#DIV/0!</v>
      </c>
      <c r="D22" s="16" t="e">
        <f>+'SCC x Atuacao = Comércio'!D54/'SCC x Atuacao = Comércio'!D22-1</f>
        <v>#DIV/0!</v>
      </c>
      <c r="E22" s="16" t="e">
        <f>+'SCC x Atuacao = Comércio'!E54/'SCC x Atuacao = Comércio'!E22-1</f>
        <v>#DIV/0!</v>
      </c>
      <c r="F22" s="16">
        <f>+'SCC x Atuacao = Comércio'!F54/'SCC x Atuacao = Comércio'!F22-1</f>
        <v>0.20173619122558639</v>
      </c>
      <c r="G22" s="16" t="e">
        <f>+'SCC x Atuacao = Comércio'!G54/'SCC x Atuacao = Comércio'!G22-1</f>
        <v>#DIV/0!</v>
      </c>
      <c r="H22" s="16" t="e">
        <f>+'SCC x Atuacao = Comércio'!H54/'SCC x Atuacao = Comércio'!H22-1</f>
        <v>#DIV/0!</v>
      </c>
      <c r="I22" s="16">
        <f>+'SCC x Atuacao = Comércio'!I54/'SCC x Atuacao = Comércio'!I22-1</f>
        <v>-0.1443556656156556</v>
      </c>
      <c r="J22" s="16" t="e">
        <f>+'SCC x Atuacao = Comércio'!J54/'SCC x Atuacao = Comércio'!J22-1</f>
        <v>#DIV/0!</v>
      </c>
      <c r="K22" s="16" t="e">
        <f>+'SCC x Atuacao = Comércio'!K54/'SCC x Atuacao = Comércio'!K22-1</f>
        <v>#DIV/0!</v>
      </c>
      <c r="L22" s="16">
        <f>+'SCC x Atuacao = Comércio'!L54/'SCC x Atuacao = Comércio'!L22-1</f>
        <v>0.182047281132385</v>
      </c>
    </row>
    <row r="23" spans="1:12" x14ac:dyDescent="0.25">
      <c r="A23" s="123" t="s">
        <v>547</v>
      </c>
      <c r="B23" s="16">
        <f>+'SCC x Atuacao = Comércio'!B55/'SCC x Atuacao = Comércio'!B23-1</f>
        <v>0.40913781584075926</v>
      </c>
      <c r="C23" s="16" t="e">
        <f>+'SCC x Atuacao = Comércio'!C55/'SCC x Atuacao = Comércio'!C23-1</f>
        <v>#DIV/0!</v>
      </c>
      <c r="D23" s="16" t="e">
        <f>+'SCC x Atuacao = Comércio'!D55/'SCC x Atuacao = Comércio'!D23-1</f>
        <v>#DIV/0!</v>
      </c>
      <c r="E23" s="16" t="e">
        <f>+'SCC x Atuacao = Comércio'!E55/'SCC x Atuacao = Comércio'!E23-1</f>
        <v>#DIV/0!</v>
      </c>
      <c r="F23" s="16">
        <f>+'SCC x Atuacao = Comércio'!F55/'SCC x Atuacao = Comércio'!F23-1</f>
        <v>0.18094329268038822</v>
      </c>
      <c r="G23" s="16" t="e">
        <f>+'SCC x Atuacao = Comércio'!G55/'SCC x Atuacao = Comércio'!G23-1</f>
        <v>#DIV/0!</v>
      </c>
      <c r="H23" s="16" t="e">
        <f>+'SCC x Atuacao = Comércio'!H55/'SCC x Atuacao = Comércio'!H23-1</f>
        <v>#DIV/0!</v>
      </c>
      <c r="I23" s="16">
        <f>+'SCC x Atuacao = Comércio'!I55/'SCC x Atuacao = Comércio'!I23-1</f>
        <v>0.14354023589389442</v>
      </c>
      <c r="J23" s="16" t="e">
        <f>+'SCC x Atuacao = Comércio'!J55/'SCC x Atuacao = Comércio'!J23-1</f>
        <v>#DIV/0!</v>
      </c>
      <c r="K23" s="16" t="e">
        <f>+'SCC x Atuacao = Comércio'!K55/'SCC x Atuacao = Comércio'!K23-1</f>
        <v>#DIV/0!</v>
      </c>
      <c r="L23" s="16">
        <f>+'SCC x Atuacao = Comércio'!L55/'SCC x Atuacao = Comércio'!L23-1</f>
        <v>0.19899523363797478</v>
      </c>
    </row>
    <row r="24" spans="1:12" x14ac:dyDescent="0.25">
      <c r="A24" s="123" t="s">
        <v>548</v>
      </c>
      <c r="B24" s="16">
        <f>+'SCC x Atuacao = Comércio'!B56/'SCC x Atuacao = Comércio'!B24-1</f>
        <v>0.28605194184423866</v>
      </c>
      <c r="C24" s="16" t="e">
        <f>+'SCC x Atuacao = Comércio'!C56/'SCC x Atuacao = Comércio'!C24-1</f>
        <v>#DIV/0!</v>
      </c>
      <c r="D24" s="16" t="e">
        <f>+'SCC x Atuacao = Comércio'!D56/'SCC x Atuacao = Comércio'!D24-1</f>
        <v>#DIV/0!</v>
      </c>
      <c r="E24" s="16" t="e">
        <f>+'SCC x Atuacao = Comércio'!E56/'SCC x Atuacao = Comércio'!E24-1</f>
        <v>#DIV/0!</v>
      </c>
      <c r="F24" s="16">
        <f>+'SCC x Atuacao = Comércio'!F56/'SCC x Atuacao = Comércio'!F24-1</f>
        <v>0.22737391369210336</v>
      </c>
      <c r="G24" s="16" t="e">
        <f>+'SCC x Atuacao = Comércio'!G56/'SCC x Atuacao = Comércio'!G24-1</f>
        <v>#DIV/0!</v>
      </c>
      <c r="H24" s="16" t="e">
        <f>+'SCC x Atuacao = Comércio'!H56/'SCC x Atuacao = Comércio'!H24-1</f>
        <v>#DIV/0!</v>
      </c>
      <c r="I24" s="16">
        <f>+'SCC x Atuacao = Comércio'!I56/'SCC x Atuacao = Comércio'!I24-1</f>
        <v>7.9008205239605278E-2</v>
      </c>
      <c r="J24" s="16" t="e">
        <f>+'SCC x Atuacao = Comércio'!J56/'SCC x Atuacao = Comércio'!J24-1</f>
        <v>#DIV/0!</v>
      </c>
      <c r="K24" s="16" t="e">
        <f>+'SCC x Atuacao = Comércio'!K56/'SCC x Atuacao = Comércio'!K24-1</f>
        <v>#DIV/0!</v>
      </c>
      <c r="L24" s="16">
        <f>+'SCC x Atuacao = Comércio'!L56/'SCC x Atuacao = Comércio'!L24-1</f>
        <v>0.22103847631980034</v>
      </c>
    </row>
    <row r="25" spans="1:12" x14ac:dyDescent="0.25">
      <c r="A25" s="123" t="s">
        <v>549</v>
      </c>
      <c r="B25" s="16">
        <f>+'SCC x Atuacao = Comércio'!B57/'SCC x Atuacao = Comércio'!B25-1</f>
        <v>0.32510685575782028</v>
      </c>
      <c r="C25" s="16" t="e">
        <f>+'SCC x Atuacao = Comércio'!C57/'SCC x Atuacao = Comércio'!C25-1</f>
        <v>#DIV/0!</v>
      </c>
      <c r="D25" s="16" t="e">
        <f>+'SCC x Atuacao = Comércio'!D57/'SCC x Atuacao = Comércio'!D25-1</f>
        <v>#DIV/0!</v>
      </c>
      <c r="E25" s="16" t="e">
        <f>+'SCC x Atuacao = Comércio'!E57/'SCC x Atuacao = Comércio'!E25-1</f>
        <v>#DIV/0!</v>
      </c>
      <c r="F25" s="16">
        <f>+'SCC x Atuacao = Comércio'!F57/'SCC x Atuacao = Comércio'!F25-1</f>
        <v>0.30188871921451943</v>
      </c>
      <c r="G25" s="16" t="e">
        <f>+'SCC x Atuacao = Comércio'!G57/'SCC x Atuacao = Comércio'!G25-1</f>
        <v>#DIV/0!</v>
      </c>
      <c r="H25" s="16" t="e">
        <f>+'SCC x Atuacao = Comércio'!H57/'SCC x Atuacao = Comércio'!H25-1</f>
        <v>#DIV/0!</v>
      </c>
      <c r="I25" s="16">
        <f>+'SCC x Atuacao = Comércio'!I57/'SCC x Atuacao = Comércio'!I25-1</f>
        <v>5.8422550340470059E-2</v>
      </c>
      <c r="J25" s="16" t="e">
        <f>+'SCC x Atuacao = Comércio'!J57/'SCC x Atuacao = Comércio'!J25-1</f>
        <v>#DIV/0!</v>
      </c>
      <c r="K25" s="16" t="e">
        <f>+'SCC x Atuacao = Comércio'!K57/'SCC x Atuacao = Comércio'!K25-1</f>
        <v>#DIV/0!</v>
      </c>
      <c r="L25" s="16">
        <f>+'SCC x Atuacao = Comércio'!L57/'SCC x Atuacao = Comércio'!L25-1</f>
        <v>0.28685409112342319</v>
      </c>
    </row>
    <row r="26" spans="1:12" x14ac:dyDescent="0.25">
      <c r="A26" s="123" t="s">
        <v>550</v>
      </c>
      <c r="B26" s="16">
        <f>+'SCC x Atuacao = Comércio'!B58/'SCC x Atuacao = Comércio'!B26-1</f>
        <v>0.3654062589748297</v>
      </c>
      <c r="C26" s="16" t="e">
        <f>+'SCC x Atuacao = Comércio'!C58/'SCC x Atuacao = Comércio'!C26-1</f>
        <v>#DIV/0!</v>
      </c>
      <c r="D26" s="16" t="e">
        <f>+'SCC x Atuacao = Comércio'!D58/'SCC x Atuacao = Comércio'!D26-1</f>
        <v>#DIV/0!</v>
      </c>
      <c r="E26" s="16" t="e">
        <f>+'SCC x Atuacao = Comércio'!E58/'SCC x Atuacao = Comércio'!E26-1</f>
        <v>#DIV/0!</v>
      </c>
      <c r="F26" s="16">
        <f>+'SCC x Atuacao = Comércio'!F58/'SCC x Atuacao = Comércio'!F26-1</f>
        <v>0.27562636723288247</v>
      </c>
      <c r="G26" s="16" t="e">
        <f>+'SCC x Atuacao = Comércio'!G58/'SCC x Atuacao = Comércio'!G26-1</f>
        <v>#DIV/0!</v>
      </c>
      <c r="H26" s="16" t="e">
        <f>+'SCC x Atuacao = Comércio'!H58/'SCC x Atuacao = Comércio'!H26-1</f>
        <v>#DIV/0!</v>
      </c>
      <c r="I26" s="16">
        <f>+'SCC x Atuacao = Comércio'!I58/'SCC x Atuacao = Comércio'!I26-1</f>
        <v>0.13389600275678504</v>
      </c>
      <c r="J26" s="16" t="e">
        <f>+'SCC x Atuacao = Comércio'!J58/'SCC x Atuacao = Comércio'!J26-1</f>
        <v>#DIV/0!</v>
      </c>
      <c r="K26" s="16" t="e">
        <f>+'SCC x Atuacao = Comércio'!K58/'SCC x Atuacao = Comércio'!K26-1</f>
        <v>#DIV/0!</v>
      </c>
      <c r="L26" s="16">
        <f>+'SCC x Atuacao = Comércio'!L58/'SCC x Atuacao = Comércio'!L26-1</f>
        <v>0.27961163838805203</v>
      </c>
    </row>
    <row r="27" spans="1:12" x14ac:dyDescent="0.25">
      <c r="A27" s="123" t="s">
        <v>551</v>
      </c>
      <c r="B27" s="16">
        <f>+'SCC x Atuacao = Comércio'!B59/'SCC x Atuacao = Comércio'!B27-1</f>
        <v>0.2631543923411146</v>
      </c>
      <c r="C27" s="16" t="e">
        <f>+'SCC x Atuacao = Comércio'!C59/'SCC x Atuacao = Comércio'!C27-1</f>
        <v>#DIV/0!</v>
      </c>
      <c r="D27" s="16" t="e">
        <f>+'SCC x Atuacao = Comércio'!D59/'SCC x Atuacao = Comércio'!D27-1</f>
        <v>#DIV/0!</v>
      </c>
      <c r="E27" s="16" t="e">
        <f>+'SCC x Atuacao = Comércio'!E59/'SCC x Atuacao = Comércio'!E27-1</f>
        <v>#DIV/0!</v>
      </c>
      <c r="F27" s="16">
        <f>+'SCC x Atuacao = Comércio'!F59/'SCC x Atuacao = Comércio'!F27-1</f>
        <v>0.18314589787323166</v>
      </c>
      <c r="G27" s="16" t="e">
        <f>+'SCC x Atuacao = Comércio'!G59/'SCC x Atuacao = Comércio'!G27-1</f>
        <v>#DIV/0!</v>
      </c>
      <c r="H27" s="16" t="e">
        <f>+'SCC x Atuacao = Comércio'!H59/'SCC x Atuacao = Comércio'!H27-1</f>
        <v>#DIV/0!</v>
      </c>
      <c r="I27" s="16">
        <f>+'SCC x Atuacao = Comércio'!I59/'SCC x Atuacao = Comércio'!I27-1</f>
        <v>8.3749512956129424E-2</v>
      </c>
      <c r="J27" s="16" t="e">
        <f>+'SCC x Atuacao = Comércio'!J59/'SCC x Atuacao = Comércio'!J27-1</f>
        <v>#DIV/0!</v>
      </c>
      <c r="K27" s="16" t="e">
        <f>+'SCC x Atuacao = Comércio'!K59/'SCC x Atuacao = Comércio'!K27-1</f>
        <v>#DIV/0!</v>
      </c>
      <c r="L27" s="16">
        <f>+'SCC x Atuacao = Comércio'!L59/'SCC x Atuacao = Comércio'!L27-1</f>
        <v>0.1820597510439117</v>
      </c>
    </row>
    <row r="28" spans="1:12" x14ac:dyDescent="0.25">
      <c r="A28" s="123" t="s">
        <v>552</v>
      </c>
      <c r="B28" s="16">
        <f>+'SCC x Atuacao = Comércio'!B60/'SCC x Atuacao = Comércio'!B28-1</f>
        <v>0.38008524712462033</v>
      </c>
      <c r="C28" s="16" t="e">
        <f>+'SCC x Atuacao = Comércio'!C60/'SCC x Atuacao = Comércio'!C28-1</f>
        <v>#DIV/0!</v>
      </c>
      <c r="D28" s="16" t="e">
        <f>+'SCC x Atuacao = Comércio'!D60/'SCC x Atuacao = Comércio'!D28-1</f>
        <v>#DIV/0!</v>
      </c>
      <c r="E28" s="16" t="e">
        <f>+'SCC x Atuacao = Comércio'!E60/'SCC x Atuacao = Comércio'!E28-1</f>
        <v>#DIV/0!</v>
      </c>
      <c r="F28" s="16">
        <f>+'SCC x Atuacao = Comércio'!F60/'SCC x Atuacao = Comércio'!F28-1</f>
        <v>0.16014312189140423</v>
      </c>
      <c r="G28" s="16" t="e">
        <f>+'SCC x Atuacao = Comércio'!G60/'SCC x Atuacao = Comércio'!G28-1</f>
        <v>#DIV/0!</v>
      </c>
      <c r="H28" s="16" t="e">
        <f>+'SCC x Atuacao = Comércio'!H60/'SCC x Atuacao = Comércio'!H28-1</f>
        <v>#DIV/0!</v>
      </c>
      <c r="I28" s="16">
        <f>+'SCC x Atuacao = Comércio'!I60/'SCC x Atuacao = Comércio'!I28-1</f>
        <v>-5.125525328126268E-2</v>
      </c>
      <c r="J28" s="16" t="e">
        <f>+'SCC x Atuacao = Comércio'!J60/'SCC x Atuacao = Comércio'!J28-1</f>
        <v>#DIV/0!</v>
      </c>
      <c r="K28" s="16" t="e">
        <f>+'SCC x Atuacao = Comércio'!K60/'SCC x Atuacao = Comércio'!K28-1</f>
        <v>#DIV/0!</v>
      </c>
      <c r="L28" s="16">
        <f>+'SCC x Atuacao = Comércio'!L60/'SCC x Atuacao = Comércio'!L28-1</f>
        <v>0.16565615554870172</v>
      </c>
    </row>
    <row r="29" spans="1:12" x14ac:dyDescent="0.25">
      <c r="A29" s="123" t="s">
        <v>553</v>
      </c>
      <c r="B29" s="16">
        <f>+'SCC x Atuacao = Comércio'!B61/'SCC x Atuacao = Comércio'!B29-1</f>
        <v>0.1142328478771959</v>
      </c>
      <c r="C29" s="16" t="e">
        <f>+'SCC x Atuacao = Comércio'!C61/'SCC x Atuacao = Comércio'!C29-1</f>
        <v>#DIV/0!</v>
      </c>
      <c r="D29" s="16" t="e">
        <f>+'SCC x Atuacao = Comércio'!D61/'SCC x Atuacao = Comércio'!D29-1</f>
        <v>#DIV/0!</v>
      </c>
      <c r="E29" s="16" t="e">
        <f>+'SCC x Atuacao = Comércio'!E61/'SCC x Atuacao = Comércio'!E29-1</f>
        <v>#DIV/0!</v>
      </c>
      <c r="F29" s="16">
        <f>+'SCC x Atuacao = Comércio'!F61/'SCC x Atuacao = Comércio'!F29-1</f>
        <v>0.2549951706611695</v>
      </c>
      <c r="G29" s="16" t="e">
        <f>+'SCC x Atuacao = Comércio'!G61/'SCC x Atuacao = Comércio'!G29-1</f>
        <v>#DIV/0!</v>
      </c>
      <c r="H29" s="16" t="e">
        <f>+'SCC x Atuacao = Comércio'!H61/'SCC x Atuacao = Comércio'!H29-1</f>
        <v>#DIV/0!</v>
      </c>
      <c r="I29" s="16">
        <f>+'SCC x Atuacao = Comércio'!I61/'SCC x Atuacao = Comércio'!I29-1</f>
        <v>-7.7188497400470513E-2</v>
      </c>
      <c r="J29" s="16" t="e">
        <f>+'SCC x Atuacao = Comércio'!J61/'SCC x Atuacao = Comércio'!J29-1</f>
        <v>#DIV/0!</v>
      </c>
      <c r="K29" s="16" t="e">
        <f>+'SCC x Atuacao = Comércio'!K61/'SCC x Atuacao = Comércio'!K29-1</f>
        <v>#DIV/0!</v>
      </c>
      <c r="L29" s="16">
        <f>+'SCC x Atuacao = Comércio'!L61/'SCC x Atuacao = Comércio'!L29-1</f>
        <v>0.2040457045847841</v>
      </c>
    </row>
    <row r="30" spans="1:12" x14ac:dyDescent="0.25">
      <c r="A30" s="123" t="s">
        <v>554</v>
      </c>
      <c r="B30" s="16">
        <f>+'SCC x Atuacao = Comércio'!B62/'SCC x Atuacao = Comércio'!B30-1</f>
        <v>0.31965405360763821</v>
      </c>
      <c r="C30" s="16" t="e">
        <f>+'SCC x Atuacao = Comércio'!C62/'SCC x Atuacao = Comércio'!C30-1</f>
        <v>#DIV/0!</v>
      </c>
      <c r="D30" s="16" t="e">
        <f>+'SCC x Atuacao = Comércio'!D62/'SCC x Atuacao = Comércio'!D30-1</f>
        <v>#DIV/0!</v>
      </c>
      <c r="E30" s="16" t="e">
        <f>+'SCC x Atuacao = Comércio'!E62/'SCC x Atuacao = Comércio'!E30-1</f>
        <v>#DIV/0!</v>
      </c>
      <c r="F30" s="16">
        <f>+'SCC x Atuacao = Comércio'!F62/'SCC x Atuacao = Comércio'!F30-1</f>
        <v>0.29361596104776622</v>
      </c>
      <c r="G30" s="16" t="e">
        <f>+'SCC x Atuacao = Comércio'!G62/'SCC x Atuacao = Comércio'!G30-1</f>
        <v>#DIV/0!</v>
      </c>
      <c r="H30" s="16" t="e">
        <f>+'SCC x Atuacao = Comércio'!H62/'SCC x Atuacao = Comércio'!H30-1</f>
        <v>#DIV/0!</v>
      </c>
      <c r="I30" s="16">
        <f>+'SCC x Atuacao = Comércio'!I62/'SCC x Atuacao = Comércio'!I30-1</f>
        <v>5.0214933035907183E-2</v>
      </c>
      <c r="J30" s="16" t="e">
        <f>+'SCC x Atuacao = Comércio'!J62/'SCC x Atuacao = Comércio'!J30-1</f>
        <v>#DIV/0!</v>
      </c>
      <c r="K30" s="16" t="e">
        <f>+'SCC x Atuacao = Comércio'!K62/'SCC x Atuacao = Comércio'!K30-1</f>
        <v>#DIV/0!</v>
      </c>
      <c r="L30" s="16">
        <f>+'SCC x Atuacao = Comércio'!L62/'SCC x Atuacao = Comércio'!L30-1</f>
        <v>0.26756477407675217</v>
      </c>
    </row>
    <row r="31" spans="1:12" x14ac:dyDescent="0.25">
      <c r="A31" s="123" t="s">
        <v>555</v>
      </c>
      <c r="B31" s="16">
        <f>+'SCC x Atuacao = Comércio'!B63/'SCC x Atuacao = Comércio'!B31-1</f>
        <v>0.25492115004320692</v>
      </c>
      <c r="C31" s="16" t="e">
        <f>+'SCC x Atuacao = Comércio'!C63/'SCC x Atuacao = Comércio'!C31-1</f>
        <v>#DIV/0!</v>
      </c>
      <c r="D31" s="16" t="e">
        <f>+'SCC x Atuacao = Comércio'!D63/'SCC x Atuacao = Comércio'!D31-1</f>
        <v>#DIV/0!</v>
      </c>
      <c r="E31" s="16" t="e">
        <f>+'SCC x Atuacao = Comércio'!E63/'SCC x Atuacao = Comércio'!E31-1</f>
        <v>#DIV/0!</v>
      </c>
      <c r="F31" s="16">
        <f>+'SCC x Atuacao = Comércio'!F63/'SCC x Atuacao = Comércio'!F31-1</f>
        <v>0.25949295625792645</v>
      </c>
      <c r="G31" s="16" t="e">
        <f>+'SCC x Atuacao = Comércio'!G63/'SCC x Atuacao = Comércio'!G31-1</f>
        <v>#DIV/0!</v>
      </c>
      <c r="H31" s="16" t="e">
        <f>+'SCC x Atuacao = Comércio'!H63/'SCC x Atuacao = Comércio'!H31-1</f>
        <v>#DIV/0!</v>
      </c>
      <c r="I31" s="16">
        <f>+'SCC x Atuacao = Comércio'!I63/'SCC x Atuacao = Comércio'!I31-1</f>
        <v>1.5244544793042936E-2</v>
      </c>
      <c r="J31" s="16" t="e">
        <f>+'SCC x Atuacao = Comércio'!J63/'SCC x Atuacao = Comércio'!J31-1</f>
        <v>#DIV/0!</v>
      </c>
      <c r="K31" s="16" t="e">
        <f>+'SCC x Atuacao = Comércio'!K63/'SCC x Atuacao = Comércio'!K31-1</f>
        <v>#DIV/0!</v>
      </c>
      <c r="L31" s="16">
        <f>+'SCC x Atuacao = Comércio'!L63/'SCC x Atuacao = Comércio'!L31-1</f>
        <v>0.24111487617695704</v>
      </c>
    </row>
    <row r="32" spans="1:12" x14ac:dyDescent="0.25">
      <c r="A32" s="123" t="s">
        <v>95</v>
      </c>
      <c r="B32" s="16">
        <f>+'SCC x Atuacao = Comércio'!B64/'SCC x Atuacao = Comércio'!B32-1</f>
        <v>0.30897792155884485</v>
      </c>
      <c r="C32" s="16" t="e">
        <f>+'SCC x Atuacao = Comércio'!C64/'SCC x Atuacao = Comércio'!C32-1</f>
        <v>#DIV/0!</v>
      </c>
      <c r="D32" s="16" t="e">
        <f>+'SCC x Atuacao = Comércio'!D64/'SCC x Atuacao = Comércio'!D32-1</f>
        <v>#DIV/0!</v>
      </c>
      <c r="E32" s="16" t="e">
        <f>+'SCC x Atuacao = Comércio'!E64/'SCC x Atuacao = Comércio'!E32-1</f>
        <v>#DIV/0!</v>
      </c>
      <c r="F32" s="16">
        <f>+'SCC x Atuacao = Comércio'!F64/'SCC x Atuacao = Comércio'!F32-1</f>
        <v>0.22305512338840106</v>
      </c>
      <c r="G32" s="16" t="e">
        <f>+'SCC x Atuacao = Comércio'!G64/'SCC x Atuacao = Comércio'!G32-1</f>
        <v>#DIV/0!</v>
      </c>
      <c r="H32" s="16" t="e">
        <f>+'SCC x Atuacao = Comércio'!H64/'SCC x Atuacao = Comércio'!H32-1</f>
        <v>#DIV/0!</v>
      </c>
      <c r="I32" s="16">
        <f>+'SCC x Atuacao = Comércio'!I64/'SCC x Atuacao = Comércio'!I32-1</f>
        <v>6.173449265835651E-2</v>
      </c>
      <c r="J32" s="16" t="e">
        <f>+'SCC x Atuacao = Comércio'!J64/'SCC x Atuacao = Comércio'!J32-1</f>
        <v>#DIV/0!</v>
      </c>
      <c r="K32" s="16" t="e">
        <f>+'SCC x Atuacao = Comércio'!K64/'SCC x Atuacao = Comércio'!K32-1</f>
        <v>#DIV/0!</v>
      </c>
      <c r="L32" s="16">
        <f>+'SCC x Atuacao = Comércio'!L64/'SCC x Atuacao = Comércio'!L32-1</f>
        <v>0.21725495229610381</v>
      </c>
    </row>
    <row r="33" spans="1:12" x14ac:dyDescent="0.25">
      <c r="A33" s="123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2" x14ac:dyDescent="0.25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s="123" customFormat="1" x14ac:dyDescent="0.25"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939</v>
      </c>
    </row>
    <row r="37" spans="1:12" x14ac:dyDescent="0.25">
      <c r="A37" s="123" t="s">
        <v>529</v>
      </c>
      <c r="B37" s="16">
        <f>+'SCC x Atuacao = Comércio'!B69/'SCC x Atuacao = Comércio'!B37-1</f>
        <v>-5.0320687989392598E-2</v>
      </c>
      <c r="C37" s="16" t="e">
        <f>+'SCC x Atuacao = Comércio'!C69/'SCC x Atuacao = Comércio'!C37-1</f>
        <v>#DIV/0!</v>
      </c>
      <c r="D37" s="16" t="e">
        <f>+'SCC x Atuacao = Comércio'!D69/'SCC x Atuacao = Comércio'!D37-1</f>
        <v>#DIV/0!</v>
      </c>
      <c r="E37" s="16" t="e">
        <f>+'SCC x Atuacao = Comércio'!E69/'SCC x Atuacao = Comércio'!E37-1</f>
        <v>#DIV/0!</v>
      </c>
      <c r="F37" s="16">
        <f>+'SCC x Atuacao = Comércio'!F69/'SCC x Atuacao = Comércio'!F37-1</f>
        <v>6.9067651838985444E-3</v>
      </c>
      <c r="G37" s="16" t="e">
        <f>+'SCC x Atuacao = Comércio'!G69/'SCC x Atuacao = Comércio'!G37-1</f>
        <v>#DIV/0!</v>
      </c>
      <c r="H37" s="16" t="e">
        <f>+'SCC x Atuacao = Comércio'!H69/'SCC x Atuacao = Comércio'!H37-1</f>
        <v>#DIV/0!</v>
      </c>
      <c r="I37" s="16">
        <f>+'SCC x Atuacao = Comércio'!I69/'SCC x Atuacao = Comércio'!I37-1</f>
        <v>2.1116149188033173E-2</v>
      </c>
      <c r="J37" s="16" t="e">
        <f>+'SCC x Atuacao = Comércio'!J69/'SCC x Atuacao = Comércio'!J37-1</f>
        <v>#DIV/0!</v>
      </c>
      <c r="K37" s="16" t="e">
        <f>+'SCC x Atuacao = Comércio'!K69/'SCC x Atuacao = Comércio'!K37-1</f>
        <v>#DIV/0!</v>
      </c>
      <c r="L37" s="16">
        <f>+'SCC x Atuacao = Comércio'!L69/'SCC x Atuacao = Comércio'!L37-1</f>
        <v>-8.1748528769542972E-4</v>
      </c>
    </row>
    <row r="38" spans="1:12" x14ac:dyDescent="0.25">
      <c r="A38" s="123" t="s">
        <v>530</v>
      </c>
      <c r="B38" s="16">
        <f>+'SCC x Atuacao = Comércio'!B70/'SCC x Atuacao = Comércio'!B38-1</f>
        <v>0.19313910013271984</v>
      </c>
      <c r="C38" s="16" t="e">
        <f>+'SCC x Atuacao = Comércio'!C70/'SCC x Atuacao = Comércio'!C38-1</f>
        <v>#DIV/0!</v>
      </c>
      <c r="D38" s="16" t="e">
        <f>+'SCC x Atuacao = Comércio'!D70/'SCC x Atuacao = Comércio'!D38-1</f>
        <v>#DIV/0!</v>
      </c>
      <c r="E38" s="16" t="e">
        <f>+'SCC x Atuacao = Comércio'!E70/'SCC x Atuacao = Comércio'!E38-1</f>
        <v>#DIV/0!</v>
      </c>
      <c r="F38" s="16">
        <f>+'SCC x Atuacao = Comércio'!F70/'SCC x Atuacao = Comércio'!F38-1</f>
        <v>6.8387274890195915E-3</v>
      </c>
      <c r="G38" s="16" t="e">
        <f>+'SCC x Atuacao = Comércio'!G70/'SCC x Atuacao = Comércio'!G38-1</f>
        <v>#DIV/0!</v>
      </c>
      <c r="H38" s="16" t="e">
        <f>+'SCC x Atuacao = Comércio'!H70/'SCC x Atuacao = Comércio'!H38-1</f>
        <v>#DIV/0!</v>
      </c>
      <c r="I38" s="16">
        <f>+'SCC x Atuacao = Comércio'!I70/'SCC x Atuacao = Comércio'!I38-1</f>
        <v>9.1797500529474441E-2</v>
      </c>
      <c r="J38" s="16" t="e">
        <f>+'SCC x Atuacao = Comércio'!J70/'SCC x Atuacao = Comércio'!J38-1</f>
        <v>#DIV/0!</v>
      </c>
      <c r="K38" s="16" t="e">
        <f>+'SCC x Atuacao = Comércio'!K70/'SCC x Atuacao = Comércio'!K38-1</f>
        <v>#DIV/0!</v>
      </c>
      <c r="L38" s="16">
        <f>+'SCC x Atuacao = Comércio'!L70/'SCC x Atuacao = Comércio'!L38-1</f>
        <v>2.579241387515796E-2</v>
      </c>
    </row>
    <row r="39" spans="1:12" x14ac:dyDescent="0.25">
      <c r="A39" s="123" t="s">
        <v>531</v>
      </c>
      <c r="B39" s="16">
        <f>+'SCC x Atuacao = Comércio'!B71/'SCC x Atuacao = Comércio'!B39-1</f>
        <v>1.6553872865260333E-2</v>
      </c>
      <c r="C39" s="16" t="e">
        <f>+'SCC x Atuacao = Comércio'!C71/'SCC x Atuacao = Comércio'!C39-1</f>
        <v>#DIV/0!</v>
      </c>
      <c r="D39" s="16" t="e">
        <f>+'SCC x Atuacao = Comércio'!D71/'SCC x Atuacao = Comércio'!D39-1</f>
        <v>#DIV/0!</v>
      </c>
      <c r="E39" s="16" t="e">
        <f>+'SCC x Atuacao = Comércio'!E71/'SCC x Atuacao = Comércio'!E39-1</f>
        <v>#DIV/0!</v>
      </c>
      <c r="F39" s="16">
        <f>+'SCC x Atuacao = Comércio'!F71/'SCC x Atuacao = Comércio'!F39-1</f>
        <v>8.9412820278698124E-2</v>
      </c>
      <c r="G39" s="16" t="e">
        <f>+'SCC x Atuacao = Comércio'!G71/'SCC x Atuacao = Comércio'!G39-1</f>
        <v>#DIV/0!</v>
      </c>
      <c r="H39" s="16" t="e">
        <f>+'SCC x Atuacao = Comércio'!H71/'SCC x Atuacao = Comércio'!H39-1</f>
        <v>#DIV/0!</v>
      </c>
      <c r="I39" s="16">
        <f>+'SCC x Atuacao = Comércio'!I71/'SCC x Atuacao = Comércio'!I39-1</f>
        <v>0.12841875331734909</v>
      </c>
      <c r="J39" s="16" t="e">
        <f>+'SCC x Atuacao = Comércio'!J71/'SCC x Atuacao = Comércio'!J39-1</f>
        <v>#DIV/0!</v>
      </c>
      <c r="K39" s="16" t="e">
        <f>+'SCC x Atuacao = Comércio'!K71/'SCC x Atuacao = Comércio'!K39-1</f>
        <v>#DIV/0!</v>
      </c>
      <c r="L39" s="16">
        <f>+'SCC x Atuacao = Comércio'!L71/'SCC x Atuacao = Comércio'!L39-1</f>
        <v>8.2055289018825528E-2</v>
      </c>
    </row>
    <row r="40" spans="1:12" x14ac:dyDescent="0.25">
      <c r="A40" s="123" t="s">
        <v>532</v>
      </c>
      <c r="B40" s="16">
        <f>+'SCC x Atuacao = Comércio'!B72/'SCC x Atuacao = Comércio'!B40-1</f>
        <v>-0.57072264097896641</v>
      </c>
      <c r="C40" s="16" t="e">
        <f>+'SCC x Atuacao = Comércio'!C72/'SCC x Atuacao = Comércio'!C40-1</f>
        <v>#DIV/0!</v>
      </c>
      <c r="D40" s="16" t="e">
        <f>+'SCC x Atuacao = Comércio'!D72/'SCC x Atuacao = Comércio'!D40-1</f>
        <v>#DIV/0!</v>
      </c>
      <c r="E40" s="16" t="e">
        <f>+'SCC x Atuacao = Comércio'!E72/'SCC x Atuacao = Comércio'!E40-1</f>
        <v>#DIV/0!</v>
      </c>
      <c r="F40" s="16">
        <f>+'SCC x Atuacao = Comércio'!F72/'SCC x Atuacao = Comércio'!F40-1</f>
        <v>-2.5454782437253076E-2</v>
      </c>
      <c r="G40" s="16" t="e">
        <f>+'SCC x Atuacao = Comércio'!G72/'SCC x Atuacao = Comércio'!G40-1</f>
        <v>#DIV/0!</v>
      </c>
      <c r="H40" s="16" t="e">
        <f>+'SCC x Atuacao = Comércio'!H72/'SCC x Atuacao = Comércio'!H40-1</f>
        <v>#DIV/0!</v>
      </c>
      <c r="I40" s="16">
        <f>+'SCC x Atuacao = Comércio'!I72/'SCC x Atuacao = Comércio'!I40-1</f>
        <v>0.17615482287084117</v>
      </c>
      <c r="J40" s="16" t="e">
        <f>+'SCC x Atuacao = Comércio'!J72/'SCC x Atuacao = Comércio'!J40-1</f>
        <v>#DIV/0!</v>
      </c>
      <c r="K40" s="16" t="e">
        <f>+'SCC x Atuacao = Comércio'!K72/'SCC x Atuacao = Comércio'!K40-1</f>
        <v>#DIV/0!</v>
      </c>
      <c r="L40" s="16">
        <f>+'SCC x Atuacao = Comércio'!L72/'SCC x Atuacao = Comércio'!L40-1</f>
        <v>-1.9727463957573854E-2</v>
      </c>
    </row>
    <row r="41" spans="1:12" x14ac:dyDescent="0.25">
      <c r="A41" s="123" t="s">
        <v>533</v>
      </c>
      <c r="B41" s="16">
        <f>+'SCC x Atuacao = Comércio'!B73/'SCC x Atuacao = Comércio'!B41-1</f>
        <v>-9.0981530711326752E-2</v>
      </c>
      <c r="C41" s="16" t="e">
        <f>+'SCC x Atuacao = Comércio'!C73/'SCC x Atuacao = Comércio'!C41-1</f>
        <v>#DIV/0!</v>
      </c>
      <c r="D41" s="16" t="e">
        <f>+'SCC x Atuacao = Comércio'!D73/'SCC x Atuacao = Comércio'!D41-1</f>
        <v>#DIV/0!</v>
      </c>
      <c r="E41" s="16" t="e">
        <f>+'SCC x Atuacao = Comércio'!E73/'SCC x Atuacao = Comércio'!E41-1</f>
        <v>#DIV/0!</v>
      </c>
      <c r="F41" s="16">
        <f>+'SCC x Atuacao = Comércio'!F73/'SCC x Atuacao = Comércio'!F41-1</f>
        <v>4.4313646969400766E-2</v>
      </c>
      <c r="G41" s="16" t="e">
        <f>+'SCC x Atuacao = Comércio'!G73/'SCC x Atuacao = Comércio'!G41-1</f>
        <v>#DIV/0!</v>
      </c>
      <c r="H41" s="16" t="e">
        <f>+'SCC x Atuacao = Comércio'!H73/'SCC x Atuacao = Comércio'!H41-1</f>
        <v>#DIV/0!</v>
      </c>
      <c r="I41" s="16">
        <f>+'SCC x Atuacao = Comércio'!I73/'SCC x Atuacao = Comércio'!I41-1</f>
        <v>0.11216650651558369</v>
      </c>
      <c r="J41" s="16" t="e">
        <f>+'SCC x Atuacao = Comércio'!J73/'SCC x Atuacao = Comércio'!J41-1</f>
        <v>#DIV/0!</v>
      </c>
      <c r="K41" s="16" t="e">
        <f>+'SCC x Atuacao = Comércio'!K73/'SCC x Atuacao = Comércio'!K41-1</f>
        <v>#DIV/0!</v>
      </c>
      <c r="L41" s="16">
        <f>+'SCC x Atuacao = Comércio'!L73/'SCC x Atuacao = Comércio'!L41-1</f>
        <v>3.9377019462383922E-2</v>
      </c>
    </row>
    <row r="42" spans="1:12" x14ac:dyDescent="0.25">
      <c r="A42" s="123" t="s">
        <v>534</v>
      </c>
      <c r="B42" s="16">
        <f>+'SCC x Atuacao = Comércio'!B74/'SCC x Atuacao = Comércio'!B42-1</f>
        <v>0.88911957923550222</v>
      </c>
      <c r="C42" s="16" t="e">
        <f>+'SCC x Atuacao = Comércio'!C74/'SCC x Atuacao = Comércio'!C42-1</f>
        <v>#DIV/0!</v>
      </c>
      <c r="D42" s="16" t="e">
        <f>+'SCC x Atuacao = Comércio'!D74/'SCC x Atuacao = Comércio'!D42-1</f>
        <v>#DIV/0!</v>
      </c>
      <c r="E42" s="16" t="e">
        <f>+'SCC x Atuacao = Comércio'!E74/'SCC x Atuacao = Comércio'!E42-1</f>
        <v>#DIV/0!</v>
      </c>
      <c r="F42" s="16">
        <f>+'SCC x Atuacao = Comércio'!F74/'SCC x Atuacao = Comércio'!F42-1</f>
        <v>-0.27361600800125352</v>
      </c>
      <c r="G42" s="16" t="e">
        <f>+'SCC x Atuacao = Comércio'!G74/'SCC x Atuacao = Comércio'!G42-1</f>
        <v>#DIV/0!</v>
      </c>
      <c r="H42" s="16" t="e">
        <f>+'SCC x Atuacao = Comércio'!H74/'SCC x Atuacao = Comércio'!H42-1</f>
        <v>#DIV/0!</v>
      </c>
      <c r="I42" s="16">
        <f>+'SCC x Atuacao = Comércio'!I74/'SCC x Atuacao = Comércio'!I42-1</f>
        <v>-0.49118775313415264</v>
      </c>
      <c r="J42" s="16" t="e">
        <f>+'SCC x Atuacao = Comércio'!J74/'SCC x Atuacao = Comércio'!J42-1</f>
        <v>#DIV/0!</v>
      </c>
      <c r="K42" s="16" t="e">
        <f>+'SCC x Atuacao = Comércio'!K74/'SCC x Atuacao = Comércio'!K42-1</f>
        <v>#DIV/0!</v>
      </c>
      <c r="L42" s="16">
        <f>+'SCC x Atuacao = Comércio'!L74/'SCC x Atuacao = Comércio'!L42-1</f>
        <v>-0.27935748619930978</v>
      </c>
    </row>
    <row r="43" spans="1:12" x14ac:dyDescent="0.25">
      <c r="A43" s="123" t="s">
        <v>535</v>
      </c>
      <c r="B43" s="16">
        <f>+'SCC x Atuacao = Comércio'!B75/'SCC x Atuacao = Comércio'!B43-1</f>
        <v>4.2879448209589777E-2</v>
      </c>
      <c r="C43" s="16" t="e">
        <f>+'SCC x Atuacao = Comércio'!C75/'SCC x Atuacao = Comércio'!C43-1</f>
        <v>#DIV/0!</v>
      </c>
      <c r="D43" s="16" t="e">
        <f>+'SCC x Atuacao = Comércio'!D75/'SCC x Atuacao = Comércio'!D43-1</f>
        <v>#DIV/0!</v>
      </c>
      <c r="E43" s="16" t="e">
        <f>+'SCC x Atuacao = Comércio'!E75/'SCC x Atuacao = Comércio'!E43-1</f>
        <v>#DIV/0!</v>
      </c>
      <c r="F43" s="16">
        <f>+'SCC x Atuacao = Comércio'!F75/'SCC x Atuacao = Comércio'!F43-1</f>
        <v>-0.33051872345927913</v>
      </c>
      <c r="G43" s="16" t="e">
        <f>+'SCC x Atuacao = Comércio'!G75/'SCC x Atuacao = Comércio'!G43-1</f>
        <v>#DIV/0!</v>
      </c>
      <c r="H43" s="16" t="e">
        <f>+'SCC x Atuacao = Comércio'!H75/'SCC x Atuacao = Comércio'!H43-1</f>
        <v>#DIV/0!</v>
      </c>
      <c r="I43" s="16">
        <f>+'SCC x Atuacao = Comércio'!I75/'SCC x Atuacao = Comércio'!I43-1</f>
        <v>-5.2082554425519456E-2</v>
      </c>
      <c r="J43" s="16" t="e">
        <f>+'SCC x Atuacao = Comércio'!J75/'SCC x Atuacao = Comércio'!J43-1</f>
        <v>#DIV/0!</v>
      </c>
      <c r="K43" s="16" t="e">
        <f>+'SCC x Atuacao = Comércio'!K75/'SCC x Atuacao = Comércio'!K43-1</f>
        <v>#DIV/0!</v>
      </c>
      <c r="L43" s="16">
        <f>+'SCC x Atuacao = Comércio'!L75/'SCC x Atuacao = Comércio'!L43-1</f>
        <v>-0.30257767594752727</v>
      </c>
    </row>
    <row r="44" spans="1:12" x14ac:dyDescent="0.25">
      <c r="A44" s="123" t="s">
        <v>536</v>
      </c>
      <c r="B44" s="16">
        <f>+'SCC x Atuacao = Comércio'!B76/'SCC x Atuacao = Comércio'!B44-1</f>
        <v>-2.9105331160292902E-2</v>
      </c>
      <c r="C44" s="16" t="e">
        <f>+'SCC x Atuacao = Comércio'!C76/'SCC x Atuacao = Comércio'!C44-1</f>
        <v>#DIV/0!</v>
      </c>
      <c r="D44" s="16" t="e">
        <f>+'SCC x Atuacao = Comércio'!D76/'SCC x Atuacao = Comércio'!D44-1</f>
        <v>#DIV/0!</v>
      </c>
      <c r="E44" s="16" t="e">
        <f>+'SCC x Atuacao = Comércio'!E76/'SCC x Atuacao = Comércio'!E44-1</f>
        <v>#DIV/0!</v>
      </c>
      <c r="F44" s="16">
        <f>+'SCC x Atuacao = Comércio'!F76/'SCC x Atuacao = Comércio'!F44-1</f>
        <v>0.14901338923172558</v>
      </c>
      <c r="G44" s="16" t="e">
        <f>+'SCC x Atuacao = Comércio'!G76/'SCC x Atuacao = Comércio'!G44-1</f>
        <v>#DIV/0!</v>
      </c>
      <c r="H44" s="16" t="e">
        <f>+'SCC x Atuacao = Comércio'!H76/'SCC x Atuacao = Comércio'!H44-1</f>
        <v>#DIV/0!</v>
      </c>
      <c r="I44" s="16">
        <f>+'SCC x Atuacao = Comércio'!I76/'SCC x Atuacao = Comércio'!I44-1</f>
        <v>-0.16697295258408595</v>
      </c>
      <c r="J44" s="16" t="e">
        <f>+'SCC x Atuacao = Comércio'!J76/'SCC x Atuacao = Comércio'!J44-1</f>
        <v>#DIV/0!</v>
      </c>
      <c r="K44" s="16" t="e">
        <f>+'SCC x Atuacao = Comércio'!K76/'SCC x Atuacao = Comércio'!K44-1</f>
        <v>#DIV/0!</v>
      </c>
      <c r="L44" s="16">
        <f>+'SCC x Atuacao = Comércio'!L76/'SCC x Atuacao = Comércio'!L44-1</f>
        <v>8.0764869871772449E-2</v>
      </c>
    </row>
    <row r="45" spans="1:12" x14ac:dyDescent="0.25">
      <c r="A45" s="123" t="s">
        <v>537</v>
      </c>
      <c r="B45" s="16">
        <f>+'SCC x Atuacao = Comércio'!B77/'SCC x Atuacao = Comércio'!B45-1</f>
        <v>0.12016093778303372</v>
      </c>
      <c r="C45" s="16" t="e">
        <f>+'SCC x Atuacao = Comércio'!C77/'SCC x Atuacao = Comércio'!C45-1</f>
        <v>#DIV/0!</v>
      </c>
      <c r="D45" s="16" t="e">
        <f>+'SCC x Atuacao = Comércio'!D77/'SCC x Atuacao = Comércio'!D45-1</f>
        <v>#DIV/0!</v>
      </c>
      <c r="E45" s="16" t="e">
        <f>+'SCC x Atuacao = Comércio'!E77/'SCC x Atuacao = Comércio'!E45-1</f>
        <v>#DIV/0!</v>
      </c>
      <c r="F45" s="16">
        <f>+'SCC x Atuacao = Comércio'!F77/'SCC x Atuacao = Comércio'!F45-1</f>
        <v>8.9821834589485894E-2</v>
      </c>
      <c r="G45" s="16" t="e">
        <f>+'SCC x Atuacao = Comércio'!G77/'SCC x Atuacao = Comércio'!G45-1</f>
        <v>#DIV/0!</v>
      </c>
      <c r="H45" s="16" t="e">
        <f>+'SCC x Atuacao = Comércio'!H77/'SCC x Atuacao = Comércio'!H45-1</f>
        <v>#DIV/0!</v>
      </c>
      <c r="I45" s="16">
        <f>+'SCC x Atuacao = Comércio'!I77/'SCC x Atuacao = Comércio'!I45-1</f>
        <v>0.21960361579650733</v>
      </c>
      <c r="J45" s="16" t="e">
        <f>+'SCC x Atuacao = Comércio'!J77/'SCC x Atuacao = Comércio'!J45-1</f>
        <v>#DIV/0!</v>
      </c>
      <c r="K45" s="16" t="e">
        <f>+'SCC x Atuacao = Comércio'!K77/'SCC x Atuacao = Comércio'!K45-1</f>
        <v>#DIV/0!</v>
      </c>
      <c r="L45" s="16">
        <f>+'SCC x Atuacao = Comércio'!L77/'SCC x Atuacao = Comércio'!L45-1</f>
        <v>0.10804734603570942</v>
      </c>
    </row>
    <row r="46" spans="1:12" x14ac:dyDescent="0.25">
      <c r="A46" s="123" t="s">
        <v>538</v>
      </c>
      <c r="B46" s="16">
        <f>+'SCC x Atuacao = Comércio'!B78/'SCC x Atuacao = Comércio'!B46-1</f>
        <v>-2.7151714873907662E-2</v>
      </c>
      <c r="C46" s="16" t="e">
        <f>+'SCC x Atuacao = Comércio'!C78/'SCC x Atuacao = Comércio'!C46-1</f>
        <v>#DIV/0!</v>
      </c>
      <c r="D46" s="16" t="e">
        <f>+'SCC x Atuacao = Comércio'!D78/'SCC x Atuacao = Comércio'!D46-1</f>
        <v>#DIV/0!</v>
      </c>
      <c r="E46" s="16" t="e">
        <f>+'SCC x Atuacao = Comércio'!E78/'SCC x Atuacao = Comércio'!E46-1</f>
        <v>#DIV/0!</v>
      </c>
      <c r="F46" s="16">
        <f>+'SCC x Atuacao = Comércio'!F78/'SCC x Atuacao = Comércio'!F46-1</f>
        <v>0.11687311486332042</v>
      </c>
      <c r="G46" s="16" t="e">
        <f>+'SCC x Atuacao = Comércio'!G78/'SCC x Atuacao = Comércio'!G46-1</f>
        <v>#DIV/0!</v>
      </c>
      <c r="H46" s="16" t="e">
        <f>+'SCC x Atuacao = Comércio'!H78/'SCC x Atuacao = Comércio'!H46-1</f>
        <v>#DIV/0!</v>
      </c>
      <c r="I46" s="16">
        <f>+'SCC x Atuacao = Comércio'!I78/'SCC x Atuacao = Comércio'!I46-1</f>
        <v>-0.18427770882058681</v>
      </c>
      <c r="J46" s="16" t="e">
        <f>+'SCC x Atuacao = Comércio'!J78/'SCC x Atuacao = Comércio'!J46-1</f>
        <v>#DIV/0!</v>
      </c>
      <c r="K46" s="16" t="e">
        <f>+'SCC x Atuacao = Comércio'!K78/'SCC x Atuacao = Comércio'!K46-1</f>
        <v>#DIV/0!</v>
      </c>
      <c r="L46" s="16">
        <f>+'SCC x Atuacao = Comércio'!L78/'SCC x Atuacao = Comércio'!L46-1</f>
        <v>9.4457760986586869E-2</v>
      </c>
    </row>
    <row r="47" spans="1:12" x14ac:dyDescent="0.25">
      <c r="A47" s="123" t="s">
        <v>539</v>
      </c>
      <c r="B47" s="16">
        <f>+'SCC x Atuacao = Comércio'!B79/'SCC x Atuacao = Comércio'!B47-1</f>
        <v>-0.15706478419962921</v>
      </c>
      <c r="C47" s="16" t="e">
        <f>+'SCC x Atuacao = Comércio'!C79/'SCC x Atuacao = Comércio'!C47-1</f>
        <v>#DIV/0!</v>
      </c>
      <c r="D47" s="16" t="e">
        <f>+'SCC x Atuacao = Comércio'!D79/'SCC x Atuacao = Comércio'!D47-1</f>
        <v>#DIV/0!</v>
      </c>
      <c r="E47" s="16" t="e">
        <f>+'SCC x Atuacao = Comércio'!E79/'SCC x Atuacao = Comércio'!E47-1</f>
        <v>#DIV/0!</v>
      </c>
      <c r="F47" s="16">
        <f>+'SCC x Atuacao = Comércio'!F79/'SCC x Atuacao = Comércio'!F47-1</f>
        <v>6.5095401013425702E-2</v>
      </c>
      <c r="G47" s="16" t="e">
        <f>+'SCC x Atuacao = Comércio'!G79/'SCC x Atuacao = Comércio'!G47-1</f>
        <v>#DIV/0!</v>
      </c>
      <c r="H47" s="16" t="e">
        <f>+'SCC x Atuacao = Comércio'!H79/'SCC x Atuacao = Comércio'!H47-1</f>
        <v>#DIV/0!</v>
      </c>
      <c r="I47" s="16">
        <f>+'SCC x Atuacao = Comércio'!I79/'SCC x Atuacao = Comércio'!I47-1</f>
        <v>-0.10769130385354342</v>
      </c>
      <c r="J47" s="16" t="e">
        <f>+'SCC x Atuacao = Comércio'!J79/'SCC x Atuacao = Comércio'!J47-1</f>
        <v>#DIV/0!</v>
      </c>
      <c r="K47" s="16" t="e">
        <f>+'SCC x Atuacao = Comércio'!K79/'SCC x Atuacao = Comércio'!K47-1</f>
        <v>#DIV/0!</v>
      </c>
      <c r="L47" s="16">
        <f>+'SCC x Atuacao = Comércio'!L79/'SCC x Atuacao = Comércio'!L47-1</f>
        <v>2.5020304537665794E-2</v>
      </c>
    </row>
    <row r="48" spans="1:12" x14ac:dyDescent="0.25">
      <c r="A48" s="123" t="s">
        <v>540</v>
      </c>
      <c r="B48" s="16">
        <f>+'SCC x Atuacao = Comércio'!B80/'SCC x Atuacao = Comércio'!B48-1</f>
        <v>-0.1251215605609789</v>
      </c>
      <c r="C48" s="16" t="e">
        <f>+'SCC x Atuacao = Comércio'!C80/'SCC x Atuacao = Comércio'!C48-1</f>
        <v>#DIV/0!</v>
      </c>
      <c r="D48" s="16" t="e">
        <f>+'SCC x Atuacao = Comércio'!D80/'SCC x Atuacao = Comércio'!D48-1</f>
        <v>#DIV/0!</v>
      </c>
      <c r="E48" s="16" t="e">
        <f>+'SCC x Atuacao = Comércio'!E80/'SCC x Atuacao = Comércio'!E48-1</f>
        <v>#DIV/0!</v>
      </c>
      <c r="F48" s="16">
        <f>+'SCC x Atuacao = Comércio'!F80/'SCC x Atuacao = Comércio'!F48-1</f>
        <v>0.12822747073111573</v>
      </c>
      <c r="G48" s="16" t="e">
        <f>+'SCC x Atuacao = Comércio'!G80/'SCC x Atuacao = Comércio'!G48-1</f>
        <v>#DIV/0!</v>
      </c>
      <c r="H48" s="16" t="e">
        <f>+'SCC x Atuacao = Comércio'!H80/'SCC x Atuacao = Comércio'!H48-1</f>
        <v>#DIV/0!</v>
      </c>
      <c r="I48" s="16">
        <f>+'SCC x Atuacao = Comércio'!I80/'SCC x Atuacao = Comércio'!I48-1</f>
        <v>0.60305344000446182</v>
      </c>
      <c r="J48" s="16" t="e">
        <f>+'SCC x Atuacao = Comércio'!J80/'SCC x Atuacao = Comércio'!J48-1</f>
        <v>#DIV/0!</v>
      </c>
      <c r="K48" s="16" t="e">
        <f>+'SCC x Atuacao = Comércio'!K80/'SCC x Atuacao = Comércio'!K48-1</f>
        <v>#DIV/0!</v>
      </c>
      <c r="L48" s="16">
        <f>+'SCC x Atuacao = Comércio'!L80/'SCC x Atuacao = Comércio'!L48-1</f>
        <v>0.1094335523742922</v>
      </c>
    </row>
    <row r="49" spans="1:12" x14ac:dyDescent="0.25">
      <c r="A49" s="123" t="s">
        <v>541</v>
      </c>
      <c r="B49" s="16">
        <f>+'SCC x Atuacao = Comércio'!B81/'SCC x Atuacao = Comércio'!B49-1</f>
        <v>5.6963484829214872E-2</v>
      </c>
      <c r="C49" s="16" t="e">
        <f>+'SCC x Atuacao = Comércio'!C81/'SCC x Atuacao = Comércio'!C49-1</f>
        <v>#DIV/0!</v>
      </c>
      <c r="D49" s="16" t="e">
        <f>+'SCC x Atuacao = Comércio'!D81/'SCC x Atuacao = Comércio'!D49-1</f>
        <v>#DIV/0!</v>
      </c>
      <c r="E49" s="16" t="e">
        <f>+'SCC x Atuacao = Comércio'!E81/'SCC x Atuacao = Comércio'!E49-1</f>
        <v>#DIV/0!</v>
      </c>
      <c r="F49" s="16">
        <f>+'SCC x Atuacao = Comércio'!F81/'SCC x Atuacao = Comércio'!F49-1</f>
        <v>0.11238517505470336</v>
      </c>
      <c r="G49" s="16" t="e">
        <f>+'SCC x Atuacao = Comércio'!G81/'SCC x Atuacao = Comércio'!G49-1</f>
        <v>#DIV/0!</v>
      </c>
      <c r="H49" s="16" t="e">
        <f>+'SCC x Atuacao = Comércio'!H81/'SCC x Atuacao = Comércio'!H49-1</f>
        <v>#DIV/0!</v>
      </c>
      <c r="I49" s="16">
        <f>+'SCC x Atuacao = Comércio'!I81/'SCC x Atuacao = Comércio'!I49-1</f>
        <v>0.21734891185708616</v>
      </c>
      <c r="J49" s="16" t="e">
        <f>+'SCC x Atuacao = Comércio'!J81/'SCC x Atuacao = Comércio'!J49-1</f>
        <v>#DIV/0!</v>
      </c>
      <c r="K49" s="16" t="e">
        <f>+'SCC x Atuacao = Comércio'!K81/'SCC x Atuacao = Comércio'!K49-1</f>
        <v>#DIV/0!</v>
      </c>
      <c r="L49" s="16">
        <f>+'SCC x Atuacao = Comércio'!L81/'SCC x Atuacao = Comércio'!L49-1</f>
        <v>0.11636746859883917</v>
      </c>
    </row>
    <row r="50" spans="1:12" x14ac:dyDescent="0.25">
      <c r="A50" s="123" t="s">
        <v>542</v>
      </c>
      <c r="B50" s="16">
        <f>+'SCC x Atuacao = Comércio'!B82/'SCC x Atuacao = Comércio'!B50-1</f>
        <v>9.3113409732631824E-2</v>
      </c>
      <c r="C50" s="16" t="e">
        <f>+'SCC x Atuacao = Comércio'!C82/'SCC x Atuacao = Comércio'!C50-1</f>
        <v>#DIV/0!</v>
      </c>
      <c r="D50" s="16" t="e">
        <f>+'SCC x Atuacao = Comércio'!D82/'SCC x Atuacao = Comércio'!D50-1</f>
        <v>#DIV/0!</v>
      </c>
      <c r="E50" s="16" t="e">
        <f>+'SCC x Atuacao = Comércio'!E82/'SCC x Atuacao = Comércio'!E50-1</f>
        <v>#DIV/0!</v>
      </c>
      <c r="F50" s="16">
        <f>+'SCC x Atuacao = Comércio'!F82/'SCC x Atuacao = Comércio'!F50-1</f>
        <v>-9.491089552408849E-3</v>
      </c>
      <c r="G50" s="16" t="e">
        <f>+'SCC x Atuacao = Comércio'!G82/'SCC x Atuacao = Comércio'!G50-1</f>
        <v>#DIV/0!</v>
      </c>
      <c r="H50" s="16" t="e">
        <f>+'SCC x Atuacao = Comércio'!H82/'SCC x Atuacao = Comércio'!H50-1</f>
        <v>#DIV/0!</v>
      </c>
      <c r="I50" s="16">
        <f>+'SCC x Atuacao = Comércio'!I82/'SCC x Atuacao = Comércio'!I50-1</f>
        <v>0.19991232597865971</v>
      </c>
      <c r="J50" s="16" t="e">
        <f>+'SCC x Atuacao = Comércio'!J82/'SCC x Atuacao = Comércio'!J50-1</f>
        <v>#DIV/0!</v>
      </c>
      <c r="K50" s="16" t="e">
        <f>+'SCC x Atuacao = Comércio'!K82/'SCC x Atuacao = Comércio'!K50-1</f>
        <v>#DIV/0!</v>
      </c>
      <c r="L50" s="16">
        <f>+'SCC x Atuacao = Comércio'!L82/'SCC x Atuacao = Comércio'!L50-1</f>
        <v>1.3204638671342028E-2</v>
      </c>
    </row>
    <row r="51" spans="1:12" x14ac:dyDescent="0.25">
      <c r="A51" s="123" t="s">
        <v>543</v>
      </c>
      <c r="B51" s="16">
        <f>+'SCC x Atuacao = Comércio'!B83/'SCC x Atuacao = Comércio'!B51-1</f>
        <v>8.699973566664565E-2</v>
      </c>
      <c r="C51" s="16" t="e">
        <f>+'SCC x Atuacao = Comércio'!C83/'SCC x Atuacao = Comércio'!C51-1</f>
        <v>#DIV/0!</v>
      </c>
      <c r="D51" s="16" t="e">
        <f>+'SCC x Atuacao = Comércio'!D83/'SCC x Atuacao = Comércio'!D51-1</f>
        <v>#DIV/0!</v>
      </c>
      <c r="E51" s="16" t="e">
        <f>+'SCC x Atuacao = Comércio'!E83/'SCC x Atuacao = Comércio'!E51-1</f>
        <v>#DIV/0!</v>
      </c>
      <c r="F51" s="16">
        <f>+'SCC x Atuacao = Comércio'!F83/'SCC x Atuacao = Comércio'!F51-1</f>
        <v>5.339220911394027E-2</v>
      </c>
      <c r="G51" s="16" t="e">
        <f>+'SCC x Atuacao = Comércio'!G83/'SCC x Atuacao = Comércio'!G51-1</f>
        <v>#DIV/0!</v>
      </c>
      <c r="H51" s="16" t="e">
        <f>+'SCC x Atuacao = Comércio'!H83/'SCC x Atuacao = Comércio'!H51-1</f>
        <v>#DIV/0!</v>
      </c>
      <c r="I51" s="16">
        <f>+'SCC x Atuacao = Comércio'!I83/'SCC x Atuacao = Comércio'!I51-1</f>
        <v>-1.8942602450205959E-3</v>
      </c>
      <c r="J51" s="16" t="e">
        <f>+'SCC x Atuacao = Comércio'!J83/'SCC x Atuacao = Comércio'!J51-1</f>
        <v>#DIV/0!</v>
      </c>
      <c r="K51" s="16" t="e">
        <f>+'SCC x Atuacao = Comércio'!K83/'SCC x Atuacao = Comércio'!K51-1</f>
        <v>#DIV/0!</v>
      </c>
      <c r="L51" s="16">
        <f>+'SCC x Atuacao = Comércio'!L83/'SCC x Atuacao = Comércio'!L51-1</f>
        <v>5.4960888868360591E-2</v>
      </c>
    </row>
    <row r="52" spans="1:12" x14ac:dyDescent="0.25">
      <c r="A52" s="123" t="s">
        <v>544</v>
      </c>
      <c r="B52" s="16">
        <f>+'SCC x Atuacao = Comércio'!B84/'SCC x Atuacao = Comércio'!B52-1</f>
        <v>-4.1468535882663748E-2</v>
      </c>
      <c r="C52" s="16" t="e">
        <f>+'SCC x Atuacao = Comércio'!C84/'SCC x Atuacao = Comércio'!C52-1</f>
        <v>#DIV/0!</v>
      </c>
      <c r="D52" s="16" t="e">
        <f>+'SCC x Atuacao = Comércio'!D84/'SCC x Atuacao = Comércio'!D52-1</f>
        <v>#DIV/0!</v>
      </c>
      <c r="E52" s="16" t="e">
        <f>+'SCC x Atuacao = Comércio'!E84/'SCC x Atuacao = Comércio'!E52-1</f>
        <v>#DIV/0!</v>
      </c>
      <c r="F52" s="16">
        <f>+'SCC x Atuacao = Comércio'!F84/'SCC x Atuacao = Comércio'!F52-1</f>
        <v>-1.2433548922170634E-2</v>
      </c>
      <c r="G52" s="16" t="e">
        <f>+'SCC x Atuacao = Comércio'!G84/'SCC x Atuacao = Comércio'!G52-1</f>
        <v>#DIV/0!</v>
      </c>
      <c r="H52" s="16" t="e">
        <f>+'SCC x Atuacao = Comércio'!H84/'SCC x Atuacao = Comércio'!H52-1</f>
        <v>#DIV/0!</v>
      </c>
      <c r="I52" s="16">
        <f>+'SCC x Atuacao = Comércio'!I84/'SCC x Atuacao = Comércio'!I52-1</f>
        <v>3.2316878430621143E-2</v>
      </c>
      <c r="J52" s="16" t="e">
        <f>+'SCC x Atuacao = Comércio'!J84/'SCC x Atuacao = Comércio'!J52-1</f>
        <v>#DIV/0!</v>
      </c>
      <c r="K52" s="16" t="e">
        <f>+'SCC x Atuacao = Comércio'!K84/'SCC x Atuacao = Comércio'!K52-1</f>
        <v>#DIV/0!</v>
      </c>
      <c r="L52" s="16">
        <f>+'SCC x Atuacao = Comércio'!L84/'SCC x Atuacao = Comércio'!L52-1</f>
        <v>-1.0405010944971926E-2</v>
      </c>
    </row>
    <row r="53" spans="1:12" x14ac:dyDescent="0.25">
      <c r="A53" s="123" t="s">
        <v>545</v>
      </c>
      <c r="B53" s="16">
        <f>+'SCC x Atuacao = Comércio'!B85/'SCC x Atuacao = Comércio'!B53-1</f>
        <v>-1.6164355620819304E-2</v>
      </c>
      <c r="C53" s="16" t="e">
        <f>+'SCC x Atuacao = Comércio'!C85/'SCC x Atuacao = Comércio'!C53-1</f>
        <v>#DIV/0!</v>
      </c>
      <c r="D53" s="16" t="e">
        <f>+'SCC x Atuacao = Comércio'!D85/'SCC x Atuacao = Comércio'!D53-1</f>
        <v>#DIV/0!</v>
      </c>
      <c r="E53" s="16" t="e">
        <f>+'SCC x Atuacao = Comércio'!E85/'SCC x Atuacao = Comércio'!E53-1</f>
        <v>#DIV/0!</v>
      </c>
      <c r="F53" s="16">
        <f>+'SCC x Atuacao = Comércio'!F85/'SCC x Atuacao = Comércio'!F53-1</f>
        <v>3.7803188573138025E-2</v>
      </c>
      <c r="G53" s="16" t="e">
        <f>+'SCC x Atuacao = Comércio'!G85/'SCC x Atuacao = Comércio'!G53-1</f>
        <v>#DIV/0!</v>
      </c>
      <c r="H53" s="16" t="e">
        <f>+'SCC x Atuacao = Comércio'!H85/'SCC x Atuacao = Comércio'!H53-1</f>
        <v>#DIV/0!</v>
      </c>
      <c r="I53" s="16">
        <f>+'SCC x Atuacao = Comércio'!I85/'SCC x Atuacao = Comércio'!I53-1</f>
        <v>-0.12345956498222832</v>
      </c>
      <c r="J53" s="16" t="e">
        <f>+'SCC x Atuacao = Comércio'!J85/'SCC x Atuacao = Comércio'!J53-1</f>
        <v>#DIV/0!</v>
      </c>
      <c r="K53" s="16" t="e">
        <f>+'SCC x Atuacao = Comércio'!K85/'SCC x Atuacao = Comércio'!K53-1</f>
        <v>#DIV/0!</v>
      </c>
      <c r="L53" s="16">
        <f>+'SCC x Atuacao = Comércio'!L85/'SCC x Atuacao = Comércio'!L53-1</f>
        <v>1.5054113727735352E-2</v>
      </c>
    </row>
    <row r="54" spans="1:12" x14ac:dyDescent="0.25">
      <c r="A54" s="123" t="s">
        <v>546</v>
      </c>
      <c r="B54" s="16">
        <f>+'SCC x Atuacao = Comércio'!B86/'SCC x Atuacao = Comércio'!B54-1</f>
        <v>0.14670562518602392</v>
      </c>
      <c r="C54" s="16" t="e">
        <f>+'SCC x Atuacao = Comércio'!C86/'SCC x Atuacao = Comércio'!C54-1</f>
        <v>#DIV/0!</v>
      </c>
      <c r="D54" s="16" t="e">
        <f>+'SCC x Atuacao = Comércio'!D86/'SCC x Atuacao = Comércio'!D54-1</f>
        <v>#DIV/0!</v>
      </c>
      <c r="E54" s="16" t="e">
        <f>+'SCC x Atuacao = Comércio'!E86/'SCC x Atuacao = Comércio'!E54-1</f>
        <v>#DIV/0!</v>
      </c>
      <c r="F54" s="16">
        <f>+'SCC x Atuacao = Comércio'!F86/'SCC x Atuacao = Comércio'!F54-1</f>
        <v>-9.4575708998333452E-3</v>
      </c>
      <c r="G54" s="16" t="e">
        <f>+'SCC x Atuacao = Comércio'!G86/'SCC x Atuacao = Comércio'!G54-1</f>
        <v>#DIV/0!</v>
      </c>
      <c r="H54" s="16" t="e">
        <f>+'SCC x Atuacao = Comércio'!H86/'SCC x Atuacao = Comércio'!H54-1</f>
        <v>#DIV/0!</v>
      </c>
      <c r="I54" s="16">
        <f>+'SCC x Atuacao = Comércio'!I86/'SCC x Atuacao = Comércio'!I54-1</f>
        <v>0.13509248613528979</v>
      </c>
      <c r="J54" s="16" t="e">
        <f>+'SCC x Atuacao = Comércio'!J86/'SCC x Atuacao = Comércio'!J54-1</f>
        <v>#DIV/0!</v>
      </c>
      <c r="K54" s="16" t="e">
        <f>+'SCC x Atuacao = Comércio'!K86/'SCC x Atuacao = Comércio'!K54-1</f>
        <v>#DIV/0!</v>
      </c>
      <c r="L54" s="16">
        <f>+'SCC x Atuacao = Comércio'!L86/'SCC x Atuacao = Comércio'!L54-1</f>
        <v>1.751631214340521E-2</v>
      </c>
    </row>
    <row r="55" spans="1:12" x14ac:dyDescent="0.25">
      <c r="A55" s="123" t="s">
        <v>547</v>
      </c>
      <c r="B55" s="16">
        <f>+'SCC x Atuacao = Comércio'!B87/'SCC x Atuacao = Comércio'!B55-1</f>
        <v>-7.4278029563936698E-2</v>
      </c>
      <c r="C55" s="16" t="e">
        <f>+'SCC x Atuacao = Comércio'!C87/'SCC x Atuacao = Comércio'!C55-1</f>
        <v>#DIV/0!</v>
      </c>
      <c r="D55" s="16" t="e">
        <f>+'SCC x Atuacao = Comércio'!D87/'SCC x Atuacao = Comércio'!D55-1</f>
        <v>#DIV/0!</v>
      </c>
      <c r="E55" s="16" t="e">
        <f>+'SCC x Atuacao = Comércio'!E87/'SCC x Atuacao = Comércio'!E55-1</f>
        <v>#DIV/0!</v>
      </c>
      <c r="F55" s="16">
        <f>+'SCC x Atuacao = Comércio'!F87/'SCC x Atuacao = Comércio'!F55-1</f>
        <v>-1.7966780185628139E-2</v>
      </c>
      <c r="G55" s="16" t="e">
        <f>+'SCC x Atuacao = Comércio'!G87/'SCC x Atuacao = Comércio'!G55-1</f>
        <v>#DIV/0!</v>
      </c>
      <c r="H55" s="16" t="e">
        <f>+'SCC x Atuacao = Comércio'!H87/'SCC x Atuacao = Comércio'!H55-1</f>
        <v>#DIV/0!</v>
      </c>
      <c r="I55" s="16">
        <f>+'SCC x Atuacao = Comércio'!I87/'SCC x Atuacao = Comércio'!I55-1</f>
        <v>-2.3792376370910029E-2</v>
      </c>
      <c r="J55" s="16" t="e">
        <f>+'SCC x Atuacao = Comércio'!J87/'SCC x Atuacao = Comércio'!J55-1</f>
        <v>#DIV/0!</v>
      </c>
      <c r="K55" s="16" t="e">
        <f>+'SCC x Atuacao = Comércio'!K87/'SCC x Atuacao = Comércio'!K55-1</f>
        <v>#DIV/0!</v>
      </c>
      <c r="L55" s="16">
        <f>+'SCC x Atuacao = Comércio'!L87/'SCC x Atuacao = Comércio'!L55-1</f>
        <v>-2.4183717679697514E-2</v>
      </c>
    </row>
    <row r="56" spans="1:12" x14ac:dyDescent="0.25">
      <c r="A56" s="123" t="s">
        <v>548</v>
      </c>
      <c r="B56" s="16">
        <f>+'SCC x Atuacao = Comércio'!B88/'SCC x Atuacao = Comércio'!B56-1</f>
        <v>-7.0150590497468968E-2</v>
      </c>
      <c r="C56" s="16" t="e">
        <f>+'SCC x Atuacao = Comércio'!C88/'SCC x Atuacao = Comércio'!C56-1</f>
        <v>#DIV/0!</v>
      </c>
      <c r="D56" s="16" t="e">
        <f>+'SCC x Atuacao = Comércio'!D88/'SCC x Atuacao = Comércio'!D56-1</f>
        <v>#DIV/0!</v>
      </c>
      <c r="E56" s="16" t="e">
        <f>+'SCC x Atuacao = Comércio'!E88/'SCC x Atuacao = Comércio'!E56-1</f>
        <v>#DIV/0!</v>
      </c>
      <c r="F56" s="16">
        <f>+'SCC x Atuacao = Comércio'!F88/'SCC x Atuacao = Comércio'!F56-1</f>
        <v>-2.2531688302975472E-2</v>
      </c>
      <c r="G56" s="16" t="e">
        <f>+'SCC x Atuacao = Comércio'!G88/'SCC x Atuacao = Comércio'!G56-1</f>
        <v>#DIV/0!</v>
      </c>
      <c r="H56" s="16" t="e">
        <f>+'SCC x Atuacao = Comércio'!H88/'SCC x Atuacao = Comércio'!H56-1</f>
        <v>#DIV/0!</v>
      </c>
      <c r="I56" s="16">
        <f>+'SCC x Atuacao = Comércio'!I88/'SCC x Atuacao = Comércio'!I56-1</f>
        <v>-1.3793629356127934E-2</v>
      </c>
      <c r="J56" s="16" t="e">
        <f>+'SCC x Atuacao = Comércio'!J88/'SCC x Atuacao = Comércio'!J56-1</f>
        <v>#DIV/0!</v>
      </c>
      <c r="K56" s="16" t="e">
        <f>+'SCC x Atuacao = Comércio'!K88/'SCC x Atuacao = Comércio'!K56-1</f>
        <v>#DIV/0!</v>
      </c>
      <c r="L56" s="16">
        <f>+'SCC x Atuacao = Comércio'!L88/'SCC x Atuacao = Comércio'!L56-1</f>
        <v>-2.5358267726716011E-2</v>
      </c>
    </row>
    <row r="57" spans="1:12" x14ac:dyDescent="0.25">
      <c r="A57" s="123" t="s">
        <v>549</v>
      </c>
      <c r="B57" s="16">
        <f>+'SCC x Atuacao = Comércio'!B89/'SCC x Atuacao = Comércio'!B57-1</f>
        <v>-2.4846964899278179E-2</v>
      </c>
      <c r="C57" s="16" t="e">
        <f>+'SCC x Atuacao = Comércio'!C89/'SCC x Atuacao = Comércio'!C57-1</f>
        <v>#DIV/0!</v>
      </c>
      <c r="D57" s="16" t="e">
        <f>+'SCC x Atuacao = Comércio'!D89/'SCC x Atuacao = Comércio'!D57-1</f>
        <v>#DIV/0!</v>
      </c>
      <c r="E57" s="16" t="e">
        <f>+'SCC x Atuacao = Comércio'!E89/'SCC x Atuacao = Comércio'!E57-1</f>
        <v>#DIV/0!</v>
      </c>
      <c r="F57" s="16">
        <f>+'SCC x Atuacao = Comércio'!F89/'SCC x Atuacao = Comércio'!F57-1</f>
        <v>0.11267591096202523</v>
      </c>
      <c r="G57" s="16" t="e">
        <f>+'SCC x Atuacao = Comércio'!G89/'SCC x Atuacao = Comércio'!G57-1</f>
        <v>#DIV/0!</v>
      </c>
      <c r="H57" s="16" t="e">
        <f>+'SCC x Atuacao = Comércio'!H89/'SCC x Atuacao = Comércio'!H57-1</f>
        <v>#DIV/0!</v>
      </c>
      <c r="I57" s="16">
        <f>+'SCC x Atuacao = Comércio'!I89/'SCC x Atuacao = Comércio'!I57-1</f>
        <v>0.20408396609991719</v>
      </c>
      <c r="J57" s="16" t="e">
        <f>+'SCC x Atuacao = Comércio'!J89/'SCC x Atuacao = Comércio'!J57-1</f>
        <v>#DIV/0!</v>
      </c>
      <c r="K57" s="16" t="e">
        <f>+'SCC x Atuacao = Comércio'!K89/'SCC x Atuacao = Comércio'!K57-1</f>
        <v>#DIV/0!</v>
      </c>
      <c r="L57" s="16">
        <f>+'SCC x Atuacao = Comércio'!L89/'SCC x Atuacao = Comércio'!L57-1</f>
        <v>9.6825573463824366E-2</v>
      </c>
    </row>
    <row r="58" spans="1:12" x14ac:dyDescent="0.25">
      <c r="A58" s="123" t="s">
        <v>550</v>
      </c>
      <c r="B58" s="16">
        <f>+'SCC x Atuacao = Comércio'!B90/'SCC x Atuacao = Comércio'!B58-1</f>
        <v>-7.3816088894979925E-2</v>
      </c>
      <c r="C58" s="16" t="e">
        <f>+'SCC x Atuacao = Comércio'!C90/'SCC x Atuacao = Comércio'!C58-1</f>
        <v>#DIV/0!</v>
      </c>
      <c r="D58" s="16" t="e">
        <f>+'SCC x Atuacao = Comércio'!D90/'SCC x Atuacao = Comércio'!D58-1</f>
        <v>#DIV/0!</v>
      </c>
      <c r="E58" s="16" t="e">
        <f>+'SCC x Atuacao = Comércio'!E90/'SCC x Atuacao = Comércio'!E58-1</f>
        <v>#DIV/0!</v>
      </c>
      <c r="F58" s="16">
        <f>+'SCC x Atuacao = Comércio'!F90/'SCC x Atuacao = Comércio'!F58-1</f>
        <v>5.5109480085668849E-4</v>
      </c>
      <c r="G58" s="16" t="e">
        <f>+'SCC x Atuacao = Comércio'!G90/'SCC x Atuacao = Comércio'!G58-1</f>
        <v>#DIV/0!</v>
      </c>
      <c r="H58" s="16" t="e">
        <f>+'SCC x Atuacao = Comércio'!H90/'SCC x Atuacao = Comércio'!H58-1</f>
        <v>#DIV/0!</v>
      </c>
      <c r="I58" s="16">
        <f>+'SCC x Atuacao = Comércio'!I90/'SCC x Atuacao = Comércio'!I58-1</f>
        <v>-6.1992588818721051E-2</v>
      </c>
      <c r="J58" s="16" t="e">
        <f>+'SCC x Atuacao = Comércio'!J90/'SCC x Atuacao = Comércio'!J58-1</f>
        <v>#DIV/0!</v>
      </c>
      <c r="K58" s="16" t="e">
        <f>+'SCC x Atuacao = Comércio'!K90/'SCC x Atuacao = Comércio'!K58-1</f>
        <v>#DIV/0!</v>
      </c>
      <c r="L58" s="16">
        <f>+'SCC x Atuacao = Comércio'!L90/'SCC x Atuacao = Comércio'!L58-1</f>
        <v>-2.0968154113582882E-2</v>
      </c>
    </row>
    <row r="59" spans="1:12" x14ac:dyDescent="0.25">
      <c r="A59" s="123" t="s">
        <v>551</v>
      </c>
      <c r="B59" s="16">
        <f>+'SCC x Atuacao = Comércio'!B91/'SCC x Atuacao = Comércio'!B59-1</f>
        <v>-3.6134917533106603E-2</v>
      </c>
      <c r="C59" s="16" t="e">
        <f>+'SCC x Atuacao = Comércio'!C91/'SCC x Atuacao = Comércio'!C59-1</f>
        <v>#DIV/0!</v>
      </c>
      <c r="D59" s="16" t="e">
        <f>+'SCC x Atuacao = Comércio'!D91/'SCC x Atuacao = Comércio'!D59-1</f>
        <v>#DIV/0!</v>
      </c>
      <c r="E59" s="16" t="e">
        <f>+'SCC x Atuacao = Comércio'!E91/'SCC x Atuacao = Comércio'!E59-1</f>
        <v>#DIV/0!</v>
      </c>
      <c r="F59" s="16">
        <f>+'SCC x Atuacao = Comércio'!F91/'SCC x Atuacao = Comércio'!F59-1</f>
        <v>-9.6030042916787073E-3</v>
      </c>
      <c r="G59" s="16" t="e">
        <f>+'SCC x Atuacao = Comércio'!G91/'SCC x Atuacao = Comércio'!G59-1</f>
        <v>#DIV/0!</v>
      </c>
      <c r="H59" s="16" t="e">
        <f>+'SCC x Atuacao = Comércio'!H91/'SCC x Atuacao = Comércio'!H59-1</f>
        <v>#DIV/0!</v>
      </c>
      <c r="I59" s="16">
        <f>+'SCC x Atuacao = Comércio'!I91/'SCC x Atuacao = Comércio'!I59-1</f>
        <v>-4.7632555126414511E-3</v>
      </c>
      <c r="J59" s="16" t="e">
        <f>+'SCC x Atuacao = Comércio'!J91/'SCC x Atuacao = Comércio'!J59-1</f>
        <v>#DIV/0!</v>
      </c>
      <c r="K59" s="16" t="e">
        <f>+'SCC x Atuacao = Comércio'!K91/'SCC x Atuacao = Comércio'!K59-1</f>
        <v>#DIV/0!</v>
      </c>
      <c r="L59" s="16">
        <f>+'SCC x Atuacao = Comércio'!L91/'SCC x Atuacao = Comércio'!L59-1</f>
        <v>-1.2109939674505799E-2</v>
      </c>
    </row>
    <row r="60" spans="1:12" x14ac:dyDescent="0.25">
      <c r="A60" s="123" t="s">
        <v>552</v>
      </c>
      <c r="B60" s="16">
        <f>+'SCC x Atuacao = Comércio'!B92/'SCC x Atuacao = Comércio'!B60-1</f>
        <v>0.60600354385172728</v>
      </c>
      <c r="C60" s="16" t="e">
        <f>+'SCC x Atuacao = Comércio'!C92/'SCC x Atuacao = Comércio'!C60-1</f>
        <v>#DIV/0!</v>
      </c>
      <c r="D60" s="16" t="e">
        <f>+'SCC x Atuacao = Comércio'!D92/'SCC x Atuacao = Comércio'!D60-1</f>
        <v>#DIV/0!</v>
      </c>
      <c r="E60" s="16" t="e">
        <f>+'SCC x Atuacao = Comércio'!E92/'SCC x Atuacao = Comércio'!E60-1</f>
        <v>#DIV/0!</v>
      </c>
      <c r="F60" s="16">
        <f>+'SCC x Atuacao = Comércio'!F92/'SCC x Atuacao = Comércio'!F60-1</f>
        <v>5.5512546050366929E-2</v>
      </c>
      <c r="G60" s="16" t="e">
        <f>+'SCC x Atuacao = Comércio'!G92/'SCC x Atuacao = Comércio'!G60-1</f>
        <v>#DIV/0!</v>
      </c>
      <c r="H60" s="16" t="e">
        <f>+'SCC x Atuacao = Comércio'!H92/'SCC x Atuacao = Comércio'!H60-1</f>
        <v>#DIV/0!</v>
      </c>
      <c r="I60" s="16">
        <f>+'SCC x Atuacao = Comércio'!I92/'SCC x Atuacao = Comércio'!I60-1</f>
        <v>0.22783674948512367</v>
      </c>
      <c r="J60" s="16" t="e">
        <f>+'SCC x Atuacao = Comércio'!J92/'SCC x Atuacao = Comércio'!J60-1</f>
        <v>#DIV/0!</v>
      </c>
      <c r="K60" s="16" t="e">
        <f>+'SCC x Atuacao = Comércio'!K92/'SCC x Atuacao = Comércio'!K60-1</f>
        <v>#DIV/0!</v>
      </c>
      <c r="L60" s="16">
        <f>+'SCC x Atuacao = Comércio'!L92/'SCC x Atuacao = Comércio'!L60-1</f>
        <v>0.15589324389285153</v>
      </c>
    </row>
    <row r="61" spans="1:12" x14ac:dyDescent="0.25">
      <c r="A61" s="123" t="s">
        <v>553</v>
      </c>
      <c r="B61" s="16">
        <f>+'SCC x Atuacao = Comércio'!B93/'SCC x Atuacao = Comércio'!B61-1</f>
        <v>-2.61688216163799E-2</v>
      </c>
      <c r="C61" s="16" t="e">
        <f>+'SCC x Atuacao = Comércio'!C93/'SCC x Atuacao = Comércio'!C61-1</f>
        <v>#DIV/0!</v>
      </c>
      <c r="D61" s="16" t="e">
        <f>+'SCC x Atuacao = Comércio'!D93/'SCC x Atuacao = Comércio'!D61-1</f>
        <v>#DIV/0!</v>
      </c>
      <c r="E61" s="16" t="e">
        <f>+'SCC x Atuacao = Comércio'!E93/'SCC x Atuacao = Comércio'!E61-1</f>
        <v>#DIV/0!</v>
      </c>
      <c r="F61" s="16">
        <f>+'SCC x Atuacao = Comércio'!F93/'SCC x Atuacao = Comércio'!F61-1</f>
        <v>6.6560931403491619E-2</v>
      </c>
      <c r="G61" s="16" t="e">
        <f>+'SCC x Atuacao = Comércio'!G93/'SCC x Atuacao = Comércio'!G61-1</f>
        <v>#DIV/0!</v>
      </c>
      <c r="H61" s="16" t="e">
        <f>+'SCC x Atuacao = Comércio'!H93/'SCC x Atuacao = Comércio'!H61-1</f>
        <v>#DIV/0!</v>
      </c>
      <c r="I61" s="16">
        <f>+'SCC x Atuacao = Comércio'!I93/'SCC x Atuacao = Comércio'!I61-1</f>
        <v>0.18791242816756948</v>
      </c>
      <c r="J61" s="16" t="e">
        <f>+'SCC x Atuacao = Comércio'!J93/'SCC x Atuacao = Comércio'!J61-1</f>
        <v>#DIV/0!</v>
      </c>
      <c r="K61" s="16" t="e">
        <f>+'SCC x Atuacao = Comércio'!K93/'SCC x Atuacao = Comércio'!K61-1</f>
        <v>#DIV/0!</v>
      </c>
      <c r="L61" s="16">
        <f>+'SCC x Atuacao = Comércio'!L93/'SCC x Atuacao = Comércio'!L61-1</f>
        <v>6.3130648788655153E-2</v>
      </c>
    </row>
    <row r="62" spans="1:12" x14ac:dyDescent="0.25">
      <c r="A62" s="123" t="s">
        <v>554</v>
      </c>
      <c r="B62" s="16">
        <f>+'SCC x Atuacao = Comércio'!B94/'SCC x Atuacao = Comércio'!B62-1</f>
        <v>0.19436994361035964</v>
      </c>
      <c r="C62" s="16" t="e">
        <f>+'SCC x Atuacao = Comércio'!C94/'SCC x Atuacao = Comércio'!C62-1</f>
        <v>#DIV/0!</v>
      </c>
      <c r="D62" s="16" t="e">
        <f>+'SCC x Atuacao = Comércio'!D94/'SCC x Atuacao = Comércio'!D62-1</f>
        <v>#DIV/0!</v>
      </c>
      <c r="E62" s="16" t="e">
        <f>+'SCC x Atuacao = Comércio'!E94/'SCC x Atuacao = Comércio'!E62-1</f>
        <v>#DIV/0!</v>
      </c>
      <c r="F62" s="16">
        <f>+'SCC x Atuacao = Comércio'!F94/'SCC x Atuacao = Comércio'!F62-1</f>
        <v>4.1764476827899077E-3</v>
      </c>
      <c r="G62" s="16" t="e">
        <f>+'SCC x Atuacao = Comércio'!G94/'SCC x Atuacao = Comércio'!G62-1</f>
        <v>#DIV/0!</v>
      </c>
      <c r="H62" s="16" t="e">
        <f>+'SCC x Atuacao = Comércio'!H94/'SCC x Atuacao = Comércio'!H62-1</f>
        <v>#DIV/0!</v>
      </c>
      <c r="I62" s="16">
        <f>+'SCC x Atuacao = Comércio'!I94/'SCC x Atuacao = Comércio'!I62-1</f>
        <v>-5.9615751516778004E-2</v>
      </c>
      <c r="J62" s="16" t="e">
        <f>+'SCC x Atuacao = Comércio'!J94/'SCC x Atuacao = Comércio'!J62-1</f>
        <v>#DIV/0!</v>
      </c>
      <c r="K62" s="16" t="e">
        <f>+'SCC x Atuacao = Comércio'!K94/'SCC x Atuacao = Comércio'!K62-1</f>
        <v>#DIV/0!</v>
      </c>
      <c r="L62" s="16">
        <f>+'SCC x Atuacao = Comércio'!L94/'SCC x Atuacao = Comércio'!L62-1</f>
        <v>1.3329971284020692E-2</v>
      </c>
    </row>
    <row r="63" spans="1:12" x14ac:dyDescent="0.25">
      <c r="A63" s="123" t="s">
        <v>555</v>
      </c>
      <c r="B63" s="16">
        <f>+'SCC x Atuacao = Comércio'!B95/'SCC x Atuacao = Comércio'!B63-1</f>
        <v>9.5108915542622574E-2</v>
      </c>
      <c r="C63" s="16" t="e">
        <f>+'SCC x Atuacao = Comércio'!C95/'SCC x Atuacao = Comércio'!C63-1</f>
        <v>#DIV/0!</v>
      </c>
      <c r="D63" s="16" t="e">
        <f>+'SCC x Atuacao = Comércio'!D95/'SCC x Atuacao = Comércio'!D63-1</f>
        <v>#DIV/0!</v>
      </c>
      <c r="E63" s="16" t="e">
        <f>+'SCC x Atuacao = Comércio'!E95/'SCC x Atuacao = Comércio'!E63-1</f>
        <v>#DIV/0!</v>
      </c>
      <c r="F63" s="16">
        <f>+'SCC x Atuacao = Comércio'!F95/'SCC x Atuacao = Comércio'!F63-1</f>
        <v>6.5280215131349184E-2</v>
      </c>
      <c r="G63" s="16" t="e">
        <f>+'SCC x Atuacao = Comércio'!G95/'SCC x Atuacao = Comércio'!G63-1</f>
        <v>#DIV/0!</v>
      </c>
      <c r="H63" s="16" t="e">
        <f>+'SCC x Atuacao = Comércio'!H95/'SCC x Atuacao = Comércio'!H63-1</f>
        <v>#DIV/0!</v>
      </c>
      <c r="I63" s="16">
        <f>+'SCC x Atuacao = Comércio'!I95/'SCC x Atuacao = Comércio'!I63-1</f>
        <v>-1.3514340500276667E-2</v>
      </c>
      <c r="J63" s="16" t="e">
        <f>+'SCC x Atuacao = Comércio'!J95/'SCC x Atuacao = Comércio'!J63-1</f>
        <v>#DIV/0!</v>
      </c>
      <c r="K63" s="16" t="e">
        <f>+'SCC x Atuacao = Comércio'!K95/'SCC x Atuacao = Comércio'!K63-1</f>
        <v>#DIV/0!</v>
      </c>
      <c r="L63" s="16">
        <f>+'SCC x Atuacao = Comércio'!L95/'SCC x Atuacao = Comércio'!L63-1</f>
        <v>6.2618342131472104E-2</v>
      </c>
    </row>
    <row r="64" spans="1:12" x14ac:dyDescent="0.25">
      <c r="A64" s="123" t="s">
        <v>95</v>
      </c>
      <c r="B64" s="16">
        <f>+'SCC x Atuacao = Comércio'!B96/'SCC x Atuacao = Comércio'!B64-1</f>
        <v>-3.5881811128762875E-2</v>
      </c>
      <c r="C64" s="16" t="e">
        <f>+'SCC x Atuacao = Comércio'!C96/'SCC x Atuacao = Comércio'!C64-1</f>
        <v>#DIV/0!</v>
      </c>
      <c r="D64" s="16" t="e">
        <f>+'SCC x Atuacao = Comércio'!D96/'SCC x Atuacao = Comércio'!D64-1</f>
        <v>#DIV/0!</v>
      </c>
      <c r="E64" s="16" t="e">
        <f>+'SCC x Atuacao = Comércio'!E96/'SCC x Atuacao = Comércio'!E64-1</f>
        <v>#DIV/0!</v>
      </c>
      <c r="F64" s="16">
        <f>+'SCC x Atuacao = Comércio'!F96/'SCC x Atuacao = Comércio'!F64-1</f>
        <v>4.1283745466804689E-3</v>
      </c>
      <c r="G64" s="16" t="e">
        <f>+'SCC x Atuacao = Comércio'!G96/'SCC x Atuacao = Comércio'!G64-1</f>
        <v>#DIV/0!</v>
      </c>
      <c r="H64" s="16" t="e">
        <f>+'SCC x Atuacao = Comércio'!H96/'SCC x Atuacao = Comércio'!H64-1</f>
        <v>#DIV/0!</v>
      </c>
      <c r="I64" s="16">
        <f>+'SCC x Atuacao = Comércio'!I96/'SCC x Atuacao = Comércio'!I64-1</f>
        <v>-1.3691742611534607E-3</v>
      </c>
      <c r="J64" s="16" t="e">
        <f>+'SCC x Atuacao = Comércio'!J96/'SCC x Atuacao = Comércio'!J64-1</f>
        <v>#DIV/0!</v>
      </c>
      <c r="K64" s="16" t="e">
        <f>+'SCC x Atuacao = Comércio'!K96/'SCC x Atuacao = Comércio'!K64-1</f>
        <v>#DIV/0!</v>
      </c>
      <c r="L64" s="16">
        <f>+'SCC x Atuacao = Comércio'!L96/'SCC x Atuacao = Comércio'!L64-1</f>
        <v>1.7061384643368704E-4</v>
      </c>
    </row>
    <row r="65" spans="1:12" x14ac:dyDescent="0.25">
      <c r="A65" s="123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s="123" customFormat="1" x14ac:dyDescent="0.25"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939</v>
      </c>
    </row>
    <row r="69" spans="1:12" x14ac:dyDescent="0.25">
      <c r="A69" s="123" t="s">
        <v>529</v>
      </c>
      <c r="B69" s="16">
        <f>+'SCC x Atuacao = Comércio'!B101/'SCC x Atuacao = Comércio'!B69-1</f>
        <v>0.19840487408785279</v>
      </c>
      <c r="C69" s="16" t="e">
        <f>+'SCC x Atuacao = Comércio'!C101/'SCC x Atuacao = Comércio'!C69-1</f>
        <v>#DIV/0!</v>
      </c>
      <c r="D69" s="16" t="e">
        <f>+'SCC x Atuacao = Comércio'!D101/'SCC x Atuacao = Comércio'!D69-1</f>
        <v>#DIV/0!</v>
      </c>
      <c r="E69" s="16" t="e">
        <f>+'SCC x Atuacao = Comércio'!E101/'SCC x Atuacao = Comércio'!E69-1</f>
        <v>#DIV/0!</v>
      </c>
      <c r="F69" s="16">
        <f>+'SCC x Atuacao = Comércio'!F101/'SCC x Atuacao = Comércio'!F69-1</f>
        <v>5.6860118399157944E-2</v>
      </c>
      <c r="G69" s="16" t="e">
        <f>+'SCC x Atuacao = Comércio'!G101/'SCC x Atuacao = Comércio'!G69-1</f>
        <v>#DIV/0!</v>
      </c>
      <c r="H69" s="16" t="e">
        <f>+'SCC x Atuacao = Comércio'!H101/'SCC x Atuacao = Comércio'!H69-1</f>
        <v>#DIV/0!</v>
      </c>
      <c r="I69" s="16">
        <f>+'SCC x Atuacao = Comércio'!I101/'SCC x Atuacao = Comércio'!I69-1</f>
        <v>-0.21522434508250166</v>
      </c>
      <c r="J69" s="16" t="e">
        <f>+'SCC x Atuacao = Comércio'!J101/'SCC x Atuacao = Comércio'!J69-1</f>
        <v>#DIV/0!</v>
      </c>
      <c r="K69" s="16" t="e">
        <f>+'SCC x Atuacao = Comércio'!K101/'SCC x Atuacao = Comércio'!K69-1</f>
        <v>#DIV/0!</v>
      </c>
      <c r="L69" s="16">
        <f>+'SCC x Atuacao = Comércio'!L101/'SCC x Atuacao = Comércio'!L69-1</f>
        <v>5.7590469387337695E-2</v>
      </c>
    </row>
    <row r="70" spans="1:12" x14ac:dyDescent="0.25">
      <c r="A70" s="123" t="s">
        <v>530</v>
      </c>
      <c r="B70" s="16">
        <f>+'SCC x Atuacao = Comércio'!B102/'SCC x Atuacao = Comércio'!B70-1</f>
        <v>0.23997939825184389</v>
      </c>
      <c r="C70" s="16" t="e">
        <f>+'SCC x Atuacao = Comércio'!C102/'SCC x Atuacao = Comércio'!C70-1</f>
        <v>#DIV/0!</v>
      </c>
      <c r="D70" s="16" t="e">
        <f>+'SCC x Atuacao = Comércio'!D102/'SCC x Atuacao = Comércio'!D70-1</f>
        <v>#DIV/0!</v>
      </c>
      <c r="E70" s="16" t="e">
        <f>+'SCC x Atuacao = Comércio'!E102/'SCC x Atuacao = Comércio'!E70-1</f>
        <v>#DIV/0!</v>
      </c>
      <c r="F70" s="16">
        <f>+'SCC x Atuacao = Comércio'!F102/'SCC x Atuacao = Comércio'!F70-1</f>
        <v>-0.14499715424361537</v>
      </c>
      <c r="G70" s="16" t="e">
        <f>+'SCC x Atuacao = Comércio'!G102/'SCC x Atuacao = Comércio'!G70-1</f>
        <v>#DIV/0!</v>
      </c>
      <c r="H70" s="16" t="e">
        <f>+'SCC x Atuacao = Comércio'!H102/'SCC x Atuacao = Comércio'!H70-1</f>
        <v>#DIV/0!</v>
      </c>
      <c r="I70" s="16">
        <f>+'SCC x Atuacao = Comércio'!I102/'SCC x Atuacao = Comércio'!I70-1</f>
        <v>0.7474020074161225</v>
      </c>
      <c r="J70" s="16" t="e">
        <f>+'SCC x Atuacao = Comércio'!J102/'SCC x Atuacao = Comércio'!J70-1</f>
        <v>#DIV/0!</v>
      </c>
      <c r="K70" s="16" t="e">
        <f>+'SCC x Atuacao = Comércio'!K102/'SCC x Atuacao = Comércio'!K70-1</f>
        <v>#DIV/0!</v>
      </c>
      <c r="L70" s="16">
        <f>+'SCC x Atuacao = Comércio'!L102/'SCC x Atuacao = Comércio'!L70-1</f>
        <v>-3.6035791638050929E-2</v>
      </c>
    </row>
    <row r="71" spans="1:12" x14ac:dyDescent="0.25">
      <c r="A71" s="123" t="s">
        <v>531</v>
      </c>
      <c r="B71" s="16">
        <f>+'SCC x Atuacao = Comércio'!B103/'SCC x Atuacao = Comércio'!B71-1</f>
        <v>5.8708024950192117E-2</v>
      </c>
      <c r="C71" s="16" t="e">
        <f>+'SCC x Atuacao = Comércio'!C103/'SCC x Atuacao = Comércio'!C71-1</f>
        <v>#DIV/0!</v>
      </c>
      <c r="D71" s="16" t="e">
        <f>+'SCC x Atuacao = Comércio'!D103/'SCC x Atuacao = Comércio'!D71-1</f>
        <v>#DIV/0!</v>
      </c>
      <c r="E71" s="16" t="e">
        <f>+'SCC x Atuacao = Comércio'!E103/'SCC x Atuacao = Comércio'!E71-1</f>
        <v>#DIV/0!</v>
      </c>
      <c r="F71" s="16">
        <f>+'SCC x Atuacao = Comércio'!F103/'SCC x Atuacao = Comércio'!F71-1</f>
        <v>7.0009042534990629E-2</v>
      </c>
      <c r="G71" s="16" t="e">
        <f>+'SCC x Atuacao = Comércio'!G103/'SCC x Atuacao = Comércio'!G71-1</f>
        <v>#DIV/0!</v>
      </c>
      <c r="H71" s="16" t="e">
        <f>+'SCC x Atuacao = Comércio'!H103/'SCC x Atuacao = Comércio'!H71-1</f>
        <v>#DIV/0!</v>
      </c>
      <c r="I71" s="16">
        <f>+'SCC x Atuacao = Comércio'!I103/'SCC x Atuacao = Comércio'!I71-1</f>
        <v>0.41712003439301815</v>
      </c>
      <c r="J71" s="16" t="e">
        <f>+'SCC x Atuacao = Comércio'!J103/'SCC x Atuacao = Comércio'!J71-1</f>
        <v>#DIV/0!</v>
      </c>
      <c r="K71" s="16" t="e">
        <f>+'SCC x Atuacao = Comércio'!K103/'SCC x Atuacao = Comércio'!K71-1</f>
        <v>#DIV/0!</v>
      </c>
      <c r="L71" s="16">
        <f>+'SCC x Atuacao = Comércio'!L103/'SCC x Atuacao = Comércio'!L71-1</f>
        <v>9.8204914403984933E-2</v>
      </c>
    </row>
    <row r="72" spans="1:12" x14ac:dyDescent="0.25">
      <c r="A72" s="123" t="s">
        <v>532</v>
      </c>
      <c r="B72" s="16">
        <f>+'SCC x Atuacao = Comércio'!B104/'SCC x Atuacao = Comércio'!B72-1</f>
        <v>0.84050332519488813</v>
      </c>
      <c r="C72" s="16" t="e">
        <f>+'SCC x Atuacao = Comércio'!C104/'SCC x Atuacao = Comércio'!C72-1</f>
        <v>#DIV/0!</v>
      </c>
      <c r="D72" s="16" t="e">
        <f>+'SCC x Atuacao = Comércio'!D104/'SCC x Atuacao = Comércio'!D72-1</f>
        <v>#DIV/0!</v>
      </c>
      <c r="E72" s="16" t="e">
        <f>+'SCC x Atuacao = Comércio'!E104/'SCC x Atuacao = Comércio'!E72-1</f>
        <v>#DIV/0!</v>
      </c>
      <c r="F72" s="16">
        <f>+'SCC x Atuacao = Comércio'!F104/'SCC x Atuacao = Comércio'!F72-1</f>
        <v>-0.10667396905398763</v>
      </c>
      <c r="G72" s="16" t="e">
        <f>+'SCC x Atuacao = Comércio'!G104/'SCC x Atuacao = Comércio'!G72-1</f>
        <v>#DIV/0!</v>
      </c>
      <c r="H72" s="16" t="e">
        <f>+'SCC x Atuacao = Comércio'!H104/'SCC x Atuacao = Comércio'!H72-1</f>
        <v>#DIV/0!</v>
      </c>
      <c r="I72" s="16">
        <f>+'SCC x Atuacao = Comércio'!I104/'SCC x Atuacao = Comércio'!I72-1</f>
        <v>-0.1586232179623952</v>
      </c>
      <c r="J72" s="16" t="e">
        <f>+'SCC x Atuacao = Comércio'!J104/'SCC x Atuacao = Comércio'!J72-1</f>
        <v>#DIV/0!</v>
      </c>
      <c r="K72" s="16" t="e">
        <f>+'SCC x Atuacao = Comércio'!K104/'SCC x Atuacao = Comércio'!K72-1</f>
        <v>#DIV/0!</v>
      </c>
      <c r="L72" s="16">
        <f>+'SCC x Atuacao = Comércio'!L104/'SCC x Atuacao = Comércio'!L72-1</f>
        <v>-9.7081370605635264E-2</v>
      </c>
    </row>
    <row r="73" spans="1:12" x14ac:dyDescent="0.25">
      <c r="A73" s="123" t="s">
        <v>533</v>
      </c>
      <c r="B73" s="16">
        <f>+'SCC x Atuacao = Comércio'!B105/'SCC x Atuacao = Comércio'!B73-1</f>
        <v>2.7551745460944854E-2</v>
      </c>
      <c r="C73" s="16" t="e">
        <f>+'SCC x Atuacao = Comércio'!C105/'SCC x Atuacao = Comércio'!C73-1</f>
        <v>#DIV/0!</v>
      </c>
      <c r="D73" s="16" t="e">
        <f>+'SCC x Atuacao = Comércio'!D105/'SCC x Atuacao = Comércio'!D73-1</f>
        <v>#DIV/0!</v>
      </c>
      <c r="E73" s="16" t="e">
        <f>+'SCC x Atuacao = Comércio'!E105/'SCC x Atuacao = Comércio'!E73-1</f>
        <v>#DIV/0!</v>
      </c>
      <c r="F73" s="16">
        <f>+'SCC x Atuacao = Comércio'!F105/'SCC x Atuacao = Comércio'!F73-1</f>
        <v>3.2287025696841942E-2</v>
      </c>
      <c r="G73" s="16" t="e">
        <f>+'SCC x Atuacao = Comércio'!G105/'SCC x Atuacao = Comércio'!G73-1</f>
        <v>#DIV/0!</v>
      </c>
      <c r="H73" s="16" t="e">
        <f>+'SCC x Atuacao = Comércio'!H105/'SCC x Atuacao = Comércio'!H73-1</f>
        <v>#DIV/0!</v>
      </c>
      <c r="I73" s="16">
        <f>+'SCC x Atuacao = Comércio'!I105/'SCC x Atuacao = Comércio'!I73-1</f>
        <v>0.23078078386340573</v>
      </c>
      <c r="J73" s="16" t="e">
        <f>+'SCC x Atuacao = Comércio'!J105/'SCC x Atuacao = Comércio'!J73-1</f>
        <v>#DIV/0!</v>
      </c>
      <c r="K73" s="16" t="e">
        <f>+'SCC x Atuacao = Comércio'!K105/'SCC x Atuacao = Comércio'!K73-1</f>
        <v>#DIV/0!</v>
      </c>
      <c r="L73" s="16">
        <f>+'SCC x Atuacao = Comércio'!L105/'SCC x Atuacao = Comércio'!L73-1</f>
        <v>5.1894562913915365E-2</v>
      </c>
    </row>
    <row r="74" spans="1:12" x14ac:dyDescent="0.25">
      <c r="A74" s="123" t="s">
        <v>534</v>
      </c>
      <c r="B74" s="16">
        <f>+'SCC x Atuacao = Comércio'!B106/'SCC x Atuacao = Comércio'!B74-1</f>
        <v>1.7568069132973965</v>
      </c>
      <c r="C74" s="16" t="e">
        <f>+'SCC x Atuacao = Comércio'!C106/'SCC x Atuacao = Comércio'!C74-1</f>
        <v>#DIV/0!</v>
      </c>
      <c r="D74" s="16" t="e">
        <f>+'SCC x Atuacao = Comércio'!D106/'SCC x Atuacao = Comércio'!D74-1</f>
        <v>#DIV/0!</v>
      </c>
      <c r="E74" s="16" t="e">
        <f>+'SCC x Atuacao = Comércio'!E106/'SCC x Atuacao = Comércio'!E74-1</f>
        <v>#DIV/0!</v>
      </c>
      <c r="F74" s="16">
        <f>+'SCC x Atuacao = Comércio'!F106/'SCC x Atuacao = Comércio'!F74-1</f>
        <v>0.1488005417837015</v>
      </c>
      <c r="G74" s="16" t="e">
        <f>+'SCC x Atuacao = Comércio'!G106/'SCC x Atuacao = Comércio'!G74-1</f>
        <v>#DIV/0!</v>
      </c>
      <c r="H74" s="16" t="e">
        <f>+'SCC x Atuacao = Comércio'!H106/'SCC x Atuacao = Comércio'!H74-1</f>
        <v>#DIV/0!</v>
      </c>
      <c r="I74" s="16">
        <f>+'SCC x Atuacao = Comércio'!I106/'SCC x Atuacao = Comércio'!I74-1</f>
        <v>0.27966367802991043</v>
      </c>
      <c r="J74" s="16" t="e">
        <f>+'SCC x Atuacao = Comércio'!J106/'SCC x Atuacao = Comércio'!J74-1</f>
        <v>#DIV/0!</v>
      </c>
      <c r="K74" s="16" t="e">
        <f>+'SCC x Atuacao = Comércio'!K106/'SCC x Atuacao = Comércio'!K74-1</f>
        <v>#DIV/0!</v>
      </c>
      <c r="L74" s="16">
        <f>+'SCC x Atuacao = Comércio'!L106/'SCC x Atuacao = Comércio'!L74-1</f>
        <v>0.20142983894965605</v>
      </c>
    </row>
    <row r="75" spans="1:12" x14ac:dyDescent="0.25">
      <c r="A75" s="123" t="s">
        <v>535</v>
      </c>
      <c r="B75" s="16">
        <f>+'SCC x Atuacao = Comércio'!B107/'SCC x Atuacao = Comércio'!B75-1</f>
        <v>4.3921202519920932E-2</v>
      </c>
      <c r="C75" s="16" t="e">
        <f>+'SCC x Atuacao = Comércio'!C107/'SCC x Atuacao = Comércio'!C75-1</f>
        <v>#DIV/0!</v>
      </c>
      <c r="D75" s="16" t="e">
        <f>+'SCC x Atuacao = Comércio'!D107/'SCC x Atuacao = Comércio'!D75-1</f>
        <v>#DIV/0!</v>
      </c>
      <c r="E75" s="16" t="e">
        <f>+'SCC x Atuacao = Comércio'!E107/'SCC x Atuacao = Comércio'!E75-1</f>
        <v>#DIV/0!</v>
      </c>
      <c r="F75" s="16">
        <f>+'SCC x Atuacao = Comércio'!F107/'SCC x Atuacao = Comércio'!F75-1</f>
        <v>-0.13872698292606733</v>
      </c>
      <c r="G75" s="16" t="e">
        <f>+'SCC x Atuacao = Comércio'!G107/'SCC x Atuacao = Comércio'!G75-1</f>
        <v>#DIV/0!</v>
      </c>
      <c r="H75" s="16" t="e">
        <f>+'SCC x Atuacao = Comércio'!H107/'SCC x Atuacao = Comércio'!H75-1</f>
        <v>#DIV/0!</v>
      </c>
      <c r="I75" s="16">
        <f>+'SCC x Atuacao = Comércio'!I107/'SCC x Atuacao = Comércio'!I75-1</f>
        <v>-0.15696626388099411</v>
      </c>
      <c r="J75" s="16" t="e">
        <f>+'SCC x Atuacao = Comércio'!J107/'SCC x Atuacao = Comércio'!J75-1</f>
        <v>#DIV/0!</v>
      </c>
      <c r="K75" s="16" t="e">
        <f>+'SCC x Atuacao = Comércio'!K107/'SCC x Atuacao = Comércio'!K75-1</f>
        <v>#DIV/0!</v>
      </c>
      <c r="L75" s="16">
        <f>+'SCC x Atuacao = Comércio'!L107/'SCC x Atuacao = Comércio'!L75-1</f>
        <v>-0.13394773213286548</v>
      </c>
    </row>
    <row r="76" spans="1:12" x14ac:dyDescent="0.25">
      <c r="A76" s="123" t="s">
        <v>536</v>
      </c>
      <c r="B76" s="16">
        <f>+'SCC x Atuacao = Comércio'!B108/'SCC x Atuacao = Comércio'!B76-1</f>
        <v>0.10011843475000326</v>
      </c>
      <c r="C76" s="16" t="e">
        <f>+'SCC x Atuacao = Comércio'!C108/'SCC x Atuacao = Comércio'!C76-1</f>
        <v>#DIV/0!</v>
      </c>
      <c r="D76" s="16" t="e">
        <f>+'SCC x Atuacao = Comércio'!D108/'SCC x Atuacao = Comércio'!D76-1</f>
        <v>#DIV/0!</v>
      </c>
      <c r="E76" s="16" t="e">
        <f>+'SCC x Atuacao = Comércio'!E108/'SCC x Atuacao = Comércio'!E76-1</f>
        <v>#DIV/0!</v>
      </c>
      <c r="F76" s="16">
        <f>+'SCC x Atuacao = Comércio'!F108/'SCC x Atuacao = Comércio'!F76-1</f>
        <v>0.18172098377698753</v>
      </c>
      <c r="G76" s="16" t="e">
        <f>+'SCC x Atuacao = Comércio'!G108/'SCC x Atuacao = Comércio'!G76-1</f>
        <v>#DIV/0!</v>
      </c>
      <c r="H76" s="16" t="e">
        <f>+'SCC x Atuacao = Comércio'!H108/'SCC x Atuacao = Comércio'!H76-1</f>
        <v>#DIV/0!</v>
      </c>
      <c r="I76" s="16">
        <f>+'SCC x Atuacao = Comércio'!I108/'SCC x Atuacao = Comércio'!I76-1</f>
        <v>0.22795111185199435</v>
      </c>
      <c r="J76" s="16" t="e">
        <f>+'SCC x Atuacao = Comércio'!J108/'SCC x Atuacao = Comércio'!J76-1</f>
        <v>#DIV/0!</v>
      </c>
      <c r="K76" s="16" t="e">
        <f>+'SCC x Atuacao = Comércio'!K108/'SCC x Atuacao = Comércio'!K76-1</f>
        <v>#DIV/0!</v>
      </c>
      <c r="L76" s="16">
        <f>+'SCC x Atuacao = Comércio'!L108/'SCC x Atuacao = Comércio'!L76-1</f>
        <v>0.17769804611670192</v>
      </c>
    </row>
    <row r="77" spans="1:12" x14ac:dyDescent="0.25">
      <c r="A77" s="123" t="s">
        <v>537</v>
      </c>
      <c r="B77" s="16">
        <f>+'SCC x Atuacao = Comércio'!B109/'SCC x Atuacao = Comércio'!B77-1</f>
        <v>0.10352502807198594</v>
      </c>
      <c r="C77" s="16" t="e">
        <f>+'SCC x Atuacao = Comércio'!C109/'SCC x Atuacao = Comércio'!C77-1</f>
        <v>#DIV/0!</v>
      </c>
      <c r="D77" s="16" t="e">
        <f>+'SCC x Atuacao = Comércio'!D109/'SCC x Atuacao = Comércio'!D77-1</f>
        <v>#DIV/0!</v>
      </c>
      <c r="E77" s="16" t="e">
        <f>+'SCC x Atuacao = Comércio'!E109/'SCC x Atuacao = Comércio'!E77-1</f>
        <v>#DIV/0!</v>
      </c>
      <c r="F77" s="16">
        <f>+'SCC x Atuacao = Comércio'!F109/'SCC x Atuacao = Comércio'!F77-1</f>
        <v>0.18219046561879626</v>
      </c>
      <c r="G77" s="16" t="e">
        <f>+'SCC x Atuacao = Comércio'!G109/'SCC x Atuacao = Comércio'!G77-1</f>
        <v>#DIV/0!</v>
      </c>
      <c r="H77" s="16" t="e">
        <f>+'SCC x Atuacao = Comércio'!H109/'SCC x Atuacao = Comércio'!H77-1</f>
        <v>#DIV/0!</v>
      </c>
      <c r="I77" s="16">
        <f>+'SCC x Atuacao = Comércio'!I109/'SCC x Atuacao = Comércio'!I77-1</f>
        <v>-2.0408677485591831E-2</v>
      </c>
      <c r="J77" s="16" t="e">
        <f>+'SCC x Atuacao = Comércio'!J109/'SCC x Atuacao = Comércio'!J77-1</f>
        <v>#DIV/0!</v>
      </c>
      <c r="K77" s="16" t="e">
        <f>+'SCC x Atuacao = Comércio'!K109/'SCC x Atuacao = Comércio'!K77-1</f>
        <v>#DIV/0!</v>
      </c>
      <c r="L77" s="16">
        <f>+'SCC x Atuacao = Comércio'!L109/'SCC x Atuacao = Comércio'!L77-1</f>
        <v>0.14821800084796277</v>
      </c>
    </row>
    <row r="78" spans="1:12" x14ac:dyDescent="0.25">
      <c r="A78" s="123" t="s">
        <v>538</v>
      </c>
      <c r="B78" s="16">
        <f>+'SCC x Atuacao = Comércio'!B110/'SCC x Atuacao = Comércio'!B78-1</f>
        <v>0.15081186372066568</v>
      </c>
      <c r="C78" s="16" t="e">
        <f>+'SCC x Atuacao = Comércio'!C110/'SCC x Atuacao = Comércio'!C78-1</f>
        <v>#DIV/0!</v>
      </c>
      <c r="D78" s="16" t="e">
        <f>+'SCC x Atuacao = Comércio'!D110/'SCC x Atuacao = Comércio'!D78-1</f>
        <v>#DIV/0!</v>
      </c>
      <c r="E78" s="16" t="e">
        <f>+'SCC x Atuacao = Comércio'!E110/'SCC x Atuacao = Comércio'!E78-1</f>
        <v>#DIV/0!</v>
      </c>
      <c r="F78" s="16">
        <f>+'SCC x Atuacao = Comércio'!F110/'SCC x Atuacao = Comércio'!F78-1</f>
        <v>0.26175898138137055</v>
      </c>
      <c r="G78" s="16" t="e">
        <f>+'SCC x Atuacao = Comércio'!G110/'SCC x Atuacao = Comércio'!G78-1</f>
        <v>#DIV/0!</v>
      </c>
      <c r="H78" s="16" t="e">
        <f>+'SCC x Atuacao = Comércio'!H110/'SCC x Atuacao = Comércio'!H78-1</f>
        <v>#DIV/0!</v>
      </c>
      <c r="I78" s="16">
        <f>+'SCC x Atuacao = Comércio'!I110/'SCC x Atuacao = Comércio'!I78-1</f>
        <v>0.33533345333900999</v>
      </c>
      <c r="J78" s="16" t="e">
        <f>+'SCC x Atuacao = Comércio'!J110/'SCC x Atuacao = Comércio'!J78-1</f>
        <v>#DIV/0!</v>
      </c>
      <c r="K78" s="16" t="e">
        <f>+'SCC x Atuacao = Comércio'!K110/'SCC x Atuacao = Comércio'!K78-1</f>
        <v>#DIV/0!</v>
      </c>
      <c r="L78" s="16">
        <f>+'SCC x Atuacao = Comércio'!L110/'SCC x Atuacao = Comércio'!L78-1</f>
        <v>0.25901200043041994</v>
      </c>
    </row>
    <row r="79" spans="1:12" x14ac:dyDescent="0.25">
      <c r="A79" s="123" t="s">
        <v>539</v>
      </c>
      <c r="B79" s="16">
        <f>+'SCC x Atuacao = Comércio'!B111/'SCC x Atuacao = Comércio'!B79-1</f>
        <v>-2.8898428975503876E-2</v>
      </c>
      <c r="C79" s="16" t="e">
        <f>+'SCC x Atuacao = Comércio'!C111/'SCC x Atuacao = Comércio'!C79-1</f>
        <v>#DIV/0!</v>
      </c>
      <c r="D79" s="16" t="e">
        <f>+'SCC x Atuacao = Comércio'!D111/'SCC x Atuacao = Comércio'!D79-1</f>
        <v>#DIV/0!</v>
      </c>
      <c r="E79" s="16" t="e">
        <f>+'SCC x Atuacao = Comércio'!E111/'SCC x Atuacao = Comércio'!E79-1</f>
        <v>#DIV/0!</v>
      </c>
      <c r="F79" s="16">
        <f>+'SCC x Atuacao = Comércio'!F111/'SCC x Atuacao = Comércio'!F79-1</f>
        <v>7.1942974687790873E-2</v>
      </c>
      <c r="G79" s="16" t="e">
        <f>+'SCC x Atuacao = Comércio'!G111/'SCC x Atuacao = Comércio'!G79-1</f>
        <v>#DIV/0!</v>
      </c>
      <c r="H79" s="16" t="e">
        <f>+'SCC x Atuacao = Comércio'!H111/'SCC x Atuacao = Comércio'!H79-1</f>
        <v>#DIV/0!</v>
      </c>
      <c r="I79" s="16">
        <f>+'SCC x Atuacao = Comércio'!I111/'SCC x Atuacao = Comércio'!I79-1</f>
        <v>0.51478438016945738</v>
      </c>
      <c r="J79" s="16" t="e">
        <f>+'SCC x Atuacao = Comércio'!J111/'SCC x Atuacao = Comércio'!J79-1</f>
        <v>#DIV/0!</v>
      </c>
      <c r="K79" s="16" t="e">
        <f>+'SCC x Atuacao = Comércio'!K111/'SCC x Atuacao = Comércio'!K79-1</f>
        <v>#DIV/0!</v>
      </c>
      <c r="L79" s="16">
        <f>+'SCC x Atuacao = Comércio'!L111/'SCC x Atuacao = Comércio'!L79-1</f>
        <v>0.102154795728574</v>
      </c>
    </row>
    <row r="80" spans="1:12" x14ac:dyDescent="0.25">
      <c r="A80" s="123" t="s">
        <v>540</v>
      </c>
      <c r="B80" s="16">
        <f>+'SCC x Atuacao = Comércio'!B112/'SCC x Atuacao = Comércio'!B80-1</f>
        <v>1.7956260992810558E-2</v>
      </c>
      <c r="C80" s="16" t="e">
        <f>+'SCC x Atuacao = Comércio'!C112/'SCC x Atuacao = Comércio'!C80-1</f>
        <v>#DIV/0!</v>
      </c>
      <c r="D80" s="16" t="e">
        <f>+'SCC x Atuacao = Comércio'!D112/'SCC x Atuacao = Comércio'!D80-1</f>
        <v>#DIV/0!</v>
      </c>
      <c r="E80" s="16" t="e">
        <f>+'SCC x Atuacao = Comércio'!E112/'SCC x Atuacao = Comércio'!E80-1</f>
        <v>#DIV/0!</v>
      </c>
      <c r="F80" s="16">
        <f>+'SCC x Atuacao = Comércio'!F112/'SCC x Atuacao = Comércio'!F80-1</f>
        <v>0.20963308497565003</v>
      </c>
      <c r="G80" s="16" t="e">
        <f>+'SCC x Atuacao = Comércio'!G112/'SCC x Atuacao = Comércio'!G80-1</f>
        <v>#DIV/0!</v>
      </c>
      <c r="H80" s="16" t="e">
        <f>+'SCC x Atuacao = Comércio'!H112/'SCC x Atuacao = Comércio'!H80-1</f>
        <v>#DIV/0!</v>
      </c>
      <c r="I80" s="16">
        <f>+'SCC x Atuacao = Comércio'!I112/'SCC x Atuacao = Comércio'!I80-1</f>
        <v>0.11304693862575887</v>
      </c>
      <c r="J80" s="16" t="e">
        <f>+'SCC x Atuacao = Comércio'!J112/'SCC x Atuacao = Comércio'!J80-1</f>
        <v>#DIV/0!</v>
      </c>
      <c r="K80" s="16" t="e">
        <f>+'SCC x Atuacao = Comércio'!K112/'SCC x Atuacao = Comércio'!K80-1</f>
        <v>#DIV/0!</v>
      </c>
      <c r="L80" s="16">
        <f>+'SCC x Atuacao = Comércio'!L112/'SCC x Atuacao = Comércio'!L80-1</f>
        <v>0.17669322231775419</v>
      </c>
    </row>
    <row r="81" spans="1:12" x14ac:dyDescent="0.25">
      <c r="A81" s="123" t="s">
        <v>541</v>
      </c>
      <c r="B81" s="16">
        <f>+'SCC x Atuacao = Comércio'!B113/'SCC x Atuacao = Comércio'!B81-1</f>
        <v>-5.7460568042894122E-3</v>
      </c>
      <c r="C81" s="16" t="e">
        <f>+'SCC x Atuacao = Comércio'!C113/'SCC x Atuacao = Comércio'!C81-1</f>
        <v>#DIV/0!</v>
      </c>
      <c r="D81" s="16" t="e">
        <f>+'SCC x Atuacao = Comércio'!D113/'SCC x Atuacao = Comércio'!D81-1</f>
        <v>#DIV/0!</v>
      </c>
      <c r="E81" s="16" t="e">
        <f>+'SCC x Atuacao = Comércio'!E113/'SCC x Atuacao = Comércio'!E81-1</f>
        <v>#DIV/0!</v>
      </c>
      <c r="F81" s="16">
        <f>+'SCC x Atuacao = Comércio'!F113/'SCC x Atuacao = Comércio'!F81-1</f>
        <v>0.33370683958444181</v>
      </c>
      <c r="G81" s="16" t="e">
        <f>+'SCC x Atuacao = Comércio'!G113/'SCC x Atuacao = Comércio'!G81-1</f>
        <v>#DIV/0!</v>
      </c>
      <c r="H81" s="16" t="e">
        <f>+'SCC x Atuacao = Comércio'!H113/'SCC x Atuacao = Comércio'!H81-1</f>
        <v>#DIV/0!</v>
      </c>
      <c r="I81" s="16">
        <f>+'SCC x Atuacao = Comércio'!I113/'SCC x Atuacao = Comércio'!I81-1</f>
        <v>0.2859697857059047</v>
      </c>
      <c r="J81" s="16" t="e">
        <f>+'SCC x Atuacao = Comércio'!J113/'SCC x Atuacao = Comércio'!J81-1</f>
        <v>#DIV/0!</v>
      </c>
      <c r="K81" s="16" t="e">
        <f>+'SCC x Atuacao = Comércio'!K113/'SCC x Atuacao = Comércio'!K81-1</f>
        <v>#DIV/0!</v>
      </c>
      <c r="L81" s="16">
        <f>+'SCC x Atuacao = Comércio'!L113/'SCC x Atuacao = Comércio'!L81-1</f>
        <v>0.31528737858167033</v>
      </c>
    </row>
    <row r="82" spans="1:12" x14ac:dyDescent="0.25">
      <c r="A82" s="123" t="s">
        <v>542</v>
      </c>
      <c r="B82" s="16">
        <f>+'SCC x Atuacao = Comércio'!B114/'SCC x Atuacao = Comércio'!B82-1</f>
        <v>-4.0445234139863118E-3</v>
      </c>
      <c r="C82" s="16" t="e">
        <f>+'SCC x Atuacao = Comércio'!C114/'SCC x Atuacao = Comércio'!C82-1</f>
        <v>#DIV/0!</v>
      </c>
      <c r="D82" s="16" t="e">
        <f>+'SCC x Atuacao = Comércio'!D114/'SCC x Atuacao = Comércio'!D82-1</f>
        <v>#DIV/0!</v>
      </c>
      <c r="E82" s="16" t="e">
        <f>+'SCC x Atuacao = Comércio'!E114/'SCC x Atuacao = Comércio'!E82-1</f>
        <v>#DIV/0!</v>
      </c>
      <c r="F82" s="16">
        <f>+'SCC x Atuacao = Comércio'!F114/'SCC x Atuacao = Comércio'!F82-1</f>
        <v>0.11951736743791574</v>
      </c>
      <c r="G82" s="16" t="e">
        <f>+'SCC x Atuacao = Comércio'!G114/'SCC x Atuacao = Comércio'!G82-1</f>
        <v>#DIV/0!</v>
      </c>
      <c r="H82" s="16" t="e">
        <f>+'SCC x Atuacao = Comércio'!H114/'SCC x Atuacao = Comércio'!H82-1</f>
        <v>#DIV/0!</v>
      </c>
      <c r="I82" s="16">
        <f>+'SCC x Atuacao = Comércio'!I114/'SCC x Atuacao = Comércio'!I82-1</f>
        <v>0.12423971310831594</v>
      </c>
      <c r="J82" s="16" t="e">
        <f>+'SCC x Atuacao = Comércio'!J114/'SCC x Atuacao = Comércio'!J82-1</f>
        <v>#DIV/0!</v>
      </c>
      <c r="K82" s="16" t="e">
        <f>+'SCC x Atuacao = Comércio'!K114/'SCC x Atuacao = Comércio'!K82-1</f>
        <v>#DIV/0!</v>
      </c>
      <c r="L82" s="16">
        <f>+'SCC x Atuacao = Comércio'!L114/'SCC x Atuacao = Comércio'!L82-1</f>
        <v>0.11065040406127324</v>
      </c>
    </row>
    <row r="83" spans="1:12" x14ac:dyDescent="0.25">
      <c r="A83" s="123" t="s">
        <v>543</v>
      </c>
      <c r="B83" s="16">
        <f>+'SCC x Atuacao = Comércio'!B115/'SCC x Atuacao = Comércio'!B83-1</f>
        <v>9.2882951074432896E-2</v>
      </c>
      <c r="C83" s="16" t="e">
        <f>+'SCC x Atuacao = Comércio'!C115/'SCC x Atuacao = Comércio'!C83-1</f>
        <v>#DIV/0!</v>
      </c>
      <c r="D83" s="16" t="e">
        <f>+'SCC x Atuacao = Comércio'!D115/'SCC x Atuacao = Comércio'!D83-1</f>
        <v>#DIV/0!</v>
      </c>
      <c r="E83" s="16" t="e">
        <f>+'SCC x Atuacao = Comércio'!E115/'SCC x Atuacao = Comércio'!E83-1</f>
        <v>#DIV/0!</v>
      </c>
      <c r="F83" s="16">
        <f>+'SCC x Atuacao = Comércio'!F115/'SCC x Atuacao = Comércio'!F83-1</f>
        <v>6.2590281860024355E-2</v>
      </c>
      <c r="G83" s="16" t="e">
        <f>+'SCC x Atuacao = Comércio'!G115/'SCC x Atuacao = Comércio'!G83-1</f>
        <v>#DIV/0!</v>
      </c>
      <c r="H83" s="16" t="e">
        <f>+'SCC x Atuacao = Comércio'!H115/'SCC x Atuacao = Comércio'!H83-1</f>
        <v>#DIV/0!</v>
      </c>
      <c r="I83" s="16">
        <f>+'SCC x Atuacao = Comércio'!I115/'SCC x Atuacao = Comércio'!I83-1</f>
        <v>-0.48834909195825027</v>
      </c>
      <c r="J83" s="16" t="e">
        <f>+'SCC x Atuacao = Comércio'!J115/'SCC x Atuacao = Comércio'!J83-1</f>
        <v>#DIV/0!</v>
      </c>
      <c r="K83" s="16" t="e">
        <f>+'SCC x Atuacao = Comércio'!K115/'SCC x Atuacao = Comércio'!K83-1</f>
        <v>#DIV/0!</v>
      </c>
      <c r="L83" s="16">
        <f>+'SCC x Atuacao = Comércio'!L115/'SCC x Atuacao = Comércio'!L83-1</f>
        <v>4.1129744341946939E-2</v>
      </c>
    </row>
    <row r="84" spans="1:12" x14ac:dyDescent="0.25">
      <c r="A84" s="123" t="s">
        <v>544</v>
      </c>
      <c r="B84" s="16">
        <f>+'SCC x Atuacao = Comércio'!B116/'SCC x Atuacao = Comércio'!B84-1</f>
        <v>1.9763115305456491E-2</v>
      </c>
      <c r="C84" s="16" t="e">
        <f>+'SCC x Atuacao = Comércio'!C116/'SCC x Atuacao = Comércio'!C84-1</f>
        <v>#DIV/0!</v>
      </c>
      <c r="D84" s="16" t="e">
        <f>+'SCC x Atuacao = Comércio'!D116/'SCC x Atuacao = Comércio'!D84-1</f>
        <v>#DIV/0!</v>
      </c>
      <c r="E84" s="16" t="e">
        <f>+'SCC x Atuacao = Comércio'!E116/'SCC x Atuacao = Comércio'!E84-1</f>
        <v>#DIV/0!</v>
      </c>
      <c r="F84" s="16">
        <f>+'SCC x Atuacao = Comércio'!F116/'SCC x Atuacao = Comércio'!F84-1</f>
        <v>3.1003219358326062E-2</v>
      </c>
      <c r="G84" s="16" t="e">
        <f>+'SCC x Atuacao = Comércio'!G116/'SCC x Atuacao = Comércio'!G84-1</f>
        <v>#DIV/0!</v>
      </c>
      <c r="H84" s="16" t="e">
        <f>+'SCC x Atuacao = Comércio'!H116/'SCC x Atuacao = Comércio'!H84-1</f>
        <v>#DIV/0!</v>
      </c>
      <c r="I84" s="16">
        <f>+'SCC x Atuacao = Comércio'!I116/'SCC x Atuacao = Comércio'!I84-1</f>
        <v>1.2281520117667366E-3</v>
      </c>
      <c r="J84" s="16" t="e">
        <f>+'SCC x Atuacao = Comércio'!J116/'SCC x Atuacao = Comércio'!J84-1</f>
        <v>#DIV/0!</v>
      </c>
      <c r="K84" s="16" t="e">
        <f>+'SCC x Atuacao = Comércio'!K116/'SCC x Atuacao = Comércio'!K84-1</f>
        <v>#DIV/0!</v>
      </c>
      <c r="L84" s="16">
        <f>+'SCC x Atuacao = Comércio'!L116/'SCC x Atuacao = Comércio'!L84-1</f>
        <v>2.7550041578693341E-2</v>
      </c>
    </row>
    <row r="85" spans="1:12" x14ac:dyDescent="0.25">
      <c r="A85" s="123" t="s">
        <v>545</v>
      </c>
      <c r="B85" s="16">
        <f>+'SCC x Atuacao = Comércio'!B117/'SCC x Atuacao = Comércio'!B85-1</f>
        <v>7.0410044149844531E-2</v>
      </c>
      <c r="C85" s="16" t="e">
        <f>+'SCC x Atuacao = Comércio'!C117/'SCC x Atuacao = Comércio'!C85-1</f>
        <v>#DIV/0!</v>
      </c>
      <c r="D85" s="16" t="e">
        <f>+'SCC x Atuacao = Comércio'!D117/'SCC x Atuacao = Comércio'!D85-1</f>
        <v>#DIV/0!</v>
      </c>
      <c r="E85" s="16" t="e">
        <f>+'SCC x Atuacao = Comércio'!E117/'SCC x Atuacao = Comércio'!E85-1</f>
        <v>#DIV/0!</v>
      </c>
      <c r="F85" s="16">
        <f>+'SCC x Atuacao = Comércio'!F117/'SCC x Atuacao = Comércio'!F85-1</f>
        <v>1.9591573578049637E-2</v>
      </c>
      <c r="G85" s="16" t="e">
        <f>+'SCC x Atuacao = Comércio'!G117/'SCC x Atuacao = Comércio'!G85-1</f>
        <v>#DIV/0!</v>
      </c>
      <c r="H85" s="16" t="e">
        <f>+'SCC x Atuacao = Comércio'!H117/'SCC x Atuacao = Comércio'!H85-1</f>
        <v>#DIV/0!</v>
      </c>
      <c r="I85" s="16">
        <f>+'SCC x Atuacao = Comércio'!I117/'SCC x Atuacao = Comércio'!I85-1</f>
        <v>8.8120925735374112E-2</v>
      </c>
      <c r="J85" s="16" t="e">
        <f>+'SCC x Atuacao = Comércio'!J117/'SCC x Atuacao = Comércio'!J85-1</f>
        <v>#DIV/0!</v>
      </c>
      <c r="K85" s="16" t="e">
        <f>+'SCC x Atuacao = Comércio'!K117/'SCC x Atuacao = Comércio'!K85-1</f>
        <v>#DIV/0!</v>
      </c>
      <c r="L85" s="16">
        <f>+'SCC x Atuacao = Comércio'!L117/'SCC x Atuacao = Comércio'!L85-1</f>
        <v>3.039361437810717E-2</v>
      </c>
    </row>
    <row r="86" spans="1:12" x14ac:dyDescent="0.25">
      <c r="A86" s="123" t="s">
        <v>546</v>
      </c>
      <c r="B86" s="16">
        <f>+'SCC x Atuacao = Comércio'!B118/'SCC x Atuacao = Comércio'!B86-1</f>
        <v>-5.7691031659776071E-2</v>
      </c>
      <c r="C86" s="16" t="e">
        <f>+'SCC x Atuacao = Comércio'!C118/'SCC x Atuacao = Comércio'!C86-1</f>
        <v>#DIV/0!</v>
      </c>
      <c r="D86" s="16" t="e">
        <f>+'SCC x Atuacao = Comércio'!D118/'SCC x Atuacao = Comércio'!D86-1</f>
        <v>#DIV/0!</v>
      </c>
      <c r="E86" s="16" t="e">
        <f>+'SCC x Atuacao = Comércio'!E118/'SCC x Atuacao = Comércio'!E86-1</f>
        <v>#DIV/0!</v>
      </c>
      <c r="F86" s="16">
        <f>+'SCC x Atuacao = Comércio'!F118/'SCC x Atuacao = Comércio'!F86-1</f>
        <v>-2.1343108957790902E-2</v>
      </c>
      <c r="G86" s="16" t="e">
        <f>+'SCC x Atuacao = Comércio'!G118/'SCC x Atuacao = Comércio'!G86-1</f>
        <v>#DIV/0!</v>
      </c>
      <c r="H86" s="16" t="e">
        <f>+'SCC x Atuacao = Comércio'!H118/'SCC x Atuacao = Comércio'!H86-1</f>
        <v>#DIV/0!</v>
      </c>
      <c r="I86" s="16">
        <f>+'SCC x Atuacao = Comércio'!I118/'SCC x Atuacao = Comércio'!I86-1</f>
        <v>0.14613267739044744</v>
      </c>
      <c r="J86" s="16" t="e">
        <f>+'SCC x Atuacao = Comércio'!J118/'SCC x Atuacao = Comércio'!J86-1</f>
        <v>#DIV/0!</v>
      </c>
      <c r="K86" s="16" t="e">
        <f>+'SCC x Atuacao = Comércio'!K118/'SCC x Atuacao = Comércio'!K86-1</f>
        <v>#DIV/0!</v>
      </c>
      <c r="L86" s="16">
        <f>+'SCC x Atuacao = Comércio'!L118/'SCC x Atuacao = Comércio'!L86-1</f>
        <v>-1.1208719545340418E-2</v>
      </c>
    </row>
    <row r="87" spans="1:12" x14ac:dyDescent="0.25">
      <c r="A87" s="123" t="s">
        <v>547</v>
      </c>
      <c r="B87" s="16">
        <f>+'SCC x Atuacao = Comércio'!B119/'SCC x Atuacao = Comércio'!B87-1</f>
        <v>-1.2105970339972072E-2</v>
      </c>
      <c r="C87" s="16" t="e">
        <f>+'SCC x Atuacao = Comércio'!C119/'SCC x Atuacao = Comércio'!C87-1</f>
        <v>#DIV/0!</v>
      </c>
      <c r="D87" s="16" t="e">
        <f>+'SCC x Atuacao = Comércio'!D119/'SCC x Atuacao = Comércio'!D87-1</f>
        <v>#DIV/0!</v>
      </c>
      <c r="E87" s="16" t="e">
        <f>+'SCC x Atuacao = Comércio'!E119/'SCC x Atuacao = Comércio'!E87-1</f>
        <v>#DIV/0!</v>
      </c>
      <c r="F87" s="16">
        <f>+'SCC x Atuacao = Comércio'!F119/'SCC x Atuacao = Comércio'!F87-1</f>
        <v>3.2268400376778139E-4</v>
      </c>
      <c r="G87" s="16" t="e">
        <f>+'SCC x Atuacao = Comércio'!G119/'SCC x Atuacao = Comércio'!G87-1</f>
        <v>#DIV/0!</v>
      </c>
      <c r="H87" s="16" t="e">
        <f>+'SCC x Atuacao = Comércio'!H119/'SCC x Atuacao = Comércio'!H87-1</f>
        <v>#DIV/0!</v>
      </c>
      <c r="I87" s="16">
        <f>+'SCC x Atuacao = Comércio'!I119/'SCC x Atuacao = Comércio'!I87-1</f>
        <v>2.2867861769136688E-2</v>
      </c>
      <c r="J87" s="16" t="e">
        <f>+'SCC x Atuacao = Comércio'!J119/'SCC x Atuacao = Comércio'!J87-1</f>
        <v>#DIV/0!</v>
      </c>
      <c r="K87" s="16" t="e">
        <f>+'SCC x Atuacao = Comércio'!K119/'SCC x Atuacao = Comércio'!K87-1</f>
        <v>#DIV/0!</v>
      </c>
      <c r="L87" s="16">
        <f>+'SCC x Atuacao = Comércio'!L119/'SCC x Atuacao = Comércio'!L87-1</f>
        <v>3.7771431488797802E-4</v>
      </c>
    </row>
    <row r="88" spans="1:12" x14ac:dyDescent="0.25">
      <c r="A88" s="123" t="s">
        <v>548</v>
      </c>
      <c r="B88" s="16">
        <f>+'SCC x Atuacao = Comércio'!B120/'SCC x Atuacao = Comércio'!B88-1</f>
        <v>7.3620768316541296E-2</v>
      </c>
      <c r="C88" s="16" t="e">
        <f>+'SCC x Atuacao = Comércio'!C120/'SCC x Atuacao = Comércio'!C88-1</f>
        <v>#DIV/0!</v>
      </c>
      <c r="D88" s="16" t="e">
        <f>+'SCC x Atuacao = Comércio'!D120/'SCC x Atuacao = Comércio'!D88-1</f>
        <v>#DIV/0!</v>
      </c>
      <c r="E88" s="16" t="e">
        <f>+'SCC x Atuacao = Comércio'!E120/'SCC x Atuacao = Comércio'!E88-1</f>
        <v>#DIV/0!</v>
      </c>
      <c r="F88" s="16">
        <f>+'SCC x Atuacao = Comércio'!F120/'SCC x Atuacao = Comércio'!F88-1</f>
        <v>7.7678389982004603E-2</v>
      </c>
      <c r="G88" s="16" t="e">
        <f>+'SCC x Atuacao = Comércio'!G120/'SCC x Atuacao = Comércio'!G88-1</f>
        <v>#DIV/0!</v>
      </c>
      <c r="H88" s="16" t="e">
        <f>+'SCC x Atuacao = Comércio'!H120/'SCC x Atuacao = Comércio'!H88-1</f>
        <v>#DIV/0!</v>
      </c>
      <c r="I88" s="16">
        <f>+'SCC x Atuacao = Comércio'!I120/'SCC x Atuacao = Comércio'!I88-1</f>
        <v>6.2503598497894108E-2</v>
      </c>
      <c r="J88" s="16" t="e">
        <f>+'SCC x Atuacao = Comércio'!J120/'SCC x Atuacao = Comércio'!J88-1</f>
        <v>#DIV/0!</v>
      </c>
      <c r="K88" s="16" t="e">
        <f>+'SCC x Atuacao = Comércio'!K120/'SCC x Atuacao = Comércio'!K88-1</f>
        <v>#DIV/0!</v>
      </c>
      <c r="L88" s="16">
        <f>+'SCC x Atuacao = Comércio'!L120/'SCC x Atuacao = Comércio'!L88-1</f>
        <v>7.6466142324655095E-2</v>
      </c>
    </row>
    <row r="89" spans="1:12" x14ac:dyDescent="0.25">
      <c r="A89" s="123" t="s">
        <v>549</v>
      </c>
      <c r="B89" s="16">
        <f>+'SCC x Atuacao = Comércio'!B121/'SCC x Atuacao = Comércio'!B89-1</f>
        <v>0.11471149670489966</v>
      </c>
      <c r="C89" s="16" t="e">
        <f>+'SCC x Atuacao = Comércio'!C121/'SCC x Atuacao = Comércio'!C89-1</f>
        <v>#DIV/0!</v>
      </c>
      <c r="D89" s="16" t="e">
        <f>+'SCC x Atuacao = Comércio'!D121/'SCC x Atuacao = Comércio'!D89-1</f>
        <v>#DIV/0!</v>
      </c>
      <c r="E89" s="16" t="e">
        <f>+'SCC x Atuacao = Comércio'!E121/'SCC x Atuacao = Comércio'!E89-1</f>
        <v>#DIV/0!</v>
      </c>
      <c r="F89" s="16">
        <f>+'SCC x Atuacao = Comércio'!F121/'SCC x Atuacao = Comércio'!F89-1</f>
        <v>2.0277722861718361E-2</v>
      </c>
      <c r="G89" s="16" t="e">
        <f>+'SCC x Atuacao = Comércio'!G121/'SCC x Atuacao = Comércio'!G89-1</f>
        <v>#DIV/0!</v>
      </c>
      <c r="H89" s="16" t="e">
        <f>+'SCC x Atuacao = Comércio'!H121/'SCC x Atuacao = Comércio'!H89-1</f>
        <v>#DIV/0!</v>
      </c>
      <c r="I89" s="16">
        <f>+'SCC x Atuacao = Comércio'!I121/'SCC x Atuacao = Comércio'!I89-1</f>
        <v>0.29901087921630709</v>
      </c>
      <c r="J89" s="16" t="e">
        <f>+'SCC x Atuacao = Comércio'!J121/'SCC x Atuacao = Comércio'!J89-1</f>
        <v>#DIV/0!</v>
      </c>
      <c r="K89" s="16" t="e">
        <f>+'SCC x Atuacao = Comércio'!K121/'SCC x Atuacao = Comércio'!K89-1</f>
        <v>#DIV/0!</v>
      </c>
      <c r="L89" s="16">
        <f>+'SCC x Atuacao = Comércio'!L121/'SCC x Atuacao = Comércio'!L89-1</f>
        <v>5.2655905611190601E-2</v>
      </c>
    </row>
    <row r="90" spans="1:12" x14ac:dyDescent="0.25">
      <c r="A90" s="123" t="s">
        <v>550</v>
      </c>
      <c r="B90" s="16">
        <f>+'SCC x Atuacao = Comércio'!B122/'SCC x Atuacao = Comércio'!B90-1</f>
        <v>4.8562798789033579E-3</v>
      </c>
      <c r="C90" s="16" t="e">
        <f>+'SCC x Atuacao = Comércio'!C122/'SCC x Atuacao = Comércio'!C90-1</f>
        <v>#DIV/0!</v>
      </c>
      <c r="D90" s="16" t="e">
        <f>+'SCC x Atuacao = Comércio'!D122/'SCC x Atuacao = Comércio'!D90-1</f>
        <v>#DIV/0!</v>
      </c>
      <c r="E90" s="16" t="e">
        <f>+'SCC x Atuacao = Comércio'!E122/'SCC x Atuacao = Comércio'!E90-1</f>
        <v>#DIV/0!</v>
      </c>
      <c r="F90" s="16">
        <f>+'SCC x Atuacao = Comércio'!F122/'SCC x Atuacao = Comércio'!F90-1</f>
        <v>6.4382413711624231E-2</v>
      </c>
      <c r="G90" s="16" t="e">
        <f>+'SCC x Atuacao = Comércio'!G122/'SCC x Atuacao = Comércio'!G90-1</f>
        <v>#DIV/0!</v>
      </c>
      <c r="H90" s="16" t="e">
        <f>+'SCC x Atuacao = Comércio'!H122/'SCC x Atuacao = Comércio'!H90-1</f>
        <v>#DIV/0!</v>
      </c>
      <c r="I90" s="16">
        <f>+'SCC x Atuacao = Comércio'!I122/'SCC x Atuacao = Comércio'!I90-1</f>
        <v>0.18642645146638226</v>
      </c>
      <c r="J90" s="16" t="e">
        <f>+'SCC x Atuacao = Comércio'!J122/'SCC x Atuacao = Comércio'!J90-1</f>
        <v>#DIV/0!</v>
      </c>
      <c r="K90" s="16" t="e">
        <f>+'SCC x Atuacao = Comércio'!K122/'SCC x Atuacao = Comércio'!K90-1</f>
        <v>#DIV/0!</v>
      </c>
      <c r="L90" s="16">
        <f>+'SCC x Atuacao = Comércio'!L122/'SCC x Atuacao = Comércio'!L90-1</f>
        <v>6.2587239412912554E-2</v>
      </c>
    </row>
    <row r="91" spans="1:12" x14ac:dyDescent="0.25">
      <c r="A91" s="123" t="s">
        <v>551</v>
      </c>
      <c r="B91" s="16">
        <f>+'SCC x Atuacao = Comércio'!B123/'SCC x Atuacao = Comércio'!B91-1</f>
        <v>3.9661641292772609E-2</v>
      </c>
      <c r="C91" s="16" t="e">
        <f>+'SCC x Atuacao = Comércio'!C123/'SCC x Atuacao = Comércio'!C91-1</f>
        <v>#DIV/0!</v>
      </c>
      <c r="D91" s="16" t="e">
        <f>+'SCC x Atuacao = Comércio'!D123/'SCC x Atuacao = Comércio'!D91-1</f>
        <v>#DIV/0!</v>
      </c>
      <c r="E91" s="16" t="e">
        <f>+'SCC x Atuacao = Comércio'!E123/'SCC x Atuacao = Comércio'!E91-1</f>
        <v>#DIV/0!</v>
      </c>
      <c r="F91" s="16">
        <f>+'SCC x Atuacao = Comércio'!F123/'SCC x Atuacao = Comércio'!F91-1</f>
        <v>4.5627388097126742E-2</v>
      </c>
      <c r="G91" s="16" t="e">
        <f>+'SCC x Atuacao = Comércio'!G123/'SCC x Atuacao = Comércio'!G91-1</f>
        <v>#DIV/0!</v>
      </c>
      <c r="H91" s="16" t="e">
        <f>+'SCC x Atuacao = Comércio'!H123/'SCC x Atuacao = Comércio'!H91-1</f>
        <v>#DIV/0!</v>
      </c>
      <c r="I91" s="16">
        <f>+'SCC x Atuacao = Comércio'!I123/'SCC x Atuacao = Comércio'!I91-1</f>
        <v>3.6208526300189003E-2</v>
      </c>
      <c r="J91" s="16" t="e">
        <f>+'SCC x Atuacao = Comércio'!J123/'SCC x Atuacao = Comércio'!J91-1</f>
        <v>#DIV/0!</v>
      </c>
      <c r="K91" s="16" t="e">
        <f>+'SCC x Atuacao = Comércio'!K123/'SCC x Atuacao = Comércio'!K91-1</f>
        <v>#DIV/0!</v>
      </c>
      <c r="L91" s="16">
        <f>+'SCC x Atuacao = Comércio'!L123/'SCC x Atuacao = Comércio'!L91-1</f>
        <v>4.416875315609059E-2</v>
      </c>
    </row>
    <row r="92" spans="1:12" x14ac:dyDescent="0.25">
      <c r="A92" s="123" t="s">
        <v>552</v>
      </c>
      <c r="B92" s="16">
        <f>+'SCC x Atuacao = Comércio'!B124/'SCC x Atuacao = Comércio'!B92-1</f>
        <v>-0.36545980466432959</v>
      </c>
      <c r="C92" s="16" t="e">
        <f>+'SCC x Atuacao = Comércio'!C124/'SCC x Atuacao = Comércio'!C92-1</f>
        <v>#DIV/0!</v>
      </c>
      <c r="D92" s="16" t="e">
        <f>+'SCC x Atuacao = Comércio'!D124/'SCC x Atuacao = Comércio'!D92-1</f>
        <v>#DIV/0!</v>
      </c>
      <c r="E92" s="16" t="e">
        <f>+'SCC x Atuacao = Comércio'!E124/'SCC x Atuacao = Comércio'!E92-1</f>
        <v>#DIV/0!</v>
      </c>
      <c r="F92" s="16">
        <f>+'SCC x Atuacao = Comércio'!F124/'SCC x Atuacao = Comércio'!F92-1</f>
        <v>-6.4874596043049682E-3</v>
      </c>
      <c r="G92" s="16" t="e">
        <f>+'SCC x Atuacao = Comércio'!G124/'SCC x Atuacao = Comércio'!G92-1</f>
        <v>#DIV/0!</v>
      </c>
      <c r="H92" s="16" t="e">
        <f>+'SCC x Atuacao = Comércio'!H124/'SCC x Atuacao = Comércio'!H92-1</f>
        <v>#DIV/0!</v>
      </c>
      <c r="I92" s="16">
        <f>+'SCC x Atuacao = Comércio'!I124/'SCC x Atuacao = Comércio'!I92-1</f>
        <v>0.22252195223853244</v>
      </c>
      <c r="J92" s="16" t="e">
        <f>+'SCC x Atuacao = Comércio'!J124/'SCC x Atuacao = Comércio'!J92-1</f>
        <v>#DIV/0!</v>
      </c>
      <c r="K92" s="16" t="e">
        <f>+'SCC x Atuacao = Comércio'!K124/'SCC x Atuacao = Comércio'!K92-1</f>
        <v>#DIV/0!</v>
      </c>
      <c r="L92" s="16">
        <f>+'SCC x Atuacao = Comércio'!L124/'SCC x Atuacao = Comércio'!L92-1</f>
        <v>-6.1800970162177005E-2</v>
      </c>
    </row>
    <row r="93" spans="1:12" x14ac:dyDescent="0.25">
      <c r="A93" s="123" t="s">
        <v>553</v>
      </c>
      <c r="B93" s="16">
        <f>+'SCC x Atuacao = Comércio'!B125/'SCC x Atuacao = Comércio'!B93-1</f>
        <v>-9.2181173337587685E-3</v>
      </c>
      <c r="C93" s="16" t="e">
        <f>+'SCC x Atuacao = Comércio'!C125/'SCC x Atuacao = Comércio'!C93-1</f>
        <v>#DIV/0!</v>
      </c>
      <c r="D93" s="16" t="e">
        <f>+'SCC x Atuacao = Comércio'!D125/'SCC x Atuacao = Comércio'!D93-1</f>
        <v>#DIV/0!</v>
      </c>
      <c r="E93" s="16" t="e">
        <f>+'SCC x Atuacao = Comércio'!E125/'SCC x Atuacao = Comércio'!E93-1</f>
        <v>#DIV/0!</v>
      </c>
      <c r="F93" s="16">
        <f>+'SCC x Atuacao = Comércio'!F125/'SCC x Atuacao = Comércio'!F93-1</f>
        <v>1.5021797186778985E-2</v>
      </c>
      <c r="G93" s="16" t="e">
        <f>+'SCC x Atuacao = Comércio'!G125/'SCC x Atuacao = Comércio'!G93-1</f>
        <v>#DIV/0!</v>
      </c>
      <c r="H93" s="16" t="e">
        <f>+'SCC x Atuacao = Comércio'!H125/'SCC x Atuacao = Comércio'!H93-1</f>
        <v>#DIV/0!</v>
      </c>
      <c r="I93" s="16">
        <f>+'SCC x Atuacao = Comércio'!I125/'SCC x Atuacao = Comércio'!I93-1</f>
        <v>-6.9946620416022398E-2</v>
      </c>
      <c r="J93" s="16" t="e">
        <f>+'SCC x Atuacao = Comércio'!J125/'SCC x Atuacao = Comércio'!J93-1</f>
        <v>#DIV/0!</v>
      </c>
      <c r="K93" s="16" t="e">
        <f>+'SCC x Atuacao = Comércio'!K125/'SCC x Atuacao = Comércio'!K93-1</f>
        <v>#DIV/0!</v>
      </c>
      <c r="L93" s="16">
        <f>+'SCC x Atuacao = Comércio'!L125/'SCC x Atuacao = Comércio'!L93-1</f>
        <v>5.3148252588781641E-3</v>
      </c>
    </row>
    <row r="94" spans="1:12" x14ac:dyDescent="0.25">
      <c r="A94" s="123" t="s">
        <v>554</v>
      </c>
      <c r="B94" s="16">
        <f>+'SCC x Atuacao = Comércio'!B126/'SCC x Atuacao = Comércio'!B94-1</f>
        <v>-2.4643775963469339E-2</v>
      </c>
      <c r="C94" s="16" t="e">
        <f>+'SCC x Atuacao = Comércio'!C126/'SCC x Atuacao = Comércio'!C94-1</f>
        <v>#DIV/0!</v>
      </c>
      <c r="D94" s="16" t="e">
        <f>+'SCC x Atuacao = Comércio'!D126/'SCC x Atuacao = Comércio'!D94-1</f>
        <v>#DIV/0!</v>
      </c>
      <c r="E94" s="16" t="e">
        <f>+'SCC x Atuacao = Comércio'!E126/'SCC x Atuacao = Comércio'!E94-1</f>
        <v>#DIV/0!</v>
      </c>
      <c r="F94" s="16">
        <f>+'SCC x Atuacao = Comércio'!F126/'SCC x Atuacao = Comércio'!F94-1</f>
        <v>-1.0711400234346691E-3</v>
      </c>
      <c r="G94" s="16" t="e">
        <f>+'SCC x Atuacao = Comércio'!G126/'SCC x Atuacao = Comércio'!G94-1</f>
        <v>#DIV/0!</v>
      </c>
      <c r="H94" s="16" t="e">
        <f>+'SCC x Atuacao = Comércio'!H126/'SCC x Atuacao = Comércio'!H94-1</f>
        <v>#DIV/0!</v>
      </c>
      <c r="I94" s="16">
        <f>+'SCC x Atuacao = Comércio'!I126/'SCC x Atuacao = Comércio'!I94-1</f>
        <v>8.8249833245303444E-2</v>
      </c>
      <c r="J94" s="16" t="e">
        <f>+'SCC x Atuacao = Comércio'!J126/'SCC x Atuacao = Comércio'!J94-1</f>
        <v>#DIV/0!</v>
      </c>
      <c r="K94" s="16" t="e">
        <f>+'SCC x Atuacao = Comércio'!K126/'SCC x Atuacao = Comércio'!K94-1</f>
        <v>#DIV/0!</v>
      </c>
      <c r="L94" s="16">
        <f>+'SCC x Atuacao = Comércio'!L126/'SCC x Atuacao = Comércio'!L94-1</f>
        <v>4.6179505821628553E-3</v>
      </c>
    </row>
    <row r="95" spans="1:12" x14ac:dyDescent="0.25">
      <c r="A95" s="123" t="s">
        <v>555</v>
      </c>
      <c r="B95" s="16">
        <f>+'SCC x Atuacao = Comércio'!B127/'SCC x Atuacao = Comércio'!B95-1</f>
        <v>0.2401533647854146</v>
      </c>
      <c r="C95" s="16" t="e">
        <f>+'SCC x Atuacao = Comércio'!C127/'SCC x Atuacao = Comércio'!C95-1</f>
        <v>#DIV/0!</v>
      </c>
      <c r="D95" s="16" t="e">
        <f>+'SCC x Atuacao = Comércio'!D127/'SCC x Atuacao = Comércio'!D95-1</f>
        <v>#DIV/0!</v>
      </c>
      <c r="E95" s="16" t="e">
        <f>+'SCC x Atuacao = Comércio'!E127/'SCC x Atuacao = Comércio'!E95-1</f>
        <v>#DIV/0!</v>
      </c>
      <c r="F95" s="16">
        <f>+'SCC x Atuacao = Comércio'!F127/'SCC x Atuacao = Comércio'!F95-1</f>
        <v>0.14970021282283175</v>
      </c>
      <c r="G95" s="16" t="e">
        <f>+'SCC x Atuacao = Comércio'!G127/'SCC x Atuacao = Comércio'!G95-1</f>
        <v>#DIV/0!</v>
      </c>
      <c r="H95" s="16" t="e">
        <f>+'SCC x Atuacao = Comércio'!H127/'SCC x Atuacao = Comércio'!H95-1</f>
        <v>#DIV/0!</v>
      </c>
      <c r="I95" s="16">
        <f>+'SCC x Atuacao = Comércio'!I127/'SCC x Atuacao = Comércio'!I95-1</f>
        <v>0.29614465933596179</v>
      </c>
      <c r="J95" s="16" t="e">
        <f>+'SCC x Atuacao = Comércio'!J127/'SCC x Atuacao = Comércio'!J95-1</f>
        <v>#DIV/0!</v>
      </c>
      <c r="K95" s="16" t="e">
        <f>+'SCC x Atuacao = Comércio'!K127/'SCC x Atuacao = Comércio'!K95-1</f>
        <v>#DIV/0!</v>
      </c>
      <c r="L95" s="16">
        <f>+'SCC x Atuacao = Comércio'!L127/'SCC x Atuacao = Comércio'!L95-1</f>
        <v>0.16449742417526658</v>
      </c>
    </row>
    <row r="96" spans="1:12" x14ac:dyDescent="0.25">
      <c r="A96" s="133" t="s">
        <v>95</v>
      </c>
      <c r="B96" s="16">
        <f>+'SCC x Atuacao = Comércio'!B128/'SCC x Atuacao = Comércio'!B96-1</f>
        <v>5.0772556124296653E-2</v>
      </c>
      <c r="C96" s="16" t="e">
        <f>+'SCC x Atuacao = Comércio'!C128/'SCC x Atuacao = Comércio'!C96-1</f>
        <v>#DIV/0!</v>
      </c>
      <c r="D96" s="16" t="e">
        <f>+'SCC x Atuacao = Comércio'!D128/'SCC x Atuacao = Comércio'!D96-1</f>
        <v>#DIV/0!</v>
      </c>
      <c r="E96" s="16" t="e">
        <f>+'SCC x Atuacao = Comércio'!E128/'SCC x Atuacao = Comércio'!E96-1</f>
        <v>#DIV/0!</v>
      </c>
      <c r="F96" s="16">
        <f>+'SCC x Atuacao = Comércio'!F128/'SCC x Atuacao = Comércio'!F96-1</f>
        <v>6.8256532600913689E-2</v>
      </c>
      <c r="G96" s="16" t="e">
        <f>+'SCC x Atuacao = Comércio'!G128/'SCC x Atuacao = Comércio'!G96-1</f>
        <v>#DIV/0!</v>
      </c>
      <c r="H96" s="16" t="e">
        <f>+'SCC x Atuacao = Comércio'!H128/'SCC x Atuacao = Comércio'!H96-1</f>
        <v>#DIV/0!</v>
      </c>
      <c r="I96" s="16">
        <f>+'SCC x Atuacao = Comércio'!I128/'SCC x Atuacao = Comércio'!I96-1</f>
        <v>0.10066280196388355</v>
      </c>
      <c r="J96" s="16" t="e">
        <f>+'SCC x Atuacao = Comércio'!J128/'SCC x Atuacao = Comércio'!J96-1</f>
        <v>#DIV/0!</v>
      </c>
      <c r="K96" s="16" t="e">
        <f>+'SCC x Atuacao = Comércio'!K128/'SCC x Atuacao = Comércio'!K96-1</f>
        <v>#DIV/0!</v>
      </c>
      <c r="L96" s="16">
        <f>+'SCC x Atuacao = Comércio'!L128/'SCC x Atuacao = Comércio'!L96-1</f>
        <v>6.9014471081994211E-2</v>
      </c>
    </row>
    <row r="97" spans="1:12" x14ac:dyDescent="0.25">
      <c r="A97" s="123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s="123" customFormat="1" x14ac:dyDescent="0.25"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939</v>
      </c>
    </row>
    <row r="101" spans="1:12" x14ac:dyDescent="0.25">
      <c r="A101" s="123" t="s">
        <v>529</v>
      </c>
      <c r="B101" s="16">
        <f>+'SCC x Atuacao = Comércio'!B133/'SCC x Atuacao = Comércio'!B101-1</f>
        <v>0.43363145529602143</v>
      </c>
      <c r="C101" s="16" t="e">
        <f>+'SCC x Atuacao = Comércio'!C133/'SCC x Atuacao = Comércio'!C101-1</f>
        <v>#DIV/0!</v>
      </c>
      <c r="D101" s="16" t="e">
        <f>+'SCC x Atuacao = Comércio'!D133/'SCC x Atuacao = Comércio'!D101-1</f>
        <v>#DIV/0!</v>
      </c>
      <c r="E101" s="16" t="e">
        <f>+'SCC x Atuacao = Comércio'!E133/'SCC x Atuacao = Comércio'!E101-1</f>
        <v>#DIV/0!</v>
      </c>
      <c r="F101" s="16">
        <f>+'SCC x Atuacao = Comércio'!F133/'SCC x Atuacao = Comércio'!F101-1</f>
        <v>-0.15455699780149812</v>
      </c>
      <c r="G101" s="16" t="e">
        <f>+'SCC x Atuacao = Comércio'!G133/'SCC x Atuacao = Comércio'!G101-1</f>
        <v>#DIV/0!</v>
      </c>
      <c r="H101" s="16" t="e">
        <f>+'SCC x Atuacao = Comércio'!H133/'SCC x Atuacao = Comércio'!H101-1</f>
        <v>#DIV/0!</v>
      </c>
      <c r="I101" s="16">
        <f>+'SCC x Atuacao = Comércio'!I133/'SCC x Atuacao = Comércio'!I101-1</f>
        <v>-1.055287206083011E-2</v>
      </c>
      <c r="J101" s="16" t="e">
        <f>+'SCC x Atuacao = Comércio'!J133/'SCC x Atuacao = Comércio'!J101-1</f>
        <v>#DIV/0!</v>
      </c>
      <c r="K101" s="16" t="e">
        <f>+'SCC x Atuacao = Comércio'!K133/'SCC x Atuacao = Comércio'!K101-1</f>
        <v>#DIV/0!</v>
      </c>
      <c r="L101" s="16">
        <f>+'SCC x Atuacao = Comércio'!L133/'SCC x Atuacao = Comércio'!L101-1</f>
        <v>-5.0069042028417776E-2</v>
      </c>
    </row>
    <row r="102" spans="1:12" x14ac:dyDescent="0.25">
      <c r="A102" s="123" t="s">
        <v>530</v>
      </c>
      <c r="B102" s="16">
        <f>+'SCC x Atuacao = Comércio'!B134/'SCC x Atuacao = Comércio'!B102-1</f>
        <v>0.38717031923693024</v>
      </c>
      <c r="C102" s="16" t="e">
        <f>+'SCC x Atuacao = Comércio'!C134/'SCC x Atuacao = Comércio'!C102-1</f>
        <v>#DIV/0!</v>
      </c>
      <c r="D102" s="16" t="e">
        <f>+'SCC x Atuacao = Comércio'!D134/'SCC x Atuacao = Comércio'!D102-1</f>
        <v>#DIV/0!</v>
      </c>
      <c r="E102" s="16" t="e">
        <f>+'SCC x Atuacao = Comércio'!E134/'SCC x Atuacao = Comércio'!E102-1</f>
        <v>#DIV/0!</v>
      </c>
      <c r="F102" s="16">
        <f>+'SCC x Atuacao = Comércio'!F134/'SCC x Atuacao = Comércio'!F102-1</f>
        <v>-9.2263978486627263E-2</v>
      </c>
      <c r="G102" s="16" t="e">
        <f>+'SCC x Atuacao = Comércio'!G134/'SCC x Atuacao = Comércio'!G102-1</f>
        <v>#DIV/0!</v>
      </c>
      <c r="H102" s="16" t="e">
        <f>+'SCC x Atuacao = Comércio'!H134/'SCC x Atuacao = Comércio'!H102-1</f>
        <v>#DIV/0!</v>
      </c>
      <c r="I102" s="16">
        <f>+'SCC x Atuacao = Comércio'!I134/'SCC x Atuacao = Comércio'!I102-1</f>
        <v>-0.25046551829142483</v>
      </c>
      <c r="J102" s="16" t="e">
        <f>+'SCC x Atuacao = Comércio'!J134/'SCC x Atuacao = Comércio'!J102-1</f>
        <v>#DIV/0!</v>
      </c>
      <c r="K102" s="16" t="e">
        <f>+'SCC x Atuacao = Comércio'!K134/'SCC x Atuacao = Comércio'!K102-1</f>
        <v>#DIV/0!</v>
      </c>
      <c r="L102" s="16">
        <f>+'SCC x Atuacao = Comércio'!L134/'SCC x Atuacao = Comércio'!L102-1</f>
        <v>-7.3058859466368142E-2</v>
      </c>
    </row>
    <row r="103" spans="1:12" x14ac:dyDescent="0.25">
      <c r="A103" s="123" t="s">
        <v>531</v>
      </c>
      <c r="B103" s="16">
        <f>+'SCC x Atuacao = Comércio'!B135/'SCC x Atuacao = Comércio'!B103-1</f>
        <v>0.33510602614254403</v>
      </c>
      <c r="C103" s="16" t="e">
        <f>+'SCC x Atuacao = Comércio'!C135/'SCC x Atuacao = Comércio'!C103-1</f>
        <v>#DIV/0!</v>
      </c>
      <c r="D103" s="16" t="e">
        <f>+'SCC x Atuacao = Comércio'!D135/'SCC x Atuacao = Comércio'!D103-1</f>
        <v>#DIV/0!</v>
      </c>
      <c r="E103" s="16" t="e">
        <f>+'SCC x Atuacao = Comércio'!E135/'SCC x Atuacao = Comércio'!E103-1</f>
        <v>#DIV/0!</v>
      </c>
      <c r="F103" s="16">
        <f>+'SCC x Atuacao = Comércio'!F135/'SCC x Atuacao = Comércio'!F103-1</f>
        <v>5.0897987350724483E-2</v>
      </c>
      <c r="G103" s="16" t="e">
        <f>+'SCC x Atuacao = Comércio'!G135/'SCC x Atuacao = Comércio'!G103-1</f>
        <v>#DIV/0!</v>
      </c>
      <c r="H103" s="16" t="e">
        <f>+'SCC x Atuacao = Comércio'!H135/'SCC x Atuacao = Comércio'!H103-1</f>
        <v>#DIV/0!</v>
      </c>
      <c r="I103" s="16">
        <f>+'SCC x Atuacao = Comércio'!I135/'SCC x Atuacao = Comércio'!I103-1</f>
        <v>-0.18411505051739918</v>
      </c>
      <c r="J103" s="16" t="e">
        <f>+'SCC x Atuacao = Comércio'!J135/'SCC x Atuacao = Comércio'!J103-1</f>
        <v>#DIV/0!</v>
      </c>
      <c r="K103" s="16" t="e">
        <f>+'SCC x Atuacao = Comércio'!K135/'SCC x Atuacao = Comércio'!K103-1</f>
        <v>#DIV/0!</v>
      </c>
      <c r="L103" s="16">
        <f>+'SCC x Atuacao = Comércio'!L135/'SCC x Atuacao = Comércio'!L103-1</f>
        <v>6.2232413731421188E-2</v>
      </c>
    </row>
    <row r="104" spans="1:12" x14ac:dyDescent="0.25">
      <c r="A104" s="123" t="s">
        <v>532</v>
      </c>
      <c r="B104" s="16">
        <f>+'SCC x Atuacao = Comércio'!B136/'SCC x Atuacao = Comércio'!B104-1</f>
        <v>0.33554172289995865</v>
      </c>
      <c r="C104" s="16" t="e">
        <f>+'SCC x Atuacao = Comércio'!C136/'SCC x Atuacao = Comércio'!C104-1</f>
        <v>#DIV/0!</v>
      </c>
      <c r="D104" s="16" t="e">
        <f>+'SCC x Atuacao = Comércio'!D136/'SCC x Atuacao = Comércio'!D104-1</f>
        <v>#DIV/0!</v>
      </c>
      <c r="E104" s="16" t="e">
        <f>+'SCC x Atuacao = Comércio'!E136/'SCC x Atuacao = Comércio'!E104-1</f>
        <v>#DIV/0!</v>
      </c>
      <c r="F104" s="16">
        <f>+'SCC x Atuacao = Comércio'!F136/'SCC x Atuacao = Comércio'!F104-1</f>
        <v>1.8831003883695407E-2</v>
      </c>
      <c r="G104" s="16" t="e">
        <f>+'SCC x Atuacao = Comércio'!G136/'SCC x Atuacao = Comércio'!G104-1</f>
        <v>#DIV/0!</v>
      </c>
      <c r="H104" s="16" t="e">
        <f>+'SCC x Atuacao = Comércio'!H136/'SCC x Atuacao = Comércio'!H104-1</f>
        <v>#DIV/0!</v>
      </c>
      <c r="I104" s="16">
        <f>+'SCC x Atuacao = Comércio'!I136/'SCC x Atuacao = Comércio'!I104-1</f>
        <v>-2.9428292572615589E-2</v>
      </c>
      <c r="J104" s="16" t="e">
        <f>+'SCC x Atuacao = Comércio'!J136/'SCC x Atuacao = Comércio'!J104-1</f>
        <v>#DIV/0!</v>
      </c>
      <c r="K104" s="16" t="e">
        <f>+'SCC x Atuacao = Comércio'!K136/'SCC x Atuacao = Comércio'!K104-1</f>
        <v>#DIV/0!</v>
      </c>
      <c r="L104" s="16">
        <f>+'SCC x Atuacao = Comércio'!L136/'SCC x Atuacao = Comércio'!L104-1</f>
        <v>2.3611136999252436E-2</v>
      </c>
    </row>
    <row r="105" spans="1:12" x14ac:dyDescent="0.25">
      <c r="A105" s="123" t="s">
        <v>533</v>
      </c>
      <c r="B105" s="16">
        <f>+'SCC x Atuacao = Comércio'!B137/'SCC x Atuacao = Comércio'!B105-1</f>
        <v>0.23180272711971006</v>
      </c>
      <c r="C105" s="16" t="e">
        <f>+'SCC x Atuacao = Comércio'!C137/'SCC x Atuacao = Comércio'!C105-1</f>
        <v>#DIV/0!</v>
      </c>
      <c r="D105" s="16" t="e">
        <f>+'SCC x Atuacao = Comércio'!D137/'SCC x Atuacao = Comércio'!D105-1</f>
        <v>#DIV/0!</v>
      </c>
      <c r="E105" s="16" t="e">
        <f>+'SCC x Atuacao = Comércio'!E137/'SCC x Atuacao = Comércio'!E105-1</f>
        <v>#DIV/0!</v>
      </c>
      <c r="F105" s="16">
        <f>+'SCC x Atuacao = Comércio'!F137/'SCC x Atuacao = Comércio'!F105-1</f>
        <v>2.4437616862749145E-3</v>
      </c>
      <c r="G105" s="16" t="e">
        <f>+'SCC x Atuacao = Comércio'!G137/'SCC x Atuacao = Comércio'!G105-1</f>
        <v>#DIV/0!</v>
      </c>
      <c r="H105" s="16" t="e">
        <f>+'SCC x Atuacao = Comércio'!H137/'SCC x Atuacao = Comércio'!H105-1</f>
        <v>#DIV/0!</v>
      </c>
      <c r="I105" s="16">
        <f>+'SCC x Atuacao = Comércio'!I137/'SCC x Atuacao = Comércio'!I105-1</f>
        <v>-0.27179809567440538</v>
      </c>
      <c r="J105" s="16" t="e">
        <f>+'SCC x Atuacao = Comércio'!J137/'SCC x Atuacao = Comércio'!J105-1</f>
        <v>#DIV/0!</v>
      </c>
      <c r="K105" s="16" t="e">
        <f>+'SCC x Atuacao = Comércio'!K137/'SCC x Atuacao = Comércio'!K105-1</f>
        <v>#DIV/0!</v>
      </c>
      <c r="L105" s="16">
        <f>+'SCC x Atuacao = Comércio'!L137/'SCC x Atuacao = Comércio'!L105-1</f>
        <v>-1.3430767392855425E-2</v>
      </c>
    </row>
    <row r="106" spans="1:12" x14ac:dyDescent="0.25">
      <c r="A106" s="123" t="s">
        <v>534</v>
      </c>
      <c r="B106" s="16">
        <f>+'SCC x Atuacao = Comércio'!B138/'SCC x Atuacao = Comércio'!B106-1</f>
        <v>-0.33201123967978674</v>
      </c>
      <c r="C106" s="16" t="e">
        <f>+'SCC x Atuacao = Comércio'!C138/'SCC x Atuacao = Comércio'!C106-1</f>
        <v>#DIV/0!</v>
      </c>
      <c r="D106" s="16" t="e">
        <f>+'SCC x Atuacao = Comércio'!D138/'SCC x Atuacao = Comércio'!D106-1</f>
        <v>#DIV/0!</v>
      </c>
      <c r="E106" s="16" t="e">
        <f>+'SCC x Atuacao = Comércio'!E138/'SCC x Atuacao = Comércio'!E106-1</f>
        <v>#DIV/0!</v>
      </c>
      <c r="F106" s="16">
        <f>+'SCC x Atuacao = Comércio'!F138/'SCC x Atuacao = Comércio'!F106-1</f>
        <v>-7.3250279147465625E-2</v>
      </c>
      <c r="G106" s="16" t="e">
        <f>+'SCC x Atuacao = Comércio'!G138/'SCC x Atuacao = Comércio'!G106-1</f>
        <v>#DIV/0!</v>
      </c>
      <c r="H106" s="16" t="e">
        <f>+'SCC x Atuacao = Comércio'!H138/'SCC x Atuacao = Comércio'!H106-1</f>
        <v>#DIV/0!</v>
      </c>
      <c r="I106" s="16">
        <f>+'SCC x Atuacao = Comércio'!I138/'SCC x Atuacao = Comércio'!I106-1</f>
        <v>-0.16580190276274853</v>
      </c>
      <c r="J106" s="16" t="e">
        <f>+'SCC x Atuacao = Comércio'!J138/'SCC x Atuacao = Comércio'!J106-1</f>
        <v>#DIV/0!</v>
      </c>
      <c r="K106" s="16" t="e">
        <f>+'SCC x Atuacao = Comércio'!K138/'SCC x Atuacao = Comércio'!K106-1</f>
        <v>#DIV/0!</v>
      </c>
      <c r="L106" s="16">
        <f>+'SCC x Atuacao = Comércio'!L138/'SCC x Atuacao = Comércio'!L106-1</f>
        <v>-9.5641156566704577E-2</v>
      </c>
    </row>
    <row r="107" spans="1:12" x14ac:dyDescent="0.25">
      <c r="A107" s="123" t="s">
        <v>535</v>
      </c>
      <c r="B107" s="16">
        <f>+'SCC x Atuacao = Comércio'!B139/'SCC x Atuacao = Comércio'!B107-1</f>
        <v>0.41774774587006203</v>
      </c>
      <c r="C107" s="16" t="e">
        <f>+'SCC x Atuacao = Comércio'!C139/'SCC x Atuacao = Comércio'!C107-1</f>
        <v>#DIV/0!</v>
      </c>
      <c r="D107" s="16" t="e">
        <f>+'SCC x Atuacao = Comércio'!D139/'SCC x Atuacao = Comércio'!D107-1</f>
        <v>#DIV/0!</v>
      </c>
      <c r="E107" s="16" t="e">
        <f>+'SCC x Atuacao = Comércio'!E139/'SCC x Atuacao = Comércio'!E107-1</f>
        <v>#DIV/0!</v>
      </c>
      <c r="F107" s="16">
        <f>+'SCC x Atuacao = Comércio'!F139/'SCC x Atuacao = Comércio'!F107-1</f>
        <v>-0.23174990068289325</v>
      </c>
      <c r="G107" s="16" t="e">
        <f>+'SCC x Atuacao = Comércio'!G139/'SCC x Atuacao = Comércio'!G107-1</f>
        <v>#DIV/0!</v>
      </c>
      <c r="H107" s="16" t="e">
        <f>+'SCC x Atuacao = Comércio'!H139/'SCC x Atuacao = Comércio'!H107-1</f>
        <v>#DIV/0!</v>
      </c>
      <c r="I107" s="16">
        <f>+'SCC x Atuacao = Comércio'!I139/'SCC x Atuacao = Comércio'!I107-1</f>
        <v>-0.25804624324606951</v>
      </c>
      <c r="J107" s="16" t="e">
        <f>+'SCC x Atuacao = Comércio'!J139/'SCC x Atuacao = Comércio'!J107-1</f>
        <v>#DIV/0!</v>
      </c>
      <c r="K107" s="16" t="e">
        <f>+'SCC x Atuacao = Comércio'!K139/'SCC x Atuacao = Comércio'!K107-1</f>
        <v>#DIV/0!</v>
      </c>
      <c r="L107" s="16">
        <f>+'SCC x Atuacao = Comércio'!L139/'SCC x Atuacao = Comércio'!L107-1</f>
        <v>-0.20636599180600956</v>
      </c>
    </row>
    <row r="108" spans="1:12" x14ac:dyDescent="0.25">
      <c r="A108" s="123" t="s">
        <v>536</v>
      </c>
      <c r="B108" s="16">
        <f>+'SCC x Atuacao = Comércio'!B140/'SCC x Atuacao = Comércio'!B108-1</f>
        <v>0.16591076973221353</v>
      </c>
      <c r="C108" s="16" t="e">
        <f>+'SCC x Atuacao = Comércio'!C140/'SCC x Atuacao = Comércio'!C108-1</f>
        <v>#DIV/0!</v>
      </c>
      <c r="D108" s="16" t="e">
        <f>+'SCC x Atuacao = Comércio'!D140/'SCC x Atuacao = Comércio'!D108-1</f>
        <v>#DIV/0!</v>
      </c>
      <c r="E108" s="16" t="e">
        <f>+'SCC x Atuacao = Comércio'!E140/'SCC x Atuacao = Comércio'!E108-1</f>
        <v>#DIV/0!</v>
      </c>
      <c r="F108" s="16">
        <f>+'SCC x Atuacao = Comércio'!F140/'SCC x Atuacao = Comércio'!F108-1</f>
        <v>-4.0579950229741812E-2</v>
      </c>
      <c r="G108" s="16" t="e">
        <f>+'SCC x Atuacao = Comércio'!G140/'SCC x Atuacao = Comércio'!G108-1</f>
        <v>#DIV/0!</v>
      </c>
      <c r="H108" s="16" t="e">
        <f>+'SCC x Atuacao = Comércio'!H140/'SCC x Atuacao = Comércio'!H108-1</f>
        <v>#DIV/0!</v>
      </c>
      <c r="I108" s="16">
        <f>+'SCC x Atuacao = Comércio'!I140/'SCC x Atuacao = Comércio'!I108-1</f>
        <v>-0.20831858155402239</v>
      </c>
      <c r="J108" s="16" t="e">
        <f>+'SCC x Atuacao = Comércio'!J140/'SCC x Atuacao = Comércio'!J108-1</f>
        <v>#DIV/0!</v>
      </c>
      <c r="K108" s="16" t="e">
        <f>+'SCC x Atuacao = Comércio'!K140/'SCC x Atuacao = Comércio'!K108-1</f>
        <v>#DIV/0!</v>
      </c>
      <c r="L108" s="16">
        <f>+'SCC x Atuacao = Comércio'!L140/'SCC x Atuacao = Comércio'!L108-1</f>
        <v>-3.8417270740262244E-2</v>
      </c>
    </row>
    <row r="109" spans="1:12" x14ac:dyDescent="0.25">
      <c r="A109" s="123" t="s">
        <v>537</v>
      </c>
      <c r="B109" s="16">
        <f>+'SCC x Atuacao = Comércio'!B141/'SCC x Atuacao = Comércio'!B109-1</f>
        <v>0.37103016913040343</v>
      </c>
      <c r="C109" s="16" t="e">
        <f>+'SCC x Atuacao = Comércio'!C141/'SCC x Atuacao = Comércio'!C109-1</f>
        <v>#DIV/0!</v>
      </c>
      <c r="D109" s="16" t="e">
        <f>+'SCC x Atuacao = Comércio'!D141/'SCC x Atuacao = Comércio'!D109-1</f>
        <v>#DIV/0!</v>
      </c>
      <c r="E109" s="16" t="e">
        <f>+'SCC x Atuacao = Comércio'!E141/'SCC x Atuacao = Comércio'!E109-1</f>
        <v>#DIV/0!</v>
      </c>
      <c r="F109" s="16">
        <f>+'SCC x Atuacao = Comércio'!F141/'SCC x Atuacao = Comércio'!F109-1</f>
        <v>2.7441329679037452E-2</v>
      </c>
      <c r="G109" s="16" t="e">
        <f>+'SCC x Atuacao = Comércio'!G141/'SCC x Atuacao = Comércio'!G109-1</f>
        <v>#DIV/0!</v>
      </c>
      <c r="H109" s="16" t="e">
        <f>+'SCC x Atuacao = Comércio'!H141/'SCC x Atuacao = Comércio'!H109-1</f>
        <v>#DIV/0!</v>
      </c>
      <c r="I109" s="16">
        <f>+'SCC x Atuacao = Comércio'!I141/'SCC x Atuacao = Comércio'!I109-1</f>
        <v>-0.22519658069002857</v>
      </c>
      <c r="J109" s="16" t="e">
        <f>+'SCC x Atuacao = Comércio'!J141/'SCC x Atuacao = Comércio'!J109-1</f>
        <v>#DIV/0!</v>
      </c>
      <c r="K109" s="16" t="e">
        <f>+'SCC x Atuacao = Comércio'!K141/'SCC x Atuacao = Comércio'!K109-1</f>
        <v>#DIV/0!</v>
      </c>
      <c r="L109" s="16">
        <f>+'SCC x Atuacao = Comércio'!L141/'SCC x Atuacao = Comércio'!L109-1</f>
        <v>3.1875961830225563E-2</v>
      </c>
    </row>
    <row r="110" spans="1:12" x14ac:dyDescent="0.25">
      <c r="A110" s="123" t="s">
        <v>538</v>
      </c>
      <c r="B110" s="16">
        <f>+'SCC x Atuacao = Comércio'!B142/'SCC x Atuacao = Comércio'!B110-1</f>
        <v>0.3258247753260437</v>
      </c>
      <c r="C110" s="16" t="e">
        <f>+'SCC x Atuacao = Comércio'!C142/'SCC x Atuacao = Comércio'!C110-1</f>
        <v>#DIV/0!</v>
      </c>
      <c r="D110" s="16" t="e">
        <f>+'SCC x Atuacao = Comércio'!D142/'SCC x Atuacao = Comércio'!D110-1</f>
        <v>#DIV/0!</v>
      </c>
      <c r="E110" s="16" t="e">
        <f>+'SCC x Atuacao = Comércio'!E142/'SCC x Atuacao = Comércio'!E110-1</f>
        <v>#DIV/0!</v>
      </c>
      <c r="F110" s="16">
        <f>+'SCC x Atuacao = Comércio'!F142/'SCC x Atuacao = Comércio'!F110-1</f>
        <v>8.0345727686808921E-2</v>
      </c>
      <c r="G110" s="16" t="e">
        <f>+'SCC x Atuacao = Comércio'!G142/'SCC x Atuacao = Comércio'!G110-1</f>
        <v>#DIV/0!</v>
      </c>
      <c r="H110" s="16" t="e">
        <f>+'SCC x Atuacao = Comércio'!H142/'SCC x Atuacao = Comércio'!H110-1</f>
        <v>#DIV/0!</v>
      </c>
      <c r="I110" s="16">
        <f>+'SCC x Atuacao = Comércio'!I142/'SCC x Atuacao = Comércio'!I110-1</f>
        <v>-0.26708532326431011</v>
      </c>
      <c r="J110" s="16" t="e">
        <f>+'SCC x Atuacao = Comércio'!J142/'SCC x Atuacao = Comércio'!J110-1</f>
        <v>#DIV/0!</v>
      </c>
      <c r="K110" s="16" t="e">
        <f>+'SCC x Atuacao = Comércio'!K142/'SCC x Atuacao = Comércio'!K110-1</f>
        <v>#DIV/0!</v>
      </c>
      <c r="L110" s="16">
        <f>+'SCC x Atuacao = Comércio'!L142/'SCC x Atuacao = Comércio'!L110-1</f>
        <v>7.7996854137391436E-2</v>
      </c>
    </row>
    <row r="111" spans="1:12" x14ac:dyDescent="0.25">
      <c r="A111" s="123" t="s">
        <v>539</v>
      </c>
      <c r="B111" s="16">
        <f>+'SCC x Atuacao = Comércio'!B143/'SCC x Atuacao = Comércio'!B111-1</f>
        <v>0.20024736411362398</v>
      </c>
      <c r="C111" s="16" t="e">
        <f>+'SCC x Atuacao = Comércio'!C143/'SCC x Atuacao = Comércio'!C111-1</f>
        <v>#DIV/0!</v>
      </c>
      <c r="D111" s="16" t="e">
        <f>+'SCC x Atuacao = Comércio'!D143/'SCC x Atuacao = Comércio'!D111-1</f>
        <v>#DIV/0!</v>
      </c>
      <c r="E111" s="16" t="e">
        <f>+'SCC x Atuacao = Comércio'!E143/'SCC x Atuacao = Comércio'!E111-1</f>
        <v>#DIV/0!</v>
      </c>
      <c r="F111" s="16">
        <f>+'SCC x Atuacao = Comércio'!F143/'SCC x Atuacao = Comércio'!F111-1</f>
        <v>7.1901874880712757E-2</v>
      </c>
      <c r="G111" s="16" t="e">
        <f>+'SCC x Atuacao = Comércio'!G143/'SCC x Atuacao = Comércio'!G111-1</f>
        <v>#DIV/0!</v>
      </c>
      <c r="H111" s="16" t="e">
        <f>+'SCC x Atuacao = Comércio'!H143/'SCC x Atuacao = Comércio'!H111-1</f>
        <v>#DIV/0!</v>
      </c>
      <c r="I111" s="16">
        <f>+'SCC x Atuacao = Comércio'!I143/'SCC x Atuacao = Comércio'!I111-1</f>
        <v>-0.11028300849414696</v>
      </c>
      <c r="J111" s="16" t="e">
        <f>+'SCC x Atuacao = Comércio'!J143/'SCC x Atuacao = Comércio'!J111-1</f>
        <v>#DIV/0!</v>
      </c>
      <c r="K111" s="16" t="e">
        <f>+'SCC x Atuacao = Comércio'!K143/'SCC x Atuacao = Comércio'!K111-1</f>
        <v>#DIV/0!</v>
      </c>
      <c r="L111" s="16">
        <f>+'SCC x Atuacao = Comércio'!L143/'SCC x Atuacao = Comércio'!L111-1</f>
        <v>5.9536997387105828E-2</v>
      </c>
    </row>
    <row r="112" spans="1:12" x14ac:dyDescent="0.25">
      <c r="A112" s="123" t="s">
        <v>540</v>
      </c>
      <c r="B112" s="16">
        <f>+'SCC x Atuacao = Comércio'!B144/'SCC x Atuacao = Comércio'!B112-1</f>
        <v>0.38346408463195325</v>
      </c>
      <c r="C112" s="16" t="e">
        <f>+'SCC x Atuacao = Comércio'!C144/'SCC x Atuacao = Comércio'!C112-1</f>
        <v>#DIV/0!</v>
      </c>
      <c r="D112" s="16" t="e">
        <f>+'SCC x Atuacao = Comércio'!D144/'SCC x Atuacao = Comércio'!D112-1</f>
        <v>#DIV/0!</v>
      </c>
      <c r="E112" s="16" t="e">
        <f>+'SCC x Atuacao = Comércio'!E144/'SCC x Atuacao = Comércio'!E112-1</f>
        <v>#DIV/0!</v>
      </c>
      <c r="F112" s="16">
        <f>+'SCC x Atuacao = Comércio'!F144/'SCC x Atuacao = Comércio'!F112-1</f>
        <v>0.20470145070224732</v>
      </c>
      <c r="G112" s="16" t="e">
        <f>+'SCC x Atuacao = Comércio'!G144/'SCC x Atuacao = Comércio'!G112-1</f>
        <v>#DIV/0!</v>
      </c>
      <c r="H112" s="16" t="e">
        <f>+'SCC x Atuacao = Comércio'!H144/'SCC x Atuacao = Comércio'!H112-1</f>
        <v>#DIV/0!</v>
      </c>
      <c r="I112" s="16">
        <f>+'SCC x Atuacao = Comércio'!I144/'SCC x Atuacao = Comércio'!I112-1</f>
        <v>-2.7436741870396686E-2</v>
      </c>
      <c r="J112" s="16" t="e">
        <f>+'SCC x Atuacao = Comércio'!J144/'SCC x Atuacao = Comércio'!J112-1</f>
        <v>#DIV/0!</v>
      </c>
      <c r="K112" s="16" t="e">
        <f>+'SCC x Atuacao = Comércio'!K144/'SCC x Atuacao = Comércio'!K112-1</f>
        <v>#DIV/0!</v>
      </c>
      <c r="L112" s="16">
        <f>+'SCC x Atuacao = Comércio'!L144/'SCC x Atuacao = Comércio'!L112-1</f>
        <v>0.20918951655243156</v>
      </c>
    </row>
    <row r="113" spans="1:12" x14ac:dyDescent="0.25">
      <c r="A113" s="123" t="s">
        <v>541</v>
      </c>
      <c r="B113" s="16">
        <f>+'SCC x Atuacao = Comércio'!B145/'SCC x Atuacao = Comércio'!B113-1</f>
        <v>0.25778333120748576</v>
      </c>
      <c r="C113" s="16" t="e">
        <f>+'SCC x Atuacao = Comércio'!C145/'SCC x Atuacao = Comércio'!C113-1</f>
        <v>#DIV/0!</v>
      </c>
      <c r="D113" s="16" t="e">
        <f>+'SCC x Atuacao = Comércio'!D145/'SCC x Atuacao = Comércio'!D113-1</f>
        <v>#DIV/0!</v>
      </c>
      <c r="E113" s="16" t="e">
        <f>+'SCC x Atuacao = Comércio'!E145/'SCC x Atuacao = Comércio'!E113-1</f>
        <v>#DIV/0!</v>
      </c>
      <c r="F113" s="16">
        <f>+'SCC x Atuacao = Comércio'!F145/'SCC x Atuacao = Comércio'!F113-1</f>
        <v>-0.18542964759207492</v>
      </c>
      <c r="G113" s="16" t="e">
        <f>+'SCC x Atuacao = Comércio'!G145/'SCC x Atuacao = Comércio'!G113-1</f>
        <v>#DIV/0!</v>
      </c>
      <c r="H113" s="16" t="e">
        <f>+'SCC x Atuacao = Comércio'!H145/'SCC x Atuacao = Comércio'!H113-1</f>
        <v>#DIV/0!</v>
      </c>
      <c r="I113" s="16">
        <f>+'SCC x Atuacao = Comércio'!I145/'SCC x Atuacao = Comércio'!I113-1</f>
        <v>-0.23905757137267247</v>
      </c>
      <c r="J113" s="16" t="e">
        <f>+'SCC x Atuacao = Comércio'!J145/'SCC x Atuacao = Comércio'!J113-1</f>
        <v>#DIV/0!</v>
      </c>
      <c r="K113" s="16" t="e">
        <f>+'SCC x Atuacao = Comércio'!K145/'SCC x Atuacao = Comércio'!K113-1</f>
        <v>#DIV/0!</v>
      </c>
      <c r="L113" s="16">
        <f>+'SCC x Atuacao = Comércio'!L145/'SCC x Atuacao = Comércio'!L113-1</f>
        <v>-0.17407008927892764</v>
      </c>
    </row>
    <row r="114" spans="1:12" x14ac:dyDescent="0.25">
      <c r="A114" s="123" t="s">
        <v>542</v>
      </c>
      <c r="B114" s="16">
        <f>+'SCC x Atuacao = Comércio'!B146/'SCC x Atuacao = Comércio'!B114-1</f>
        <v>0.34842434351876506</v>
      </c>
      <c r="C114" s="16" t="e">
        <f>+'SCC x Atuacao = Comércio'!C146/'SCC x Atuacao = Comércio'!C114-1</f>
        <v>#DIV/0!</v>
      </c>
      <c r="D114" s="16" t="e">
        <f>+'SCC x Atuacao = Comércio'!D146/'SCC x Atuacao = Comércio'!D114-1</f>
        <v>#DIV/0!</v>
      </c>
      <c r="E114" s="16" t="e">
        <f>+'SCC x Atuacao = Comércio'!E146/'SCC x Atuacao = Comércio'!E114-1</f>
        <v>#DIV/0!</v>
      </c>
      <c r="F114" s="16">
        <f>+'SCC x Atuacao = Comércio'!F146/'SCC x Atuacao = Comércio'!F114-1</f>
        <v>4.3210997288365416E-2</v>
      </c>
      <c r="G114" s="16" t="e">
        <f>+'SCC x Atuacao = Comércio'!G146/'SCC x Atuacao = Comércio'!G114-1</f>
        <v>#DIV/0!</v>
      </c>
      <c r="H114" s="16" t="e">
        <f>+'SCC x Atuacao = Comércio'!H146/'SCC x Atuacao = Comércio'!H114-1</f>
        <v>#DIV/0!</v>
      </c>
      <c r="I114" s="16">
        <f>+'SCC x Atuacao = Comércio'!I146/'SCC x Atuacao = Comércio'!I114-1</f>
        <v>-0.41704308547016111</v>
      </c>
      <c r="J114" s="16" t="e">
        <f>+'SCC x Atuacao = Comércio'!J146/'SCC x Atuacao = Comércio'!J114-1</f>
        <v>#DIV/0!</v>
      </c>
      <c r="K114" s="16" t="e">
        <f>+'SCC x Atuacao = Comércio'!K146/'SCC x Atuacao = Comércio'!K114-1</f>
        <v>#DIV/0!</v>
      </c>
      <c r="L114" s="16">
        <f>+'SCC x Atuacao = Comércio'!L146/'SCC x Atuacao = Comércio'!L114-1</f>
        <v>2.2797135377522038E-2</v>
      </c>
    </row>
    <row r="115" spans="1:12" x14ac:dyDescent="0.25">
      <c r="A115" s="123" t="s">
        <v>543</v>
      </c>
      <c r="B115" s="16">
        <f>+'SCC x Atuacao = Comércio'!B147/'SCC x Atuacao = Comércio'!B115-1</f>
        <v>0.28893704258586661</v>
      </c>
      <c r="C115" s="16" t="e">
        <f>+'SCC x Atuacao = Comércio'!C147/'SCC x Atuacao = Comércio'!C115-1</f>
        <v>#DIV/0!</v>
      </c>
      <c r="D115" s="16" t="e">
        <f>+'SCC x Atuacao = Comércio'!D147/'SCC x Atuacao = Comércio'!D115-1</f>
        <v>#DIV/0!</v>
      </c>
      <c r="E115" s="16" t="e">
        <f>+'SCC x Atuacao = Comércio'!E147/'SCC x Atuacao = Comércio'!E115-1</f>
        <v>#DIV/0!</v>
      </c>
      <c r="F115" s="16">
        <f>+'SCC x Atuacao = Comércio'!F147/'SCC x Atuacao = Comércio'!F115-1</f>
        <v>5.3305304892249383E-2</v>
      </c>
      <c r="G115" s="16" t="e">
        <f>+'SCC x Atuacao = Comércio'!G147/'SCC x Atuacao = Comércio'!G115-1</f>
        <v>#DIV/0!</v>
      </c>
      <c r="H115" s="16" t="e">
        <f>+'SCC x Atuacao = Comércio'!H147/'SCC x Atuacao = Comércio'!H115-1</f>
        <v>#DIV/0!</v>
      </c>
      <c r="I115" s="16">
        <f>+'SCC x Atuacao = Comércio'!I147/'SCC x Atuacao = Comércio'!I115-1</f>
        <v>0.38454560907699942</v>
      </c>
      <c r="J115" s="16" t="e">
        <f>+'SCC x Atuacao = Comércio'!J147/'SCC x Atuacao = Comércio'!J115-1</f>
        <v>#DIV/0!</v>
      </c>
      <c r="K115" s="16" t="e">
        <f>+'SCC x Atuacao = Comércio'!K147/'SCC x Atuacao = Comércio'!K115-1</f>
        <v>#DIV/0!</v>
      </c>
      <c r="L115" s="16">
        <f>+'SCC x Atuacao = Comércio'!L147/'SCC x Atuacao = Comércio'!L115-1</f>
        <v>9.315973037258507E-2</v>
      </c>
    </row>
    <row r="116" spans="1:12" x14ac:dyDescent="0.25">
      <c r="A116" s="123" t="s">
        <v>544</v>
      </c>
      <c r="B116" s="16">
        <f>+'SCC x Atuacao = Comércio'!B148/'SCC x Atuacao = Comércio'!B116-1</f>
        <v>0.25539675677058193</v>
      </c>
      <c r="C116" s="16" t="e">
        <f>+'SCC x Atuacao = Comércio'!C148/'SCC x Atuacao = Comércio'!C116-1</f>
        <v>#DIV/0!</v>
      </c>
      <c r="D116" s="16" t="e">
        <f>+'SCC x Atuacao = Comércio'!D148/'SCC x Atuacao = Comércio'!D116-1</f>
        <v>#DIV/0!</v>
      </c>
      <c r="E116" s="16" t="e">
        <f>+'SCC x Atuacao = Comércio'!E148/'SCC x Atuacao = Comércio'!E116-1</f>
        <v>#DIV/0!</v>
      </c>
      <c r="F116" s="16">
        <f>+'SCC x Atuacao = Comércio'!F148/'SCC x Atuacao = Comércio'!F116-1</f>
        <v>1.5894898877022889E-2</v>
      </c>
      <c r="G116" s="16" t="e">
        <f>+'SCC x Atuacao = Comércio'!G148/'SCC x Atuacao = Comércio'!G116-1</f>
        <v>#DIV/0!</v>
      </c>
      <c r="H116" s="16" t="e">
        <f>+'SCC x Atuacao = Comércio'!H148/'SCC x Atuacao = Comércio'!H116-1</f>
        <v>#DIV/0!</v>
      </c>
      <c r="I116" s="16">
        <f>+'SCC x Atuacao = Comércio'!I148/'SCC x Atuacao = Comércio'!I116-1</f>
        <v>-0.25073259911146084</v>
      </c>
      <c r="J116" s="16" t="e">
        <f>+'SCC x Atuacao = Comércio'!J148/'SCC x Atuacao = Comércio'!J116-1</f>
        <v>#DIV/0!</v>
      </c>
      <c r="K116" s="16" t="e">
        <f>+'SCC x Atuacao = Comércio'!K148/'SCC x Atuacao = Comércio'!K116-1</f>
        <v>#DIV/0!</v>
      </c>
      <c r="L116" s="16">
        <f>+'SCC x Atuacao = Comércio'!L148/'SCC x Atuacao = Comércio'!L116-1</f>
        <v>7.193385600386959E-3</v>
      </c>
    </row>
    <row r="117" spans="1:12" x14ac:dyDescent="0.25">
      <c r="A117" s="123" t="s">
        <v>545</v>
      </c>
      <c r="B117" s="16">
        <f>+'SCC x Atuacao = Comércio'!B149/'SCC x Atuacao = Comércio'!B117-1</f>
        <v>0.24654689171064548</v>
      </c>
      <c r="C117" s="16" t="e">
        <f>+'SCC x Atuacao = Comércio'!C149/'SCC x Atuacao = Comércio'!C117-1</f>
        <v>#DIV/0!</v>
      </c>
      <c r="D117" s="16" t="e">
        <f>+'SCC x Atuacao = Comércio'!D149/'SCC x Atuacao = Comércio'!D117-1</f>
        <v>#DIV/0!</v>
      </c>
      <c r="E117" s="16" t="e">
        <f>+'SCC x Atuacao = Comércio'!E149/'SCC x Atuacao = Comércio'!E117-1</f>
        <v>#DIV/0!</v>
      </c>
      <c r="F117" s="16">
        <f>+'SCC x Atuacao = Comércio'!F149/'SCC x Atuacao = Comércio'!F117-1</f>
        <v>1.281837481175474E-2</v>
      </c>
      <c r="G117" s="16" t="e">
        <f>+'SCC x Atuacao = Comércio'!G149/'SCC x Atuacao = Comércio'!G117-1</f>
        <v>#DIV/0!</v>
      </c>
      <c r="H117" s="16" t="e">
        <f>+'SCC x Atuacao = Comércio'!H149/'SCC x Atuacao = Comércio'!H117-1</f>
        <v>#DIV/0!</v>
      </c>
      <c r="I117" s="16">
        <f>+'SCC x Atuacao = Comércio'!I149/'SCC x Atuacao = Comércio'!I117-1</f>
        <v>-0.21263762499144945</v>
      </c>
      <c r="J117" s="16" t="e">
        <f>+'SCC x Atuacao = Comércio'!J149/'SCC x Atuacao = Comércio'!J117-1</f>
        <v>#DIV/0!</v>
      </c>
      <c r="K117" s="16" t="e">
        <f>+'SCC x Atuacao = Comércio'!K149/'SCC x Atuacao = Comércio'!K117-1</f>
        <v>#DIV/0!</v>
      </c>
      <c r="L117" s="16">
        <f>+'SCC x Atuacao = Comércio'!L149/'SCC x Atuacao = Comércio'!L117-1</f>
        <v>9.1565073196679947E-3</v>
      </c>
    </row>
    <row r="118" spans="1:12" x14ac:dyDescent="0.25">
      <c r="A118" s="123" t="s">
        <v>546</v>
      </c>
      <c r="B118" s="16">
        <f>+'SCC x Atuacao = Comércio'!B150/'SCC x Atuacao = Comércio'!B118-1</f>
        <v>0.27082964959242717</v>
      </c>
      <c r="C118" s="16" t="e">
        <f>+'SCC x Atuacao = Comércio'!C150/'SCC x Atuacao = Comércio'!C118-1</f>
        <v>#DIV/0!</v>
      </c>
      <c r="D118" s="16" t="e">
        <f>+'SCC x Atuacao = Comércio'!D150/'SCC x Atuacao = Comércio'!D118-1</f>
        <v>#DIV/0!</v>
      </c>
      <c r="E118" s="16" t="e">
        <f>+'SCC x Atuacao = Comércio'!E150/'SCC x Atuacao = Comércio'!E118-1</f>
        <v>#DIV/0!</v>
      </c>
      <c r="F118" s="16">
        <f>+'SCC x Atuacao = Comércio'!F150/'SCC x Atuacao = Comércio'!F118-1</f>
        <v>4.933714964602931E-3</v>
      </c>
      <c r="G118" s="16" t="e">
        <f>+'SCC x Atuacao = Comércio'!G150/'SCC x Atuacao = Comércio'!G118-1</f>
        <v>#DIV/0!</v>
      </c>
      <c r="H118" s="16" t="e">
        <f>+'SCC x Atuacao = Comércio'!H150/'SCC x Atuacao = Comércio'!H118-1</f>
        <v>#DIV/0!</v>
      </c>
      <c r="I118" s="16">
        <f>+'SCC x Atuacao = Comércio'!I150/'SCC x Atuacao = Comércio'!I118-1</f>
        <v>-0.13897890226683196</v>
      </c>
      <c r="J118" s="16" t="e">
        <f>+'SCC x Atuacao = Comércio'!J150/'SCC x Atuacao = Comércio'!J118-1</f>
        <v>#DIV/0!</v>
      </c>
      <c r="K118" s="16" t="e">
        <f>+'SCC x Atuacao = Comércio'!K150/'SCC x Atuacao = Comércio'!K118-1</f>
        <v>#DIV/0!</v>
      </c>
      <c r="L118" s="16">
        <f>+'SCC x Atuacao = Comércio'!L150/'SCC x Atuacao = Comércio'!L118-1</f>
        <v>1.9768655371953159E-2</v>
      </c>
    </row>
    <row r="119" spans="1:12" x14ac:dyDescent="0.25">
      <c r="A119" s="123" t="s">
        <v>547</v>
      </c>
      <c r="B119" s="16">
        <f>+'SCC x Atuacao = Comércio'!B151/'SCC x Atuacao = Comércio'!B119-1</f>
        <v>0.15364247905248707</v>
      </c>
      <c r="C119" s="16" t="e">
        <f>+'SCC x Atuacao = Comércio'!C151/'SCC x Atuacao = Comércio'!C119-1</f>
        <v>#DIV/0!</v>
      </c>
      <c r="D119" s="16" t="e">
        <f>+'SCC x Atuacao = Comércio'!D151/'SCC x Atuacao = Comércio'!D119-1</f>
        <v>#DIV/0!</v>
      </c>
      <c r="E119" s="16" t="e">
        <f>+'SCC x Atuacao = Comércio'!E151/'SCC x Atuacao = Comércio'!E119-1</f>
        <v>#DIV/0!</v>
      </c>
      <c r="F119" s="16">
        <f>+'SCC x Atuacao = Comércio'!F151/'SCC x Atuacao = Comércio'!F119-1</f>
        <v>1.5799654895827908E-2</v>
      </c>
      <c r="G119" s="16" t="e">
        <f>+'SCC x Atuacao = Comércio'!G151/'SCC x Atuacao = Comércio'!G119-1</f>
        <v>#DIV/0!</v>
      </c>
      <c r="H119" s="16" t="e">
        <f>+'SCC x Atuacao = Comércio'!H151/'SCC x Atuacao = Comércio'!H119-1</f>
        <v>#DIV/0!</v>
      </c>
      <c r="I119" s="16">
        <f>+'SCC x Atuacao = Comércio'!I151/'SCC x Atuacao = Comércio'!I119-1</f>
        <v>-0.28638701351286155</v>
      </c>
      <c r="J119" s="16" t="e">
        <f>+'SCC x Atuacao = Comércio'!J151/'SCC x Atuacao = Comércio'!J119-1</f>
        <v>#DIV/0!</v>
      </c>
      <c r="K119" s="16" t="e">
        <f>+'SCC x Atuacao = Comércio'!K151/'SCC x Atuacao = Comércio'!K119-1</f>
        <v>#DIV/0!</v>
      </c>
      <c r="L119" s="16">
        <f>+'SCC x Atuacao = Comércio'!L151/'SCC x Atuacao = Comércio'!L119-1</f>
        <v>1.1653945425736723E-2</v>
      </c>
    </row>
    <row r="120" spans="1:12" x14ac:dyDescent="0.25">
      <c r="A120" s="123" t="s">
        <v>548</v>
      </c>
      <c r="B120" s="16">
        <f>+'SCC x Atuacao = Comércio'!B152/'SCC x Atuacao = Comércio'!B120-1</f>
        <v>0.2165574988903165</v>
      </c>
      <c r="C120" s="16" t="e">
        <f>+'SCC x Atuacao = Comércio'!C152/'SCC x Atuacao = Comércio'!C120-1</f>
        <v>#DIV/0!</v>
      </c>
      <c r="D120" s="16" t="e">
        <f>+'SCC x Atuacao = Comércio'!D152/'SCC x Atuacao = Comércio'!D120-1</f>
        <v>#DIV/0!</v>
      </c>
      <c r="E120" s="16" t="e">
        <f>+'SCC x Atuacao = Comércio'!E152/'SCC x Atuacao = Comércio'!E120-1</f>
        <v>#DIV/0!</v>
      </c>
      <c r="F120" s="16">
        <f>+'SCC x Atuacao = Comércio'!F152/'SCC x Atuacao = Comércio'!F120-1</f>
        <v>3.5888055173916023E-2</v>
      </c>
      <c r="G120" s="16" t="e">
        <f>+'SCC x Atuacao = Comércio'!G152/'SCC x Atuacao = Comércio'!G120-1</f>
        <v>#DIV/0!</v>
      </c>
      <c r="H120" s="16" t="e">
        <f>+'SCC x Atuacao = Comércio'!H152/'SCC x Atuacao = Comércio'!H120-1</f>
        <v>#DIV/0!</v>
      </c>
      <c r="I120" s="16">
        <f>+'SCC x Atuacao = Comércio'!I152/'SCC x Atuacao = Comércio'!I120-1</f>
        <v>-0.20783085152668623</v>
      </c>
      <c r="J120" s="16" t="e">
        <f>+'SCC x Atuacao = Comércio'!J152/'SCC x Atuacao = Comércio'!J120-1</f>
        <v>#DIV/0!</v>
      </c>
      <c r="K120" s="16" t="e">
        <f>+'SCC x Atuacao = Comércio'!K152/'SCC x Atuacao = Comércio'!K120-1</f>
        <v>#DIV/0!</v>
      </c>
      <c r="L120" s="16">
        <f>+'SCC x Atuacao = Comércio'!L152/'SCC x Atuacao = Comércio'!L120-1</f>
        <v>3.3135753821958991E-2</v>
      </c>
    </row>
    <row r="121" spans="1:12" x14ac:dyDescent="0.25">
      <c r="A121" s="123" t="s">
        <v>549</v>
      </c>
      <c r="B121" s="16">
        <f>+'SCC x Atuacao = Comércio'!B153/'SCC x Atuacao = Comércio'!B121-1</f>
        <v>0.21855465816621322</v>
      </c>
      <c r="C121" s="16" t="e">
        <f>+'SCC x Atuacao = Comércio'!C153/'SCC x Atuacao = Comércio'!C121-1</f>
        <v>#DIV/0!</v>
      </c>
      <c r="D121" s="16" t="e">
        <f>+'SCC x Atuacao = Comércio'!D153/'SCC x Atuacao = Comércio'!D121-1</f>
        <v>#DIV/0!</v>
      </c>
      <c r="E121" s="16" t="e">
        <f>+'SCC x Atuacao = Comércio'!E153/'SCC x Atuacao = Comércio'!E121-1</f>
        <v>#DIV/0!</v>
      </c>
      <c r="F121" s="16">
        <f>+'SCC x Atuacao = Comércio'!F153/'SCC x Atuacao = Comércio'!F121-1</f>
        <v>4.3414913379832054E-2</v>
      </c>
      <c r="G121" s="16" t="e">
        <f>+'SCC x Atuacao = Comércio'!G153/'SCC x Atuacao = Comércio'!G121-1</f>
        <v>#DIV/0!</v>
      </c>
      <c r="H121" s="16" t="e">
        <f>+'SCC x Atuacao = Comércio'!H153/'SCC x Atuacao = Comércio'!H121-1</f>
        <v>#DIV/0!</v>
      </c>
      <c r="I121" s="16">
        <f>+'SCC x Atuacao = Comércio'!I153/'SCC x Atuacao = Comércio'!I121-1</f>
        <v>-0.20979235792974693</v>
      </c>
      <c r="J121" s="16" t="e">
        <f>+'SCC x Atuacao = Comércio'!J153/'SCC x Atuacao = Comércio'!J121-1</f>
        <v>#DIV/0!</v>
      </c>
      <c r="K121" s="16" t="e">
        <f>+'SCC x Atuacao = Comércio'!K153/'SCC x Atuacao = Comércio'!K121-1</f>
        <v>#DIV/0!</v>
      </c>
      <c r="L121" s="16">
        <f>+'SCC x Atuacao = Comércio'!L153/'SCC x Atuacao = Comércio'!L121-1</f>
        <v>4.7772989335616911E-2</v>
      </c>
    </row>
    <row r="122" spans="1:12" x14ac:dyDescent="0.25">
      <c r="A122" s="123" t="s">
        <v>550</v>
      </c>
      <c r="B122" s="16">
        <f>+'SCC x Atuacao = Comércio'!B154/'SCC x Atuacao = Comércio'!B122-1</f>
        <v>0.18182662099750946</v>
      </c>
      <c r="C122" s="16" t="e">
        <f>+'SCC x Atuacao = Comércio'!C154/'SCC x Atuacao = Comércio'!C122-1</f>
        <v>#DIV/0!</v>
      </c>
      <c r="D122" s="16" t="e">
        <f>+'SCC x Atuacao = Comércio'!D154/'SCC x Atuacao = Comércio'!D122-1</f>
        <v>#DIV/0!</v>
      </c>
      <c r="E122" s="16" t="e">
        <f>+'SCC x Atuacao = Comércio'!E154/'SCC x Atuacao = Comércio'!E122-1</f>
        <v>#DIV/0!</v>
      </c>
      <c r="F122" s="16">
        <f>+'SCC x Atuacao = Comércio'!F154/'SCC x Atuacao = Comércio'!F122-1</f>
        <v>6.0182375707873215E-2</v>
      </c>
      <c r="G122" s="16" t="e">
        <f>+'SCC x Atuacao = Comércio'!G154/'SCC x Atuacao = Comércio'!G122-1</f>
        <v>#DIV/0!</v>
      </c>
      <c r="H122" s="16" t="e">
        <f>+'SCC x Atuacao = Comércio'!H154/'SCC x Atuacao = Comércio'!H122-1</f>
        <v>#DIV/0!</v>
      </c>
      <c r="I122" s="16">
        <f>+'SCC x Atuacao = Comércio'!I154/'SCC x Atuacao = Comércio'!I122-1</f>
        <v>-0.20593140160613999</v>
      </c>
      <c r="J122" s="16" t="e">
        <f>+'SCC x Atuacao = Comércio'!J154/'SCC x Atuacao = Comércio'!J122-1</f>
        <v>#DIV/0!</v>
      </c>
      <c r="K122" s="16" t="e">
        <f>+'SCC x Atuacao = Comércio'!K154/'SCC x Atuacao = Comércio'!K122-1</f>
        <v>#DIV/0!</v>
      </c>
      <c r="L122" s="16">
        <f>+'SCC x Atuacao = Comércio'!L154/'SCC x Atuacao = Comércio'!L122-1</f>
        <v>5.8470141034349332E-2</v>
      </c>
    </row>
    <row r="123" spans="1:12" x14ac:dyDescent="0.25">
      <c r="A123" s="123" t="s">
        <v>551</v>
      </c>
      <c r="B123" s="16">
        <f>+'SCC x Atuacao = Comércio'!B155/'SCC x Atuacao = Comércio'!B123-1</f>
        <v>0.30351235135794608</v>
      </c>
      <c r="C123" s="16" t="e">
        <f>+'SCC x Atuacao = Comércio'!C155/'SCC x Atuacao = Comércio'!C123-1</f>
        <v>#DIV/0!</v>
      </c>
      <c r="D123" s="16" t="e">
        <f>+'SCC x Atuacao = Comércio'!D155/'SCC x Atuacao = Comércio'!D123-1</f>
        <v>#DIV/0!</v>
      </c>
      <c r="E123" s="16" t="e">
        <f>+'SCC x Atuacao = Comércio'!E155/'SCC x Atuacao = Comércio'!E123-1</f>
        <v>#DIV/0!</v>
      </c>
      <c r="F123" s="16">
        <f>+'SCC x Atuacao = Comércio'!F155/'SCC x Atuacao = Comércio'!F123-1</f>
        <v>-4.7741629404560504E-2</v>
      </c>
      <c r="G123" s="16" t="e">
        <f>+'SCC x Atuacao = Comércio'!G155/'SCC x Atuacao = Comércio'!G123-1</f>
        <v>#DIV/0!</v>
      </c>
      <c r="H123" s="16" t="e">
        <f>+'SCC x Atuacao = Comércio'!H155/'SCC x Atuacao = Comércio'!H123-1</f>
        <v>#DIV/0!</v>
      </c>
      <c r="I123" s="16">
        <f>+'SCC x Atuacao = Comércio'!I155/'SCC x Atuacao = Comércio'!I123-1</f>
        <v>-0.22374557199207989</v>
      </c>
      <c r="J123" s="16" t="e">
        <f>+'SCC x Atuacao = Comércio'!J155/'SCC x Atuacao = Comércio'!J123-1</f>
        <v>#DIV/0!</v>
      </c>
      <c r="K123" s="16" t="e">
        <f>+'SCC x Atuacao = Comércio'!K155/'SCC x Atuacao = Comércio'!K123-1</f>
        <v>#DIV/0!</v>
      </c>
      <c r="L123" s="16">
        <f>+'SCC x Atuacao = Comércio'!L155/'SCC x Atuacao = Comércio'!L123-1</f>
        <v>-2.5292987243970444E-2</v>
      </c>
    </row>
    <row r="124" spans="1:12" x14ac:dyDescent="0.25">
      <c r="A124" s="123" t="s">
        <v>552</v>
      </c>
      <c r="B124" s="16">
        <f>+'SCC x Atuacao = Comércio'!B156/'SCC x Atuacao = Comércio'!B124-1</f>
        <v>0.52963806202645114</v>
      </c>
      <c r="C124" s="16" t="e">
        <f>+'SCC x Atuacao = Comércio'!C156/'SCC x Atuacao = Comércio'!C124-1</f>
        <v>#DIV/0!</v>
      </c>
      <c r="D124" s="16" t="e">
        <f>+'SCC x Atuacao = Comércio'!D156/'SCC x Atuacao = Comércio'!D124-1</f>
        <v>#DIV/0!</v>
      </c>
      <c r="E124" s="16" t="e">
        <f>+'SCC x Atuacao = Comércio'!E156/'SCC x Atuacao = Comércio'!E124-1</f>
        <v>#DIV/0!</v>
      </c>
      <c r="F124" s="16">
        <f>+'SCC x Atuacao = Comércio'!F156/'SCC x Atuacao = Comércio'!F124-1</f>
        <v>7.9142508583866844E-2</v>
      </c>
      <c r="G124" s="16" t="e">
        <f>+'SCC x Atuacao = Comércio'!G156/'SCC x Atuacao = Comércio'!G124-1</f>
        <v>#DIV/0!</v>
      </c>
      <c r="H124" s="16" t="e">
        <f>+'SCC x Atuacao = Comércio'!H156/'SCC x Atuacao = Comércio'!H124-1</f>
        <v>#DIV/0!</v>
      </c>
      <c r="I124" s="16">
        <f>+'SCC x Atuacao = Comércio'!I156/'SCC x Atuacao = Comércio'!I124-1</f>
        <v>3.731590423551534E-3</v>
      </c>
      <c r="J124" s="16" t="e">
        <f>+'SCC x Atuacao = Comércio'!J156/'SCC x Atuacao = Comércio'!J124-1</f>
        <v>#DIV/0!</v>
      </c>
      <c r="K124" s="16" t="e">
        <f>+'SCC x Atuacao = Comércio'!K156/'SCC x Atuacao = Comércio'!K124-1</f>
        <v>#DIV/0!</v>
      </c>
      <c r="L124" s="16">
        <f>+'SCC x Atuacao = Comércio'!L156/'SCC x Atuacao = Comércio'!L124-1</f>
        <v>0.13520032377816182</v>
      </c>
    </row>
    <row r="125" spans="1:12" x14ac:dyDescent="0.25">
      <c r="A125" s="123" t="s">
        <v>553</v>
      </c>
      <c r="B125" s="16">
        <f>+'SCC x Atuacao = Comércio'!B157/'SCC x Atuacao = Comércio'!B125-1</f>
        <v>0.29127775501543351</v>
      </c>
      <c r="C125" s="16" t="e">
        <f>+'SCC x Atuacao = Comércio'!C157/'SCC x Atuacao = Comércio'!C125-1</f>
        <v>#DIV/0!</v>
      </c>
      <c r="D125" s="16" t="e">
        <f>+'SCC x Atuacao = Comércio'!D157/'SCC x Atuacao = Comércio'!D125-1</f>
        <v>#DIV/0!</v>
      </c>
      <c r="E125" s="16" t="e">
        <f>+'SCC x Atuacao = Comércio'!E157/'SCC x Atuacao = Comércio'!E125-1</f>
        <v>#DIV/0!</v>
      </c>
      <c r="F125" s="16">
        <f>+'SCC x Atuacao = Comércio'!F157/'SCC x Atuacao = Comércio'!F125-1</f>
        <v>1.8277999961946234E-2</v>
      </c>
      <c r="G125" s="16" t="e">
        <f>+'SCC x Atuacao = Comércio'!G157/'SCC x Atuacao = Comércio'!G125-1</f>
        <v>#DIV/0!</v>
      </c>
      <c r="H125" s="16" t="e">
        <f>+'SCC x Atuacao = Comércio'!H157/'SCC x Atuacao = Comércio'!H125-1</f>
        <v>#DIV/0!</v>
      </c>
      <c r="I125" s="16">
        <f>+'SCC x Atuacao = Comércio'!I157/'SCC x Atuacao = Comércio'!I125-1</f>
        <v>-0.19025057345469309</v>
      </c>
      <c r="J125" s="16" t="e">
        <f>+'SCC x Atuacao = Comércio'!J157/'SCC x Atuacao = Comércio'!J125-1</f>
        <v>#DIV/0!</v>
      </c>
      <c r="K125" s="16" t="e">
        <f>+'SCC x Atuacao = Comércio'!K157/'SCC x Atuacao = Comércio'!K125-1</f>
        <v>#DIV/0!</v>
      </c>
      <c r="L125" s="16">
        <f>+'SCC x Atuacao = Comércio'!L157/'SCC x Atuacao = Comércio'!L125-1</f>
        <v>3.5059726185374229E-2</v>
      </c>
    </row>
    <row r="126" spans="1:12" x14ac:dyDescent="0.25">
      <c r="A126" s="123" t="s">
        <v>554</v>
      </c>
      <c r="B126" s="16">
        <f>+'SCC x Atuacao = Comércio'!B158/'SCC x Atuacao = Comércio'!B126-1</f>
        <v>0.39753193172923762</v>
      </c>
      <c r="C126" s="16" t="e">
        <f>+'SCC x Atuacao = Comércio'!C158/'SCC x Atuacao = Comércio'!C126-1</f>
        <v>#DIV/0!</v>
      </c>
      <c r="D126" s="16" t="e">
        <f>+'SCC x Atuacao = Comércio'!D158/'SCC x Atuacao = Comércio'!D126-1</f>
        <v>#DIV/0!</v>
      </c>
      <c r="E126" s="16" t="e">
        <f>+'SCC x Atuacao = Comércio'!E158/'SCC x Atuacao = Comércio'!E126-1</f>
        <v>#DIV/0!</v>
      </c>
      <c r="F126" s="16">
        <f>+'SCC x Atuacao = Comércio'!F158/'SCC x Atuacao = Comércio'!F126-1</f>
        <v>3.86724606840394E-3</v>
      </c>
      <c r="G126" s="16" t="e">
        <f>+'SCC x Atuacao = Comércio'!G158/'SCC x Atuacao = Comércio'!G126-1</f>
        <v>#DIV/0!</v>
      </c>
      <c r="H126" s="16" t="e">
        <f>+'SCC x Atuacao = Comércio'!H158/'SCC x Atuacao = Comércio'!H126-1</f>
        <v>#DIV/0!</v>
      </c>
      <c r="I126" s="16">
        <f>+'SCC x Atuacao = Comércio'!I158/'SCC x Atuacao = Comércio'!I126-1</f>
        <v>-0.12898156210105705</v>
      </c>
      <c r="J126" s="16" t="e">
        <f>+'SCC x Atuacao = Comércio'!J158/'SCC x Atuacao = Comércio'!J126-1</f>
        <v>#DIV/0!</v>
      </c>
      <c r="K126" s="16" t="e">
        <f>+'SCC x Atuacao = Comércio'!K158/'SCC x Atuacao = Comércio'!K126-1</f>
        <v>#DIV/0!</v>
      </c>
      <c r="L126" s="16">
        <f>+'SCC x Atuacao = Comércio'!L158/'SCC x Atuacao = Comércio'!L126-1</f>
        <v>2.722340307557225E-2</v>
      </c>
    </row>
    <row r="127" spans="1:12" x14ac:dyDescent="0.25">
      <c r="A127" s="123" t="s">
        <v>555</v>
      </c>
      <c r="B127" s="16">
        <f>+'SCC x Atuacao = Comércio'!B159/'SCC x Atuacao = Comércio'!B127-1</f>
        <v>0.16964411782198852</v>
      </c>
      <c r="C127" s="16" t="e">
        <f>+'SCC x Atuacao = Comércio'!C159/'SCC x Atuacao = Comércio'!C127-1</f>
        <v>#DIV/0!</v>
      </c>
      <c r="D127" s="16" t="e">
        <f>+'SCC x Atuacao = Comércio'!D159/'SCC x Atuacao = Comércio'!D127-1</f>
        <v>#DIV/0!</v>
      </c>
      <c r="E127" s="16" t="e">
        <f>+'SCC x Atuacao = Comércio'!E159/'SCC x Atuacao = Comércio'!E127-1</f>
        <v>#DIV/0!</v>
      </c>
      <c r="F127" s="16">
        <f>+'SCC x Atuacao = Comércio'!F159/'SCC x Atuacao = Comércio'!F127-1</f>
        <v>-0.17885112974168704</v>
      </c>
      <c r="G127" s="16" t="e">
        <f>+'SCC x Atuacao = Comércio'!G159/'SCC x Atuacao = Comércio'!G127-1</f>
        <v>#DIV/0!</v>
      </c>
      <c r="H127" s="16" t="e">
        <f>+'SCC x Atuacao = Comércio'!H159/'SCC x Atuacao = Comércio'!H127-1</f>
        <v>#DIV/0!</v>
      </c>
      <c r="I127" s="16">
        <f>+'SCC x Atuacao = Comércio'!I159/'SCC x Atuacao = Comércio'!I127-1</f>
        <v>-0.33476446499084578</v>
      </c>
      <c r="J127" s="16" t="e">
        <f>+'SCC x Atuacao = Comércio'!J159/'SCC x Atuacao = Comércio'!J127-1</f>
        <v>#DIV/0!</v>
      </c>
      <c r="K127" s="16" t="e">
        <f>+'SCC x Atuacao = Comércio'!K159/'SCC x Atuacao = Comércio'!K127-1</f>
        <v>#DIV/0!</v>
      </c>
      <c r="L127" s="16">
        <f>+'SCC x Atuacao = Comércio'!L159/'SCC x Atuacao = Comércio'!L127-1</f>
        <v>-0.1616191395435822</v>
      </c>
    </row>
    <row r="128" spans="1:12" x14ac:dyDescent="0.25">
      <c r="A128" s="123" t="s">
        <v>95</v>
      </c>
      <c r="B128" s="16">
        <f>+'SCC x Atuacao = Comércio'!B160/'SCC x Atuacao = Comércio'!B128-1</f>
        <v>0.23100725251348453</v>
      </c>
      <c r="C128" s="16" t="e">
        <f>+'SCC x Atuacao = Comércio'!C160/'SCC x Atuacao = Comércio'!C128-1</f>
        <v>#DIV/0!</v>
      </c>
      <c r="D128" s="16" t="e">
        <f>+'SCC x Atuacao = Comércio'!D160/'SCC x Atuacao = Comércio'!D128-1</f>
        <v>#DIV/0!</v>
      </c>
      <c r="E128" s="16" t="e">
        <f>+'SCC x Atuacao = Comércio'!E160/'SCC x Atuacao = Comércio'!E128-1</f>
        <v>#DIV/0!</v>
      </c>
      <c r="F128" s="16">
        <f>+'SCC x Atuacao = Comércio'!F160/'SCC x Atuacao = Comércio'!F128-1</f>
        <v>1.1401615574732071E-2</v>
      </c>
      <c r="G128" s="16" t="e">
        <f>+'SCC x Atuacao = Comércio'!G160/'SCC x Atuacao = Comércio'!G128-1</f>
        <v>#DIV/0!</v>
      </c>
      <c r="H128" s="16" t="e">
        <f>+'SCC x Atuacao = Comércio'!H160/'SCC x Atuacao = Comércio'!H128-1</f>
        <v>#DIV/0!</v>
      </c>
      <c r="I128" s="16">
        <f>+'SCC x Atuacao = Comércio'!I160/'SCC x Atuacao = Comércio'!I128-1</f>
        <v>-0.21581873206754443</v>
      </c>
      <c r="J128" s="16" t="e">
        <f>+'SCC x Atuacao = Comércio'!J160/'SCC x Atuacao = Comércio'!J128-1</f>
        <v>#DIV/0!</v>
      </c>
      <c r="K128" s="16" t="e">
        <f>+'SCC x Atuacao = Comércio'!K160/'SCC x Atuacao = Comércio'!K128-1</f>
        <v>#DIV/0!</v>
      </c>
      <c r="L128" s="16">
        <f>+'SCC x Atuacao = Comércio'!L160/'SCC x Atuacao = Comércio'!L128-1</f>
        <v>1.364676011209931E-2</v>
      </c>
    </row>
    <row r="129" spans="1:12" x14ac:dyDescent="0.25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</row>
    <row r="130" spans="1:12" x14ac:dyDescent="0.25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s="123" customFormat="1" x14ac:dyDescent="0.25"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939</v>
      </c>
    </row>
    <row r="133" spans="1:12" x14ac:dyDescent="0.25">
      <c r="A133" s="123" t="s">
        <v>529</v>
      </c>
      <c r="B133" s="16">
        <f>+'SCC x Atuacao = Comércio'!B165/'SCC x Atuacao = Comércio'!B133-1</f>
        <v>8.2525273071409E-2</v>
      </c>
      <c r="C133" s="16" t="e">
        <f>+'SCC x Atuacao = Comércio'!C165/'SCC x Atuacao = Comércio'!C133-1</f>
        <v>#DIV/0!</v>
      </c>
      <c r="D133" s="16" t="e">
        <f>+'SCC x Atuacao = Comércio'!D165/'SCC x Atuacao = Comércio'!D133-1</f>
        <v>#DIV/0!</v>
      </c>
      <c r="E133" s="16" t="e">
        <f>+'SCC x Atuacao = Comércio'!E165/'SCC x Atuacao = Comércio'!E133-1</f>
        <v>#DIV/0!</v>
      </c>
      <c r="F133" s="16">
        <f>+'SCC x Atuacao = Comércio'!F165/'SCC x Atuacao = Comércio'!F133-1</f>
        <v>0.25803300795233097</v>
      </c>
      <c r="G133" s="16" t="e">
        <f>+'SCC x Atuacao = Comércio'!G165/'SCC x Atuacao = Comércio'!G133-1</f>
        <v>#DIV/0!</v>
      </c>
      <c r="H133" s="16" t="e">
        <f>+'SCC x Atuacao = Comércio'!H165/'SCC x Atuacao = Comércio'!H133-1</f>
        <v>#DIV/0!</v>
      </c>
      <c r="I133" s="16">
        <f>+'SCC x Atuacao = Comércio'!I165/'SCC x Atuacao = Comércio'!I133-1</f>
        <v>0.46534215913138932</v>
      </c>
      <c r="J133" s="16" t="e">
        <f>+'SCC x Atuacao = Comércio'!J165/'SCC x Atuacao = Comércio'!J133-1</f>
        <v>#DIV/0!</v>
      </c>
      <c r="K133" s="16" t="e">
        <f>+'SCC x Atuacao = Comércio'!K165/'SCC x Atuacao = Comércio'!K133-1</f>
        <v>#DIV/0!</v>
      </c>
      <c r="L133" s="16">
        <f>+'SCC x Atuacao = Comércio'!L165/'SCC x Atuacao = Comércio'!L133-1</f>
        <v>0.2261474375029382</v>
      </c>
    </row>
    <row r="134" spans="1:12" x14ac:dyDescent="0.25">
      <c r="A134" s="123" t="s">
        <v>530</v>
      </c>
      <c r="B134" s="16">
        <f>+'SCC x Atuacao = Comércio'!B166/'SCC x Atuacao = Comércio'!B134-1</f>
        <v>0.65516775389306448</v>
      </c>
      <c r="C134" s="16" t="e">
        <f>+'SCC x Atuacao = Comércio'!C166/'SCC x Atuacao = Comércio'!C134-1</f>
        <v>#DIV/0!</v>
      </c>
      <c r="D134" s="16" t="e">
        <f>+'SCC x Atuacao = Comércio'!D166/'SCC x Atuacao = Comércio'!D134-1</f>
        <v>#DIV/0!</v>
      </c>
      <c r="E134" s="16" t="e">
        <f>+'SCC x Atuacao = Comércio'!E166/'SCC x Atuacao = Comércio'!E134-1</f>
        <v>#DIV/0!</v>
      </c>
      <c r="F134" s="16">
        <f>+'SCC x Atuacao = Comércio'!F166/'SCC x Atuacao = Comércio'!F134-1</f>
        <v>0.20002549444123696</v>
      </c>
      <c r="G134" s="16" t="e">
        <f>+'SCC x Atuacao = Comércio'!G166/'SCC x Atuacao = Comércio'!G134-1</f>
        <v>#DIV/0!</v>
      </c>
      <c r="H134" s="16" t="e">
        <f>+'SCC x Atuacao = Comércio'!H166/'SCC x Atuacao = Comércio'!H134-1</f>
        <v>#DIV/0!</v>
      </c>
      <c r="I134" s="16">
        <f>+'SCC x Atuacao = Comércio'!I166/'SCC x Atuacao = Comércio'!I134-1</f>
        <v>0.10384737767649876</v>
      </c>
      <c r="J134" s="16" t="e">
        <f>+'SCC x Atuacao = Comércio'!J166/'SCC x Atuacao = Comércio'!J134-1</f>
        <v>#DIV/0!</v>
      </c>
      <c r="K134" s="16" t="e">
        <f>+'SCC x Atuacao = Comércio'!K166/'SCC x Atuacao = Comércio'!K134-1</f>
        <v>#DIV/0!</v>
      </c>
      <c r="L134" s="16">
        <f>+'SCC x Atuacao = Comércio'!L166/'SCC x Atuacao = Comércio'!L134-1</f>
        <v>0.25142494118099834</v>
      </c>
    </row>
    <row r="135" spans="1:12" x14ac:dyDescent="0.25">
      <c r="A135" s="123" t="s">
        <v>531</v>
      </c>
      <c r="B135" s="16">
        <f>+'SCC x Atuacao = Comércio'!B167/'SCC x Atuacao = Comércio'!B135-1</f>
        <v>0.22078597338578798</v>
      </c>
      <c r="C135" s="16" t="e">
        <f>+'SCC x Atuacao = Comércio'!C167/'SCC x Atuacao = Comércio'!C135-1</f>
        <v>#DIV/0!</v>
      </c>
      <c r="D135" s="16" t="e">
        <f>+'SCC x Atuacao = Comércio'!D167/'SCC x Atuacao = Comércio'!D135-1</f>
        <v>#DIV/0!</v>
      </c>
      <c r="E135" s="16" t="e">
        <f>+'SCC x Atuacao = Comércio'!E167/'SCC x Atuacao = Comércio'!E135-1</f>
        <v>#DIV/0!</v>
      </c>
      <c r="F135" s="16">
        <f>+'SCC x Atuacao = Comércio'!F167/'SCC x Atuacao = Comércio'!F135-1</f>
        <v>0.21452872595275907</v>
      </c>
      <c r="G135" s="16" t="e">
        <f>+'SCC x Atuacao = Comércio'!G167/'SCC x Atuacao = Comércio'!G135-1</f>
        <v>#DIV/0!</v>
      </c>
      <c r="H135" s="16" t="e">
        <f>+'SCC x Atuacao = Comércio'!H167/'SCC x Atuacao = Comércio'!H135-1</f>
        <v>#DIV/0!</v>
      </c>
      <c r="I135" s="16">
        <f>+'SCC x Atuacao = Comércio'!I167/'SCC x Atuacao = Comércio'!I135-1</f>
        <v>6.9628705833686189E-2</v>
      </c>
      <c r="J135" s="16" t="e">
        <f>+'SCC x Atuacao = Comércio'!J167/'SCC x Atuacao = Comércio'!J135-1</f>
        <v>#DIV/0!</v>
      </c>
      <c r="K135" s="16" t="e">
        <f>+'SCC x Atuacao = Comércio'!K167/'SCC x Atuacao = Comércio'!K135-1</f>
        <v>#DIV/0!</v>
      </c>
      <c r="L135" s="16">
        <f>+'SCC x Atuacao = Comércio'!L167/'SCC x Atuacao = Comércio'!L135-1</f>
        <v>0.20325858867537838</v>
      </c>
    </row>
    <row r="136" spans="1:12" x14ac:dyDescent="0.25">
      <c r="A136" s="123" t="s">
        <v>532</v>
      </c>
      <c r="B136" s="16">
        <f>+'SCC x Atuacao = Comércio'!B168/'SCC x Atuacao = Comércio'!B136-1</f>
        <v>0.94769248204162237</v>
      </c>
      <c r="C136" s="16" t="e">
        <f>+'SCC x Atuacao = Comércio'!C168/'SCC x Atuacao = Comércio'!C136-1</f>
        <v>#DIV/0!</v>
      </c>
      <c r="D136" s="16" t="e">
        <f>+'SCC x Atuacao = Comércio'!D168/'SCC x Atuacao = Comércio'!D136-1</f>
        <v>#DIV/0!</v>
      </c>
      <c r="E136" s="16" t="e">
        <f>+'SCC x Atuacao = Comércio'!E168/'SCC x Atuacao = Comércio'!E136-1</f>
        <v>#DIV/0!</v>
      </c>
      <c r="F136" s="16">
        <f>+'SCC x Atuacao = Comércio'!F168/'SCC x Atuacao = Comércio'!F136-1</f>
        <v>0.92216834958216998</v>
      </c>
      <c r="G136" s="16" t="e">
        <f>+'SCC x Atuacao = Comércio'!G168/'SCC x Atuacao = Comércio'!G136-1</f>
        <v>#DIV/0!</v>
      </c>
      <c r="H136" s="16" t="e">
        <f>+'SCC x Atuacao = Comércio'!H168/'SCC x Atuacao = Comércio'!H136-1</f>
        <v>#DIV/0!</v>
      </c>
      <c r="I136" s="16">
        <f>+'SCC x Atuacao = Comércio'!I168/'SCC x Atuacao = Comércio'!I136-1</f>
        <v>0.4905052296159409</v>
      </c>
      <c r="J136" s="16" t="e">
        <f>+'SCC x Atuacao = Comércio'!J168/'SCC x Atuacao = Comércio'!J136-1</f>
        <v>#DIV/0!</v>
      </c>
      <c r="K136" s="16" t="e">
        <f>+'SCC x Atuacao = Comércio'!K168/'SCC x Atuacao = Comércio'!K136-1</f>
        <v>#DIV/0!</v>
      </c>
      <c r="L136" s="16">
        <f>+'SCC x Atuacao = Comércio'!L168/'SCC x Atuacao = Comércio'!L136-1</f>
        <v>0.85341950003686162</v>
      </c>
    </row>
    <row r="137" spans="1:12" x14ac:dyDescent="0.25">
      <c r="A137" s="123" t="s">
        <v>533</v>
      </c>
      <c r="B137" s="16">
        <f>+'SCC x Atuacao = Comércio'!B169/'SCC x Atuacao = Comércio'!B137-1</f>
        <v>0.13676591888885814</v>
      </c>
      <c r="C137" s="16" t="e">
        <f>+'SCC x Atuacao = Comércio'!C169/'SCC x Atuacao = Comércio'!C137-1</f>
        <v>#DIV/0!</v>
      </c>
      <c r="D137" s="16" t="e">
        <f>+'SCC x Atuacao = Comércio'!D169/'SCC x Atuacao = Comércio'!D137-1</f>
        <v>#DIV/0!</v>
      </c>
      <c r="E137" s="16" t="e">
        <f>+'SCC x Atuacao = Comércio'!E169/'SCC x Atuacao = Comércio'!E137-1</f>
        <v>#DIV/0!</v>
      </c>
      <c r="F137" s="16">
        <f>+'SCC x Atuacao = Comércio'!F169/'SCC x Atuacao = Comércio'!F137-1</f>
        <v>0.28380272362569214</v>
      </c>
      <c r="G137" s="16" t="e">
        <f>+'SCC x Atuacao = Comércio'!G169/'SCC x Atuacao = Comércio'!G137-1</f>
        <v>#DIV/0!</v>
      </c>
      <c r="H137" s="16" t="e">
        <f>+'SCC x Atuacao = Comércio'!H169/'SCC x Atuacao = Comércio'!H137-1</f>
        <v>#DIV/0!</v>
      </c>
      <c r="I137" s="16">
        <f>+'SCC x Atuacao = Comércio'!I169/'SCC x Atuacao = Comércio'!I137-1</f>
        <v>0.17656464022814577</v>
      </c>
      <c r="J137" s="16" t="e">
        <f>+'SCC x Atuacao = Comércio'!J169/'SCC x Atuacao = Comércio'!J137-1</f>
        <v>#DIV/0!</v>
      </c>
      <c r="K137" s="16" t="e">
        <f>+'SCC x Atuacao = Comércio'!K169/'SCC x Atuacao = Comércio'!K137-1</f>
        <v>#DIV/0!</v>
      </c>
      <c r="L137" s="16">
        <f>+'SCC x Atuacao = Comércio'!L169/'SCC x Atuacao = Comércio'!L137-1</f>
        <v>0.2613796783046598</v>
      </c>
    </row>
    <row r="138" spans="1:12" x14ac:dyDescent="0.25">
      <c r="A138" s="123" t="s">
        <v>534</v>
      </c>
      <c r="B138" s="16">
        <f>+'SCC x Atuacao = Comércio'!B170/'SCC x Atuacao = Comércio'!B138-1</f>
        <v>0.91055097948276664</v>
      </c>
      <c r="C138" s="16" t="e">
        <f>+'SCC x Atuacao = Comércio'!C170/'SCC x Atuacao = Comércio'!C138-1</f>
        <v>#DIV/0!</v>
      </c>
      <c r="D138" s="16" t="e">
        <f>+'SCC x Atuacao = Comércio'!D170/'SCC x Atuacao = Comércio'!D138-1</f>
        <v>#DIV/0!</v>
      </c>
      <c r="E138" s="16" t="e">
        <f>+'SCC x Atuacao = Comércio'!E170/'SCC x Atuacao = Comércio'!E138-1</f>
        <v>#DIV/0!</v>
      </c>
      <c r="F138" s="16">
        <f>+'SCC x Atuacao = Comércio'!F170/'SCC x Atuacao = Comércio'!F138-1</f>
        <v>0.26040201853873191</v>
      </c>
      <c r="G138" s="16" t="e">
        <f>+'SCC x Atuacao = Comércio'!G170/'SCC x Atuacao = Comércio'!G138-1</f>
        <v>#DIV/0!</v>
      </c>
      <c r="H138" s="16" t="e">
        <f>+'SCC x Atuacao = Comércio'!H170/'SCC x Atuacao = Comércio'!H138-1</f>
        <v>#DIV/0!</v>
      </c>
      <c r="I138" s="16">
        <f>+'SCC x Atuacao = Comércio'!I170/'SCC x Atuacao = Comércio'!I138-1</f>
        <v>-0.49227609092970104</v>
      </c>
      <c r="J138" s="16" t="e">
        <f>+'SCC x Atuacao = Comércio'!J170/'SCC x Atuacao = Comércio'!J138-1</f>
        <v>#DIV/0!</v>
      </c>
      <c r="K138" s="16" t="e">
        <f>+'SCC x Atuacao = Comércio'!K170/'SCC x Atuacao = Comércio'!K138-1</f>
        <v>#DIV/0!</v>
      </c>
      <c r="L138" s="16">
        <f>+'SCC x Atuacao = Comércio'!L170/'SCC x Atuacao = Comércio'!L138-1</f>
        <v>0.24767155843341326</v>
      </c>
    </row>
    <row r="139" spans="1:12" x14ac:dyDescent="0.25">
      <c r="A139" s="123" t="s">
        <v>535</v>
      </c>
      <c r="B139" s="16">
        <f>+'SCC x Atuacao = Comércio'!B171/'SCC x Atuacao = Comércio'!B139-1</f>
        <v>0.54804177436035695</v>
      </c>
      <c r="C139" s="16" t="e">
        <f>+'SCC x Atuacao = Comércio'!C171/'SCC x Atuacao = Comércio'!C139-1</f>
        <v>#DIV/0!</v>
      </c>
      <c r="D139" s="16" t="e">
        <f>+'SCC x Atuacao = Comércio'!D171/'SCC x Atuacao = Comércio'!D139-1</f>
        <v>#DIV/0!</v>
      </c>
      <c r="E139" s="16" t="e">
        <f>+'SCC x Atuacao = Comércio'!E171/'SCC x Atuacao = Comércio'!E139-1</f>
        <v>#DIV/0!</v>
      </c>
      <c r="F139" s="16">
        <f>+'SCC x Atuacao = Comércio'!F171/'SCC x Atuacao = Comércio'!F139-1</f>
        <v>8.7198894520128523E-3</v>
      </c>
      <c r="G139" s="16" t="e">
        <f>+'SCC x Atuacao = Comércio'!G171/'SCC x Atuacao = Comércio'!G139-1</f>
        <v>#DIV/0!</v>
      </c>
      <c r="H139" s="16" t="e">
        <f>+'SCC x Atuacao = Comércio'!H171/'SCC x Atuacao = Comércio'!H139-1</f>
        <v>#DIV/0!</v>
      </c>
      <c r="I139" s="16">
        <f>+'SCC x Atuacao = Comércio'!I171/'SCC x Atuacao = Comércio'!I139-1</f>
        <v>5.2517468561403824E-2</v>
      </c>
      <c r="J139" s="16" t="e">
        <f>+'SCC x Atuacao = Comércio'!J171/'SCC x Atuacao = Comércio'!J139-1</f>
        <v>#DIV/0!</v>
      </c>
      <c r="K139" s="16" t="e">
        <f>+'SCC x Atuacao = Comércio'!K171/'SCC x Atuacao = Comércio'!K139-1</f>
        <v>#DIV/0!</v>
      </c>
      <c r="L139" s="16">
        <f>+'SCC x Atuacao = Comércio'!L171/'SCC x Atuacao = Comércio'!L139-1</f>
        <v>5.3623860066902118E-2</v>
      </c>
    </row>
    <row r="140" spans="1:12" x14ac:dyDescent="0.25">
      <c r="A140" s="123" t="s">
        <v>536</v>
      </c>
      <c r="B140" s="16">
        <f>+'SCC x Atuacao = Comércio'!B172/'SCC x Atuacao = Comércio'!B140-1</f>
        <v>0.56474490777442243</v>
      </c>
      <c r="C140" s="16" t="e">
        <f>+'SCC x Atuacao = Comércio'!C172/'SCC x Atuacao = Comércio'!C140-1</f>
        <v>#DIV/0!</v>
      </c>
      <c r="D140" s="16" t="e">
        <f>+'SCC x Atuacao = Comércio'!D172/'SCC x Atuacao = Comércio'!D140-1</f>
        <v>#DIV/0!</v>
      </c>
      <c r="E140" s="16" t="e">
        <f>+'SCC x Atuacao = Comércio'!E172/'SCC x Atuacao = Comércio'!E140-1</f>
        <v>#DIV/0!</v>
      </c>
      <c r="F140" s="16">
        <f>+'SCC x Atuacao = Comércio'!F172/'SCC x Atuacao = Comércio'!F140-1</f>
        <v>0.27907040259472948</v>
      </c>
      <c r="G140" s="16" t="e">
        <f>+'SCC x Atuacao = Comércio'!G172/'SCC x Atuacao = Comércio'!G140-1</f>
        <v>#DIV/0!</v>
      </c>
      <c r="H140" s="16" t="e">
        <f>+'SCC x Atuacao = Comércio'!H172/'SCC x Atuacao = Comércio'!H140-1</f>
        <v>#DIV/0!</v>
      </c>
      <c r="I140" s="16">
        <f>+'SCC x Atuacao = Comércio'!I172/'SCC x Atuacao = Comércio'!I140-1</f>
        <v>5.0466721275191029E-2</v>
      </c>
      <c r="J140" s="16" t="e">
        <f>+'SCC x Atuacao = Comércio'!J172/'SCC x Atuacao = Comércio'!J140-1</f>
        <v>#DIV/0!</v>
      </c>
      <c r="K140" s="16" t="e">
        <f>+'SCC x Atuacao = Comércio'!K172/'SCC x Atuacao = Comércio'!K140-1</f>
        <v>#DIV/0!</v>
      </c>
      <c r="L140" s="16">
        <f>+'SCC x Atuacao = Comércio'!L172/'SCC x Atuacao = Comércio'!L140-1</f>
        <v>0.29357330059188924</v>
      </c>
    </row>
    <row r="141" spans="1:12" x14ac:dyDescent="0.25">
      <c r="A141" s="123" t="s">
        <v>537</v>
      </c>
      <c r="B141" s="16">
        <f>+'SCC x Atuacao = Comércio'!B173/'SCC x Atuacao = Comércio'!B141-1</f>
        <v>0.10900337874610111</v>
      </c>
      <c r="C141" s="16" t="e">
        <f>+'SCC x Atuacao = Comércio'!C173/'SCC x Atuacao = Comércio'!C141-1</f>
        <v>#DIV/0!</v>
      </c>
      <c r="D141" s="16" t="e">
        <f>+'SCC x Atuacao = Comércio'!D173/'SCC x Atuacao = Comércio'!D141-1</f>
        <v>#DIV/0!</v>
      </c>
      <c r="E141" s="16" t="e">
        <f>+'SCC x Atuacao = Comércio'!E173/'SCC x Atuacao = Comércio'!E141-1</f>
        <v>#DIV/0!</v>
      </c>
      <c r="F141" s="16">
        <f>+'SCC x Atuacao = Comércio'!F173/'SCC x Atuacao = Comércio'!F141-1</f>
        <v>0.12626741394755814</v>
      </c>
      <c r="G141" s="16" t="e">
        <f>+'SCC x Atuacao = Comércio'!G173/'SCC x Atuacao = Comércio'!G141-1</f>
        <v>#DIV/0!</v>
      </c>
      <c r="H141" s="16" t="e">
        <f>+'SCC x Atuacao = Comércio'!H173/'SCC x Atuacao = Comércio'!H141-1</f>
        <v>#DIV/0!</v>
      </c>
      <c r="I141" s="16">
        <f>+'SCC x Atuacao = Comércio'!I173/'SCC x Atuacao = Comércio'!I141-1</f>
        <v>4.9987362740035568E-2</v>
      </c>
      <c r="J141" s="16" t="e">
        <f>+'SCC x Atuacao = Comércio'!J173/'SCC x Atuacao = Comércio'!J141-1</f>
        <v>#DIV/0!</v>
      </c>
      <c r="K141" s="16" t="e">
        <f>+'SCC x Atuacao = Comércio'!K173/'SCC x Atuacao = Comércio'!K141-1</f>
        <v>#DIV/0!</v>
      </c>
      <c r="L141" s="16">
        <f>+'SCC x Atuacao = Comércio'!L173/'SCC x Atuacao = Comércio'!L141-1</f>
        <v>0.11777243949351202</v>
      </c>
    </row>
    <row r="142" spans="1:12" x14ac:dyDescent="0.25">
      <c r="A142" s="123" t="s">
        <v>538</v>
      </c>
      <c r="B142" s="16">
        <f>+'SCC x Atuacao = Comércio'!B174/'SCC x Atuacao = Comércio'!B142-1</f>
        <v>0.31824067697999192</v>
      </c>
      <c r="C142" s="16" t="e">
        <f>+'SCC x Atuacao = Comércio'!C174/'SCC x Atuacao = Comércio'!C142-1</f>
        <v>#DIV/0!</v>
      </c>
      <c r="D142" s="16" t="e">
        <f>+'SCC x Atuacao = Comércio'!D174/'SCC x Atuacao = Comércio'!D142-1</f>
        <v>#DIV/0!</v>
      </c>
      <c r="E142" s="16" t="e">
        <f>+'SCC x Atuacao = Comércio'!E174/'SCC x Atuacao = Comércio'!E142-1</f>
        <v>#DIV/0!</v>
      </c>
      <c r="F142" s="16">
        <f>+'SCC x Atuacao = Comércio'!F174/'SCC x Atuacao = Comércio'!F142-1</f>
        <v>9.6265807864909902E-2</v>
      </c>
      <c r="G142" s="16" t="e">
        <f>+'SCC x Atuacao = Comércio'!G174/'SCC x Atuacao = Comércio'!G142-1</f>
        <v>#DIV/0!</v>
      </c>
      <c r="H142" s="16" t="e">
        <f>+'SCC x Atuacao = Comércio'!H174/'SCC x Atuacao = Comércio'!H142-1</f>
        <v>#DIV/0!</v>
      </c>
      <c r="I142" s="16">
        <f>+'SCC x Atuacao = Comércio'!I174/'SCC x Atuacao = Comércio'!I142-1</f>
        <v>0.16201064204736548</v>
      </c>
      <c r="J142" s="16" t="e">
        <f>+'SCC x Atuacao = Comércio'!J174/'SCC x Atuacao = Comércio'!J142-1</f>
        <v>#DIV/0!</v>
      </c>
      <c r="K142" s="16" t="e">
        <f>+'SCC x Atuacao = Comércio'!K174/'SCC x Atuacao = Comércio'!K142-1</f>
        <v>#DIV/0!</v>
      </c>
      <c r="L142" s="16">
        <f>+'SCC x Atuacao = Comércio'!L174/'SCC x Atuacao = Comércio'!L142-1</f>
        <v>0.11010414097966459</v>
      </c>
    </row>
    <row r="143" spans="1:12" x14ac:dyDescent="0.25">
      <c r="A143" s="123" t="s">
        <v>539</v>
      </c>
      <c r="B143" s="16">
        <f>+'SCC x Atuacao = Comércio'!B175/'SCC x Atuacao = Comércio'!B143-1</f>
        <v>0.33249064149891105</v>
      </c>
      <c r="C143" s="16" t="e">
        <f>+'SCC x Atuacao = Comércio'!C175/'SCC x Atuacao = Comércio'!C143-1</f>
        <v>#DIV/0!</v>
      </c>
      <c r="D143" s="16" t="e">
        <f>+'SCC x Atuacao = Comércio'!D175/'SCC x Atuacao = Comércio'!D143-1</f>
        <v>#DIV/0!</v>
      </c>
      <c r="E143" s="16" t="e">
        <f>+'SCC x Atuacao = Comércio'!E175/'SCC x Atuacao = Comércio'!E143-1</f>
        <v>#DIV/0!</v>
      </c>
      <c r="F143" s="16">
        <f>+'SCC x Atuacao = Comércio'!F175/'SCC x Atuacao = Comércio'!F143-1</f>
        <v>0.16758488005613525</v>
      </c>
      <c r="G143" s="16" t="e">
        <f>+'SCC x Atuacao = Comércio'!G175/'SCC x Atuacao = Comércio'!G143-1</f>
        <v>#DIV/0!</v>
      </c>
      <c r="H143" s="16" t="e">
        <f>+'SCC x Atuacao = Comércio'!H175/'SCC x Atuacao = Comércio'!H143-1</f>
        <v>#DIV/0!</v>
      </c>
      <c r="I143" s="16">
        <f>+'SCC x Atuacao = Comércio'!I175/'SCC x Atuacao = Comércio'!I143-1</f>
        <v>-1.4381478121924696E-2</v>
      </c>
      <c r="J143" s="16" t="e">
        <f>+'SCC x Atuacao = Comércio'!J175/'SCC x Atuacao = Comércio'!J143-1</f>
        <v>#DIV/0!</v>
      </c>
      <c r="K143" s="16" t="e">
        <f>+'SCC x Atuacao = Comércio'!K175/'SCC x Atuacao = Comércio'!K143-1</f>
        <v>#DIV/0!</v>
      </c>
      <c r="L143" s="16">
        <f>+'SCC x Atuacao = Comércio'!L175/'SCC x Atuacao = Comércio'!L143-1</f>
        <v>0.16308297921831216</v>
      </c>
    </row>
    <row r="144" spans="1:12" x14ac:dyDescent="0.25">
      <c r="A144" s="123" t="s">
        <v>540</v>
      </c>
      <c r="B144" s="16">
        <f>+'SCC x Atuacao = Comércio'!B176/'SCC x Atuacao = Comércio'!B144-1</f>
        <v>0.42651193960556233</v>
      </c>
      <c r="C144" s="16" t="e">
        <f>+'SCC x Atuacao = Comércio'!C176/'SCC x Atuacao = Comércio'!C144-1</f>
        <v>#DIV/0!</v>
      </c>
      <c r="D144" s="16" t="e">
        <f>+'SCC x Atuacao = Comércio'!D176/'SCC x Atuacao = Comércio'!D144-1</f>
        <v>#DIV/0!</v>
      </c>
      <c r="E144" s="16" t="e">
        <f>+'SCC x Atuacao = Comércio'!E176/'SCC x Atuacao = Comércio'!E144-1</f>
        <v>#DIV/0!</v>
      </c>
      <c r="F144" s="16">
        <f>+'SCC x Atuacao = Comércio'!F176/'SCC x Atuacao = Comércio'!F144-1</f>
        <v>0.11541745961951921</v>
      </c>
      <c r="G144" s="16" t="e">
        <f>+'SCC x Atuacao = Comércio'!G176/'SCC x Atuacao = Comércio'!G144-1</f>
        <v>#DIV/0!</v>
      </c>
      <c r="H144" s="16" t="e">
        <f>+'SCC x Atuacao = Comércio'!H176/'SCC x Atuacao = Comércio'!H144-1</f>
        <v>#DIV/0!</v>
      </c>
      <c r="I144" s="16">
        <f>+'SCC x Atuacao = Comércio'!I176/'SCC x Atuacao = Comércio'!I144-1</f>
        <v>0.3536977579218854</v>
      </c>
      <c r="J144" s="16" t="e">
        <f>+'SCC x Atuacao = Comércio'!J176/'SCC x Atuacao = Comércio'!J144-1</f>
        <v>#DIV/0!</v>
      </c>
      <c r="K144" s="16" t="e">
        <f>+'SCC x Atuacao = Comércio'!K176/'SCC x Atuacao = Comércio'!K144-1</f>
        <v>#DIV/0!</v>
      </c>
      <c r="L144" s="16">
        <f>+'SCC x Atuacao = Comércio'!L176/'SCC x Atuacao = Comércio'!L144-1</f>
        <v>0.17027277542597674</v>
      </c>
    </row>
    <row r="145" spans="1:12" x14ac:dyDescent="0.25">
      <c r="A145" s="123" t="s">
        <v>541</v>
      </c>
      <c r="B145" s="16">
        <f>+'SCC x Atuacao = Comércio'!B177/'SCC x Atuacao = Comércio'!B145-1</f>
        <v>0.28801891922664424</v>
      </c>
      <c r="C145" s="16" t="e">
        <f>+'SCC x Atuacao = Comércio'!C177/'SCC x Atuacao = Comércio'!C145-1</f>
        <v>#DIV/0!</v>
      </c>
      <c r="D145" s="16" t="e">
        <f>+'SCC x Atuacao = Comércio'!D177/'SCC x Atuacao = Comércio'!D145-1</f>
        <v>#DIV/0!</v>
      </c>
      <c r="E145" s="16" t="e">
        <f>+'SCC x Atuacao = Comércio'!E177/'SCC x Atuacao = Comércio'!E145-1</f>
        <v>#DIV/0!</v>
      </c>
      <c r="F145" s="16">
        <f>+'SCC x Atuacao = Comércio'!F177/'SCC x Atuacao = Comércio'!F145-1</f>
        <v>0.4508502128909464</v>
      </c>
      <c r="G145" s="16" t="e">
        <f>+'SCC x Atuacao = Comércio'!G177/'SCC x Atuacao = Comércio'!G145-1</f>
        <v>#DIV/0!</v>
      </c>
      <c r="H145" s="16" t="e">
        <f>+'SCC x Atuacao = Comércio'!H177/'SCC x Atuacao = Comércio'!H145-1</f>
        <v>#DIV/0!</v>
      </c>
      <c r="I145" s="16">
        <f>+'SCC x Atuacao = Comércio'!I177/'SCC x Atuacao = Comércio'!I145-1</f>
        <v>5.8641011616532346E-2</v>
      </c>
      <c r="J145" s="16" t="e">
        <f>+'SCC x Atuacao = Comércio'!J177/'SCC x Atuacao = Comércio'!J145-1</f>
        <v>#DIV/0!</v>
      </c>
      <c r="K145" s="16" t="e">
        <f>+'SCC x Atuacao = Comércio'!K177/'SCC x Atuacao = Comércio'!K145-1</f>
        <v>#DIV/0!</v>
      </c>
      <c r="L145" s="16">
        <f>+'SCC x Atuacao = Comércio'!L177/'SCC x Atuacao = Comércio'!L145-1</f>
        <v>0.41828044617392757</v>
      </c>
    </row>
    <row r="146" spans="1:12" x14ac:dyDescent="0.25">
      <c r="A146" s="123" t="s">
        <v>542</v>
      </c>
      <c r="B146" s="16">
        <f>+'SCC x Atuacao = Comércio'!B178/'SCC x Atuacao = Comércio'!B146-1</f>
        <v>0.12009605798162304</v>
      </c>
      <c r="C146" s="16" t="e">
        <f>+'SCC x Atuacao = Comércio'!C178/'SCC x Atuacao = Comércio'!C146-1</f>
        <v>#DIV/0!</v>
      </c>
      <c r="D146" s="16" t="e">
        <f>+'SCC x Atuacao = Comércio'!D178/'SCC x Atuacao = Comércio'!D146-1</f>
        <v>#DIV/0!</v>
      </c>
      <c r="E146" s="16" t="e">
        <f>+'SCC x Atuacao = Comércio'!E178/'SCC x Atuacao = Comércio'!E146-1</f>
        <v>#DIV/0!</v>
      </c>
      <c r="F146" s="16">
        <f>+'SCC x Atuacao = Comércio'!F178/'SCC x Atuacao = Comércio'!F146-1</f>
        <v>0.11393424055232027</v>
      </c>
      <c r="G146" s="16" t="e">
        <f>+'SCC x Atuacao = Comércio'!G178/'SCC x Atuacao = Comércio'!G146-1</f>
        <v>#DIV/0!</v>
      </c>
      <c r="H146" s="16" t="e">
        <f>+'SCC x Atuacao = Comércio'!H178/'SCC x Atuacao = Comércio'!H146-1</f>
        <v>#DIV/0!</v>
      </c>
      <c r="I146" s="16">
        <f>+'SCC x Atuacao = Comércio'!I178/'SCC x Atuacao = Comércio'!I146-1</f>
        <v>5.3135213285832483E-2</v>
      </c>
      <c r="J146" s="16" t="e">
        <f>+'SCC x Atuacao = Comércio'!J178/'SCC x Atuacao = Comércio'!J146-1</f>
        <v>#DIV/0!</v>
      </c>
      <c r="K146" s="16" t="e">
        <f>+'SCC x Atuacao = Comércio'!K178/'SCC x Atuacao = Comércio'!K146-1</f>
        <v>#DIV/0!</v>
      </c>
      <c r="L146" s="16">
        <f>+'SCC x Atuacao = Comércio'!L178/'SCC x Atuacao = Comércio'!L146-1</f>
        <v>0.11139645010744825</v>
      </c>
    </row>
    <row r="147" spans="1:12" x14ac:dyDescent="0.25">
      <c r="A147" s="123" t="s">
        <v>543</v>
      </c>
      <c r="B147" s="16">
        <f>+'SCC x Atuacao = Comércio'!B179/'SCC x Atuacao = Comércio'!B147-1</f>
        <v>0.18212399664245416</v>
      </c>
      <c r="C147" s="16" t="e">
        <f>+'SCC x Atuacao = Comércio'!C179/'SCC x Atuacao = Comércio'!C147-1</f>
        <v>#DIV/0!</v>
      </c>
      <c r="D147" s="16" t="e">
        <f>+'SCC x Atuacao = Comércio'!D179/'SCC x Atuacao = Comércio'!D147-1</f>
        <v>#DIV/0!</v>
      </c>
      <c r="E147" s="16" t="e">
        <f>+'SCC x Atuacao = Comércio'!E179/'SCC x Atuacao = Comércio'!E147-1</f>
        <v>#DIV/0!</v>
      </c>
      <c r="F147" s="16">
        <f>+'SCC x Atuacao = Comércio'!F179/'SCC x Atuacao = Comércio'!F147-1</f>
        <v>0.17434451849508648</v>
      </c>
      <c r="G147" s="16" t="e">
        <f>+'SCC x Atuacao = Comércio'!G179/'SCC x Atuacao = Comércio'!G147-1</f>
        <v>#DIV/0!</v>
      </c>
      <c r="H147" s="16" t="e">
        <f>+'SCC x Atuacao = Comércio'!H179/'SCC x Atuacao = Comércio'!H147-1</f>
        <v>#DIV/0!</v>
      </c>
      <c r="I147" s="16">
        <f>+'SCC x Atuacao = Comércio'!I179/'SCC x Atuacao = Comércio'!I147-1</f>
        <v>-5.2617503137097899E-3</v>
      </c>
      <c r="J147" s="16" t="e">
        <f>+'SCC x Atuacao = Comércio'!J179/'SCC x Atuacao = Comércio'!J147-1</f>
        <v>#DIV/0!</v>
      </c>
      <c r="K147" s="16" t="e">
        <f>+'SCC x Atuacao = Comércio'!K179/'SCC x Atuacao = Comércio'!K147-1</f>
        <v>#DIV/0!</v>
      </c>
      <c r="L147" s="16">
        <f>+'SCC x Atuacao = Comércio'!L179/'SCC x Atuacao = Comércio'!L147-1</f>
        <v>0.17044519322133977</v>
      </c>
    </row>
    <row r="148" spans="1:12" x14ac:dyDescent="0.25">
      <c r="A148" s="123" t="s">
        <v>544</v>
      </c>
      <c r="B148" s="16">
        <f>+'SCC x Atuacao = Comércio'!B180/'SCC x Atuacao = Comércio'!B148-1</f>
        <v>0.21872197547912897</v>
      </c>
      <c r="C148" s="16" t="e">
        <f>+'SCC x Atuacao = Comércio'!C180/'SCC x Atuacao = Comércio'!C148-1</f>
        <v>#DIV/0!</v>
      </c>
      <c r="D148" s="16" t="e">
        <f>+'SCC x Atuacao = Comércio'!D180/'SCC x Atuacao = Comércio'!D148-1</f>
        <v>#DIV/0!</v>
      </c>
      <c r="E148" s="16" t="e">
        <f>+'SCC x Atuacao = Comércio'!E180/'SCC x Atuacao = Comércio'!E148-1</f>
        <v>#DIV/0!</v>
      </c>
      <c r="F148" s="16">
        <f>+'SCC x Atuacao = Comércio'!F180/'SCC x Atuacao = Comércio'!F148-1</f>
        <v>0.11482500184730315</v>
      </c>
      <c r="G148" s="16" t="e">
        <f>+'SCC x Atuacao = Comércio'!G180/'SCC x Atuacao = Comércio'!G148-1</f>
        <v>#DIV/0!</v>
      </c>
      <c r="H148" s="16" t="e">
        <f>+'SCC x Atuacao = Comércio'!H180/'SCC x Atuacao = Comércio'!H148-1</f>
        <v>#DIV/0!</v>
      </c>
      <c r="I148" s="16">
        <f>+'SCC x Atuacao = Comércio'!I180/'SCC x Atuacao = Comércio'!I148-1</f>
        <v>0.12696726946523484</v>
      </c>
      <c r="J148" s="16" t="e">
        <f>+'SCC x Atuacao = Comércio'!J180/'SCC x Atuacao = Comércio'!J148-1</f>
        <v>#DIV/0!</v>
      </c>
      <c r="K148" s="16" t="e">
        <f>+'SCC x Atuacao = Comércio'!K180/'SCC x Atuacao = Comércio'!K148-1</f>
        <v>#DIV/0!</v>
      </c>
      <c r="L148" s="16">
        <f>+'SCC x Atuacao = Comércio'!L180/'SCC x Atuacao = Comércio'!L148-1</f>
        <v>0.12383593630753564</v>
      </c>
    </row>
    <row r="149" spans="1:12" x14ac:dyDescent="0.25">
      <c r="A149" s="123" t="s">
        <v>545</v>
      </c>
      <c r="B149" s="16">
        <f>+'SCC x Atuacao = Comércio'!B181/'SCC x Atuacao = Comércio'!B149-1</f>
        <v>0.25742454172852858</v>
      </c>
      <c r="C149" s="16" t="e">
        <f>+'SCC x Atuacao = Comércio'!C181/'SCC x Atuacao = Comércio'!C149-1</f>
        <v>#DIV/0!</v>
      </c>
      <c r="D149" s="16" t="e">
        <f>+'SCC x Atuacao = Comércio'!D181/'SCC x Atuacao = Comércio'!D149-1</f>
        <v>#DIV/0!</v>
      </c>
      <c r="E149" s="16" t="e">
        <f>+'SCC x Atuacao = Comércio'!E181/'SCC x Atuacao = Comércio'!E149-1</f>
        <v>#DIV/0!</v>
      </c>
      <c r="F149" s="16">
        <f>+'SCC x Atuacao = Comércio'!F181/'SCC x Atuacao = Comércio'!F149-1</f>
        <v>0.15575244242984354</v>
      </c>
      <c r="G149" s="16" t="e">
        <f>+'SCC x Atuacao = Comércio'!G181/'SCC x Atuacao = Comércio'!G149-1</f>
        <v>#DIV/0!</v>
      </c>
      <c r="H149" s="16" t="e">
        <f>+'SCC x Atuacao = Comércio'!H181/'SCC x Atuacao = Comércio'!H149-1</f>
        <v>#DIV/0!</v>
      </c>
      <c r="I149" s="16">
        <f>+'SCC x Atuacao = Comércio'!I181/'SCC x Atuacao = Comércio'!I149-1</f>
        <v>-4.2395691045532535E-3</v>
      </c>
      <c r="J149" s="16" t="e">
        <f>+'SCC x Atuacao = Comércio'!J181/'SCC x Atuacao = Comércio'!J149-1</f>
        <v>#DIV/0!</v>
      </c>
      <c r="K149" s="16" t="e">
        <f>+'SCC x Atuacao = Comércio'!K181/'SCC x Atuacao = Comércio'!K149-1</f>
        <v>#DIV/0!</v>
      </c>
      <c r="L149" s="16">
        <f>+'SCC x Atuacao = Comércio'!L181/'SCC x Atuacao = Comércio'!L149-1</f>
        <v>0.15340450075788881</v>
      </c>
    </row>
    <row r="150" spans="1:12" x14ac:dyDescent="0.25">
      <c r="A150" s="123" t="s">
        <v>546</v>
      </c>
      <c r="B150" s="16">
        <f>+'SCC x Atuacao = Comércio'!B182/'SCC x Atuacao = Comércio'!B150-1</f>
        <v>0.22561890633836001</v>
      </c>
      <c r="C150" s="16" t="e">
        <f>+'SCC x Atuacao = Comércio'!C182/'SCC x Atuacao = Comércio'!C150-1</f>
        <v>#DIV/0!</v>
      </c>
      <c r="D150" s="16" t="e">
        <f>+'SCC x Atuacao = Comércio'!D182/'SCC x Atuacao = Comércio'!D150-1</f>
        <v>#DIV/0!</v>
      </c>
      <c r="E150" s="16" t="e">
        <f>+'SCC x Atuacao = Comércio'!E182/'SCC x Atuacao = Comércio'!E150-1</f>
        <v>#DIV/0!</v>
      </c>
      <c r="F150" s="16">
        <f>+'SCC x Atuacao = Comércio'!F182/'SCC x Atuacao = Comércio'!F150-1</f>
        <v>0.12162548869287337</v>
      </c>
      <c r="G150" s="16" t="e">
        <f>+'SCC x Atuacao = Comércio'!G182/'SCC x Atuacao = Comércio'!G150-1</f>
        <v>#DIV/0!</v>
      </c>
      <c r="H150" s="16" t="e">
        <f>+'SCC x Atuacao = Comércio'!H182/'SCC x Atuacao = Comércio'!H150-1</f>
        <v>#DIV/0!</v>
      </c>
      <c r="I150" s="16">
        <f>+'SCC x Atuacao = Comércio'!I182/'SCC x Atuacao = Comércio'!I150-1</f>
        <v>0.35239897865568315</v>
      </c>
      <c r="J150" s="16" t="e">
        <f>+'SCC x Atuacao = Comércio'!J182/'SCC x Atuacao = Comércio'!J150-1</f>
        <v>#DIV/0!</v>
      </c>
      <c r="K150" s="16" t="e">
        <f>+'SCC x Atuacao = Comércio'!K182/'SCC x Atuacao = Comércio'!K150-1</f>
        <v>#DIV/0!</v>
      </c>
      <c r="L150" s="16">
        <f>+'SCC x Atuacao = Comércio'!L182/'SCC x Atuacao = Comércio'!L150-1</f>
        <v>0.15509445719032366</v>
      </c>
    </row>
    <row r="151" spans="1:12" x14ac:dyDescent="0.25">
      <c r="A151" s="123" t="s">
        <v>547</v>
      </c>
      <c r="B151" s="16">
        <f>+'SCC x Atuacao = Comércio'!B183/'SCC x Atuacao = Comércio'!B151-1</f>
        <v>0.17411137291941925</v>
      </c>
      <c r="C151" s="16" t="e">
        <f>+'SCC x Atuacao = Comércio'!C183/'SCC x Atuacao = Comércio'!C151-1</f>
        <v>#DIV/0!</v>
      </c>
      <c r="D151" s="16" t="e">
        <f>+'SCC x Atuacao = Comércio'!D183/'SCC x Atuacao = Comércio'!D151-1</f>
        <v>#DIV/0!</v>
      </c>
      <c r="E151" s="16" t="e">
        <f>+'SCC x Atuacao = Comércio'!E183/'SCC x Atuacao = Comércio'!E151-1</f>
        <v>#DIV/0!</v>
      </c>
      <c r="F151" s="16">
        <f>+'SCC x Atuacao = Comércio'!F183/'SCC x Atuacao = Comércio'!F151-1</f>
        <v>0.14179290574502335</v>
      </c>
      <c r="G151" s="16" t="e">
        <f>+'SCC x Atuacao = Comércio'!G183/'SCC x Atuacao = Comércio'!G151-1</f>
        <v>#DIV/0!</v>
      </c>
      <c r="H151" s="16" t="e">
        <f>+'SCC x Atuacao = Comércio'!H183/'SCC x Atuacao = Comércio'!H151-1</f>
        <v>#DIV/0!</v>
      </c>
      <c r="I151" s="16">
        <f>+'SCC x Atuacao = Comércio'!I183/'SCC x Atuacao = Comércio'!I151-1</f>
        <v>7.2360565686967027E-2</v>
      </c>
      <c r="J151" s="16" t="e">
        <f>+'SCC x Atuacao = Comércio'!J183/'SCC x Atuacao = Comércio'!J151-1</f>
        <v>#DIV/0!</v>
      </c>
      <c r="K151" s="16" t="e">
        <f>+'SCC x Atuacao = Comércio'!K183/'SCC x Atuacao = Comércio'!K151-1</f>
        <v>#DIV/0!</v>
      </c>
      <c r="L151" s="16">
        <f>+'SCC x Atuacao = Comércio'!L183/'SCC x Atuacao = Comércio'!L151-1</f>
        <v>0.14254182523943393</v>
      </c>
    </row>
    <row r="152" spans="1:12" x14ac:dyDescent="0.25">
      <c r="A152" s="123" t="s">
        <v>548</v>
      </c>
      <c r="B152" s="16">
        <f>+'SCC x Atuacao = Comércio'!B184/'SCC x Atuacao = Comércio'!B152-1</f>
        <v>0.16319065781814457</v>
      </c>
      <c r="C152" s="16" t="e">
        <f>+'SCC x Atuacao = Comércio'!C184/'SCC x Atuacao = Comércio'!C152-1</f>
        <v>#DIV/0!</v>
      </c>
      <c r="D152" s="16" t="e">
        <f>+'SCC x Atuacao = Comércio'!D184/'SCC x Atuacao = Comércio'!D152-1</f>
        <v>#DIV/0!</v>
      </c>
      <c r="E152" s="16" t="e">
        <f>+'SCC x Atuacao = Comércio'!E184/'SCC x Atuacao = Comércio'!E152-1</f>
        <v>#DIV/0!</v>
      </c>
      <c r="F152" s="16">
        <f>+'SCC x Atuacao = Comércio'!F184/'SCC x Atuacao = Comércio'!F152-1</f>
        <v>6.1147681646534169E-2</v>
      </c>
      <c r="G152" s="16" t="e">
        <f>+'SCC x Atuacao = Comércio'!G184/'SCC x Atuacao = Comércio'!G152-1</f>
        <v>#DIV/0!</v>
      </c>
      <c r="H152" s="16" t="e">
        <f>+'SCC x Atuacao = Comércio'!H184/'SCC x Atuacao = Comércio'!H152-1</f>
        <v>#DIV/0!</v>
      </c>
      <c r="I152" s="16">
        <f>+'SCC x Atuacao = Comércio'!I184/'SCC x Atuacao = Comércio'!I152-1</f>
        <v>-0.10052148171545239</v>
      </c>
      <c r="J152" s="16" t="e">
        <f>+'SCC x Atuacao = Comércio'!J184/'SCC x Atuacao = Comércio'!J152-1</f>
        <v>#DIV/0!</v>
      </c>
      <c r="K152" s="16" t="e">
        <f>+'SCC x Atuacao = Comércio'!K184/'SCC x Atuacao = Comércio'!K152-1</f>
        <v>#DIV/0!</v>
      </c>
      <c r="L152" s="16">
        <f>+'SCC x Atuacao = Comércio'!L184/'SCC x Atuacao = Comércio'!L152-1</f>
        <v>6.1646120110769198E-2</v>
      </c>
    </row>
    <row r="153" spans="1:12" x14ac:dyDescent="0.25">
      <c r="A153" s="123" t="s">
        <v>549</v>
      </c>
      <c r="B153" s="16">
        <f>+'SCC x Atuacao = Comércio'!B185/'SCC x Atuacao = Comércio'!B153-1</f>
        <v>0.10034360738751302</v>
      </c>
      <c r="C153" s="16" t="e">
        <f>+'SCC x Atuacao = Comércio'!C185/'SCC x Atuacao = Comércio'!C153-1</f>
        <v>#DIV/0!</v>
      </c>
      <c r="D153" s="16" t="e">
        <f>+'SCC x Atuacao = Comércio'!D185/'SCC x Atuacao = Comércio'!D153-1</f>
        <v>#DIV/0!</v>
      </c>
      <c r="E153" s="16" t="e">
        <f>+'SCC x Atuacao = Comércio'!E185/'SCC x Atuacao = Comércio'!E153-1</f>
        <v>#DIV/0!</v>
      </c>
      <c r="F153" s="16">
        <f>+'SCC x Atuacao = Comércio'!F185/'SCC x Atuacao = Comércio'!F153-1</f>
        <v>9.9678256758185535E-2</v>
      </c>
      <c r="G153" s="16" t="e">
        <f>+'SCC x Atuacao = Comércio'!G185/'SCC x Atuacao = Comércio'!G153-1</f>
        <v>#DIV/0!</v>
      </c>
      <c r="H153" s="16" t="e">
        <f>+'SCC x Atuacao = Comércio'!H185/'SCC x Atuacao = Comércio'!H153-1</f>
        <v>#DIV/0!</v>
      </c>
      <c r="I153" s="16">
        <f>+'SCC x Atuacao = Comércio'!I185/'SCC x Atuacao = Comércio'!I153-1</f>
        <v>-4.6840943067302687E-2</v>
      </c>
      <c r="J153" s="16" t="e">
        <f>+'SCC x Atuacao = Comércio'!J185/'SCC x Atuacao = Comércio'!J153-1</f>
        <v>#DIV/0!</v>
      </c>
      <c r="K153" s="16" t="e">
        <f>+'SCC x Atuacao = Comércio'!K185/'SCC x Atuacao = Comércio'!K153-1</f>
        <v>#DIV/0!</v>
      </c>
      <c r="L153" s="16">
        <f>+'SCC x Atuacao = Comércio'!L185/'SCC x Atuacao = Comércio'!L153-1</f>
        <v>9.0399571632134856E-2</v>
      </c>
    </row>
    <row r="154" spans="1:12" x14ac:dyDescent="0.25">
      <c r="A154" s="123" t="s">
        <v>550</v>
      </c>
      <c r="B154" s="16">
        <f>+'SCC x Atuacao = Comércio'!B186/'SCC x Atuacao = Comércio'!B154-1</f>
        <v>0.1421082766539683</v>
      </c>
      <c r="C154" s="16" t="e">
        <f>+'SCC x Atuacao = Comércio'!C186/'SCC x Atuacao = Comércio'!C154-1</f>
        <v>#DIV/0!</v>
      </c>
      <c r="D154" s="16" t="e">
        <f>+'SCC x Atuacao = Comércio'!D186/'SCC x Atuacao = Comércio'!D154-1</f>
        <v>#DIV/0!</v>
      </c>
      <c r="E154" s="16" t="e">
        <f>+'SCC x Atuacao = Comércio'!E186/'SCC x Atuacao = Comércio'!E154-1</f>
        <v>#DIV/0!</v>
      </c>
      <c r="F154" s="16">
        <f>+'SCC x Atuacao = Comércio'!F186/'SCC x Atuacao = Comércio'!F154-1</f>
        <v>0.20042599285794416</v>
      </c>
      <c r="G154" s="16" t="e">
        <f>+'SCC x Atuacao = Comércio'!G186/'SCC x Atuacao = Comércio'!G154-1</f>
        <v>#DIV/0!</v>
      </c>
      <c r="H154" s="16" t="e">
        <f>+'SCC x Atuacao = Comércio'!H186/'SCC x Atuacao = Comércio'!H154-1</f>
        <v>#DIV/0!</v>
      </c>
      <c r="I154" s="16">
        <f>+'SCC x Atuacao = Comércio'!I186/'SCC x Atuacao = Comércio'!I154-1</f>
        <v>9.9309587386965825E-2</v>
      </c>
      <c r="J154" s="16" t="e">
        <f>+'SCC x Atuacao = Comércio'!J186/'SCC x Atuacao = Comércio'!J154-1</f>
        <v>#DIV/0!</v>
      </c>
      <c r="K154" s="16" t="e">
        <f>+'SCC x Atuacao = Comércio'!K186/'SCC x Atuacao = Comércio'!K154-1</f>
        <v>#DIV/0!</v>
      </c>
      <c r="L154" s="16">
        <f>+'SCC x Atuacao = Comércio'!L186/'SCC x Atuacao = Comércio'!L154-1</f>
        <v>0.18073150382593006</v>
      </c>
    </row>
    <row r="155" spans="1:12" x14ac:dyDescent="0.25">
      <c r="A155" s="123" t="s">
        <v>551</v>
      </c>
      <c r="B155" s="16">
        <f>+'SCC x Atuacao = Comércio'!B187/'SCC x Atuacao = Comércio'!B155-1</f>
        <v>0.13997453997017284</v>
      </c>
      <c r="C155" s="16" t="e">
        <f>+'SCC x Atuacao = Comércio'!C187/'SCC x Atuacao = Comércio'!C155-1</f>
        <v>#DIV/0!</v>
      </c>
      <c r="D155" s="16" t="e">
        <f>+'SCC x Atuacao = Comércio'!D187/'SCC x Atuacao = Comércio'!D155-1</f>
        <v>#DIV/0!</v>
      </c>
      <c r="E155" s="16" t="e">
        <f>+'SCC x Atuacao = Comércio'!E187/'SCC x Atuacao = Comércio'!E155-1</f>
        <v>#DIV/0!</v>
      </c>
      <c r="F155" s="16">
        <f>+'SCC x Atuacao = Comércio'!F187/'SCC x Atuacao = Comércio'!F155-1</f>
        <v>0.10269901376514068</v>
      </c>
      <c r="G155" s="16" t="e">
        <f>+'SCC x Atuacao = Comércio'!G187/'SCC x Atuacao = Comércio'!G155-1</f>
        <v>#DIV/0!</v>
      </c>
      <c r="H155" s="16" t="e">
        <f>+'SCC x Atuacao = Comércio'!H187/'SCC x Atuacao = Comércio'!H155-1</f>
        <v>#DIV/0!</v>
      </c>
      <c r="I155" s="16">
        <f>+'SCC x Atuacao = Comércio'!I187/'SCC x Atuacao = Comércio'!I155-1</f>
        <v>-9.2823970760067542E-3</v>
      </c>
      <c r="J155" s="16" t="e">
        <f>+'SCC x Atuacao = Comércio'!J187/'SCC x Atuacao = Comércio'!J155-1</f>
        <v>#DIV/0!</v>
      </c>
      <c r="K155" s="16" t="e">
        <f>+'SCC x Atuacao = Comércio'!K187/'SCC x Atuacao = Comércio'!K155-1</f>
        <v>#DIV/0!</v>
      </c>
      <c r="L155" s="16">
        <f>+'SCC x Atuacao = Comércio'!L187/'SCC x Atuacao = Comércio'!L155-1</f>
        <v>0.1003568963264152</v>
      </c>
    </row>
    <row r="156" spans="1:12" x14ac:dyDescent="0.25">
      <c r="A156" s="123" t="s">
        <v>552</v>
      </c>
      <c r="B156" s="16">
        <f>+'SCC x Atuacao = Comércio'!B188/'SCC x Atuacao = Comércio'!B156-1</f>
        <v>0.11027063352206867</v>
      </c>
      <c r="C156" s="16" t="e">
        <f>+'SCC x Atuacao = Comércio'!C188/'SCC x Atuacao = Comércio'!C156-1</f>
        <v>#DIV/0!</v>
      </c>
      <c r="D156" s="16" t="e">
        <f>+'SCC x Atuacao = Comércio'!D188/'SCC x Atuacao = Comércio'!D156-1</f>
        <v>#DIV/0!</v>
      </c>
      <c r="E156" s="16" t="e">
        <f>+'SCC x Atuacao = Comércio'!E188/'SCC x Atuacao = Comércio'!E156-1</f>
        <v>#DIV/0!</v>
      </c>
      <c r="F156" s="16">
        <f>+'SCC x Atuacao = Comércio'!F188/'SCC x Atuacao = Comércio'!F156-1</f>
        <v>0.14720400374099163</v>
      </c>
      <c r="G156" s="16" t="e">
        <f>+'SCC x Atuacao = Comércio'!G188/'SCC x Atuacao = Comércio'!G156-1</f>
        <v>#DIV/0!</v>
      </c>
      <c r="H156" s="16" t="e">
        <f>+'SCC x Atuacao = Comércio'!H188/'SCC x Atuacao = Comércio'!H156-1</f>
        <v>#DIV/0!</v>
      </c>
      <c r="I156" s="16">
        <f>+'SCC x Atuacao = Comércio'!I188/'SCC x Atuacao = Comércio'!I156-1</f>
        <v>-0.12733425263718989</v>
      </c>
      <c r="J156" s="16" t="e">
        <f>+'SCC x Atuacao = Comércio'!J188/'SCC x Atuacao = Comércio'!J156-1</f>
        <v>#DIV/0!</v>
      </c>
      <c r="K156" s="16" t="e">
        <f>+'SCC x Atuacao = Comércio'!K188/'SCC x Atuacao = Comércio'!K156-1</f>
        <v>#DIV/0!</v>
      </c>
      <c r="L156" s="16">
        <f>+'SCC x Atuacao = Comércio'!L188/'SCC x Atuacao = Comércio'!L156-1</f>
        <v>0.1100051002084601</v>
      </c>
    </row>
    <row r="157" spans="1:12" x14ac:dyDescent="0.25">
      <c r="A157" s="123" t="s">
        <v>553</v>
      </c>
      <c r="B157" s="16">
        <f>+'SCC x Atuacao = Comércio'!B189/'SCC x Atuacao = Comércio'!B157-1</f>
        <v>-0.10105001326567808</v>
      </c>
      <c r="C157" s="16" t="e">
        <f>+'SCC x Atuacao = Comércio'!C189/'SCC x Atuacao = Comércio'!C157-1</f>
        <v>#DIV/0!</v>
      </c>
      <c r="D157" s="16" t="e">
        <f>+'SCC x Atuacao = Comércio'!D189/'SCC x Atuacao = Comércio'!D157-1</f>
        <v>#DIV/0!</v>
      </c>
      <c r="E157" s="16" t="e">
        <f>+'SCC x Atuacao = Comércio'!E189/'SCC x Atuacao = Comércio'!E157-1</f>
        <v>#DIV/0!</v>
      </c>
      <c r="F157" s="16">
        <f>+'SCC x Atuacao = Comércio'!F189/'SCC x Atuacao = Comércio'!F157-1</f>
        <v>0.19283122052204194</v>
      </c>
      <c r="G157" s="16" t="e">
        <f>+'SCC x Atuacao = Comércio'!G189/'SCC x Atuacao = Comércio'!G157-1</f>
        <v>#DIV/0!</v>
      </c>
      <c r="H157" s="16" t="e">
        <f>+'SCC x Atuacao = Comércio'!H189/'SCC x Atuacao = Comércio'!H157-1</f>
        <v>#DIV/0!</v>
      </c>
      <c r="I157" s="16">
        <f>+'SCC x Atuacao = Comércio'!I189/'SCC x Atuacao = Comércio'!I157-1</f>
        <v>0.11877055367159683</v>
      </c>
      <c r="J157" s="16" t="e">
        <f>+'SCC x Atuacao = Comércio'!J189/'SCC x Atuacao = Comércio'!J157-1</f>
        <v>#DIV/0!</v>
      </c>
      <c r="K157" s="16" t="e">
        <f>+'SCC x Atuacao = Comércio'!K189/'SCC x Atuacao = Comércio'!K157-1</f>
        <v>#DIV/0!</v>
      </c>
      <c r="L157" s="16">
        <f>+'SCC x Atuacao = Comércio'!L189/'SCC x Atuacao = Comércio'!L157-1</f>
        <v>0.14525761057910302</v>
      </c>
    </row>
    <row r="158" spans="1:12" x14ac:dyDescent="0.25">
      <c r="A158" s="123" t="s">
        <v>554</v>
      </c>
      <c r="B158" s="16">
        <f>+'SCC x Atuacao = Comércio'!B190/'SCC x Atuacao = Comércio'!B158-1</f>
        <v>0.23799196071926132</v>
      </c>
      <c r="C158" s="16" t="e">
        <f>+'SCC x Atuacao = Comércio'!C190/'SCC x Atuacao = Comércio'!C158-1</f>
        <v>#DIV/0!</v>
      </c>
      <c r="D158" s="16" t="e">
        <f>+'SCC x Atuacao = Comércio'!D190/'SCC x Atuacao = Comércio'!D158-1</f>
        <v>#DIV/0!</v>
      </c>
      <c r="E158" s="16" t="e">
        <f>+'SCC x Atuacao = Comércio'!E190/'SCC x Atuacao = Comércio'!E158-1</f>
        <v>#DIV/0!</v>
      </c>
      <c r="F158" s="16">
        <f>+'SCC x Atuacao = Comércio'!F190/'SCC x Atuacao = Comércio'!F158-1</f>
        <v>0.1248528073304771</v>
      </c>
      <c r="G158" s="16" t="e">
        <f>+'SCC x Atuacao = Comércio'!G190/'SCC x Atuacao = Comércio'!G158-1</f>
        <v>#DIV/0!</v>
      </c>
      <c r="H158" s="16" t="e">
        <f>+'SCC x Atuacao = Comércio'!H190/'SCC x Atuacao = Comércio'!H158-1</f>
        <v>#DIV/0!</v>
      </c>
      <c r="I158" s="16">
        <f>+'SCC x Atuacao = Comércio'!I190/'SCC x Atuacao = Comércio'!I158-1</f>
        <v>-8.5615158933758484E-2</v>
      </c>
      <c r="J158" s="16" t="e">
        <f>+'SCC x Atuacao = Comércio'!J190/'SCC x Atuacao = Comércio'!J158-1</f>
        <v>#DIV/0!</v>
      </c>
      <c r="K158" s="16" t="e">
        <f>+'SCC x Atuacao = Comércio'!K190/'SCC x Atuacao = Comércio'!K158-1</f>
        <v>#DIV/0!</v>
      </c>
      <c r="L158" s="16">
        <f>+'SCC x Atuacao = Comércio'!L190/'SCC x Atuacao = Comércio'!L158-1</f>
        <v>0.12183880995051721</v>
      </c>
    </row>
    <row r="159" spans="1:12" x14ac:dyDescent="0.25">
      <c r="A159" s="123" t="s">
        <v>555</v>
      </c>
      <c r="B159" s="16">
        <f>+'SCC x Atuacao = Comércio'!B191/'SCC x Atuacao = Comércio'!B159-1</f>
        <v>0.25664154183487931</v>
      </c>
      <c r="C159" s="16" t="e">
        <f>+'SCC x Atuacao = Comércio'!C191/'SCC x Atuacao = Comércio'!C159-1</f>
        <v>#DIV/0!</v>
      </c>
      <c r="D159" s="16" t="e">
        <f>+'SCC x Atuacao = Comércio'!D191/'SCC x Atuacao = Comércio'!D159-1</f>
        <v>#DIV/0!</v>
      </c>
      <c r="E159" s="16" t="e">
        <f>+'SCC x Atuacao = Comércio'!E191/'SCC x Atuacao = Comércio'!E159-1</f>
        <v>#DIV/0!</v>
      </c>
      <c r="F159" s="16">
        <f>+'SCC x Atuacao = Comércio'!F191/'SCC x Atuacao = Comércio'!F159-1</f>
        <v>3.2306545744402282E-2</v>
      </c>
      <c r="G159" s="16" t="e">
        <f>+'SCC x Atuacao = Comércio'!G191/'SCC x Atuacao = Comércio'!G159-1</f>
        <v>#DIV/0!</v>
      </c>
      <c r="H159" s="16" t="e">
        <f>+'SCC x Atuacao = Comércio'!H191/'SCC x Atuacao = Comércio'!H159-1</f>
        <v>#DIV/0!</v>
      </c>
      <c r="I159" s="16">
        <f>+'SCC x Atuacao = Comércio'!I191/'SCC x Atuacao = Comércio'!I159-1</f>
        <v>0.10539054903555845</v>
      </c>
      <c r="J159" s="16" t="e">
        <f>+'SCC x Atuacao = Comércio'!J191/'SCC x Atuacao = Comércio'!J159-1</f>
        <v>#DIV/0!</v>
      </c>
      <c r="K159" s="16" t="e">
        <f>+'SCC x Atuacao = Comércio'!K191/'SCC x Atuacao = Comércio'!K159-1</f>
        <v>#DIV/0!</v>
      </c>
      <c r="L159" s="16">
        <f>+'SCC x Atuacao = Comércio'!L191/'SCC x Atuacao = Comércio'!L159-1</f>
        <v>6.015717645069163E-2</v>
      </c>
    </row>
    <row r="160" spans="1:12" x14ac:dyDescent="0.25">
      <c r="A160" s="123" t="s">
        <v>95</v>
      </c>
      <c r="B160" s="16">
        <f>+'SCC x Atuacao = Comércio'!B192/'SCC x Atuacao = Comércio'!B160-1</f>
        <v>0.1742233144029901</v>
      </c>
      <c r="C160" s="16" t="e">
        <f>+'SCC x Atuacao = Comércio'!C192/'SCC x Atuacao = Comércio'!C160-1</f>
        <v>#DIV/0!</v>
      </c>
      <c r="D160" s="16" t="e">
        <f>+'SCC x Atuacao = Comércio'!D192/'SCC x Atuacao = Comércio'!D160-1</f>
        <v>#DIV/0!</v>
      </c>
      <c r="E160" s="16" t="e">
        <f>+'SCC x Atuacao = Comércio'!E192/'SCC x Atuacao = Comércio'!E160-1</f>
        <v>#DIV/0!</v>
      </c>
      <c r="F160" s="16">
        <f>+'SCC x Atuacao = Comércio'!F192/'SCC x Atuacao = Comércio'!F160-1</f>
        <v>0.10947950846056909</v>
      </c>
      <c r="G160" s="16" t="e">
        <f>+'SCC x Atuacao = Comércio'!G192/'SCC x Atuacao = Comércio'!G160-1</f>
        <v>#DIV/0!</v>
      </c>
      <c r="H160" s="16" t="e">
        <f>+'SCC x Atuacao = Comércio'!H192/'SCC x Atuacao = Comércio'!H160-1</f>
        <v>#DIV/0!</v>
      </c>
      <c r="I160" s="16">
        <f>+'SCC x Atuacao = Comércio'!I192/'SCC x Atuacao = Comércio'!I160-1</f>
        <v>-1.0563901013834087E-2</v>
      </c>
      <c r="J160" s="16" t="e">
        <f>+'SCC x Atuacao = Comércio'!J192/'SCC x Atuacao = Comércio'!J160-1</f>
        <v>#DIV/0!</v>
      </c>
      <c r="K160" s="16" t="e">
        <f>+'SCC x Atuacao = Comércio'!K192/'SCC x Atuacao = Comércio'!K160-1</f>
        <v>#DIV/0!</v>
      </c>
      <c r="L160" s="16">
        <f>+'SCC x Atuacao = Comércio'!L192/'SCC x Atuacao = Comércio'!L160-1</f>
        <v>0.10945538832026336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s="123" customFormat="1" x14ac:dyDescent="0.25"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939</v>
      </c>
    </row>
    <row r="165" spans="1:12" x14ac:dyDescent="0.25">
      <c r="A165" s="123" t="s">
        <v>529</v>
      </c>
      <c r="B165" s="16">
        <f>+'SCC x Atuacao = Comércio'!B197/'SCC x Atuacao = Comércio'!B165-1</f>
        <v>0.20421599457991602</v>
      </c>
      <c r="C165" s="16" t="e">
        <f>+'SCC x Atuacao = Comércio'!C197/'SCC x Atuacao = Comércio'!C165-1</f>
        <v>#DIV/0!</v>
      </c>
      <c r="D165" s="16" t="e">
        <f>+'SCC x Atuacao = Comércio'!D197/'SCC x Atuacao = Comércio'!D165-1</f>
        <v>#DIV/0!</v>
      </c>
      <c r="E165" s="16" t="e">
        <f>+'SCC x Atuacao = Comércio'!E197/'SCC x Atuacao = Comércio'!E165-1</f>
        <v>#DIV/0!</v>
      </c>
      <c r="F165" s="16">
        <f>+'SCC x Atuacao = Comércio'!F197/'SCC x Atuacao = Comércio'!F165-1</f>
        <v>-6.409783365911248E-2</v>
      </c>
      <c r="G165" s="16" t="e">
        <f>+'SCC x Atuacao = Comércio'!G197/'SCC x Atuacao = Comércio'!G165-1</f>
        <v>#DIV/0!</v>
      </c>
      <c r="H165" s="16" t="e">
        <f>+'SCC x Atuacao = Comércio'!H197/'SCC x Atuacao = Comércio'!H165-1</f>
        <v>#DIV/0!</v>
      </c>
      <c r="I165" s="16">
        <f>+'SCC x Atuacao = Comércio'!I197/'SCC x Atuacao = Comércio'!I165-1</f>
        <v>-0.12895618038956269</v>
      </c>
      <c r="J165" s="16" t="e">
        <f>+'SCC x Atuacao = Comércio'!J197/'SCC x Atuacao = Comércio'!J165-1</f>
        <v>#DIV/0!</v>
      </c>
      <c r="K165" s="16" t="e">
        <f>+'SCC x Atuacao = Comércio'!K197/'SCC x Atuacao = Comércio'!K165-1</f>
        <v>#DIV/0!</v>
      </c>
      <c r="L165" s="16">
        <f>+'SCC x Atuacao = Comércio'!L197/'SCC x Atuacao = Comércio'!L165-1</f>
        <v>-9.6786376408928287E-3</v>
      </c>
    </row>
    <row r="166" spans="1:12" x14ac:dyDescent="0.25">
      <c r="A166" s="123" t="s">
        <v>530</v>
      </c>
      <c r="B166" s="16">
        <f>+'SCC x Atuacao = Comércio'!B198/'SCC x Atuacao = Comércio'!B166-1</f>
        <v>-3.6648095873363262E-2</v>
      </c>
      <c r="C166" s="16" t="e">
        <f>+'SCC x Atuacao = Comércio'!C198/'SCC x Atuacao = Comércio'!C166-1</f>
        <v>#DIV/0!</v>
      </c>
      <c r="D166" s="16" t="e">
        <f>+'SCC x Atuacao = Comércio'!D198/'SCC x Atuacao = Comércio'!D166-1</f>
        <v>#DIV/0!</v>
      </c>
      <c r="E166" s="16" t="e">
        <f>+'SCC x Atuacao = Comércio'!E198/'SCC x Atuacao = Comércio'!E166-1</f>
        <v>#DIV/0!</v>
      </c>
      <c r="F166" s="16">
        <f>+'SCC x Atuacao = Comércio'!F198/'SCC x Atuacao = Comércio'!F166-1</f>
        <v>-1.4763513928354177E-2</v>
      </c>
      <c r="G166" s="16" t="e">
        <f>+'SCC x Atuacao = Comércio'!G198/'SCC x Atuacao = Comércio'!G166-1</f>
        <v>#DIV/0!</v>
      </c>
      <c r="H166" s="16" t="e">
        <f>+'SCC x Atuacao = Comércio'!H198/'SCC x Atuacao = Comércio'!H166-1</f>
        <v>#DIV/0!</v>
      </c>
      <c r="I166" s="16">
        <f>+'SCC x Atuacao = Comércio'!I198/'SCC x Atuacao = Comércio'!I166-1</f>
        <v>-0.32909296872821914</v>
      </c>
      <c r="J166" s="16" t="e">
        <f>+'SCC x Atuacao = Comércio'!J198/'SCC x Atuacao = Comércio'!J166-1</f>
        <v>#DIV/0!</v>
      </c>
      <c r="K166" s="16" t="e">
        <f>+'SCC x Atuacao = Comércio'!K198/'SCC x Atuacao = Comércio'!K166-1</f>
        <v>#DIV/0!</v>
      </c>
      <c r="L166" s="16">
        <f>+'SCC x Atuacao = Comércio'!L198/'SCC x Atuacao = Comércio'!L166-1</f>
        <v>-5.5627194351934861E-2</v>
      </c>
    </row>
    <row r="167" spans="1:12" x14ac:dyDescent="0.25">
      <c r="A167" s="123" t="s">
        <v>531</v>
      </c>
      <c r="B167" s="16">
        <f>+'SCC x Atuacao = Comércio'!B199/'SCC x Atuacao = Comércio'!B167-1</f>
        <v>6.5963076373204865E-2</v>
      </c>
      <c r="C167" s="16" t="e">
        <f>+'SCC x Atuacao = Comércio'!C199/'SCC x Atuacao = Comércio'!C167-1</f>
        <v>#DIV/0!</v>
      </c>
      <c r="D167" s="16" t="e">
        <f>+'SCC x Atuacao = Comércio'!D199/'SCC x Atuacao = Comércio'!D167-1</f>
        <v>#DIV/0!</v>
      </c>
      <c r="E167" s="16" t="e">
        <f>+'SCC x Atuacao = Comércio'!E199/'SCC x Atuacao = Comércio'!E167-1</f>
        <v>#DIV/0!</v>
      </c>
      <c r="F167" s="16">
        <f>+'SCC x Atuacao = Comércio'!F199/'SCC x Atuacao = Comércio'!F167-1</f>
        <v>-6.8596812219583025E-2</v>
      </c>
      <c r="G167" s="16" t="e">
        <f>+'SCC x Atuacao = Comércio'!G199/'SCC x Atuacao = Comércio'!G167-1</f>
        <v>#DIV/0!</v>
      </c>
      <c r="H167" s="16" t="e">
        <f>+'SCC x Atuacao = Comércio'!H199/'SCC x Atuacao = Comércio'!H167-1</f>
        <v>#DIV/0!</v>
      </c>
      <c r="I167" s="16">
        <f>+'SCC x Atuacao = Comércio'!I199/'SCC x Atuacao = Comércio'!I167-1</f>
        <v>-7.2735176574377114E-2</v>
      </c>
      <c r="J167" s="16" t="e">
        <f>+'SCC x Atuacao = Comércio'!J199/'SCC x Atuacao = Comércio'!J167-1</f>
        <v>#DIV/0!</v>
      </c>
      <c r="K167" s="16" t="e">
        <f>+'SCC x Atuacao = Comércio'!K199/'SCC x Atuacao = Comércio'!K167-1</f>
        <v>#DIV/0!</v>
      </c>
      <c r="L167" s="16">
        <f>+'SCC x Atuacao = Comércio'!L199/'SCC x Atuacao = Comércio'!L167-1</f>
        <v>-4.6381560787739251E-2</v>
      </c>
    </row>
    <row r="168" spans="1:12" x14ac:dyDescent="0.25">
      <c r="A168" s="123" t="s">
        <v>532</v>
      </c>
      <c r="B168" s="16">
        <f>+'SCC x Atuacao = Comércio'!B200/'SCC x Atuacao = Comércio'!B168-1</f>
        <v>-0.11996553295301382</v>
      </c>
      <c r="C168" s="16" t="e">
        <f>+'SCC x Atuacao = Comércio'!C200/'SCC x Atuacao = Comércio'!C168-1</f>
        <v>#DIV/0!</v>
      </c>
      <c r="D168" s="16" t="e">
        <f>+'SCC x Atuacao = Comércio'!D200/'SCC x Atuacao = Comércio'!D168-1</f>
        <v>#DIV/0!</v>
      </c>
      <c r="E168" s="16" t="e">
        <f>+'SCC x Atuacao = Comércio'!E200/'SCC x Atuacao = Comércio'!E168-1</f>
        <v>#DIV/0!</v>
      </c>
      <c r="F168" s="16">
        <f>+'SCC x Atuacao = Comércio'!F200/'SCC x Atuacao = Comércio'!F168-1</f>
        <v>-0.25834513079577281</v>
      </c>
      <c r="G168" s="16" t="e">
        <f>+'SCC x Atuacao = Comércio'!G200/'SCC x Atuacao = Comércio'!G168-1</f>
        <v>#DIV/0!</v>
      </c>
      <c r="H168" s="16" t="e">
        <f>+'SCC x Atuacao = Comércio'!H200/'SCC x Atuacao = Comércio'!H168-1</f>
        <v>#DIV/0!</v>
      </c>
      <c r="I168" s="16">
        <f>+'SCC x Atuacao = Comércio'!I200/'SCC x Atuacao = Comércio'!I168-1</f>
        <v>-0.27330122627043896</v>
      </c>
      <c r="J168" s="16" t="e">
        <f>+'SCC x Atuacao = Comércio'!J200/'SCC x Atuacao = Comércio'!J168-1</f>
        <v>#DIV/0!</v>
      </c>
      <c r="K168" s="16" t="e">
        <f>+'SCC x Atuacao = Comércio'!K200/'SCC x Atuacao = Comércio'!K168-1</f>
        <v>#DIV/0!</v>
      </c>
      <c r="L168" s="16">
        <f>+'SCC x Atuacao = Comércio'!L200/'SCC x Atuacao = Comércio'!L168-1</f>
        <v>-0.25248228387710625</v>
      </c>
    </row>
    <row r="169" spans="1:12" x14ac:dyDescent="0.25">
      <c r="A169" s="123" t="s">
        <v>533</v>
      </c>
      <c r="B169" s="16">
        <f>+'SCC x Atuacao = Comércio'!B201/'SCC x Atuacao = Comércio'!B169-1</f>
        <v>0.45612921053905375</v>
      </c>
      <c r="C169" s="16" t="e">
        <f>+'SCC x Atuacao = Comércio'!C201/'SCC x Atuacao = Comércio'!C169-1</f>
        <v>#DIV/0!</v>
      </c>
      <c r="D169" s="16" t="e">
        <f>+'SCC x Atuacao = Comércio'!D201/'SCC x Atuacao = Comércio'!D169-1</f>
        <v>#DIV/0!</v>
      </c>
      <c r="E169" s="16" t="e">
        <f>+'SCC x Atuacao = Comércio'!E201/'SCC x Atuacao = Comércio'!E169-1</f>
        <v>#DIV/0!</v>
      </c>
      <c r="F169" s="16">
        <f>+'SCC x Atuacao = Comércio'!F201/'SCC x Atuacao = Comércio'!F169-1</f>
        <v>3.4445318312646966E-2</v>
      </c>
      <c r="G169" s="16" t="e">
        <f>+'SCC x Atuacao = Comércio'!G201/'SCC x Atuacao = Comércio'!G169-1</f>
        <v>#DIV/0!</v>
      </c>
      <c r="H169" s="16" t="e">
        <f>+'SCC x Atuacao = Comércio'!H201/'SCC x Atuacao = Comércio'!H169-1</f>
        <v>#DIV/0!</v>
      </c>
      <c r="I169" s="16">
        <f>+'SCC x Atuacao = Comércio'!I201/'SCC x Atuacao = Comércio'!I169-1</f>
        <v>1.2072784064072861E-2</v>
      </c>
      <c r="J169" s="16" t="e">
        <f>+'SCC x Atuacao = Comércio'!J201/'SCC x Atuacao = Comércio'!J169-1</f>
        <v>#DIV/0!</v>
      </c>
      <c r="K169" s="16" t="e">
        <f>+'SCC x Atuacao = Comércio'!K201/'SCC x Atuacao = Comércio'!K169-1</f>
        <v>#DIV/0!</v>
      </c>
      <c r="L169" s="16">
        <f>+'SCC x Atuacao = Comércio'!L201/'SCC x Atuacao = Comércio'!L169-1</f>
        <v>6.652442682284887E-2</v>
      </c>
    </row>
    <row r="170" spans="1:12" x14ac:dyDescent="0.25">
      <c r="A170" s="123" t="s">
        <v>534</v>
      </c>
      <c r="B170" s="16">
        <f>+'SCC x Atuacao = Comércio'!B202/'SCC x Atuacao = Comércio'!B170-1</f>
        <v>0.33341503669048334</v>
      </c>
      <c r="C170" s="16" t="e">
        <f>+'SCC x Atuacao = Comércio'!C202/'SCC x Atuacao = Comércio'!C170-1</f>
        <v>#DIV/0!</v>
      </c>
      <c r="D170" s="16" t="e">
        <f>+'SCC x Atuacao = Comércio'!D202/'SCC x Atuacao = Comércio'!D170-1</f>
        <v>#DIV/0!</v>
      </c>
      <c r="E170" s="16" t="e">
        <f>+'SCC x Atuacao = Comércio'!E202/'SCC x Atuacao = Comércio'!E170-1</f>
        <v>#DIV/0!</v>
      </c>
      <c r="F170" s="16">
        <f>+'SCC x Atuacao = Comércio'!F202/'SCC x Atuacao = Comércio'!F170-1</f>
        <v>0.14454850184489887</v>
      </c>
      <c r="G170" s="16" t="e">
        <f>+'SCC x Atuacao = Comércio'!G202/'SCC x Atuacao = Comércio'!G170-1</f>
        <v>#DIV/0!</v>
      </c>
      <c r="H170" s="16" t="e">
        <f>+'SCC x Atuacao = Comércio'!H202/'SCC x Atuacao = Comércio'!H170-1</f>
        <v>#DIV/0!</v>
      </c>
      <c r="I170" s="16">
        <f>+'SCC x Atuacao = Comércio'!I202/'SCC x Atuacao = Comércio'!I170-1</f>
        <v>-0.12623721560652723</v>
      </c>
      <c r="J170" s="16" t="e">
        <f>+'SCC x Atuacao = Comércio'!J202/'SCC x Atuacao = Comércio'!J170-1</f>
        <v>#DIV/0!</v>
      </c>
      <c r="K170" s="16" t="e">
        <f>+'SCC x Atuacao = Comércio'!K202/'SCC x Atuacao = Comércio'!K170-1</f>
        <v>#DIV/0!</v>
      </c>
      <c r="L170" s="16">
        <f>+'SCC x Atuacao = Comércio'!L202/'SCC x Atuacao = Comércio'!L170-1</f>
        <v>0.15187295797778089</v>
      </c>
    </row>
    <row r="171" spans="1:12" x14ac:dyDescent="0.25">
      <c r="A171" s="123" t="s">
        <v>535</v>
      </c>
      <c r="B171" s="16">
        <f>+'SCC x Atuacao = Comércio'!B203/'SCC x Atuacao = Comércio'!B171-1</f>
        <v>7.8198756315289941E-2</v>
      </c>
      <c r="C171" s="16" t="e">
        <f>+'SCC x Atuacao = Comércio'!C203/'SCC x Atuacao = Comércio'!C171-1</f>
        <v>#DIV/0!</v>
      </c>
      <c r="D171" s="16" t="e">
        <f>+'SCC x Atuacao = Comércio'!D203/'SCC x Atuacao = Comércio'!D171-1</f>
        <v>#DIV/0!</v>
      </c>
      <c r="E171" s="16" t="e">
        <f>+'SCC x Atuacao = Comércio'!E203/'SCC x Atuacao = Comércio'!E171-1</f>
        <v>#DIV/0!</v>
      </c>
      <c r="F171" s="16">
        <f>+'SCC x Atuacao = Comércio'!F203/'SCC x Atuacao = Comércio'!F171-1</f>
        <v>0.34399438329365073</v>
      </c>
      <c r="G171" s="16" t="e">
        <f>+'SCC x Atuacao = Comércio'!G203/'SCC x Atuacao = Comércio'!G171-1</f>
        <v>#DIV/0!</v>
      </c>
      <c r="H171" s="16" t="e">
        <f>+'SCC x Atuacao = Comércio'!H203/'SCC x Atuacao = Comércio'!H171-1</f>
        <v>#DIV/0!</v>
      </c>
      <c r="I171" s="16">
        <f>+'SCC x Atuacao = Comércio'!I203/'SCC x Atuacao = Comércio'!I171-1</f>
        <v>6.0985335826721609E-2</v>
      </c>
      <c r="J171" s="16" t="e">
        <f>+'SCC x Atuacao = Comércio'!J203/'SCC x Atuacao = Comércio'!J171-1</f>
        <v>#DIV/0!</v>
      </c>
      <c r="K171" s="16" t="e">
        <f>+'SCC x Atuacao = Comércio'!K203/'SCC x Atuacao = Comércio'!K171-1</f>
        <v>#DIV/0!</v>
      </c>
      <c r="L171" s="16">
        <f>+'SCC x Atuacao = Comércio'!L203/'SCC x Atuacao = Comércio'!L171-1</f>
        <v>0.29020069812148397</v>
      </c>
    </row>
    <row r="172" spans="1:12" x14ac:dyDescent="0.25">
      <c r="A172" s="123" t="s">
        <v>536</v>
      </c>
      <c r="B172" s="16">
        <f>+'SCC x Atuacao = Comércio'!B204/'SCC x Atuacao = Comércio'!B172-1</f>
        <v>0.1850662836194048</v>
      </c>
      <c r="C172" s="16" t="e">
        <f>+'SCC x Atuacao = Comércio'!C204/'SCC x Atuacao = Comércio'!C172-1</f>
        <v>#DIV/0!</v>
      </c>
      <c r="D172" s="16" t="e">
        <f>+'SCC x Atuacao = Comércio'!D204/'SCC x Atuacao = Comércio'!D172-1</f>
        <v>#DIV/0!</v>
      </c>
      <c r="E172" s="16" t="e">
        <f>+'SCC x Atuacao = Comércio'!E204/'SCC x Atuacao = Comércio'!E172-1</f>
        <v>#DIV/0!</v>
      </c>
      <c r="F172" s="16">
        <f>+'SCC x Atuacao = Comércio'!F204/'SCC x Atuacao = Comércio'!F172-1</f>
        <v>2.1066825863967242E-2</v>
      </c>
      <c r="G172" s="16" t="e">
        <f>+'SCC x Atuacao = Comércio'!G204/'SCC x Atuacao = Comércio'!G172-1</f>
        <v>#DIV/0!</v>
      </c>
      <c r="H172" s="16" t="e">
        <f>+'SCC x Atuacao = Comércio'!H204/'SCC x Atuacao = Comércio'!H172-1</f>
        <v>#DIV/0!</v>
      </c>
      <c r="I172" s="16">
        <f>+'SCC x Atuacao = Comércio'!I204/'SCC x Atuacao = Comércio'!I172-1</f>
        <v>0.2010658523570179</v>
      </c>
      <c r="J172" s="16" t="e">
        <f>+'SCC x Atuacao = Comércio'!J204/'SCC x Atuacao = Comércio'!J172-1</f>
        <v>#DIV/0!</v>
      </c>
      <c r="K172" s="16" t="e">
        <f>+'SCC x Atuacao = Comércio'!K204/'SCC x Atuacao = Comércio'!K172-1</f>
        <v>#DIV/0!</v>
      </c>
      <c r="L172" s="16">
        <f>+'SCC x Atuacao = Comércio'!L204/'SCC x Atuacao = Comércio'!L172-1</f>
        <v>6.0443222292565046E-2</v>
      </c>
    </row>
    <row r="173" spans="1:12" x14ac:dyDescent="0.25">
      <c r="A173" s="123" t="s">
        <v>537</v>
      </c>
      <c r="B173" s="16">
        <f>+'SCC x Atuacao = Comércio'!B205/'SCC x Atuacao = Comércio'!B173-1</f>
        <v>0.15556727153002403</v>
      </c>
      <c r="C173" s="16" t="e">
        <f>+'SCC x Atuacao = Comércio'!C205/'SCC x Atuacao = Comércio'!C173-1</f>
        <v>#DIV/0!</v>
      </c>
      <c r="D173" s="16" t="e">
        <f>+'SCC x Atuacao = Comércio'!D205/'SCC x Atuacao = Comércio'!D173-1</f>
        <v>#DIV/0!</v>
      </c>
      <c r="E173" s="16" t="e">
        <f>+'SCC x Atuacao = Comércio'!E205/'SCC x Atuacao = Comércio'!E173-1</f>
        <v>#DIV/0!</v>
      </c>
      <c r="F173" s="16">
        <f>+'SCC x Atuacao = Comércio'!F205/'SCC x Atuacao = Comércio'!F173-1</f>
        <v>6.3838662151125103E-2</v>
      </c>
      <c r="G173" s="16" t="e">
        <f>+'SCC x Atuacao = Comércio'!G205/'SCC x Atuacao = Comércio'!G173-1</f>
        <v>#DIV/0!</v>
      </c>
      <c r="H173" s="16" t="e">
        <f>+'SCC x Atuacao = Comércio'!H205/'SCC x Atuacao = Comércio'!H173-1</f>
        <v>#DIV/0!</v>
      </c>
      <c r="I173" s="16">
        <f>+'SCC x Atuacao = Comércio'!I205/'SCC x Atuacao = Comércio'!I173-1</f>
        <v>-6.8148733391471539E-2</v>
      </c>
      <c r="J173" s="16" t="e">
        <f>+'SCC x Atuacao = Comércio'!J205/'SCC x Atuacao = Comércio'!J173-1</f>
        <v>#DIV/0!</v>
      </c>
      <c r="K173" s="16" t="e">
        <f>+'SCC x Atuacao = Comércio'!K205/'SCC x Atuacao = Comércio'!K173-1</f>
        <v>#DIV/0!</v>
      </c>
      <c r="L173" s="16">
        <f>+'SCC x Atuacao = Comércio'!L205/'SCC x Atuacao = Comércio'!L173-1</f>
        <v>6.4936850405131974E-2</v>
      </c>
    </row>
    <row r="174" spans="1:12" x14ac:dyDescent="0.25">
      <c r="A174" s="123" t="s">
        <v>538</v>
      </c>
      <c r="B174" s="16">
        <f>+'SCC x Atuacao = Comércio'!B206/'SCC x Atuacao = Comércio'!B174-1</f>
        <v>0.33009680785522511</v>
      </c>
      <c r="C174" s="16" t="e">
        <f>+'SCC x Atuacao = Comércio'!C206/'SCC x Atuacao = Comércio'!C174-1</f>
        <v>#DIV/0!</v>
      </c>
      <c r="D174" s="16" t="e">
        <f>+'SCC x Atuacao = Comércio'!D206/'SCC x Atuacao = Comércio'!D174-1</f>
        <v>#DIV/0!</v>
      </c>
      <c r="E174" s="16" t="e">
        <f>+'SCC x Atuacao = Comércio'!E206/'SCC x Atuacao = Comércio'!E174-1</f>
        <v>#DIV/0!</v>
      </c>
      <c r="F174" s="16">
        <f>+'SCC x Atuacao = Comércio'!F206/'SCC x Atuacao = Comércio'!F174-1</f>
        <v>9.2967598039672694E-3</v>
      </c>
      <c r="G174" s="16" t="e">
        <f>+'SCC x Atuacao = Comércio'!G206/'SCC x Atuacao = Comércio'!G174-1</f>
        <v>#DIV/0!</v>
      </c>
      <c r="H174" s="16" t="e">
        <f>+'SCC x Atuacao = Comércio'!H206/'SCC x Atuacao = Comércio'!H174-1</f>
        <v>#DIV/0!</v>
      </c>
      <c r="I174" s="16">
        <f>+'SCC x Atuacao = Comércio'!I206/'SCC x Atuacao = Comércio'!I174-1</f>
        <v>2.9428624041483609E-2</v>
      </c>
      <c r="J174" s="16" t="e">
        <f>+'SCC x Atuacao = Comércio'!J206/'SCC x Atuacao = Comércio'!J174-1</f>
        <v>#DIV/0!</v>
      </c>
      <c r="K174" s="16" t="e">
        <f>+'SCC x Atuacao = Comércio'!K206/'SCC x Atuacao = Comércio'!K174-1</f>
        <v>#DIV/0!</v>
      </c>
      <c r="L174" s="16">
        <f>+'SCC x Atuacao = Comércio'!L206/'SCC x Atuacao = Comércio'!L174-1</f>
        <v>3.0665161311538958E-2</v>
      </c>
    </row>
    <row r="175" spans="1:12" x14ac:dyDescent="0.25">
      <c r="A175" s="123" t="s">
        <v>539</v>
      </c>
      <c r="B175" s="16">
        <f>+'SCC x Atuacao = Comércio'!B207/'SCC x Atuacao = Comércio'!B175-1</f>
        <v>0.18210766756867214</v>
      </c>
      <c r="C175" s="16" t="e">
        <f>+'SCC x Atuacao = Comércio'!C207/'SCC x Atuacao = Comércio'!C175-1</f>
        <v>#DIV/0!</v>
      </c>
      <c r="D175" s="16" t="e">
        <f>+'SCC x Atuacao = Comércio'!D207/'SCC x Atuacao = Comércio'!D175-1</f>
        <v>#DIV/0!</v>
      </c>
      <c r="E175" s="16" t="e">
        <f>+'SCC x Atuacao = Comércio'!E207/'SCC x Atuacao = Comércio'!E175-1</f>
        <v>#DIV/0!</v>
      </c>
      <c r="F175" s="16">
        <f>+'SCC x Atuacao = Comércio'!F207/'SCC x Atuacao = Comércio'!F175-1</f>
        <v>0.15313141762731619</v>
      </c>
      <c r="G175" s="16" t="e">
        <f>+'SCC x Atuacao = Comércio'!G207/'SCC x Atuacao = Comércio'!G175-1</f>
        <v>#DIV/0!</v>
      </c>
      <c r="H175" s="16" t="e">
        <f>+'SCC x Atuacao = Comércio'!H207/'SCC x Atuacao = Comércio'!H175-1</f>
        <v>#DIV/0!</v>
      </c>
      <c r="I175" s="16">
        <f>+'SCC x Atuacao = Comércio'!I207/'SCC x Atuacao = Comércio'!I175-1</f>
        <v>0.12669823530169722</v>
      </c>
      <c r="J175" s="16" t="e">
        <f>+'SCC x Atuacao = Comércio'!J207/'SCC x Atuacao = Comércio'!J175-1</f>
        <v>#DIV/0!</v>
      </c>
      <c r="K175" s="16" t="e">
        <f>+'SCC x Atuacao = Comércio'!K207/'SCC x Atuacao = Comércio'!K175-1</f>
        <v>#DIV/0!</v>
      </c>
      <c r="L175" s="16">
        <f>+'SCC x Atuacao = Comércio'!L207/'SCC x Atuacao = Comércio'!L175-1</f>
        <v>0.15366035144090273</v>
      </c>
    </row>
    <row r="176" spans="1:12" x14ac:dyDescent="0.25">
      <c r="A176" s="123" t="s">
        <v>540</v>
      </c>
      <c r="B176" s="16">
        <f>+'SCC x Atuacao = Comércio'!B208/'SCC x Atuacao = Comércio'!B176-1</f>
        <v>0.19562464836466442</v>
      </c>
      <c r="C176" s="16" t="e">
        <f>+'SCC x Atuacao = Comércio'!C208/'SCC x Atuacao = Comércio'!C176-1</f>
        <v>#DIV/0!</v>
      </c>
      <c r="D176" s="16" t="e">
        <f>+'SCC x Atuacao = Comércio'!D208/'SCC x Atuacao = Comércio'!D176-1</f>
        <v>#DIV/0!</v>
      </c>
      <c r="E176" s="16" t="e">
        <f>+'SCC x Atuacao = Comércio'!E208/'SCC x Atuacao = Comércio'!E176-1</f>
        <v>#DIV/0!</v>
      </c>
      <c r="F176" s="16">
        <f>+'SCC x Atuacao = Comércio'!F208/'SCC x Atuacao = Comércio'!F176-1</f>
        <v>0.17653331259014582</v>
      </c>
      <c r="G176" s="16" t="e">
        <f>+'SCC x Atuacao = Comércio'!G208/'SCC x Atuacao = Comércio'!G176-1</f>
        <v>#DIV/0!</v>
      </c>
      <c r="H176" s="16" t="e">
        <f>+'SCC x Atuacao = Comércio'!H208/'SCC x Atuacao = Comércio'!H176-1</f>
        <v>#DIV/0!</v>
      </c>
      <c r="I176" s="16">
        <f>+'SCC x Atuacao = Comércio'!I208/'SCC x Atuacao = Comércio'!I176-1</f>
        <v>-5.8922403345553764E-3</v>
      </c>
      <c r="J176" s="16" t="e">
        <f>+'SCC x Atuacao = Comércio'!J208/'SCC x Atuacao = Comércio'!J176-1</f>
        <v>#DIV/0!</v>
      </c>
      <c r="K176" s="16" t="e">
        <f>+'SCC x Atuacao = Comércio'!K208/'SCC x Atuacao = Comércio'!K176-1</f>
        <v>#DIV/0!</v>
      </c>
      <c r="L176" s="16">
        <f>+'SCC x Atuacao = Comércio'!L208/'SCC x Atuacao = Comércio'!L176-1</f>
        <v>0.16771053098247068</v>
      </c>
    </row>
    <row r="177" spans="1:12" x14ac:dyDescent="0.25">
      <c r="A177" s="123" t="s">
        <v>541</v>
      </c>
      <c r="B177" s="16">
        <f>+'SCC x Atuacao = Comércio'!B209/'SCC x Atuacao = Comércio'!B177-1</f>
        <v>0.39136863685808532</v>
      </c>
      <c r="C177" s="16" t="e">
        <f>+'SCC x Atuacao = Comércio'!C209/'SCC x Atuacao = Comércio'!C177-1</f>
        <v>#DIV/0!</v>
      </c>
      <c r="D177" s="16" t="e">
        <f>+'SCC x Atuacao = Comércio'!D209/'SCC x Atuacao = Comércio'!D177-1</f>
        <v>#DIV/0!</v>
      </c>
      <c r="E177" s="16" t="e">
        <f>+'SCC x Atuacao = Comércio'!E209/'SCC x Atuacao = Comércio'!E177-1</f>
        <v>#DIV/0!</v>
      </c>
      <c r="F177" s="16">
        <f>+'SCC x Atuacao = Comércio'!F209/'SCC x Atuacao = Comércio'!F177-1</f>
        <v>6.228920137052385E-2</v>
      </c>
      <c r="G177" s="16" t="e">
        <f>+'SCC x Atuacao = Comércio'!G209/'SCC x Atuacao = Comércio'!G177-1</f>
        <v>#DIV/0!</v>
      </c>
      <c r="H177" s="16" t="e">
        <f>+'SCC x Atuacao = Comércio'!H209/'SCC x Atuacao = Comércio'!H177-1</f>
        <v>#DIV/0!</v>
      </c>
      <c r="I177" s="16">
        <f>+'SCC x Atuacao = Comércio'!I209/'SCC x Atuacao = Comércio'!I177-1</f>
        <v>-0.16250233479996057</v>
      </c>
      <c r="J177" s="16" t="e">
        <f>+'SCC x Atuacao = Comércio'!J209/'SCC x Atuacao = Comércio'!J177-1</f>
        <v>#DIV/0!</v>
      </c>
      <c r="K177" s="16" t="e">
        <f>+'SCC x Atuacao = Comércio'!K209/'SCC x Atuacao = Comércio'!K177-1</f>
        <v>#DIV/0!</v>
      </c>
      <c r="L177" s="16">
        <f>+'SCC x Atuacao = Comércio'!L209/'SCC x Atuacao = Comércio'!L177-1</f>
        <v>6.7287685814751308E-2</v>
      </c>
    </row>
    <row r="178" spans="1:12" x14ac:dyDescent="0.25">
      <c r="A178" s="123" t="s">
        <v>542</v>
      </c>
      <c r="B178" s="16">
        <f>+'SCC x Atuacao = Comércio'!B210/'SCC x Atuacao = Comércio'!B178-1</f>
        <v>0.14760257367944063</v>
      </c>
      <c r="C178" s="16" t="e">
        <f>+'SCC x Atuacao = Comércio'!C210/'SCC x Atuacao = Comércio'!C178-1</f>
        <v>#DIV/0!</v>
      </c>
      <c r="D178" s="16" t="e">
        <f>+'SCC x Atuacao = Comércio'!D210/'SCC x Atuacao = Comércio'!D178-1</f>
        <v>#DIV/0!</v>
      </c>
      <c r="E178" s="16" t="e">
        <f>+'SCC x Atuacao = Comércio'!E210/'SCC x Atuacao = Comércio'!E178-1</f>
        <v>#DIV/0!</v>
      </c>
      <c r="F178" s="16">
        <f>+'SCC x Atuacao = Comércio'!F210/'SCC x Atuacao = Comércio'!F178-1</f>
        <v>9.1346367186846411E-2</v>
      </c>
      <c r="G178" s="16" t="e">
        <f>+'SCC x Atuacao = Comércio'!G210/'SCC x Atuacao = Comércio'!G178-1</f>
        <v>#DIV/0!</v>
      </c>
      <c r="H178" s="16" t="e">
        <f>+'SCC x Atuacao = Comércio'!H210/'SCC x Atuacao = Comércio'!H178-1</f>
        <v>#DIV/0!</v>
      </c>
      <c r="I178" s="16">
        <f>+'SCC x Atuacao = Comércio'!I210/'SCC x Atuacao = Comércio'!I178-1</f>
        <v>0.1082881817253305</v>
      </c>
      <c r="J178" s="16" t="e">
        <f>+'SCC x Atuacao = Comércio'!J210/'SCC x Atuacao = Comércio'!J178-1</f>
        <v>#DIV/0!</v>
      </c>
      <c r="K178" s="16" t="e">
        <f>+'SCC x Atuacao = Comércio'!K210/'SCC x Atuacao = Comércio'!K178-1</f>
        <v>#DIV/0!</v>
      </c>
      <c r="L178" s="16">
        <f>+'SCC x Atuacao = Comércio'!L210/'SCC x Atuacao = Comércio'!L178-1</f>
        <v>9.7196274904243873E-2</v>
      </c>
    </row>
    <row r="179" spans="1:12" x14ac:dyDescent="0.25">
      <c r="A179" s="123" t="s">
        <v>543</v>
      </c>
      <c r="B179" s="16">
        <f>+'SCC x Atuacao = Comércio'!B211/'SCC x Atuacao = Comércio'!B179-1</f>
        <v>0.20240391866531393</v>
      </c>
      <c r="C179" s="16" t="e">
        <f>+'SCC x Atuacao = Comércio'!C211/'SCC x Atuacao = Comércio'!C179-1</f>
        <v>#DIV/0!</v>
      </c>
      <c r="D179" s="16" t="e">
        <f>+'SCC x Atuacao = Comércio'!D211/'SCC x Atuacao = Comércio'!D179-1</f>
        <v>#DIV/0!</v>
      </c>
      <c r="E179" s="16" t="e">
        <f>+'SCC x Atuacao = Comércio'!E211/'SCC x Atuacao = Comércio'!E179-1</f>
        <v>#DIV/0!</v>
      </c>
      <c r="F179" s="16">
        <f>+'SCC x Atuacao = Comércio'!F211/'SCC x Atuacao = Comércio'!F179-1</f>
        <v>4.960575048078586E-2</v>
      </c>
      <c r="G179" s="16" t="e">
        <f>+'SCC x Atuacao = Comércio'!G211/'SCC x Atuacao = Comércio'!G179-1</f>
        <v>#DIV/0!</v>
      </c>
      <c r="H179" s="16" t="e">
        <f>+'SCC x Atuacao = Comércio'!H211/'SCC x Atuacao = Comércio'!H179-1</f>
        <v>#DIV/0!</v>
      </c>
      <c r="I179" s="16">
        <f>+'SCC x Atuacao = Comércio'!I211/'SCC x Atuacao = Comércio'!I179-1</f>
        <v>-0.18962552738601857</v>
      </c>
      <c r="J179" s="16" t="e">
        <f>+'SCC x Atuacao = Comércio'!J211/'SCC x Atuacao = Comércio'!J179-1</f>
        <v>#DIV/0!</v>
      </c>
      <c r="K179" s="16" t="e">
        <f>+'SCC x Atuacao = Comércio'!K211/'SCC x Atuacao = Comércio'!K179-1</f>
        <v>#DIV/0!</v>
      </c>
      <c r="L179" s="16">
        <f>+'SCC x Atuacao = Comércio'!L211/'SCC x Atuacao = Comércio'!L179-1</f>
        <v>6.8742591884664028E-2</v>
      </c>
    </row>
    <row r="180" spans="1:12" x14ac:dyDescent="0.25">
      <c r="A180" s="123" t="s">
        <v>544</v>
      </c>
      <c r="B180" s="16">
        <f>+'SCC x Atuacao = Comércio'!B212/'SCC x Atuacao = Comércio'!B180-1</f>
        <v>0.18751866350820268</v>
      </c>
      <c r="C180" s="16" t="e">
        <f>+'SCC x Atuacao = Comércio'!C212/'SCC x Atuacao = Comércio'!C180-1</f>
        <v>#DIV/0!</v>
      </c>
      <c r="D180" s="16" t="e">
        <f>+'SCC x Atuacao = Comércio'!D212/'SCC x Atuacao = Comércio'!D180-1</f>
        <v>#DIV/0!</v>
      </c>
      <c r="E180" s="16" t="e">
        <f>+'SCC x Atuacao = Comércio'!E212/'SCC x Atuacao = Comércio'!E180-1</f>
        <v>#DIV/0!</v>
      </c>
      <c r="F180" s="16">
        <f>+'SCC x Atuacao = Comércio'!F212/'SCC x Atuacao = Comércio'!F180-1</f>
        <v>-2.4184797679895564E-2</v>
      </c>
      <c r="G180" s="16" t="e">
        <f>+'SCC x Atuacao = Comércio'!G212/'SCC x Atuacao = Comércio'!G180-1</f>
        <v>#DIV/0!</v>
      </c>
      <c r="H180" s="16" t="e">
        <f>+'SCC x Atuacao = Comércio'!H212/'SCC x Atuacao = Comércio'!H180-1</f>
        <v>#DIV/0!</v>
      </c>
      <c r="I180" s="16">
        <f>+'SCC x Atuacao = Comércio'!I212/'SCC x Atuacao = Comércio'!I180-1</f>
        <v>-0.11139878088090038</v>
      </c>
      <c r="J180" s="16" t="e">
        <f>+'SCC x Atuacao = Comércio'!J212/'SCC x Atuacao = Comércio'!J180-1</f>
        <v>#DIV/0!</v>
      </c>
      <c r="K180" s="16" t="e">
        <f>+'SCC x Atuacao = Comércio'!K212/'SCC x Atuacao = Comércio'!K180-1</f>
        <v>#DIV/0!</v>
      </c>
      <c r="L180" s="16">
        <f>+'SCC x Atuacao = Comércio'!L212/'SCC x Atuacao = Comércio'!L180-1</f>
        <v>-1.1885431939644531E-2</v>
      </c>
    </row>
    <row r="181" spans="1:12" x14ac:dyDescent="0.25">
      <c r="A181" s="123" t="s">
        <v>545</v>
      </c>
      <c r="B181" s="16">
        <f>+'SCC x Atuacao = Comércio'!B213/'SCC x Atuacao = Comércio'!B181-1</f>
        <v>0.18329081865408803</v>
      </c>
      <c r="C181" s="16" t="e">
        <f>+'SCC x Atuacao = Comércio'!C213/'SCC x Atuacao = Comércio'!C181-1</f>
        <v>#DIV/0!</v>
      </c>
      <c r="D181" s="16" t="e">
        <f>+'SCC x Atuacao = Comércio'!D213/'SCC x Atuacao = Comércio'!D181-1</f>
        <v>#DIV/0!</v>
      </c>
      <c r="E181" s="16" t="e">
        <f>+'SCC x Atuacao = Comércio'!E213/'SCC x Atuacao = Comércio'!E181-1</f>
        <v>#DIV/0!</v>
      </c>
      <c r="F181" s="16">
        <f>+'SCC x Atuacao = Comércio'!F213/'SCC x Atuacao = Comércio'!F181-1</f>
        <v>2.5630861930670212E-2</v>
      </c>
      <c r="G181" s="16" t="e">
        <f>+'SCC x Atuacao = Comércio'!G213/'SCC x Atuacao = Comércio'!G181-1</f>
        <v>#DIV/0!</v>
      </c>
      <c r="H181" s="16" t="e">
        <f>+'SCC x Atuacao = Comércio'!H213/'SCC x Atuacao = Comércio'!H181-1</f>
        <v>#DIV/0!</v>
      </c>
      <c r="I181" s="16">
        <f>+'SCC x Atuacao = Comércio'!I213/'SCC x Atuacao = Comércio'!I181-1</f>
        <v>-7.9849042469440579E-2</v>
      </c>
      <c r="J181" s="16" t="e">
        <f>+'SCC x Atuacao = Comércio'!J213/'SCC x Atuacao = Comércio'!J181-1</f>
        <v>#DIV/0!</v>
      </c>
      <c r="K181" s="16" t="e">
        <f>+'SCC x Atuacao = Comércio'!K213/'SCC x Atuacao = Comércio'!K181-1</f>
        <v>#DIV/0!</v>
      </c>
      <c r="L181" s="16">
        <f>+'SCC x Atuacao = Comércio'!L213/'SCC x Atuacao = Comércio'!L181-1</f>
        <v>3.610927601990821E-2</v>
      </c>
    </row>
    <row r="182" spans="1:12" x14ac:dyDescent="0.25">
      <c r="A182" s="123" t="s">
        <v>546</v>
      </c>
      <c r="B182" s="16">
        <f>+'SCC x Atuacao = Comércio'!B214/'SCC x Atuacao = Comércio'!B182-1</f>
        <v>0.22339065720093321</v>
      </c>
      <c r="C182" s="16" t="e">
        <f>+'SCC x Atuacao = Comércio'!C214/'SCC x Atuacao = Comércio'!C182-1</f>
        <v>#DIV/0!</v>
      </c>
      <c r="D182" s="16" t="e">
        <f>+'SCC x Atuacao = Comércio'!D214/'SCC x Atuacao = Comércio'!D182-1</f>
        <v>#DIV/0!</v>
      </c>
      <c r="E182" s="16" t="e">
        <f>+'SCC x Atuacao = Comércio'!E214/'SCC x Atuacao = Comércio'!E182-1</f>
        <v>#DIV/0!</v>
      </c>
      <c r="F182" s="16">
        <f>+'SCC x Atuacao = Comércio'!F214/'SCC x Atuacao = Comércio'!F182-1</f>
        <v>9.7389375099052433E-2</v>
      </c>
      <c r="G182" s="16" t="e">
        <f>+'SCC x Atuacao = Comércio'!G214/'SCC x Atuacao = Comércio'!G182-1</f>
        <v>#DIV/0!</v>
      </c>
      <c r="H182" s="16" t="e">
        <f>+'SCC x Atuacao = Comércio'!H214/'SCC x Atuacao = Comércio'!H182-1</f>
        <v>#DIV/0!</v>
      </c>
      <c r="I182" s="16">
        <f>+'SCC x Atuacao = Comércio'!I214/'SCC x Atuacao = Comércio'!I182-1</f>
        <v>-6.5769722162766553E-2</v>
      </c>
      <c r="J182" s="16" t="e">
        <f>+'SCC x Atuacao = Comércio'!J214/'SCC x Atuacao = Comércio'!J182-1</f>
        <v>#DIV/0!</v>
      </c>
      <c r="K182" s="16" t="e">
        <f>+'SCC x Atuacao = Comércio'!K214/'SCC x Atuacao = Comércio'!K182-1</f>
        <v>#DIV/0!</v>
      </c>
      <c r="L182" s="16">
        <f>+'SCC x Atuacao = Comércio'!L214/'SCC x Atuacao = Comércio'!L182-1</f>
        <v>9.9643177980872188E-2</v>
      </c>
    </row>
    <row r="183" spans="1:12" x14ac:dyDescent="0.25">
      <c r="A183" s="123" t="s">
        <v>547</v>
      </c>
      <c r="B183" s="16">
        <f>+'SCC x Atuacao = Comércio'!B215/'SCC x Atuacao = Comércio'!B183-1</f>
        <v>0.25732261173073945</v>
      </c>
      <c r="C183" s="16" t="e">
        <f>+'SCC x Atuacao = Comércio'!C215/'SCC x Atuacao = Comércio'!C183-1</f>
        <v>#DIV/0!</v>
      </c>
      <c r="D183" s="16" t="e">
        <f>+'SCC x Atuacao = Comércio'!D215/'SCC x Atuacao = Comércio'!D183-1</f>
        <v>#DIV/0!</v>
      </c>
      <c r="E183" s="16" t="e">
        <f>+'SCC x Atuacao = Comércio'!E215/'SCC x Atuacao = Comércio'!E183-1</f>
        <v>#DIV/0!</v>
      </c>
      <c r="F183" s="16">
        <f>+'SCC x Atuacao = Comércio'!F215/'SCC x Atuacao = Comércio'!F183-1</f>
        <v>2.2048004109349817E-2</v>
      </c>
      <c r="G183" s="16" t="e">
        <f>+'SCC x Atuacao = Comércio'!G215/'SCC x Atuacao = Comércio'!G183-1</f>
        <v>#DIV/0!</v>
      </c>
      <c r="H183" s="16" t="e">
        <f>+'SCC x Atuacao = Comércio'!H215/'SCC x Atuacao = Comércio'!H183-1</f>
        <v>#DIV/0!</v>
      </c>
      <c r="I183" s="16">
        <f>+'SCC x Atuacao = Comércio'!I215/'SCC x Atuacao = Comércio'!I183-1</f>
        <v>-7.9380215772303586E-2</v>
      </c>
      <c r="J183" s="16" t="e">
        <f>+'SCC x Atuacao = Comércio'!J215/'SCC x Atuacao = Comércio'!J183-1</f>
        <v>#DIV/0!</v>
      </c>
      <c r="K183" s="16" t="e">
        <f>+'SCC x Atuacao = Comércio'!K215/'SCC x Atuacao = Comércio'!K183-1</f>
        <v>#DIV/0!</v>
      </c>
      <c r="L183" s="16">
        <f>+'SCC x Atuacao = Comércio'!L215/'SCC x Atuacao = Comércio'!L183-1</f>
        <v>4.5119265325880731E-2</v>
      </c>
    </row>
    <row r="184" spans="1:12" x14ac:dyDescent="0.25">
      <c r="A184" s="123" t="s">
        <v>548</v>
      </c>
      <c r="B184" s="16">
        <f>+'SCC x Atuacao = Comércio'!B216/'SCC x Atuacao = Comércio'!B184-1</f>
        <v>0.3439490936563443</v>
      </c>
      <c r="C184" s="16" t="e">
        <f>+'SCC x Atuacao = Comércio'!C216/'SCC x Atuacao = Comércio'!C184-1</f>
        <v>#DIV/0!</v>
      </c>
      <c r="D184" s="16" t="e">
        <f>+'SCC x Atuacao = Comércio'!D216/'SCC x Atuacao = Comércio'!D184-1</f>
        <v>#DIV/0!</v>
      </c>
      <c r="E184" s="16" t="e">
        <f>+'SCC x Atuacao = Comércio'!E216/'SCC x Atuacao = Comércio'!E184-1</f>
        <v>#DIV/0!</v>
      </c>
      <c r="F184" s="16">
        <f>+'SCC x Atuacao = Comércio'!F216/'SCC x Atuacao = Comércio'!F184-1</f>
        <v>3.3631095023478608E-2</v>
      </c>
      <c r="G184" s="16" t="e">
        <f>+'SCC x Atuacao = Comércio'!G216/'SCC x Atuacao = Comércio'!G184-1</f>
        <v>#DIV/0!</v>
      </c>
      <c r="H184" s="16" t="e">
        <f>+'SCC x Atuacao = Comércio'!H216/'SCC x Atuacao = Comércio'!H184-1</f>
        <v>#DIV/0!</v>
      </c>
      <c r="I184" s="16">
        <f>+'SCC x Atuacao = Comércio'!I216/'SCC x Atuacao = Comércio'!I184-1</f>
        <v>8.1738548101462305E-2</v>
      </c>
      <c r="J184" s="16" t="e">
        <f>+'SCC x Atuacao = Comércio'!J216/'SCC x Atuacao = Comércio'!J184-1</f>
        <v>#DIV/0!</v>
      </c>
      <c r="K184" s="16" t="e">
        <f>+'SCC x Atuacao = Comércio'!K216/'SCC x Atuacao = Comércio'!K184-1</f>
        <v>#DIV/0!</v>
      </c>
      <c r="L184" s="16">
        <f>+'SCC x Atuacao = Comércio'!L216/'SCC x Atuacao = Comércio'!L184-1</f>
        <v>6.2427678431328681E-2</v>
      </c>
    </row>
    <row r="185" spans="1:12" x14ac:dyDescent="0.25">
      <c r="A185" s="123" t="s">
        <v>549</v>
      </c>
      <c r="B185" s="16">
        <f>+'SCC x Atuacao = Comércio'!B217/'SCC x Atuacao = Comércio'!B185-1</f>
        <v>0.16270569013364367</v>
      </c>
      <c r="C185" s="16" t="e">
        <f>+'SCC x Atuacao = Comércio'!C217/'SCC x Atuacao = Comércio'!C185-1</f>
        <v>#DIV/0!</v>
      </c>
      <c r="D185" s="16" t="e">
        <f>+'SCC x Atuacao = Comércio'!D217/'SCC x Atuacao = Comércio'!D185-1</f>
        <v>#DIV/0!</v>
      </c>
      <c r="E185" s="16" t="e">
        <f>+'SCC x Atuacao = Comércio'!E217/'SCC x Atuacao = Comércio'!E185-1</f>
        <v>#DIV/0!</v>
      </c>
      <c r="F185" s="16">
        <f>+'SCC x Atuacao = Comércio'!F217/'SCC x Atuacao = Comércio'!F185-1</f>
        <v>-1.3879988156212497E-2</v>
      </c>
      <c r="G185" s="16" t="e">
        <f>+'SCC x Atuacao = Comércio'!G217/'SCC x Atuacao = Comércio'!G185-1</f>
        <v>#DIV/0!</v>
      </c>
      <c r="H185" s="16" t="e">
        <f>+'SCC x Atuacao = Comércio'!H217/'SCC x Atuacao = Comércio'!H185-1</f>
        <v>#DIV/0!</v>
      </c>
      <c r="I185" s="16">
        <f>+'SCC x Atuacao = Comércio'!I217/'SCC x Atuacao = Comércio'!I185-1</f>
        <v>-1.1842573927968614E-2</v>
      </c>
      <c r="J185" s="16" t="e">
        <f>+'SCC x Atuacao = Comércio'!J217/'SCC x Atuacao = Comércio'!J185-1</f>
        <v>#DIV/0!</v>
      </c>
      <c r="K185" s="16" t="e">
        <f>+'SCC x Atuacao = Comércio'!K217/'SCC x Atuacao = Comércio'!K185-1</f>
        <v>#DIV/0!</v>
      </c>
      <c r="L185" s="16">
        <f>+'SCC x Atuacao = Comércio'!L217/'SCC x Atuacao = Comércio'!L185-1</f>
        <v>1.6859637272886641E-2</v>
      </c>
    </row>
    <row r="186" spans="1:12" x14ac:dyDescent="0.25">
      <c r="A186" s="123" t="s">
        <v>550</v>
      </c>
      <c r="B186" s="16">
        <f>+'SCC x Atuacao = Comércio'!B218/'SCC x Atuacao = Comércio'!B186-1</f>
        <v>0.21185601025802892</v>
      </c>
      <c r="C186" s="16" t="e">
        <f>+'SCC x Atuacao = Comércio'!C218/'SCC x Atuacao = Comércio'!C186-1</f>
        <v>#DIV/0!</v>
      </c>
      <c r="D186" s="16" t="e">
        <f>+'SCC x Atuacao = Comércio'!D218/'SCC x Atuacao = Comércio'!D186-1</f>
        <v>#DIV/0!</v>
      </c>
      <c r="E186" s="16" t="e">
        <f>+'SCC x Atuacao = Comércio'!E218/'SCC x Atuacao = Comércio'!E186-1</f>
        <v>#DIV/0!</v>
      </c>
      <c r="F186" s="16">
        <f>+'SCC x Atuacao = Comércio'!F218/'SCC x Atuacao = Comércio'!F186-1</f>
        <v>3.6451013198564919E-2</v>
      </c>
      <c r="G186" s="16" t="e">
        <f>+'SCC x Atuacao = Comércio'!G218/'SCC x Atuacao = Comércio'!G186-1</f>
        <v>#DIV/0!</v>
      </c>
      <c r="H186" s="16" t="e">
        <f>+'SCC x Atuacao = Comércio'!H218/'SCC x Atuacao = Comércio'!H186-1</f>
        <v>#DIV/0!</v>
      </c>
      <c r="I186" s="16">
        <f>+'SCC x Atuacao = Comércio'!I218/'SCC x Atuacao = Comércio'!I186-1</f>
        <v>-0.14572515260479357</v>
      </c>
      <c r="J186" s="16" t="e">
        <f>+'SCC x Atuacao = Comércio'!J218/'SCC x Atuacao = Comércio'!J186-1</f>
        <v>#DIV/0!</v>
      </c>
      <c r="K186" s="16" t="e">
        <f>+'SCC x Atuacao = Comércio'!K218/'SCC x Atuacao = Comércio'!K186-1</f>
        <v>#DIV/0!</v>
      </c>
      <c r="L186" s="16">
        <f>+'SCC x Atuacao = Comércio'!L218/'SCC x Atuacao = Comércio'!L186-1</f>
        <v>6.0898654803058561E-2</v>
      </c>
    </row>
    <row r="187" spans="1:12" x14ac:dyDescent="0.25">
      <c r="A187" s="123" t="s">
        <v>551</v>
      </c>
      <c r="B187" s="16">
        <f>+'SCC x Atuacao = Comércio'!B219/'SCC x Atuacao = Comércio'!B187-1</f>
        <v>0.26726571784425257</v>
      </c>
      <c r="C187" s="16" t="e">
        <f>+'SCC x Atuacao = Comércio'!C219/'SCC x Atuacao = Comércio'!C187-1</f>
        <v>#DIV/0!</v>
      </c>
      <c r="D187" s="16" t="e">
        <f>+'SCC x Atuacao = Comércio'!D219/'SCC x Atuacao = Comércio'!D187-1</f>
        <v>#DIV/0!</v>
      </c>
      <c r="E187" s="16" t="e">
        <f>+'SCC x Atuacao = Comércio'!E219/'SCC x Atuacao = Comércio'!E187-1</f>
        <v>#DIV/0!</v>
      </c>
      <c r="F187" s="16">
        <f>+'SCC x Atuacao = Comércio'!F219/'SCC x Atuacao = Comércio'!F187-1</f>
        <v>3.6789890391184299E-2</v>
      </c>
      <c r="G187" s="16" t="e">
        <f>+'SCC x Atuacao = Comércio'!G219/'SCC x Atuacao = Comércio'!G187-1</f>
        <v>#DIV/0!</v>
      </c>
      <c r="H187" s="16" t="e">
        <f>+'SCC x Atuacao = Comércio'!H219/'SCC x Atuacao = Comércio'!H187-1</f>
        <v>#DIV/0!</v>
      </c>
      <c r="I187" s="16">
        <f>+'SCC x Atuacao = Comércio'!I219/'SCC x Atuacao = Comércio'!I187-1</f>
        <v>-6.3577046007936344E-2</v>
      </c>
      <c r="J187" s="16" t="e">
        <f>+'SCC x Atuacao = Comércio'!J219/'SCC x Atuacao = Comércio'!J187-1</f>
        <v>#DIV/0!</v>
      </c>
      <c r="K187" s="16" t="e">
        <f>+'SCC x Atuacao = Comércio'!K219/'SCC x Atuacao = Comércio'!K187-1</f>
        <v>#DIV/0!</v>
      </c>
      <c r="L187" s="16">
        <f>+'SCC x Atuacao = Comércio'!L219/'SCC x Atuacao = Comércio'!L187-1</f>
        <v>6.4777778327176572E-2</v>
      </c>
    </row>
    <row r="188" spans="1:12" x14ac:dyDescent="0.25">
      <c r="A188" s="123" t="s">
        <v>552</v>
      </c>
      <c r="B188" s="16">
        <f>+'SCC x Atuacao = Comércio'!B220/'SCC x Atuacao = Comércio'!B188-1</f>
        <v>0.2086174648622956</v>
      </c>
      <c r="C188" s="16" t="e">
        <f>+'SCC x Atuacao = Comércio'!C220/'SCC x Atuacao = Comércio'!C188-1</f>
        <v>#DIV/0!</v>
      </c>
      <c r="D188" s="16" t="e">
        <f>+'SCC x Atuacao = Comércio'!D220/'SCC x Atuacao = Comércio'!D188-1</f>
        <v>#DIV/0!</v>
      </c>
      <c r="E188" s="16" t="e">
        <f>+'SCC x Atuacao = Comércio'!E220/'SCC x Atuacao = Comércio'!E188-1</f>
        <v>#DIV/0!</v>
      </c>
      <c r="F188" s="16">
        <f>+'SCC x Atuacao = Comércio'!F220/'SCC x Atuacao = Comércio'!F188-1</f>
        <v>3.2976660323045248E-2</v>
      </c>
      <c r="G188" s="16" t="e">
        <f>+'SCC x Atuacao = Comércio'!G220/'SCC x Atuacao = Comércio'!G188-1</f>
        <v>#DIV/0!</v>
      </c>
      <c r="H188" s="16" t="e">
        <f>+'SCC x Atuacao = Comércio'!H220/'SCC x Atuacao = Comércio'!H188-1</f>
        <v>#DIV/0!</v>
      </c>
      <c r="I188" s="16">
        <f>+'SCC x Atuacao = Comércio'!I220/'SCC x Atuacao = Comércio'!I188-1</f>
        <v>-6.3768325303890872E-2</v>
      </c>
      <c r="J188" s="16" t="e">
        <f>+'SCC x Atuacao = Comércio'!J220/'SCC x Atuacao = Comércio'!J188-1</f>
        <v>#DIV/0!</v>
      </c>
      <c r="K188" s="16" t="e">
        <f>+'SCC x Atuacao = Comércio'!K220/'SCC x Atuacao = Comércio'!K188-1</f>
        <v>#DIV/0!</v>
      </c>
      <c r="L188" s="16">
        <f>+'SCC x Atuacao = Comércio'!L220/'SCC x Atuacao = Comércio'!L188-1</f>
        <v>5.9022457756898072E-2</v>
      </c>
    </row>
    <row r="189" spans="1:12" x14ac:dyDescent="0.25">
      <c r="A189" s="123" t="s">
        <v>553</v>
      </c>
      <c r="B189" s="16">
        <f>+'SCC x Atuacao = Comércio'!B221/'SCC x Atuacao = Comércio'!B189-1</f>
        <v>0.16338981139261799</v>
      </c>
      <c r="C189" s="16" t="e">
        <f>+'SCC x Atuacao = Comércio'!C221/'SCC x Atuacao = Comércio'!C189-1</f>
        <v>#DIV/0!</v>
      </c>
      <c r="D189" s="16" t="e">
        <f>+'SCC x Atuacao = Comércio'!D221/'SCC x Atuacao = Comércio'!D189-1</f>
        <v>#DIV/0!</v>
      </c>
      <c r="E189" s="16" t="e">
        <f>+'SCC x Atuacao = Comércio'!E221/'SCC x Atuacao = Comércio'!E189-1</f>
        <v>#DIV/0!</v>
      </c>
      <c r="F189" s="16">
        <f>+'SCC x Atuacao = Comércio'!F221/'SCC x Atuacao = Comércio'!F189-1</f>
        <v>-9.1304971280226965E-2</v>
      </c>
      <c r="G189" s="16" t="e">
        <f>+'SCC x Atuacao = Comércio'!G221/'SCC x Atuacao = Comércio'!G189-1</f>
        <v>#DIV/0!</v>
      </c>
      <c r="H189" s="16" t="e">
        <f>+'SCC x Atuacao = Comércio'!H221/'SCC x Atuacao = Comércio'!H189-1</f>
        <v>#DIV/0!</v>
      </c>
      <c r="I189" s="16">
        <f>+'SCC x Atuacao = Comércio'!I221/'SCC x Atuacao = Comércio'!I189-1</f>
        <v>7.850276177442983E-2</v>
      </c>
      <c r="J189" s="16" t="e">
        <f>+'SCC x Atuacao = Comércio'!J221/'SCC x Atuacao = Comércio'!J189-1</f>
        <v>#DIV/0!</v>
      </c>
      <c r="K189" s="16" t="e">
        <f>+'SCC x Atuacao = Comércio'!K221/'SCC x Atuacao = Comércio'!K189-1</f>
        <v>#DIV/0!</v>
      </c>
      <c r="L189" s="16">
        <f>+'SCC x Atuacao = Comércio'!L221/'SCC x Atuacao = Comércio'!L189-1</f>
        <v>-5.2248857634137669E-2</v>
      </c>
    </row>
    <row r="190" spans="1:12" x14ac:dyDescent="0.25">
      <c r="A190" s="123" t="s">
        <v>554</v>
      </c>
      <c r="B190" s="16">
        <f>+'SCC x Atuacao = Comércio'!B222/'SCC x Atuacao = Comércio'!B190-1</f>
        <v>0.14722246424872099</v>
      </c>
      <c r="C190" s="16" t="e">
        <f>+'SCC x Atuacao = Comércio'!C222/'SCC x Atuacao = Comércio'!C190-1</f>
        <v>#DIV/0!</v>
      </c>
      <c r="D190" s="16" t="e">
        <f>+'SCC x Atuacao = Comércio'!D222/'SCC x Atuacao = Comércio'!D190-1</f>
        <v>#DIV/0!</v>
      </c>
      <c r="E190" s="16" t="e">
        <f>+'SCC x Atuacao = Comércio'!E222/'SCC x Atuacao = Comércio'!E190-1</f>
        <v>#DIV/0!</v>
      </c>
      <c r="F190" s="16">
        <f>+'SCC x Atuacao = Comércio'!F222/'SCC x Atuacao = Comércio'!F190-1</f>
        <v>1.0750454165795231E-2</v>
      </c>
      <c r="G190" s="16" t="e">
        <f>+'SCC x Atuacao = Comércio'!G222/'SCC x Atuacao = Comércio'!G190-1</f>
        <v>#DIV/0!</v>
      </c>
      <c r="H190" s="16" t="e">
        <f>+'SCC x Atuacao = Comércio'!H222/'SCC x Atuacao = Comércio'!H190-1</f>
        <v>#DIV/0!</v>
      </c>
      <c r="I190" s="16">
        <f>+'SCC x Atuacao = Comércio'!I222/'SCC x Atuacao = Comércio'!I190-1</f>
        <v>0.16864752246496639</v>
      </c>
      <c r="J190" s="16" t="e">
        <f>+'SCC x Atuacao = Comércio'!J222/'SCC x Atuacao = Comércio'!J190-1</f>
        <v>#DIV/0!</v>
      </c>
      <c r="K190" s="16" t="e">
        <f>+'SCC x Atuacao = Comércio'!K222/'SCC x Atuacao = Comércio'!K190-1</f>
        <v>#DIV/0!</v>
      </c>
      <c r="L190" s="16">
        <f>+'SCC x Atuacao = Comércio'!L222/'SCC x Atuacao = Comércio'!L190-1</f>
        <v>4.0021820860253632E-2</v>
      </c>
    </row>
    <row r="191" spans="1:12" x14ac:dyDescent="0.25">
      <c r="A191" s="123" t="s">
        <v>555</v>
      </c>
      <c r="B191" s="16">
        <f>+'SCC x Atuacao = Comércio'!B223/'SCC x Atuacao = Comércio'!B191-1</f>
        <v>0.26849407656915281</v>
      </c>
      <c r="C191" s="16" t="e">
        <f>+'SCC x Atuacao = Comércio'!C223/'SCC x Atuacao = Comércio'!C191-1</f>
        <v>#DIV/0!</v>
      </c>
      <c r="D191" s="16" t="e">
        <f>+'SCC x Atuacao = Comércio'!D223/'SCC x Atuacao = Comércio'!D191-1</f>
        <v>#DIV/0!</v>
      </c>
      <c r="E191" s="16" t="e">
        <f>+'SCC x Atuacao = Comércio'!E223/'SCC x Atuacao = Comércio'!E191-1</f>
        <v>#DIV/0!</v>
      </c>
      <c r="F191" s="16">
        <f>+'SCC x Atuacao = Comércio'!F223/'SCC x Atuacao = Comércio'!F191-1</f>
        <v>6.6599302223738999E-2</v>
      </c>
      <c r="G191" s="16" t="e">
        <f>+'SCC x Atuacao = Comércio'!G223/'SCC x Atuacao = Comércio'!G191-1</f>
        <v>#DIV/0!</v>
      </c>
      <c r="H191" s="16" t="e">
        <f>+'SCC x Atuacao = Comércio'!H223/'SCC x Atuacao = Comércio'!H191-1</f>
        <v>#DIV/0!</v>
      </c>
      <c r="I191" s="16">
        <f>+'SCC x Atuacao = Comércio'!I223/'SCC x Atuacao = Comércio'!I191-1</f>
        <v>0.19126117072182947</v>
      </c>
      <c r="J191" s="16" t="e">
        <f>+'SCC x Atuacao = Comércio'!J223/'SCC x Atuacao = Comércio'!J191-1</f>
        <v>#DIV/0!</v>
      </c>
      <c r="K191" s="16" t="e">
        <f>+'SCC x Atuacao = Comércio'!K223/'SCC x Atuacao = Comércio'!K191-1</f>
        <v>#DIV/0!</v>
      </c>
      <c r="L191" s="16">
        <f>+'SCC x Atuacao = Comércio'!L223/'SCC x Atuacao = Comércio'!L191-1</f>
        <v>9.8888906971718038E-2</v>
      </c>
    </row>
    <row r="192" spans="1:12" x14ac:dyDescent="0.25">
      <c r="A192" s="123" t="s">
        <v>95</v>
      </c>
      <c r="B192" s="16">
        <f>+'SCC x Atuacao = Comércio'!B224/'SCC x Atuacao = Comércio'!B192-1</f>
        <v>0.26174600492979527</v>
      </c>
      <c r="C192" s="16" t="e">
        <f>+'SCC x Atuacao = Comércio'!C224/'SCC x Atuacao = Comércio'!C192-1</f>
        <v>#DIV/0!</v>
      </c>
      <c r="D192" s="16" t="e">
        <f>+'SCC x Atuacao = Comércio'!D224/'SCC x Atuacao = Comércio'!D192-1</f>
        <v>#DIV/0!</v>
      </c>
      <c r="E192" s="16" t="e">
        <f>+'SCC x Atuacao = Comércio'!E224/'SCC x Atuacao = Comércio'!E192-1</f>
        <v>#DIV/0!</v>
      </c>
      <c r="F192" s="16">
        <f>+'SCC x Atuacao = Comércio'!F224/'SCC x Atuacao = Comércio'!F192-1</f>
        <v>2.8732363978009934E-2</v>
      </c>
      <c r="G192" s="16" t="e">
        <f>+'SCC x Atuacao = Comércio'!G224/'SCC x Atuacao = Comércio'!G192-1</f>
        <v>#DIV/0!</v>
      </c>
      <c r="H192" s="16" t="e">
        <f>+'SCC x Atuacao = Comércio'!H224/'SCC x Atuacao = Comércio'!H192-1</f>
        <v>#DIV/0!</v>
      </c>
      <c r="I192" s="16">
        <f>+'SCC x Atuacao = Comércio'!I224/'SCC x Atuacao = Comércio'!I192-1</f>
        <v>3.6303412363247745E-4</v>
      </c>
      <c r="J192" s="16" t="e">
        <f>+'SCC x Atuacao = Comércio'!J224/'SCC x Atuacao = Comércio'!J192-1</f>
        <v>#DIV/0!</v>
      </c>
      <c r="K192" s="16" t="e">
        <f>+'SCC x Atuacao = Comércio'!K224/'SCC x Atuacao = Comércio'!K192-1</f>
        <v>#DIV/0!</v>
      </c>
      <c r="L192" s="16">
        <f>+'SCC x Atuacao = Comércio'!L224/'SCC x Atuacao = Comércio'!L192-1</f>
        <v>5.2668670500278791E-2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s="123" customFormat="1" x14ac:dyDescent="0.25"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939</v>
      </c>
    </row>
    <row r="197" spans="1:12" x14ac:dyDescent="0.25">
      <c r="A197" s="123" t="s">
        <v>529</v>
      </c>
      <c r="B197" s="16">
        <f>+'SCC x Atuacao = Comércio'!B229/'SCC x Atuacao = Comércio'!B197-1</f>
        <v>-6.8680682454427822E-2</v>
      </c>
      <c r="C197" s="16" t="e">
        <f>+'SCC x Atuacao = Comércio'!C229/'SCC x Atuacao = Comércio'!C197-1</f>
        <v>#DIV/0!</v>
      </c>
      <c r="D197" s="16" t="e">
        <f>+'SCC x Atuacao = Comércio'!D229/'SCC x Atuacao = Comércio'!D197-1</f>
        <v>#DIV/0!</v>
      </c>
      <c r="E197" s="16" t="e">
        <f>+'SCC x Atuacao = Comércio'!E229/'SCC x Atuacao = Comércio'!E197-1</f>
        <v>#DIV/0!</v>
      </c>
      <c r="F197" s="16">
        <f>+'SCC x Atuacao = Comércio'!F229/'SCC x Atuacao = Comércio'!F197-1</f>
        <v>7.5441951893399528E-2</v>
      </c>
      <c r="G197" s="16" t="e">
        <f>+'SCC x Atuacao = Comércio'!G229/'SCC x Atuacao = Comércio'!G197-1</f>
        <v>#DIV/0!</v>
      </c>
      <c r="H197" s="16" t="e">
        <f>+'SCC x Atuacao = Comércio'!H229/'SCC x Atuacao = Comércio'!H197-1</f>
        <v>#DIV/0!</v>
      </c>
      <c r="I197" s="16">
        <f>+'SCC x Atuacao = Comércio'!I229/'SCC x Atuacao = Comércio'!I197-1</f>
        <v>1.8795456538345245E-2</v>
      </c>
      <c r="J197" s="16" t="e">
        <f>+'SCC x Atuacao = Comércio'!J229/'SCC x Atuacao = Comércio'!J197-1</f>
        <v>#DIV/0!</v>
      </c>
      <c r="K197" s="16" t="e">
        <f>+'SCC x Atuacao = Comércio'!K229/'SCC x Atuacao = Comércio'!K197-1</f>
        <v>#DIV/0!</v>
      </c>
      <c r="L197" s="16">
        <f>+'SCC x Atuacao = Comércio'!L229/'SCC x Atuacao = Comércio'!L197-1</f>
        <v>3.3698707186506915E-2</v>
      </c>
    </row>
    <row r="198" spans="1:12" x14ac:dyDescent="0.25">
      <c r="A198" s="123" t="s">
        <v>530</v>
      </c>
      <c r="B198" s="16">
        <f>+'SCC x Atuacao = Comércio'!B230/'SCC x Atuacao = Comércio'!B198-1</f>
        <v>0.26656365693093442</v>
      </c>
      <c r="C198" s="16" t="e">
        <f>+'SCC x Atuacao = Comércio'!C230/'SCC x Atuacao = Comércio'!C198-1</f>
        <v>#DIV/0!</v>
      </c>
      <c r="D198" s="16" t="e">
        <f>+'SCC x Atuacao = Comércio'!D230/'SCC x Atuacao = Comércio'!D198-1</f>
        <v>#DIV/0!</v>
      </c>
      <c r="E198" s="16" t="e">
        <f>+'SCC x Atuacao = Comércio'!E230/'SCC x Atuacao = Comércio'!E198-1</f>
        <v>#DIV/0!</v>
      </c>
      <c r="F198" s="16">
        <f>+'SCC x Atuacao = Comércio'!F230/'SCC x Atuacao = Comércio'!F198-1</f>
        <v>0.12426011846197782</v>
      </c>
      <c r="G198" s="16" t="e">
        <f>+'SCC x Atuacao = Comércio'!G230/'SCC x Atuacao = Comércio'!G198-1</f>
        <v>#DIV/0!</v>
      </c>
      <c r="H198" s="16" t="e">
        <f>+'SCC x Atuacao = Comércio'!H230/'SCC x Atuacao = Comércio'!H198-1</f>
        <v>#DIV/0!</v>
      </c>
      <c r="I198" s="16">
        <f>+'SCC x Atuacao = Comércio'!I230/'SCC x Atuacao = Comércio'!I198-1</f>
        <v>0.20662911163064912</v>
      </c>
      <c r="J198" s="16" t="e">
        <f>+'SCC x Atuacao = Comércio'!J230/'SCC x Atuacao = Comércio'!J198-1</f>
        <v>#DIV/0!</v>
      </c>
      <c r="K198" s="16" t="e">
        <f>+'SCC x Atuacao = Comércio'!K230/'SCC x Atuacao = Comércio'!K198-1</f>
        <v>#DIV/0!</v>
      </c>
      <c r="L198" s="16">
        <f>+'SCC x Atuacao = Comércio'!L230/'SCC x Atuacao = Comércio'!L198-1</f>
        <v>0.1581727447586474</v>
      </c>
    </row>
    <row r="199" spans="1:12" x14ac:dyDescent="0.25">
      <c r="A199" s="123" t="s">
        <v>531</v>
      </c>
      <c r="B199" s="16">
        <f>+'SCC x Atuacao = Comércio'!B231/'SCC x Atuacao = Comércio'!B199-1</f>
        <v>0.11669891962744439</v>
      </c>
      <c r="C199" s="16" t="e">
        <f>+'SCC x Atuacao = Comércio'!C231/'SCC x Atuacao = Comércio'!C199-1</f>
        <v>#DIV/0!</v>
      </c>
      <c r="D199" s="16" t="e">
        <f>+'SCC x Atuacao = Comércio'!D231/'SCC x Atuacao = Comércio'!D199-1</f>
        <v>#DIV/0!</v>
      </c>
      <c r="E199" s="16" t="e">
        <f>+'SCC x Atuacao = Comércio'!E231/'SCC x Atuacao = Comércio'!E199-1</f>
        <v>#DIV/0!</v>
      </c>
      <c r="F199" s="16">
        <f>+'SCC x Atuacao = Comércio'!F231/'SCC x Atuacao = Comércio'!F199-1</f>
        <v>0.16366955450905429</v>
      </c>
      <c r="G199" s="16" t="e">
        <f>+'SCC x Atuacao = Comércio'!G231/'SCC x Atuacao = Comércio'!G199-1</f>
        <v>#DIV/0!</v>
      </c>
      <c r="H199" s="16" t="e">
        <f>+'SCC x Atuacao = Comércio'!H231/'SCC x Atuacao = Comércio'!H199-1</f>
        <v>#DIV/0!</v>
      </c>
      <c r="I199" s="16">
        <f>+'SCC x Atuacao = Comércio'!I231/'SCC x Atuacao = Comércio'!I199-1</f>
        <v>3.8967431048629431E-2</v>
      </c>
      <c r="J199" s="16" t="e">
        <f>+'SCC x Atuacao = Comércio'!J231/'SCC x Atuacao = Comércio'!J199-1</f>
        <v>#DIV/0!</v>
      </c>
      <c r="K199" s="16" t="e">
        <f>+'SCC x Atuacao = Comércio'!K231/'SCC x Atuacao = Comércio'!K199-1</f>
        <v>#DIV/0!</v>
      </c>
      <c r="L199" s="16">
        <f>+'SCC x Atuacao = Comércio'!L231/'SCC x Atuacao = Comércio'!L199-1</f>
        <v>0.14572763946163336</v>
      </c>
    </row>
    <row r="200" spans="1:12" x14ac:dyDescent="0.25">
      <c r="A200" s="123" t="s">
        <v>532</v>
      </c>
      <c r="B200" s="16">
        <f>+'SCC x Atuacao = Comércio'!B232/'SCC x Atuacao = Comércio'!B200-1</f>
        <v>0.53550739962459804</v>
      </c>
      <c r="C200" s="16" t="e">
        <f>+'SCC x Atuacao = Comércio'!C232/'SCC x Atuacao = Comércio'!C200-1</f>
        <v>#DIV/0!</v>
      </c>
      <c r="D200" s="16" t="e">
        <f>+'SCC x Atuacao = Comércio'!D232/'SCC x Atuacao = Comércio'!D200-1</f>
        <v>#DIV/0!</v>
      </c>
      <c r="E200" s="16" t="e">
        <f>+'SCC x Atuacao = Comércio'!E232/'SCC x Atuacao = Comércio'!E200-1</f>
        <v>#DIV/0!</v>
      </c>
      <c r="F200" s="16">
        <f>+'SCC x Atuacao = Comércio'!F232/'SCC x Atuacao = Comércio'!F200-1</f>
        <v>6.7710291366801068E-2</v>
      </c>
      <c r="G200" s="16" t="e">
        <f>+'SCC x Atuacao = Comércio'!G232/'SCC x Atuacao = Comércio'!G200-1</f>
        <v>#DIV/0!</v>
      </c>
      <c r="H200" s="16" t="e">
        <f>+'SCC x Atuacao = Comércio'!H232/'SCC x Atuacao = Comércio'!H200-1</f>
        <v>#DIV/0!</v>
      </c>
      <c r="I200" s="16">
        <f>+'SCC x Atuacao = Comércio'!I232/'SCC x Atuacao = Comércio'!I200-1</f>
        <v>-0.14909842855086386</v>
      </c>
      <c r="J200" s="16" t="e">
        <f>+'SCC x Atuacao = Comércio'!J232/'SCC x Atuacao = Comércio'!J200-1</f>
        <v>#DIV/0!</v>
      </c>
      <c r="K200" s="16" t="e">
        <f>+'SCC x Atuacao = Comércio'!K232/'SCC x Atuacao = Comércio'!K200-1</f>
        <v>#DIV/0!</v>
      </c>
      <c r="L200" s="16">
        <f>+'SCC x Atuacao = Comércio'!L232/'SCC x Atuacao = Comércio'!L200-1</f>
        <v>7.1285008465126865E-2</v>
      </c>
    </row>
    <row r="201" spans="1:12" x14ac:dyDescent="0.25">
      <c r="A201" s="123" t="s">
        <v>533</v>
      </c>
      <c r="B201" s="16">
        <f>+'SCC x Atuacao = Comércio'!B233/'SCC x Atuacao = Comércio'!B201-1</f>
        <v>0.29412741769100514</v>
      </c>
      <c r="C201" s="16" t="e">
        <f>+'SCC x Atuacao = Comércio'!C233/'SCC x Atuacao = Comércio'!C201-1</f>
        <v>#DIV/0!</v>
      </c>
      <c r="D201" s="16" t="e">
        <f>+'SCC x Atuacao = Comércio'!D233/'SCC x Atuacao = Comércio'!D201-1</f>
        <v>#DIV/0!</v>
      </c>
      <c r="E201" s="16" t="e">
        <f>+'SCC x Atuacao = Comércio'!E233/'SCC x Atuacao = Comércio'!E201-1</f>
        <v>#DIV/0!</v>
      </c>
      <c r="F201" s="16">
        <f>+'SCC x Atuacao = Comércio'!F233/'SCC x Atuacao = Comércio'!F201-1</f>
        <v>8.5995111173204686E-2</v>
      </c>
      <c r="G201" s="16" t="e">
        <f>+'SCC x Atuacao = Comércio'!G233/'SCC x Atuacao = Comércio'!G201-1</f>
        <v>#DIV/0!</v>
      </c>
      <c r="H201" s="16" t="e">
        <f>+'SCC x Atuacao = Comércio'!H233/'SCC x Atuacao = Comércio'!H201-1</f>
        <v>#DIV/0!</v>
      </c>
      <c r="I201" s="16">
        <f>+'SCC x Atuacao = Comércio'!I233/'SCC x Atuacao = Comércio'!I201-1</f>
        <v>8.6339523561147713E-2</v>
      </c>
      <c r="J201" s="16" t="e">
        <f>+'SCC x Atuacao = Comércio'!J233/'SCC x Atuacao = Comércio'!J201-1</f>
        <v>#DIV/0!</v>
      </c>
      <c r="K201" s="16" t="e">
        <f>+'SCC x Atuacao = Comércio'!K233/'SCC x Atuacao = Comércio'!K201-1</f>
        <v>#DIV/0!</v>
      </c>
      <c r="L201" s="16">
        <f>+'SCC x Atuacao = Comércio'!L233/'SCC x Atuacao = Comércio'!L201-1</f>
        <v>0.10885989212847869</v>
      </c>
    </row>
    <row r="202" spans="1:12" x14ac:dyDescent="0.25">
      <c r="A202" s="123" t="s">
        <v>534</v>
      </c>
      <c r="B202" s="16">
        <f>+'SCC x Atuacao = Comércio'!B234/'SCC x Atuacao = Comércio'!B202-1</f>
        <v>0.44718737688676202</v>
      </c>
      <c r="C202" s="16" t="e">
        <f>+'SCC x Atuacao = Comércio'!C234/'SCC x Atuacao = Comércio'!C202-1</f>
        <v>#DIV/0!</v>
      </c>
      <c r="D202" s="16" t="e">
        <f>+'SCC x Atuacao = Comércio'!D234/'SCC x Atuacao = Comércio'!D202-1</f>
        <v>#DIV/0!</v>
      </c>
      <c r="E202" s="16" t="e">
        <f>+'SCC x Atuacao = Comércio'!E234/'SCC x Atuacao = Comércio'!E202-1</f>
        <v>#DIV/0!</v>
      </c>
      <c r="F202" s="16">
        <f>+'SCC x Atuacao = Comércio'!F234/'SCC x Atuacao = Comércio'!F202-1</f>
        <v>4.1736244547720958E-3</v>
      </c>
      <c r="G202" s="16" t="e">
        <f>+'SCC x Atuacao = Comércio'!G234/'SCC x Atuacao = Comércio'!G202-1</f>
        <v>#DIV/0!</v>
      </c>
      <c r="H202" s="16" t="e">
        <f>+'SCC x Atuacao = Comércio'!H234/'SCC x Atuacao = Comércio'!H202-1</f>
        <v>#DIV/0!</v>
      </c>
      <c r="I202" s="16">
        <f>+'SCC x Atuacao = Comércio'!I234/'SCC x Atuacao = Comércio'!I202-1</f>
        <v>-0.36216329159712202</v>
      </c>
      <c r="J202" s="16" t="e">
        <f>+'SCC x Atuacao = Comércio'!J234/'SCC x Atuacao = Comércio'!J202-1</f>
        <v>#DIV/0!</v>
      </c>
      <c r="K202" s="16" t="e">
        <f>+'SCC x Atuacao = Comércio'!K234/'SCC x Atuacao = Comércio'!K202-1</f>
        <v>#DIV/0!</v>
      </c>
      <c r="L202" s="16">
        <f>+'SCC x Atuacao = Comércio'!L234/'SCC x Atuacao = Comércio'!L202-1</f>
        <v>3.4823453844286423E-2</v>
      </c>
    </row>
    <row r="203" spans="1:12" x14ac:dyDescent="0.25">
      <c r="A203" s="123" t="s">
        <v>535</v>
      </c>
      <c r="B203" s="16">
        <f>+'SCC x Atuacao = Comércio'!B235/'SCC x Atuacao = Comércio'!B203-1</f>
        <v>6.5899987125484616E-2</v>
      </c>
      <c r="C203" s="16" t="e">
        <f>+'SCC x Atuacao = Comércio'!C235/'SCC x Atuacao = Comércio'!C203-1</f>
        <v>#DIV/0!</v>
      </c>
      <c r="D203" s="16" t="e">
        <f>+'SCC x Atuacao = Comércio'!D235/'SCC x Atuacao = Comércio'!D203-1</f>
        <v>#DIV/0!</v>
      </c>
      <c r="E203" s="16" t="e">
        <f>+'SCC x Atuacao = Comércio'!E235/'SCC x Atuacao = Comércio'!E203-1</f>
        <v>#DIV/0!</v>
      </c>
      <c r="F203" s="16">
        <f>+'SCC x Atuacao = Comércio'!F235/'SCC x Atuacao = Comércio'!F203-1</f>
        <v>-8.2258116503294065E-2</v>
      </c>
      <c r="G203" s="16" t="e">
        <f>+'SCC x Atuacao = Comércio'!G235/'SCC x Atuacao = Comércio'!G203-1</f>
        <v>#DIV/0!</v>
      </c>
      <c r="H203" s="16" t="e">
        <f>+'SCC x Atuacao = Comércio'!H235/'SCC x Atuacao = Comércio'!H203-1</f>
        <v>#DIV/0!</v>
      </c>
      <c r="I203" s="16">
        <f>+'SCC x Atuacao = Comércio'!I235/'SCC x Atuacao = Comércio'!I203-1</f>
        <v>2.7685222038206003E-2</v>
      </c>
      <c r="J203" s="16" t="e">
        <f>+'SCC x Atuacao = Comércio'!J235/'SCC x Atuacao = Comércio'!J203-1</f>
        <v>#DIV/0!</v>
      </c>
      <c r="K203" s="16" t="e">
        <f>+'SCC x Atuacao = Comércio'!K235/'SCC x Atuacao = Comércio'!K203-1</f>
        <v>#DIV/0!</v>
      </c>
      <c r="L203" s="16">
        <f>+'SCC x Atuacao = Comércio'!L235/'SCC x Atuacao = Comércio'!L203-1</f>
        <v>-6.0707709420291689E-2</v>
      </c>
    </row>
    <row r="204" spans="1:12" x14ac:dyDescent="0.25">
      <c r="A204" s="123" t="s">
        <v>536</v>
      </c>
      <c r="B204" s="16">
        <f>+'SCC x Atuacao = Comércio'!B236/'SCC x Atuacao = Comércio'!B204-1</f>
        <v>0.11294445551063825</v>
      </c>
      <c r="C204" s="16" t="e">
        <f>+'SCC x Atuacao = Comércio'!C236/'SCC x Atuacao = Comércio'!C204-1</f>
        <v>#DIV/0!</v>
      </c>
      <c r="D204" s="16" t="e">
        <f>+'SCC x Atuacao = Comércio'!D236/'SCC x Atuacao = Comércio'!D204-1</f>
        <v>#DIV/0!</v>
      </c>
      <c r="E204" s="16" t="e">
        <f>+'SCC x Atuacao = Comércio'!E236/'SCC x Atuacao = Comércio'!E204-1</f>
        <v>#DIV/0!</v>
      </c>
      <c r="F204" s="16">
        <f>+'SCC x Atuacao = Comércio'!F236/'SCC x Atuacao = Comércio'!F204-1</f>
        <v>5.1217034944144091E-2</v>
      </c>
      <c r="G204" s="16" t="e">
        <f>+'SCC x Atuacao = Comércio'!G236/'SCC x Atuacao = Comércio'!G204-1</f>
        <v>#DIV/0!</v>
      </c>
      <c r="H204" s="16" t="e">
        <f>+'SCC x Atuacao = Comércio'!H236/'SCC x Atuacao = Comércio'!H204-1</f>
        <v>#DIV/0!</v>
      </c>
      <c r="I204" s="16">
        <f>+'SCC x Atuacao = Comércio'!I236/'SCC x Atuacao = Comércio'!I204-1</f>
        <v>-0.34166013519409821</v>
      </c>
      <c r="J204" s="16" t="e">
        <f>+'SCC x Atuacao = Comércio'!J236/'SCC x Atuacao = Comércio'!J204-1</f>
        <v>#DIV/0!</v>
      </c>
      <c r="K204" s="16" t="e">
        <f>+'SCC x Atuacao = Comércio'!K236/'SCC x Atuacao = Comércio'!K204-1</f>
        <v>#DIV/0!</v>
      </c>
      <c r="L204" s="16">
        <f>+'SCC x Atuacao = Comércio'!L236/'SCC x Atuacao = Comércio'!L204-1</f>
        <v>2.7141802157143236E-2</v>
      </c>
    </row>
    <row r="205" spans="1:12" x14ac:dyDescent="0.25">
      <c r="A205" s="123" t="s">
        <v>537</v>
      </c>
      <c r="B205" s="16">
        <f>+'SCC x Atuacao = Comércio'!B237/'SCC x Atuacao = Comércio'!B205-1</f>
        <v>0.30309708495535204</v>
      </c>
      <c r="C205" s="16" t="e">
        <f>+'SCC x Atuacao = Comércio'!C237/'SCC x Atuacao = Comércio'!C205-1</f>
        <v>#DIV/0!</v>
      </c>
      <c r="D205" s="16" t="e">
        <f>+'SCC x Atuacao = Comércio'!D237/'SCC x Atuacao = Comércio'!D205-1</f>
        <v>#DIV/0!</v>
      </c>
      <c r="E205" s="16" t="e">
        <f>+'SCC x Atuacao = Comércio'!E237/'SCC x Atuacao = Comércio'!E205-1</f>
        <v>#DIV/0!</v>
      </c>
      <c r="F205" s="16">
        <f>+'SCC x Atuacao = Comércio'!F237/'SCC x Atuacao = Comércio'!F205-1</f>
        <v>5.1956800064438813E-3</v>
      </c>
      <c r="G205" s="16" t="e">
        <f>+'SCC x Atuacao = Comércio'!G237/'SCC x Atuacao = Comércio'!G205-1</f>
        <v>#DIV/0!</v>
      </c>
      <c r="H205" s="16" t="e">
        <f>+'SCC x Atuacao = Comércio'!H237/'SCC x Atuacao = Comércio'!H205-1</f>
        <v>#DIV/0!</v>
      </c>
      <c r="I205" s="16">
        <f>+'SCC x Atuacao = Comércio'!I237/'SCC x Atuacao = Comércio'!I205-1</f>
        <v>5.4606142261277135E-2</v>
      </c>
      <c r="J205" s="16" t="e">
        <f>+'SCC x Atuacao = Comércio'!J237/'SCC x Atuacao = Comércio'!J205-1</f>
        <v>#DIV/0!</v>
      </c>
      <c r="K205" s="16" t="e">
        <f>+'SCC x Atuacao = Comércio'!K237/'SCC x Atuacao = Comércio'!K205-1</f>
        <v>#DIV/0!</v>
      </c>
      <c r="L205" s="16">
        <f>+'SCC x Atuacao = Comércio'!L237/'SCC x Atuacao = Comércio'!L205-1</f>
        <v>4.8716937547325312E-2</v>
      </c>
    </row>
    <row r="206" spans="1:12" x14ac:dyDescent="0.25">
      <c r="A206" s="123" t="s">
        <v>538</v>
      </c>
      <c r="B206" s="16">
        <f>+'SCC x Atuacao = Comércio'!B238/'SCC x Atuacao = Comércio'!B206-1</f>
        <v>0.11001361259720821</v>
      </c>
      <c r="C206" s="16" t="e">
        <f>+'SCC x Atuacao = Comércio'!C238/'SCC x Atuacao = Comércio'!C206-1</f>
        <v>#DIV/0!</v>
      </c>
      <c r="D206" s="16" t="e">
        <f>+'SCC x Atuacao = Comércio'!D238/'SCC x Atuacao = Comércio'!D206-1</f>
        <v>#DIV/0!</v>
      </c>
      <c r="E206" s="16" t="e">
        <f>+'SCC x Atuacao = Comércio'!E238/'SCC x Atuacao = Comércio'!E206-1</f>
        <v>#DIV/0!</v>
      </c>
      <c r="F206" s="16">
        <f>+'SCC x Atuacao = Comércio'!F238/'SCC x Atuacao = Comércio'!F206-1</f>
        <v>9.4354110174313721E-2</v>
      </c>
      <c r="G206" s="16" t="e">
        <f>+'SCC x Atuacao = Comércio'!G238/'SCC x Atuacao = Comércio'!G206-1</f>
        <v>#DIV/0!</v>
      </c>
      <c r="H206" s="16" t="e">
        <f>+'SCC x Atuacao = Comércio'!H238/'SCC x Atuacao = Comércio'!H206-1</f>
        <v>#DIV/0!</v>
      </c>
      <c r="I206" s="16">
        <f>+'SCC x Atuacao = Comércio'!I238/'SCC x Atuacao = Comércio'!I206-1</f>
        <v>0.14754324140798936</v>
      </c>
      <c r="J206" s="16" t="e">
        <f>+'SCC x Atuacao = Comércio'!J238/'SCC x Atuacao = Comércio'!J206-1</f>
        <v>#DIV/0!</v>
      </c>
      <c r="K206" s="16" t="e">
        <f>+'SCC x Atuacao = Comércio'!K238/'SCC x Atuacao = Comércio'!K206-1</f>
        <v>#DIV/0!</v>
      </c>
      <c r="L206" s="16">
        <f>+'SCC x Atuacao = Comércio'!L238/'SCC x Atuacao = Comércio'!L206-1</f>
        <v>9.7108553154195754E-2</v>
      </c>
    </row>
    <row r="207" spans="1:12" x14ac:dyDescent="0.25">
      <c r="A207" s="123" t="s">
        <v>539</v>
      </c>
      <c r="B207" s="16">
        <f>+'SCC x Atuacao = Comércio'!B239/'SCC x Atuacao = Comércio'!B207-1</f>
        <v>0.15740069831961523</v>
      </c>
      <c r="C207" s="16" t="e">
        <f>+'SCC x Atuacao = Comércio'!C239/'SCC x Atuacao = Comércio'!C207-1</f>
        <v>#DIV/0!</v>
      </c>
      <c r="D207" s="16" t="e">
        <f>+'SCC x Atuacao = Comércio'!D239/'SCC x Atuacao = Comércio'!D207-1</f>
        <v>#DIV/0!</v>
      </c>
      <c r="E207" s="16" t="e">
        <f>+'SCC x Atuacao = Comércio'!E239/'SCC x Atuacao = Comércio'!E207-1</f>
        <v>#DIV/0!</v>
      </c>
      <c r="F207" s="16">
        <f>+'SCC x Atuacao = Comércio'!F239/'SCC x Atuacao = Comércio'!F207-1</f>
        <v>4.6313242821500067E-2</v>
      </c>
      <c r="G207" s="16" t="e">
        <f>+'SCC x Atuacao = Comércio'!G239/'SCC x Atuacao = Comércio'!G207-1</f>
        <v>#DIV/0!</v>
      </c>
      <c r="H207" s="16" t="e">
        <f>+'SCC x Atuacao = Comércio'!H239/'SCC x Atuacao = Comércio'!H207-1</f>
        <v>#DIV/0!</v>
      </c>
      <c r="I207" s="16">
        <f>+'SCC x Atuacao = Comércio'!I239/'SCC x Atuacao = Comércio'!I207-1</f>
        <v>-5.6056187540109992E-2</v>
      </c>
      <c r="J207" s="16" t="e">
        <f>+'SCC x Atuacao = Comércio'!J239/'SCC x Atuacao = Comércio'!J207-1</f>
        <v>#DIV/0!</v>
      </c>
      <c r="K207" s="16" t="e">
        <f>+'SCC x Atuacao = Comércio'!K239/'SCC x Atuacao = Comércio'!K207-1</f>
        <v>#DIV/0!</v>
      </c>
      <c r="L207" s="16">
        <f>+'SCC x Atuacao = Comércio'!L239/'SCC x Atuacao = Comércio'!L207-1</f>
        <v>4.8720908119960216E-2</v>
      </c>
    </row>
    <row r="208" spans="1:12" x14ac:dyDescent="0.25">
      <c r="A208" s="123" t="s">
        <v>540</v>
      </c>
      <c r="B208" s="16">
        <f>+'SCC x Atuacao = Comércio'!B240/'SCC x Atuacao = Comércio'!B208-1</f>
        <v>0.1561024039425789</v>
      </c>
      <c r="C208" s="16" t="e">
        <f>+'SCC x Atuacao = Comércio'!C240/'SCC x Atuacao = Comércio'!C208-1</f>
        <v>#DIV/0!</v>
      </c>
      <c r="D208" s="16" t="e">
        <f>+'SCC x Atuacao = Comércio'!D240/'SCC x Atuacao = Comércio'!D208-1</f>
        <v>#DIV/0!</v>
      </c>
      <c r="E208" s="16" t="e">
        <f>+'SCC x Atuacao = Comércio'!E240/'SCC x Atuacao = Comércio'!E208-1</f>
        <v>#DIV/0!</v>
      </c>
      <c r="F208" s="16">
        <f>+'SCC x Atuacao = Comércio'!F240/'SCC x Atuacao = Comércio'!F208-1</f>
        <v>0.20860410615123381</v>
      </c>
      <c r="G208" s="16" t="e">
        <f>+'SCC x Atuacao = Comércio'!G240/'SCC x Atuacao = Comércio'!G208-1</f>
        <v>#DIV/0!</v>
      </c>
      <c r="H208" s="16" t="e">
        <f>+'SCC x Atuacao = Comércio'!H240/'SCC x Atuacao = Comércio'!H208-1</f>
        <v>#DIV/0!</v>
      </c>
      <c r="I208" s="16">
        <f>+'SCC x Atuacao = Comércio'!I240/'SCC x Atuacao = Comércio'!I208-1</f>
        <v>-3.4241012042757535E-2</v>
      </c>
      <c r="J208" s="16" t="e">
        <f>+'SCC x Atuacao = Comércio'!J240/'SCC x Atuacao = Comércio'!J208-1</f>
        <v>#DIV/0!</v>
      </c>
      <c r="K208" s="16" t="e">
        <f>+'SCC x Atuacao = Comércio'!K240/'SCC x Atuacao = Comércio'!K208-1</f>
        <v>#DIV/0!</v>
      </c>
      <c r="L208" s="16">
        <f>+'SCC x Atuacao = Comércio'!L240/'SCC x Atuacao = Comércio'!L208-1</f>
        <v>0.18637650029447239</v>
      </c>
    </row>
    <row r="209" spans="1:12" x14ac:dyDescent="0.25">
      <c r="A209" s="123" t="s">
        <v>541</v>
      </c>
      <c r="B209" s="16">
        <f>+'SCC x Atuacao = Comércio'!B241/'SCC x Atuacao = Comércio'!B209-1</f>
        <v>6.5535483543676776E-2</v>
      </c>
      <c r="C209" s="16" t="e">
        <f>+'SCC x Atuacao = Comércio'!C241/'SCC x Atuacao = Comércio'!C209-1</f>
        <v>#DIV/0!</v>
      </c>
      <c r="D209" s="16" t="e">
        <f>+'SCC x Atuacao = Comércio'!D241/'SCC x Atuacao = Comércio'!D209-1</f>
        <v>#DIV/0!</v>
      </c>
      <c r="E209" s="16" t="e">
        <f>+'SCC x Atuacao = Comércio'!E241/'SCC x Atuacao = Comércio'!E209-1</f>
        <v>#DIV/0!</v>
      </c>
      <c r="F209" s="16">
        <f>+'SCC x Atuacao = Comércio'!F241/'SCC x Atuacao = Comércio'!F209-1</f>
        <v>-5.4558908955763541E-2</v>
      </c>
      <c r="G209" s="16" t="e">
        <f>+'SCC x Atuacao = Comércio'!G241/'SCC x Atuacao = Comércio'!G209-1</f>
        <v>#DIV/0!</v>
      </c>
      <c r="H209" s="16" t="e">
        <f>+'SCC x Atuacao = Comércio'!H241/'SCC x Atuacao = Comércio'!H209-1</f>
        <v>#DIV/0!</v>
      </c>
      <c r="I209" s="16">
        <f>+'SCC x Atuacao = Comércio'!I241/'SCC x Atuacao = Comércio'!I209-1</f>
        <v>-1.6587081614273358E-2</v>
      </c>
      <c r="J209" s="16" t="e">
        <f>+'SCC x Atuacao = Comércio'!J241/'SCC x Atuacao = Comércio'!J209-1</f>
        <v>#DIV/0!</v>
      </c>
      <c r="K209" s="16" t="e">
        <f>+'SCC x Atuacao = Comércio'!K241/'SCC x Atuacao = Comércio'!K209-1</f>
        <v>#DIV/0!</v>
      </c>
      <c r="L209" s="16">
        <f>+'SCC x Atuacao = Comércio'!L241/'SCC x Atuacao = Comércio'!L209-1</f>
        <v>-4.5881933729749913E-2</v>
      </c>
    </row>
    <row r="210" spans="1:12" x14ac:dyDescent="0.25">
      <c r="A210" s="123" t="s">
        <v>542</v>
      </c>
      <c r="B210" s="16">
        <f>+'SCC x Atuacao = Comércio'!B242/'SCC x Atuacao = Comércio'!B210-1</f>
        <v>0.27544923619206751</v>
      </c>
      <c r="C210" s="16" t="e">
        <f>+'SCC x Atuacao = Comércio'!C242/'SCC x Atuacao = Comércio'!C210-1</f>
        <v>#DIV/0!</v>
      </c>
      <c r="D210" s="16" t="e">
        <f>+'SCC x Atuacao = Comércio'!D242/'SCC x Atuacao = Comércio'!D210-1</f>
        <v>#DIV/0!</v>
      </c>
      <c r="E210" s="16" t="e">
        <f>+'SCC x Atuacao = Comércio'!E242/'SCC x Atuacao = Comércio'!E210-1</f>
        <v>#DIV/0!</v>
      </c>
      <c r="F210" s="16">
        <f>+'SCC x Atuacao = Comércio'!F242/'SCC x Atuacao = Comércio'!F210-1</f>
        <v>-2.809821908028387E-2</v>
      </c>
      <c r="G210" s="16" t="e">
        <f>+'SCC x Atuacao = Comércio'!G242/'SCC x Atuacao = Comércio'!G210-1</f>
        <v>#DIV/0!</v>
      </c>
      <c r="H210" s="16" t="e">
        <f>+'SCC x Atuacao = Comércio'!H242/'SCC x Atuacao = Comércio'!H210-1</f>
        <v>#DIV/0!</v>
      </c>
      <c r="I210" s="16">
        <f>+'SCC x Atuacao = Comércio'!I242/'SCC x Atuacao = Comércio'!I210-1</f>
        <v>2.0254689569835893E-2</v>
      </c>
      <c r="J210" s="16" t="e">
        <f>+'SCC x Atuacao = Comércio'!J242/'SCC x Atuacao = Comércio'!J210-1</f>
        <v>#DIV/0!</v>
      </c>
      <c r="K210" s="16" t="e">
        <f>+'SCC x Atuacao = Comércio'!K242/'SCC x Atuacao = Comércio'!K210-1</f>
        <v>#DIV/0!</v>
      </c>
      <c r="L210" s="16">
        <f>+'SCC x Atuacao = Comércio'!L242/'SCC x Atuacao = Comércio'!L210-1</f>
        <v>2.6679602273871339E-3</v>
      </c>
    </row>
    <row r="211" spans="1:12" x14ac:dyDescent="0.25">
      <c r="A211" s="123" t="s">
        <v>543</v>
      </c>
      <c r="B211" s="16">
        <f>+'SCC x Atuacao = Comércio'!B243/'SCC x Atuacao = Comércio'!B211-1</f>
        <v>0.1836712994282399</v>
      </c>
      <c r="C211" s="16" t="e">
        <f>+'SCC x Atuacao = Comércio'!C243/'SCC x Atuacao = Comércio'!C211-1</f>
        <v>#DIV/0!</v>
      </c>
      <c r="D211" s="16" t="e">
        <f>+'SCC x Atuacao = Comércio'!D243/'SCC x Atuacao = Comércio'!D211-1</f>
        <v>#DIV/0!</v>
      </c>
      <c r="E211" s="16" t="e">
        <f>+'SCC x Atuacao = Comércio'!E243/'SCC x Atuacao = Comércio'!E211-1</f>
        <v>#DIV/0!</v>
      </c>
      <c r="F211" s="16">
        <f>+'SCC x Atuacao = Comércio'!F243/'SCC x Atuacao = Comércio'!F211-1</f>
        <v>1.0482280674344313E-3</v>
      </c>
      <c r="G211" s="16" t="e">
        <f>+'SCC x Atuacao = Comércio'!G243/'SCC x Atuacao = Comércio'!G211-1</f>
        <v>#DIV/0!</v>
      </c>
      <c r="H211" s="16" t="e">
        <f>+'SCC x Atuacao = Comércio'!H243/'SCC x Atuacao = Comércio'!H211-1</f>
        <v>#DIV/0!</v>
      </c>
      <c r="I211" s="16">
        <f>+'SCC x Atuacao = Comércio'!I243/'SCC x Atuacao = Comércio'!I211-1</f>
        <v>0.19802515573065893</v>
      </c>
      <c r="J211" s="16" t="e">
        <f>+'SCC x Atuacao = Comércio'!J243/'SCC x Atuacao = Comércio'!J211-1</f>
        <v>#DIV/0!</v>
      </c>
      <c r="K211" s="16" t="e">
        <f>+'SCC x Atuacao = Comércio'!K243/'SCC x Atuacao = Comércio'!K211-1</f>
        <v>#DIV/0!</v>
      </c>
      <c r="L211" s="16">
        <f>+'SCC x Atuacao = Comércio'!L243/'SCC x Atuacao = Comércio'!L211-1</f>
        <v>3.8278634440491066E-2</v>
      </c>
    </row>
    <row r="212" spans="1:12" x14ac:dyDescent="0.25">
      <c r="A212" s="123" t="s">
        <v>544</v>
      </c>
      <c r="B212" s="16">
        <f>+'SCC x Atuacao = Comércio'!B244/'SCC x Atuacao = Comércio'!B212-1</f>
        <v>6.3659035259175489E-2</v>
      </c>
      <c r="C212" s="16" t="e">
        <f>+'SCC x Atuacao = Comércio'!C244/'SCC x Atuacao = Comércio'!C212-1</f>
        <v>#DIV/0!</v>
      </c>
      <c r="D212" s="16" t="e">
        <f>+'SCC x Atuacao = Comércio'!D244/'SCC x Atuacao = Comércio'!D212-1</f>
        <v>#DIV/0!</v>
      </c>
      <c r="E212" s="16" t="e">
        <f>+'SCC x Atuacao = Comércio'!E244/'SCC x Atuacao = Comércio'!E212-1</f>
        <v>#DIV/0!</v>
      </c>
      <c r="F212" s="16">
        <f>+'SCC x Atuacao = Comércio'!F244/'SCC x Atuacao = Comércio'!F212-1</f>
        <v>7.4096034701375935E-2</v>
      </c>
      <c r="G212" s="16" t="e">
        <f>+'SCC x Atuacao = Comércio'!G244/'SCC x Atuacao = Comércio'!G212-1</f>
        <v>#DIV/0!</v>
      </c>
      <c r="H212" s="16" t="e">
        <f>+'SCC x Atuacao = Comércio'!H244/'SCC x Atuacao = Comércio'!H212-1</f>
        <v>#DIV/0!</v>
      </c>
      <c r="I212" s="16">
        <f>+'SCC x Atuacao = Comércio'!I244/'SCC x Atuacao = Comércio'!I212-1</f>
        <v>-2.4989098482193217E-3</v>
      </c>
      <c r="J212" s="16" t="e">
        <f>+'SCC x Atuacao = Comércio'!J244/'SCC x Atuacao = Comércio'!J212-1</f>
        <v>#DIV/0!</v>
      </c>
      <c r="K212" s="16" t="e">
        <f>+'SCC x Atuacao = Comércio'!K244/'SCC x Atuacao = Comércio'!K212-1</f>
        <v>#DIV/0!</v>
      </c>
      <c r="L212" s="16">
        <f>+'SCC x Atuacao = Comércio'!L244/'SCC x Atuacao = Comércio'!L212-1</f>
        <v>6.8421778353791929E-2</v>
      </c>
    </row>
    <row r="213" spans="1:12" x14ac:dyDescent="0.25">
      <c r="A213" s="123" t="s">
        <v>545</v>
      </c>
      <c r="B213" s="16">
        <f>+'SCC x Atuacao = Comércio'!B245/'SCC x Atuacao = Comércio'!B213-1</f>
        <v>7.7186416662780477E-2</v>
      </c>
      <c r="C213" s="16" t="e">
        <f>+'SCC x Atuacao = Comércio'!C245/'SCC x Atuacao = Comércio'!C213-1</f>
        <v>#DIV/0!</v>
      </c>
      <c r="D213" s="16" t="e">
        <f>+'SCC x Atuacao = Comércio'!D245/'SCC x Atuacao = Comércio'!D213-1</f>
        <v>#DIV/0!</v>
      </c>
      <c r="E213" s="16" t="e">
        <f>+'SCC x Atuacao = Comércio'!E245/'SCC x Atuacao = Comércio'!E213-1</f>
        <v>#DIV/0!</v>
      </c>
      <c r="F213" s="16">
        <f>+'SCC x Atuacao = Comércio'!F245/'SCC x Atuacao = Comércio'!F213-1</f>
        <v>2.7667514891756229E-2</v>
      </c>
      <c r="G213" s="16" t="e">
        <f>+'SCC x Atuacao = Comércio'!G245/'SCC x Atuacao = Comércio'!G213-1</f>
        <v>#DIV/0!</v>
      </c>
      <c r="H213" s="16" t="e">
        <f>+'SCC x Atuacao = Comércio'!H245/'SCC x Atuacao = Comércio'!H213-1</f>
        <v>#DIV/0!</v>
      </c>
      <c r="I213" s="16">
        <f>+'SCC x Atuacao = Comércio'!I245/'SCC x Atuacao = Comércio'!I213-1</f>
        <v>4.9632419499250346E-2</v>
      </c>
      <c r="J213" s="16" t="e">
        <f>+'SCC x Atuacao = Comércio'!J245/'SCC x Atuacao = Comércio'!J213-1</f>
        <v>#DIV/0!</v>
      </c>
      <c r="K213" s="16" t="e">
        <f>+'SCC x Atuacao = Comércio'!K245/'SCC x Atuacao = Comércio'!K213-1</f>
        <v>#DIV/0!</v>
      </c>
      <c r="L213" s="16">
        <f>+'SCC x Atuacao = Comércio'!L245/'SCC x Atuacao = Comércio'!L213-1</f>
        <v>3.5412833016894352E-2</v>
      </c>
    </row>
    <row r="214" spans="1:12" x14ac:dyDescent="0.25">
      <c r="A214" s="123" t="s">
        <v>546</v>
      </c>
      <c r="B214" s="16">
        <f>+'SCC x Atuacao = Comércio'!B246/'SCC x Atuacao = Comércio'!B214-1</f>
        <v>2.7435087674143821E-2</v>
      </c>
      <c r="C214" s="16" t="e">
        <f>+'SCC x Atuacao = Comércio'!C246/'SCC x Atuacao = Comércio'!C214-1</f>
        <v>#DIV/0!</v>
      </c>
      <c r="D214" s="16" t="e">
        <f>+'SCC x Atuacao = Comércio'!D246/'SCC x Atuacao = Comércio'!D214-1</f>
        <v>#DIV/0!</v>
      </c>
      <c r="E214" s="16" t="e">
        <f>+'SCC x Atuacao = Comércio'!E246/'SCC x Atuacao = Comércio'!E214-1</f>
        <v>#DIV/0!</v>
      </c>
      <c r="F214" s="16">
        <f>+'SCC x Atuacao = Comércio'!F246/'SCC x Atuacao = Comércio'!F214-1</f>
        <v>0.11584288091810779</v>
      </c>
      <c r="G214" s="16" t="e">
        <f>+'SCC x Atuacao = Comércio'!G246/'SCC x Atuacao = Comércio'!G214-1</f>
        <v>#DIV/0!</v>
      </c>
      <c r="H214" s="16" t="e">
        <f>+'SCC x Atuacao = Comércio'!H246/'SCC x Atuacao = Comércio'!H214-1</f>
        <v>#DIV/0!</v>
      </c>
      <c r="I214" s="16">
        <f>+'SCC x Atuacao = Comércio'!I246/'SCC x Atuacao = Comércio'!I214-1</f>
        <v>0.15455097760204617</v>
      </c>
      <c r="J214" s="16" t="e">
        <f>+'SCC x Atuacao = Comércio'!J246/'SCC x Atuacao = Comércio'!J214-1</f>
        <v>#DIV/0!</v>
      </c>
      <c r="K214" s="16" t="e">
        <f>+'SCC x Atuacao = Comércio'!K246/'SCC x Atuacao = Comércio'!K214-1</f>
        <v>#DIV/0!</v>
      </c>
      <c r="L214" s="16">
        <f>+'SCC x Atuacao = Comércio'!L246/'SCC x Atuacao = Comércio'!L214-1</f>
        <v>0.10483589768984003</v>
      </c>
    </row>
    <row r="215" spans="1:12" x14ac:dyDescent="0.25">
      <c r="A215" s="123" t="s">
        <v>547</v>
      </c>
      <c r="B215" s="16">
        <f>+'SCC x Atuacao = Comércio'!B247/'SCC x Atuacao = Comércio'!B215-1</f>
        <v>8.2782918603773847E-2</v>
      </c>
      <c r="C215" s="16" t="e">
        <f>+'SCC x Atuacao = Comércio'!C247/'SCC x Atuacao = Comércio'!C215-1</f>
        <v>#DIV/0!</v>
      </c>
      <c r="D215" s="16" t="e">
        <f>+'SCC x Atuacao = Comércio'!D247/'SCC x Atuacao = Comércio'!D215-1</f>
        <v>#DIV/0!</v>
      </c>
      <c r="E215" s="16" t="e">
        <f>+'SCC x Atuacao = Comércio'!E247/'SCC x Atuacao = Comércio'!E215-1</f>
        <v>#DIV/0!</v>
      </c>
      <c r="F215" s="16">
        <f>+'SCC x Atuacao = Comércio'!F247/'SCC x Atuacao = Comércio'!F215-1</f>
        <v>6.348052390182235E-2</v>
      </c>
      <c r="G215" s="16" t="e">
        <f>+'SCC x Atuacao = Comércio'!G247/'SCC x Atuacao = Comércio'!G215-1</f>
        <v>#DIV/0!</v>
      </c>
      <c r="H215" s="16" t="e">
        <f>+'SCC x Atuacao = Comércio'!H247/'SCC x Atuacao = Comércio'!H215-1</f>
        <v>#DIV/0!</v>
      </c>
      <c r="I215" s="16">
        <f>+'SCC x Atuacao = Comércio'!I247/'SCC x Atuacao = Comércio'!I215-1</f>
        <v>-6.1287455337965646E-2</v>
      </c>
      <c r="J215" s="16" t="e">
        <f>+'SCC x Atuacao = Comércio'!J247/'SCC x Atuacao = Comércio'!J215-1</f>
        <v>#DIV/0!</v>
      </c>
      <c r="K215" s="16" t="e">
        <f>+'SCC x Atuacao = Comércio'!K247/'SCC x Atuacao = Comércio'!K215-1</f>
        <v>#DIV/0!</v>
      </c>
      <c r="L215" s="16">
        <f>+'SCC x Atuacao = Comércio'!L247/'SCC x Atuacao = Comércio'!L215-1</f>
        <v>6.1896949022213432E-2</v>
      </c>
    </row>
    <row r="216" spans="1:12" x14ac:dyDescent="0.25">
      <c r="A216" s="123" t="s">
        <v>548</v>
      </c>
      <c r="B216" s="16">
        <f>+'SCC x Atuacao = Comércio'!B248/'SCC x Atuacao = Comércio'!B216-1</f>
        <v>4.6572425972200682E-2</v>
      </c>
      <c r="C216" s="16" t="e">
        <f>+'SCC x Atuacao = Comércio'!C248/'SCC x Atuacao = Comércio'!C216-1</f>
        <v>#DIV/0!</v>
      </c>
      <c r="D216" s="16" t="e">
        <f>+'SCC x Atuacao = Comércio'!D248/'SCC x Atuacao = Comércio'!D216-1</f>
        <v>#DIV/0!</v>
      </c>
      <c r="E216" s="16" t="e">
        <f>+'SCC x Atuacao = Comércio'!E248/'SCC x Atuacao = Comércio'!E216-1</f>
        <v>#DIV/0!</v>
      </c>
      <c r="F216" s="16">
        <f>+'SCC x Atuacao = Comércio'!F248/'SCC x Atuacao = Comércio'!F216-1</f>
        <v>5.426741538557156E-3</v>
      </c>
      <c r="G216" s="16" t="e">
        <f>+'SCC x Atuacao = Comércio'!G248/'SCC x Atuacao = Comércio'!G216-1</f>
        <v>#DIV/0!</v>
      </c>
      <c r="H216" s="16" t="e">
        <f>+'SCC x Atuacao = Comércio'!H248/'SCC x Atuacao = Comércio'!H216-1</f>
        <v>#DIV/0!</v>
      </c>
      <c r="I216" s="16">
        <f>+'SCC x Atuacao = Comércio'!I248/'SCC x Atuacao = Comércio'!I216-1</f>
        <v>-6.1472196383897004E-2</v>
      </c>
      <c r="J216" s="16" t="e">
        <f>+'SCC x Atuacao = Comércio'!J248/'SCC x Atuacao = Comércio'!J216-1</f>
        <v>#DIV/0!</v>
      </c>
      <c r="K216" s="16" t="e">
        <f>+'SCC x Atuacao = Comércio'!K248/'SCC x Atuacao = Comércio'!K216-1</f>
        <v>#DIV/0!</v>
      </c>
      <c r="L216" s="16">
        <f>+'SCC x Atuacao = Comércio'!L248/'SCC x Atuacao = Comércio'!L216-1</f>
        <v>7.2338291424063339E-3</v>
      </c>
    </row>
    <row r="217" spans="1:12" x14ac:dyDescent="0.25">
      <c r="A217" s="123" t="s">
        <v>549</v>
      </c>
      <c r="B217" s="16">
        <f>+'SCC x Atuacao = Comércio'!B249/'SCC x Atuacao = Comércio'!B217-1</f>
        <v>1.4016696134131923E-2</v>
      </c>
      <c r="C217" s="16" t="e">
        <f>+'SCC x Atuacao = Comércio'!C249/'SCC x Atuacao = Comércio'!C217-1</f>
        <v>#DIV/0!</v>
      </c>
      <c r="D217" s="16" t="e">
        <f>+'SCC x Atuacao = Comércio'!D249/'SCC x Atuacao = Comércio'!D217-1</f>
        <v>#DIV/0!</v>
      </c>
      <c r="E217" s="16" t="e">
        <f>+'SCC x Atuacao = Comércio'!E249/'SCC x Atuacao = Comércio'!E217-1</f>
        <v>#DIV/0!</v>
      </c>
      <c r="F217" s="16">
        <f>+'SCC x Atuacao = Comércio'!F249/'SCC x Atuacao = Comércio'!F217-1</f>
        <v>0.11811260087010411</v>
      </c>
      <c r="G217" s="16" t="e">
        <f>+'SCC x Atuacao = Comércio'!G249/'SCC x Atuacao = Comércio'!G217-1</f>
        <v>#DIV/0!</v>
      </c>
      <c r="H217" s="16" t="e">
        <f>+'SCC x Atuacao = Comércio'!H249/'SCC x Atuacao = Comércio'!H217-1</f>
        <v>#DIV/0!</v>
      </c>
      <c r="I217" s="16">
        <f>+'SCC x Atuacao = Comércio'!I249/'SCC x Atuacao = Comércio'!I217-1</f>
        <v>-6.2454814135180281E-2</v>
      </c>
      <c r="J217" s="16" t="e">
        <f>+'SCC x Atuacao = Comércio'!J249/'SCC x Atuacao = Comércio'!J217-1</f>
        <v>#DIV/0!</v>
      </c>
      <c r="K217" s="16" t="e">
        <f>+'SCC x Atuacao = Comércio'!K249/'SCC x Atuacao = Comércio'!K217-1</f>
        <v>#DIV/0!</v>
      </c>
      <c r="L217" s="16">
        <f>+'SCC x Atuacao = Comércio'!L249/'SCC x Atuacao = Comércio'!L217-1</f>
        <v>8.7636544366180624E-2</v>
      </c>
    </row>
    <row r="218" spans="1:12" x14ac:dyDescent="0.25">
      <c r="A218" s="123" t="s">
        <v>550</v>
      </c>
      <c r="B218" s="16">
        <f>+'SCC x Atuacao = Comércio'!B250/'SCC x Atuacao = Comércio'!B218-1</f>
        <v>7.9376663802805059E-2</v>
      </c>
      <c r="C218" s="16" t="e">
        <f>+'SCC x Atuacao = Comércio'!C250/'SCC x Atuacao = Comércio'!C218-1</f>
        <v>#DIV/0!</v>
      </c>
      <c r="D218" s="16" t="e">
        <f>+'SCC x Atuacao = Comércio'!D250/'SCC x Atuacao = Comércio'!D218-1</f>
        <v>#DIV/0!</v>
      </c>
      <c r="E218" s="16" t="e">
        <f>+'SCC x Atuacao = Comércio'!E250/'SCC x Atuacao = Comércio'!E218-1</f>
        <v>#DIV/0!</v>
      </c>
      <c r="F218" s="16">
        <f>+'SCC x Atuacao = Comércio'!F250/'SCC x Atuacao = Comércio'!F218-1</f>
        <v>1.958607181879235E-2</v>
      </c>
      <c r="G218" s="16" t="e">
        <f>+'SCC x Atuacao = Comércio'!G250/'SCC x Atuacao = Comércio'!G218-1</f>
        <v>#DIV/0!</v>
      </c>
      <c r="H218" s="16" t="e">
        <f>+'SCC x Atuacao = Comércio'!H250/'SCC x Atuacao = Comércio'!H218-1</f>
        <v>#DIV/0!</v>
      </c>
      <c r="I218" s="16">
        <f>+'SCC x Atuacao = Comércio'!I250/'SCC x Atuacao = Comércio'!I218-1</f>
        <v>-5.2392937764080383E-2</v>
      </c>
      <c r="J218" s="16" t="e">
        <f>+'SCC x Atuacao = Comércio'!J250/'SCC x Atuacao = Comércio'!J218-1</f>
        <v>#DIV/0!</v>
      </c>
      <c r="K218" s="16" t="e">
        <f>+'SCC x Atuacao = Comércio'!K250/'SCC x Atuacao = Comércio'!K218-1</f>
        <v>#DIV/0!</v>
      </c>
      <c r="L218" s="16">
        <f>+'SCC x Atuacao = Comércio'!L250/'SCC x Atuacao = Comércio'!L218-1</f>
        <v>2.9960993092742916E-2</v>
      </c>
    </row>
    <row r="219" spans="1:12" x14ac:dyDescent="0.25">
      <c r="A219" s="123" t="s">
        <v>551</v>
      </c>
      <c r="B219" s="16">
        <f>+'SCC x Atuacao = Comércio'!B251/'SCC x Atuacao = Comércio'!B219-1</f>
        <v>7.3067287192008834E-2</v>
      </c>
      <c r="C219" s="16" t="e">
        <f>+'SCC x Atuacao = Comércio'!C251/'SCC x Atuacao = Comércio'!C219-1</f>
        <v>#DIV/0!</v>
      </c>
      <c r="D219" s="16" t="e">
        <f>+'SCC x Atuacao = Comércio'!D251/'SCC x Atuacao = Comércio'!D219-1</f>
        <v>#DIV/0!</v>
      </c>
      <c r="E219" s="16" t="e">
        <f>+'SCC x Atuacao = Comércio'!E251/'SCC x Atuacao = Comércio'!E219-1</f>
        <v>#DIV/0!</v>
      </c>
      <c r="F219" s="16">
        <f>+'SCC x Atuacao = Comércio'!F251/'SCC x Atuacao = Comércio'!F219-1</f>
        <v>3.6326841904128937E-2</v>
      </c>
      <c r="G219" s="16" t="e">
        <f>+'SCC x Atuacao = Comércio'!G251/'SCC x Atuacao = Comércio'!G219-1</f>
        <v>#DIV/0!</v>
      </c>
      <c r="H219" s="16" t="e">
        <f>+'SCC x Atuacao = Comércio'!H251/'SCC x Atuacao = Comércio'!H219-1</f>
        <v>#DIV/0!</v>
      </c>
      <c r="I219" s="16">
        <f>+'SCC x Atuacao = Comércio'!I251/'SCC x Atuacao = Comércio'!I219-1</f>
        <v>2.3979686627741748E-2</v>
      </c>
      <c r="J219" s="16" t="e">
        <f>+'SCC x Atuacao = Comércio'!J251/'SCC x Atuacao = Comércio'!J219-1</f>
        <v>#DIV/0!</v>
      </c>
      <c r="K219" s="16" t="e">
        <f>+'SCC x Atuacao = Comércio'!K251/'SCC x Atuacao = Comércio'!K219-1</f>
        <v>#DIV/0!</v>
      </c>
      <c r="L219" s="16">
        <f>+'SCC x Atuacao = Comércio'!L251/'SCC x Atuacao = Comércio'!L219-1</f>
        <v>4.214212399230699E-2</v>
      </c>
    </row>
    <row r="220" spans="1:12" x14ac:dyDescent="0.25">
      <c r="A220" s="123" t="s">
        <v>552</v>
      </c>
      <c r="B220" s="16">
        <f>+'SCC x Atuacao = Comércio'!B252/'SCC x Atuacao = Comércio'!B220-1</f>
        <v>0.10517731686481602</v>
      </c>
      <c r="C220" s="16" t="e">
        <f>+'SCC x Atuacao = Comércio'!C252/'SCC x Atuacao = Comércio'!C220-1</f>
        <v>#DIV/0!</v>
      </c>
      <c r="D220" s="16" t="e">
        <f>+'SCC x Atuacao = Comércio'!D252/'SCC x Atuacao = Comércio'!D220-1</f>
        <v>#DIV/0!</v>
      </c>
      <c r="E220" s="16" t="e">
        <f>+'SCC x Atuacao = Comércio'!E252/'SCC x Atuacao = Comércio'!E220-1</f>
        <v>#DIV/0!</v>
      </c>
      <c r="F220" s="16">
        <f>+'SCC x Atuacao = Comércio'!F252/'SCC x Atuacao = Comércio'!F220-1</f>
        <v>0.35836267260566146</v>
      </c>
      <c r="G220" s="16" t="e">
        <f>+'SCC x Atuacao = Comércio'!G252/'SCC x Atuacao = Comércio'!G220-1</f>
        <v>#DIV/0!</v>
      </c>
      <c r="H220" s="16" t="e">
        <f>+'SCC x Atuacao = Comércio'!H252/'SCC x Atuacao = Comércio'!H220-1</f>
        <v>#DIV/0!</v>
      </c>
      <c r="I220" s="16">
        <f>+'SCC x Atuacao = Comércio'!I252/'SCC x Atuacao = Comércio'!I220-1</f>
        <v>0.12397738384156698</v>
      </c>
      <c r="J220" s="16" t="e">
        <f>+'SCC x Atuacao = Comércio'!J252/'SCC x Atuacao = Comércio'!J220-1</f>
        <v>#DIV/0!</v>
      </c>
      <c r="K220" s="16" t="e">
        <f>+'SCC x Atuacao = Comércio'!K252/'SCC x Atuacao = Comércio'!K220-1</f>
        <v>#DIV/0!</v>
      </c>
      <c r="L220" s="16">
        <f>+'SCC x Atuacao = Comércio'!L252/'SCC x Atuacao = Comércio'!L220-1</f>
        <v>0.28406367141496136</v>
      </c>
    </row>
    <row r="221" spans="1:12" x14ac:dyDescent="0.25">
      <c r="A221" s="123" t="s">
        <v>553</v>
      </c>
      <c r="B221" s="16">
        <f>+'SCC x Atuacao = Comércio'!B253/'SCC x Atuacao = Comércio'!B221-1</f>
        <v>8.0251502232469019E-2</v>
      </c>
      <c r="C221" s="16" t="e">
        <f>+'SCC x Atuacao = Comércio'!C253/'SCC x Atuacao = Comércio'!C221-1</f>
        <v>#DIV/0!</v>
      </c>
      <c r="D221" s="16" t="e">
        <f>+'SCC x Atuacao = Comércio'!D253/'SCC x Atuacao = Comércio'!D221-1</f>
        <v>#DIV/0!</v>
      </c>
      <c r="E221" s="16" t="e">
        <f>+'SCC x Atuacao = Comércio'!E253/'SCC x Atuacao = Comércio'!E221-1</f>
        <v>#DIV/0!</v>
      </c>
      <c r="F221" s="16">
        <f>+'SCC x Atuacao = Comércio'!F253/'SCC x Atuacao = Comércio'!F221-1</f>
        <v>2.7714951260722653E-2</v>
      </c>
      <c r="G221" s="16" t="e">
        <f>+'SCC x Atuacao = Comércio'!G253/'SCC x Atuacao = Comércio'!G221-1</f>
        <v>#DIV/0!</v>
      </c>
      <c r="H221" s="16" t="e">
        <f>+'SCC x Atuacao = Comércio'!H253/'SCC x Atuacao = Comércio'!H221-1</f>
        <v>#DIV/0!</v>
      </c>
      <c r="I221" s="16">
        <f>+'SCC x Atuacao = Comércio'!I253/'SCC x Atuacao = Comércio'!I221-1</f>
        <v>-8.8445113608733528E-2</v>
      </c>
      <c r="J221" s="16" t="e">
        <f>+'SCC x Atuacao = Comércio'!J253/'SCC x Atuacao = Comércio'!J221-1</f>
        <v>#DIV/0!</v>
      </c>
      <c r="K221" s="16" t="e">
        <f>+'SCC x Atuacao = Comércio'!K253/'SCC x Atuacao = Comércio'!K221-1</f>
        <v>#DIV/0!</v>
      </c>
      <c r="L221" s="16">
        <f>+'SCC x Atuacao = Comércio'!L253/'SCC x Atuacao = Comércio'!L221-1</f>
        <v>2.768703899808278E-2</v>
      </c>
    </row>
    <row r="222" spans="1:12" x14ac:dyDescent="0.25">
      <c r="A222" s="123" t="s">
        <v>554</v>
      </c>
      <c r="B222" s="16">
        <f>+'SCC x Atuacao = Comércio'!B254/'SCC x Atuacao = Comércio'!B222-1</f>
        <v>9.5290894156125683E-2</v>
      </c>
      <c r="C222" s="16" t="e">
        <f>+'SCC x Atuacao = Comércio'!C254/'SCC x Atuacao = Comércio'!C222-1</f>
        <v>#DIV/0!</v>
      </c>
      <c r="D222" s="16" t="e">
        <f>+'SCC x Atuacao = Comércio'!D254/'SCC x Atuacao = Comércio'!D222-1</f>
        <v>#DIV/0!</v>
      </c>
      <c r="E222" s="16" t="e">
        <f>+'SCC x Atuacao = Comércio'!E254/'SCC x Atuacao = Comércio'!E222-1</f>
        <v>#DIV/0!</v>
      </c>
      <c r="F222" s="16">
        <f>+'SCC x Atuacao = Comércio'!F254/'SCC x Atuacao = Comércio'!F222-1</f>
        <v>9.8552051933544549E-2</v>
      </c>
      <c r="G222" s="16" t="e">
        <f>+'SCC x Atuacao = Comércio'!G254/'SCC x Atuacao = Comércio'!G222-1</f>
        <v>#DIV/0!</v>
      </c>
      <c r="H222" s="16" t="e">
        <f>+'SCC x Atuacao = Comércio'!H254/'SCC x Atuacao = Comércio'!H222-1</f>
        <v>#DIV/0!</v>
      </c>
      <c r="I222" s="16">
        <f>+'SCC x Atuacao = Comércio'!I254/'SCC x Atuacao = Comércio'!I222-1</f>
        <v>0.16719560128679323</v>
      </c>
      <c r="J222" s="16" t="e">
        <f>+'SCC x Atuacao = Comércio'!J254/'SCC x Atuacao = Comércio'!J222-1</f>
        <v>#DIV/0!</v>
      </c>
      <c r="K222" s="16" t="e">
        <f>+'SCC x Atuacao = Comércio'!K254/'SCC x Atuacao = Comércio'!K222-1</f>
        <v>#DIV/0!</v>
      </c>
      <c r="L222" s="16">
        <f>+'SCC x Atuacao = Comércio'!L254/'SCC x Atuacao = Comércio'!L222-1</f>
        <v>0.10317458210264241</v>
      </c>
    </row>
    <row r="223" spans="1:12" x14ac:dyDescent="0.25">
      <c r="A223" s="123" t="s">
        <v>555</v>
      </c>
      <c r="B223" s="16">
        <f>+'SCC x Atuacao = Comércio'!B255/'SCC x Atuacao = Comércio'!B223-1</f>
        <v>9.7077265829170756E-4</v>
      </c>
      <c r="C223" s="16" t="e">
        <f>+'SCC x Atuacao = Comércio'!C255/'SCC x Atuacao = Comércio'!C223-1</f>
        <v>#DIV/0!</v>
      </c>
      <c r="D223" s="16" t="e">
        <f>+'SCC x Atuacao = Comércio'!D255/'SCC x Atuacao = Comércio'!D223-1</f>
        <v>#DIV/0!</v>
      </c>
      <c r="E223" s="16" t="e">
        <f>+'SCC x Atuacao = Comércio'!E255/'SCC x Atuacao = Comércio'!E223-1</f>
        <v>#DIV/0!</v>
      </c>
      <c r="F223" s="16">
        <f>+'SCC x Atuacao = Comércio'!F255/'SCC x Atuacao = Comércio'!F223-1</f>
        <v>5.3388736268328296E-2</v>
      </c>
      <c r="G223" s="16" t="e">
        <f>+'SCC x Atuacao = Comércio'!G255/'SCC x Atuacao = Comércio'!G223-1</f>
        <v>#DIV/0!</v>
      </c>
      <c r="H223" s="16" t="e">
        <f>+'SCC x Atuacao = Comércio'!H255/'SCC x Atuacao = Comércio'!H223-1</f>
        <v>#DIV/0!</v>
      </c>
      <c r="I223" s="16">
        <f>+'SCC x Atuacao = Comércio'!I255/'SCC x Atuacao = Comércio'!I223-1</f>
        <v>-0.19435444212244368</v>
      </c>
      <c r="J223" s="16" t="e">
        <f>+'SCC x Atuacao = Comércio'!J255/'SCC x Atuacao = Comércio'!J223-1</f>
        <v>#DIV/0!</v>
      </c>
      <c r="K223" s="16" t="e">
        <f>+'SCC x Atuacao = Comércio'!K255/'SCC x Atuacao = Comércio'!K223-1</f>
        <v>#DIV/0!</v>
      </c>
      <c r="L223" s="16">
        <f>+'SCC x Atuacao = Comércio'!L255/'SCC x Atuacao = Comércio'!L223-1</f>
        <v>3.1756903759412092E-2</v>
      </c>
    </row>
    <row r="224" spans="1:12" x14ac:dyDescent="0.25">
      <c r="A224" s="133" t="s">
        <v>95</v>
      </c>
      <c r="B224" s="16">
        <f>+'SCC x Atuacao = Comércio'!B256/'SCC x Atuacao = Comércio'!B224-1</f>
        <v>6.2855828316011442E-2</v>
      </c>
      <c r="C224" s="16" t="e">
        <f>+'SCC x Atuacao = Comércio'!C256/'SCC x Atuacao = Comércio'!C224-1</f>
        <v>#DIV/0!</v>
      </c>
      <c r="D224" s="16" t="e">
        <f>+'SCC x Atuacao = Comércio'!D256/'SCC x Atuacao = Comércio'!D224-1</f>
        <v>#DIV/0!</v>
      </c>
      <c r="E224" s="16" t="e">
        <f>+'SCC x Atuacao = Comércio'!E256/'SCC x Atuacao = Comércio'!E224-1</f>
        <v>#DIV/0!</v>
      </c>
      <c r="F224" s="16">
        <f>+'SCC x Atuacao = Comércio'!F256/'SCC x Atuacao = Comércio'!F224-1</f>
        <v>3.3148345869970175E-2</v>
      </c>
      <c r="G224" s="16" t="e">
        <f>+'SCC x Atuacao = Comércio'!G256/'SCC x Atuacao = Comércio'!G224-1</f>
        <v>#DIV/0!</v>
      </c>
      <c r="H224" s="16" t="e">
        <f>+'SCC x Atuacao = Comércio'!H256/'SCC x Atuacao = Comércio'!H224-1</f>
        <v>#DIV/0!</v>
      </c>
      <c r="I224" s="16">
        <f>+'SCC x Atuacao = Comércio'!I256/'SCC x Atuacao = Comércio'!I224-1</f>
        <v>-2.6390916494343664E-2</v>
      </c>
      <c r="J224" s="16" t="e">
        <f>+'SCC x Atuacao = Comércio'!J256/'SCC x Atuacao = Comércio'!J224-1</f>
        <v>#DIV/0!</v>
      </c>
      <c r="K224" s="16" t="e">
        <f>+'SCC x Atuacao = Comércio'!K256/'SCC x Atuacao = Comércio'!K224-1</f>
        <v>#DIV/0!</v>
      </c>
      <c r="L224" s="16">
        <f>+'SCC x Atuacao = Comércio'!L256/'SCC x Atuacao = Comércio'!L224-1</f>
        <v>3.4214333287809318E-2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s="123" customFormat="1" x14ac:dyDescent="0.25"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939</v>
      </c>
    </row>
    <row r="229" spans="1:12" x14ac:dyDescent="0.25">
      <c r="A229" s="123" t="s">
        <v>529</v>
      </c>
      <c r="B229" s="16">
        <f>+'SCC x Atuacao = Comércio'!B261/'SCC x Atuacao = Comércio'!B229-1</f>
        <v>6.5462700034928378E-2</v>
      </c>
      <c r="C229" s="16" t="e">
        <f>+'SCC x Atuacao = Comércio'!C261/'SCC x Atuacao = Comércio'!C229-1</f>
        <v>#DIV/0!</v>
      </c>
      <c r="D229" s="16" t="e">
        <f>+'SCC x Atuacao = Comércio'!D261/'SCC x Atuacao = Comércio'!D229-1</f>
        <v>#DIV/0!</v>
      </c>
      <c r="E229" s="16" t="e">
        <f>+'SCC x Atuacao = Comércio'!E261/'SCC x Atuacao = Comércio'!E229-1</f>
        <v>#DIV/0!</v>
      </c>
      <c r="F229" s="16">
        <f>+'SCC x Atuacao = Comércio'!F261/'SCC x Atuacao = Comércio'!F229-1</f>
        <v>-0.21596320429113358</v>
      </c>
      <c r="G229" s="16" t="e">
        <f>+'SCC x Atuacao = Comércio'!G261/'SCC x Atuacao = Comércio'!G229-1</f>
        <v>#DIV/0!</v>
      </c>
      <c r="H229" s="16" t="e">
        <f>+'SCC x Atuacao = Comércio'!H261/'SCC x Atuacao = Comércio'!H229-1</f>
        <v>#DIV/0!</v>
      </c>
      <c r="I229" s="16">
        <f>+'SCC x Atuacao = Comércio'!I261/'SCC x Atuacao = Comércio'!I229-1</f>
        <v>-8.1026160685734538E-2</v>
      </c>
      <c r="J229" s="16" t="e">
        <f>+'SCC x Atuacao = Comércio'!J261/'SCC x Atuacao = Comércio'!J229-1</f>
        <v>#DIV/0!</v>
      </c>
      <c r="K229" s="16" t="e">
        <f>+'SCC x Atuacao = Comércio'!K261/'SCC x Atuacao = Comércio'!K229-1</f>
        <v>#DIV/0!</v>
      </c>
      <c r="L229" s="16">
        <f>+'SCC x Atuacao = Comércio'!L261/'SCC x Atuacao = Comércio'!L229-1</f>
        <v>-0.14055333946625137</v>
      </c>
    </row>
    <row r="230" spans="1:12" x14ac:dyDescent="0.25">
      <c r="A230" s="123" t="s">
        <v>530</v>
      </c>
      <c r="B230" s="16">
        <f>+'SCC x Atuacao = Comércio'!B262/'SCC x Atuacao = Comércio'!B230-1</f>
        <v>-0.12458026710510017</v>
      </c>
      <c r="C230" s="16" t="e">
        <f>+'SCC x Atuacao = Comércio'!C262/'SCC x Atuacao = Comércio'!C230-1</f>
        <v>#DIV/0!</v>
      </c>
      <c r="D230" s="16" t="e">
        <f>+'SCC x Atuacao = Comércio'!D262/'SCC x Atuacao = Comércio'!D230-1</f>
        <v>#DIV/0!</v>
      </c>
      <c r="E230" s="16" t="e">
        <f>+'SCC x Atuacao = Comércio'!E262/'SCC x Atuacao = Comércio'!E230-1</f>
        <v>#DIV/0!</v>
      </c>
      <c r="F230" s="16">
        <f>+'SCC x Atuacao = Comércio'!F262/'SCC x Atuacao = Comércio'!F230-1</f>
        <v>-0.30143834911111711</v>
      </c>
      <c r="G230" s="16" t="e">
        <f>+'SCC x Atuacao = Comércio'!G262/'SCC x Atuacao = Comércio'!G230-1</f>
        <v>#DIV/0!</v>
      </c>
      <c r="H230" s="16" t="e">
        <f>+'SCC x Atuacao = Comércio'!H262/'SCC x Atuacao = Comércio'!H230-1</f>
        <v>#DIV/0!</v>
      </c>
      <c r="I230" s="16">
        <f>+'SCC x Atuacao = Comércio'!I262/'SCC x Atuacao = Comércio'!I230-1</f>
        <v>-0.31148361249296541</v>
      </c>
      <c r="J230" s="16" t="e">
        <f>+'SCC x Atuacao = Comércio'!J262/'SCC x Atuacao = Comércio'!J230-1</f>
        <v>#DIV/0!</v>
      </c>
      <c r="K230" s="16" t="e">
        <f>+'SCC x Atuacao = Comércio'!K262/'SCC x Atuacao = Comércio'!K230-1</f>
        <v>#DIV/0!</v>
      </c>
      <c r="L230" s="16">
        <f>+'SCC x Atuacao = Comércio'!L262/'SCC x Atuacao = Comércio'!L230-1</f>
        <v>-0.26552360121066454</v>
      </c>
    </row>
    <row r="231" spans="1:12" x14ac:dyDescent="0.25">
      <c r="A231" s="123" t="s">
        <v>531</v>
      </c>
      <c r="B231" s="16">
        <f>+'SCC x Atuacao = Comércio'!B263/'SCC x Atuacao = Comércio'!B231-1</f>
        <v>1.4694525374335354E-2</v>
      </c>
      <c r="C231" s="16" t="e">
        <f>+'SCC x Atuacao = Comércio'!C263/'SCC x Atuacao = Comércio'!C231-1</f>
        <v>#DIV/0!</v>
      </c>
      <c r="D231" s="16" t="e">
        <f>+'SCC x Atuacao = Comércio'!D263/'SCC x Atuacao = Comércio'!D231-1</f>
        <v>#DIV/0!</v>
      </c>
      <c r="E231" s="16" t="e">
        <f>+'SCC x Atuacao = Comércio'!E263/'SCC x Atuacao = Comércio'!E231-1</f>
        <v>#DIV/0!</v>
      </c>
      <c r="F231" s="16">
        <f>+'SCC x Atuacao = Comércio'!F263/'SCC x Atuacao = Comércio'!F231-1</f>
        <v>0.15133237559043877</v>
      </c>
      <c r="G231" s="16" t="e">
        <f>+'SCC x Atuacao = Comércio'!G263/'SCC x Atuacao = Comércio'!G231-1</f>
        <v>#DIV/0!</v>
      </c>
      <c r="H231" s="16" t="e">
        <f>+'SCC x Atuacao = Comércio'!H263/'SCC x Atuacao = Comércio'!H231-1</f>
        <v>#DIV/0!</v>
      </c>
      <c r="I231" s="16">
        <f>+'SCC x Atuacao = Comércio'!I263/'SCC x Atuacao = Comércio'!I231-1</f>
        <v>-0.22756843973872487</v>
      </c>
      <c r="J231" s="16" t="e">
        <f>+'SCC x Atuacao = Comércio'!J263/'SCC x Atuacao = Comércio'!J231-1</f>
        <v>#DIV/0!</v>
      </c>
      <c r="K231" s="16" t="e">
        <f>+'SCC x Atuacao = Comércio'!K263/'SCC x Atuacao = Comércio'!K231-1</f>
        <v>#DIV/0!</v>
      </c>
      <c r="L231" s="16">
        <f>+'SCC x Atuacao = Comércio'!L263/'SCC x Atuacao = Comércio'!L231-1</f>
        <v>0.1011936000711875</v>
      </c>
    </row>
    <row r="232" spans="1:12" x14ac:dyDescent="0.25">
      <c r="A232" s="123" t="s">
        <v>532</v>
      </c>
      <c r="B232" s="16">
        <f>+'SCC x Atuacao = Comércio'!B264/'SCC x Atuacao = Comércio'!B232-1</f>
        <v>0.23607344313896927</v>
      </c>
      <c r="C232" s="16" t="e">
        <f>+'SCC x Atuacao = Comércio'!C264/'SCC x Atuacao = Comércio'!C232-1</f>
        <v>#DIV/0!</v>
      </c>
      <c r="D232" s="16" t="e">
        <f>+'SCC x Atuacao = Comércio'!D264/'SCC x Atuacao = Comércio'!D232-1</f>
        <v>#DIV/0!</v>
      </c>
      <c r="E232" s="16" t="e">
        <f>+'SCC x Atuacao = Comércio'!E264/'SCC x Atuacao = Comércio'!E232-1</f>
        <v>#DIV/0!</v>
      </c>
      <c r="F232" s="16">
        <f>+'SCC x Atuacao = Comércio'!F264/'SCC x Atuacao = Comércio'!F232-1</f>
        <v>-0.2220682285210881</v>
      </c>
      <c r="G232" s="16" t="e">
        <f>+'SCC x Atuacao = Comércio'!G264/'SCC x Atuacao = Comércio'!G232-1</f>
        <v>#DIV/0!</v>
      </c>
      <c r="H232" s="16" t="e">
        <f>+'SCC x Atuacao = Comércio'!H264/'SCC x Atuacao = Comércio'!H232-1</f>
        <v>#DIV/0!</v>
      </c>
      <c r="I232" s="16">
        <f>+'SCC x Atuacao = Comércio'!I264/'SCC x Atuacao = Comércio'!I232-1</f>
        <v>6.5087927332037054E-3</v>
      </c>
      <c r="J232" s="16" t="e">
        <f>+'SCC x Atuacao = Comércio'!J264/'SCC x Atuacao = Comércio'!J232-1</f>
        <v>#DIV/0!</v>
      </c>
      <c r="K232" s="16" t="e">
        <f>+'SCC x Atuacao = Comércio'!K264/'SCC x Atuacao = Comércio'!K232-1</f>
        <v>#DIV/0!</v>
      </c>
      <c r="L232" s="16">
        <f>+'SCC x Atuacao = Comércio'!L264/'SCC x Atuacao = Comércio'!L232-1</f>
        <v>-0.15534227439890536</v>
      </c>
    </row>
    <row r="233" spans="1:12" x14ac:dyDescent="0.25">
      <c r="A233" s="123" t="s">
        <v>533</v>
      </c>
      <c r="B233" s="16">
        <f>+'SCC x Atuacao = Comércio'!B265/'SCC x Atuacao = Comércio'!B233-1</f>
        <v>5.7767684797523478E-2</v>
      </c>
      <c r="C233" s="16" t="e">
        <f>+'SCC x Atuacao = Comércio'!C265/'SCC x Atuacao = Comércio'!C233-1</f>
        <v>#DIV/0!</v>
      </c>
      <c r="D233" s="16" t="e">
        <f>+'SCC x Atuacao = Comércio'!D265/'SCC x Atuacao = Comércio'!D233-1</f>
        <v>#DIV/0!</v>
      </c>
      <c r="E233" s="16" t="e">
        <f>+'SCC x Atuacao = Comércio'!E265/'SCC x Atuacao = Comércio'!E233-1</f>
        <v>#DIV/0!</v>
      </c>
      <c r="F233" s="16">
        <f>+'SCC x Atuacao = Comércio'!F265/'SCC x Atuacao = Comércio'!F233-1</f>
        <v>-0.21569432702455771</v>
      </c>
      <c r="G233" s="16" t="e">
        <f>+'SCC x Atuacao = Comércio'!G265/'SCC x Atuacao = Comércio'!G233-1</f>
        <v>#DIV/0!</v>
      </c>
      <c r="H233" s="16" t="e">
        <f>+'SCC x Atuacao = Comércio'!H265/'SCC x Atuacao = Comércio'!H233-1</f>
        <v>#DIV/0!</v>
      </c>
      <c r="I233" s="16">
        <f>+'SCC x Atuacao = Comércio'!I265/'SCC x Atuacao = Comércio'!I233-1</f>
        <v>-0.25705400502181752</v>
      </c>
      <c r="J233" s="16" t="e">
        <f>+'SCC x Atuacao = Comércio'!J265/'SCC x Atuacao = Comércio'!J233-1</f>
        <v>#DIV/0!</v>
      </c>
      <c r="K233" s="16" t="e">
        <f>+'SCC x Atuacao = Comércio'!K265/'SCC x Atuacao = Comércio'!K233-1</f>
        <v>#DIV/0!</v>
      </c>
      <c r="L233" s="16">
        <f>+'SCC x Atuacao = Comércio'!L265/'SCC x Atuacao = Comércio'!L233-1</f>
        <v>-0.18378764100040179</v>
      </c>
    </row>
    <row r="234" spans="1:12" x14ac:dyDescent="0.25">
      <c r="A234" s="123" t="s">
        <v>534</v>
      </c>
      <c r="B234" s="16">
        <f>+'SCC x Atuacao = Comércio'!B266/'SCC x Atuacao = Comércio'!B234-1</f>
        <v>-0.26108355973407815</v>
      </c>
      <c r="C234" s="16" t="e">
        <f>+'SCC x Atuacao = Comércio'!C266/'SCC x Atuacao = Comércio'!C234-1</f>
        <v>#DIV/0!</v>
      </c>
      <c r="D234" s="16" t="e">
        <f>+'SCC x Atuacao = Comércio'!D266/'SCC x Atuacao = Comércio'!D234-1</f>
        <v>#DIV/0!</v>
      </c>
      <c r="E234" s="16" t="e">
        <f>+'SCC x Atuacao = Comércio'!E266/'SCC x Atuacao = Comércio'!E234-1</f>
        <v>#DIV/0!</v>
      </c>
      <c r="F234" s="16">
        <f>+'SCC x Atuacao = Comércio'!F266/'SCC x Atuacao = Comércio'!F234-1</f>
        <v>-0.10453061763827209</v>
      </c>
      <c r="G234" s="16" t="e">
        <f>+'SCC x Atuacao = Comércio'!G266/'SCC x Atuacao = Comércio'!G234-1</f>
        <v>#DIV/0!</v>
      </c>
      <c r="H234" s="16" t="e">
        <f>+'SCC x Atuacao = Comércio'!H266/'SCC x Atuacao = Comércio'!H234-1</f>
        <v>#DIV/0!</v>
      </c>
      <c r="I234" s="16">
        <f>+'SCC x Atuacao = Comércio'!I266/'SCC x Atuacao = Comércio'!I234-1</f>
        <v>-0.42838026734496204</v>
      </c>
      <c r="J234" s="16" t="e">
        <f>+'SCC x Atuacao = Comércio'!J266/'SCC x Atuacao = Comércio'!J234-1</f>
        <v>#DIV/0!</v>
      </c>
      <c r="K234" s="16" t="e">
        <f>+'SCC x Atuacao = Comércio'!K266/'SCC x Atuacao = Comércio'!K234-1</f>
        <v>#DIV/0!</v>
      </c>
      <c r="L234" s="16">
        <f>+'SCC x Atuacao = Comércio'!L266/'SCC x Atuacao = Comércio'!L234-1</f>
        <v>-0.12647154077828482</v>
      </c>
    </row>
    <row r="235" spans="1:12" x14ac:dyDescent="0.25">
      <c r="A235" s="123" t="s">
        <v>535</v>
      </c>
      <c r="B235" s="16">
        <f>+'SCC x Atuacao = Comércio'!B267/'SCC x Atuacao = Comércio'!B235-1</f>
        <v>-0.14821622935100276</v>
      </c>
      <c r="C235" s="16" t="e">
        <f>+'SCC x Atuacao = Comércio'!C267/'SCC x Atuacao = Comércio'!C235-1</f>
        <v>#DIV/0!</v>
      </c>
      <c r="D235" s="16" t="e">
        <f>+'SCC x Atuacao = Comércio'!D267/'SCC x Atuacao = Comércio'!D235-1</f>
        <v>#DIV/0!</v>
      </c>
      <c r="E235" s="16" t="e">
        <f>+'SCC x Atuacao = Comércio'!E267/'SCC x Atuacao = Comércio'!E235-1</f>
        <v>#DIV/0!</v>
      </c>
      <c r="F235" s="16">
        <f>+'SCC x Atuacao = Comércio'!F267/'SCC x Atuacao = Comércio'!F235-1</f>
        <v>-0.18109622347994903</v>
      </c>
      <c r="G235" s="16" t="e">
        <f>+'SCC x Atuacao = Comércio'!G267/'SCC x Atuacao = Comércio'!G235-1</f>
        <v>#DIV/0!</v>
      </c>
      <c r="H235" s="16" t="e">
        <f>+'SCC x Atuacao = Comércio'!H267/'SCC x Atuacao = Comércio'!H235-1</f>
        <v>#DIV/0!</v>
      </c>
      <c r="I235" s="16">
        <f>+'SCC x Atuacao = Comércio'!I267/'SCC x Atuacao = Comércio'!I235-1</f>
        <v>4.6683239171341206E-2</v>
      </c>
      <c r="J235" s="16" t="e">
        <f>+'SCC x Atuacao = Comércio'!J267/'SCC x Atuacao = Comércio'!J235-1</f>
        <v>#DIV/0!</v>
      </c>
      <c r="K235" s="16" t="e">
        <f>+'SCC x Atuacao = Comércio'!K267/'SCC x Atuacao = Comércio'!K235-1</f>
        <v>#DIV/0!</v>
      </c>
      <c r="L235" s="16">
        <f>+'SCC x Atuacao = Comércio'!L267/'SCC x Atuacao = Comércio'!L235-1</f>
        <v>-0.16024135149290597</v>
      </c>
    </row>
    <row r="236" spans="1:12" x14ac:dyDescent="0.25">
      <c r="A236" s="123" t="s">
        <v>536</v>
      </c>
      <c r="B236" s="16">
        <f>+'SCC x Atuacao = Comércio'!B268/'SCC x Atuacao = Comércio'!B236-1</f>
        <v>-8.4575521787871644E-2</v>
      </c>
      <c r="C236" s="16" t="e">
        <f>+'SCC x Atuacao = Comércio'!C268/'SCC x Atuacao = Comércio'!C236-1</f>
        <v>#DIV/0!</v>
      </c>
      <c r="D236" s="16" t="e">
        <f>+'SCC x Atuacao = Comércio'!D268/'SCC x Atuacao = Comércio'!D236-1</f>
        <v>#DIV/0!</v>
      </c>
      <c r="E236" s="16" t="e">
        <f>+'SCC x Atuacao = Comércio'!E268/'SCC x Atuacao = Comércio'!E236-1</f>
        <v>#DIV/0!</v>
      </c>
      <c r="F236" s="16">
        <f>+'SCC x Atuacao = Comércio'!F268/'SCC x Atuacao = Comércio'!F236-1</f>
        <v>-0.13649761173501074</v>
      </c>
      <c r="G236" s="16" t="e">
        <f>+'SCC x Atuacao = Comércio'!G268/'SCC x Atuacao = Comércio'!G236-1</f>
        <v>#DIV/0!</v>
      </c>
      <c r="H236" s="16" t="e">
        <f>+'SCC x Atuacao = Comércio'!H268/'SCC x Atuacao = Comércio'!H236-1</f>
        <v>#DIV/0!</v>
      </c>
      <c r="I236" s="16">
        <f>+'SCC x Atuacao = Comércio'!I268/'SCC x Atuacao = Comércio'!I236-1</f>
        <v>-0.28646944784541795</v>
      </c>
      <c r="J236" s="16" t="e">
        <f>+'SCC x Atuacao = Comércio'!J268/'SCC x Atuacao = Comércio'!J236-1</f>
        <v>#DIV/0!</v>
      </c>
      <c r="K236" s="16" t="e">
        <f>+'SCC x Atuacao = Comércio'!K268/'SCC x Atuacao = Comércio'!K236-1</f>
        <v>#DIV/0!</v>
      </c>
      <c r="L236" s="16">
        <f>+'SCC x Atuacao = Comércio'!L268/'SCC x Atuacao = Comércio'!L236-1</f>
        <v>-0.1352847289703617</v>
      </c>
    </row>
    <row r="237" spans="1:12" x14ac:dyDescent="0.25">
      <c r="A237" s="123" t="s">
        <v>537</v>
      </c>
      <c r="B237" s="16">
        <f>+'SCC x Atuacao = Comércio'!B269/'SCC x Atuacao = Comércio'!B237-1</f>
        <v>0.15806560922182333</v>
      </c>
      <c r="C237" s="16" t="e">
        <f>+'SCC x Atuacao = Comércio'!C269/'SCC x Atuacao = Comércio'!C237-1</f>
        <v>#DIV/0!</v>
      </c>
      <c r="D237" s="16" t="e">
        <f>+'SCC x Atuacao = Comércio'!D269/'SCC x Atuacao = Comércio'!D237-1</f>
        <v>#DIV/0!</v>
      </c>
      <c r="E237" s="16" t="e">
        <f>+'SCC x Atuacao = Comércio'!E269/'SCC x Atuacao = Comércio'!E237-1</f>
        <v>#DIV/0!</v>
      </c>
      <c r="F237" s="16">
        <f>+'SCC x Atuacao = Comércio'!F269/'SCC x Atuacao = Comércio'!F237-1</f>
        <v>8.4262144770854475E-2</v>
      </c>
      <c r="G237" s="16" t="e">
        <f>+'SCC x Atuacao = Comércio'!G269/'SCC x Atuacao = Comércio'!G237-1</f>
        <v>#DIV/0!</v>
      </c>
      <c r="H237" s="16" t="e">
        <f>+'SCC x Atuacao = Comércio'!H269/'SCC x Atuacao = Comércio'!H237-1</f>
        <v>#DIV/0!</v>
      </c>
      <c r="I237" s="16">
        <f>+'SCC x Atuacao = Comércio'!I269/'SCC x Atuacao = Comércio'!I237-1</f>
        <v>6.0601382445293561E-2</v>
      </c>
      <c r="J237" s="16" t="e">
        <f>+'SCC x Atuacao = Comércio'!J269/'SCC x Atuacao = Comércio'!J237-1</f>
        <v>#DIV/0!</v>
      </c>
      <c r="K237" s="16" t="e">
        <f>+'SCC x Atuacao = Comércio'!K269/'SCC x Atuacao = Comércio'!K237-1</f>
        <v>#DIV/0!</v>
      </c>
      <c r="L237" s="16">
        <f>+'SCC x Atuacao = Comércio'!L269/'SCC x Atuacao = Comércio'!L237-1</f>
        <v>9.4997610286229772E-2</v>
      </c>
    </row>
    <row r="238" spans="1:12" x14ac:dyDescent="0.25">
      <c r="A238" s="123" t="s">
        <v>538</v>
      </c>
      <c r="B238" s="16">
        <f>+'SCC x Atuacao = Comércio'!B270/'SCC x Atuacao = Comércio'!B238-1</f>
        <v>0.10118745801929685</v>
      </c>
      <c r="C238" s="16" t="e">
        <f>+'SCC x Atuacao = Comércio'!C270/'SCC x Atuacao = Comércio'!C238-1</f>
        <v>#DIV/0!</v>
      </c>
      <c r="D238" s="16" t="e">
        <f>+'SCC x Atuacao = Comércio'!D270/'SCC x Atuacao = Comércio'!D238-1</f>
        <v>#DIV/0!</v>
      </c>
      <c r="E238" s="16" t="e">
        <f>+'SCC x Atuacao = Comércio'!E270/'SCC x Atuacao = Comércio'!E238-1</f>
        <v>#DIV/0!</v>
      </c>
      <c r="F238" s="16">
        <f>+'SCC x Atuacao = Comércio'!F270/'SCC x Atuacao = Comércio'!F238-1</f>
        <v>-6.9626854191193743E-2</v>
      </c>
      <c r="G238" s="16" t="e">
        <f>+'SCC x Atuacao = Comércio'!G270/'SCC x Atuacao = Comércio'!G238-1</f>
        <v>#DIV/0!</v>
      </c>
      <c r="H238" s="16" t="e">
        <f>+'SCC x Atuacao = Comércio'!H270/'SCC x Atuacao = Comércio'!H238-1</f>
        <v>#DIV/0!</v>
      </c>
      <c r="I238" s="16">
        <f>+'SCC x Atuacao = Comércio'!I270/'SCC x Atuacao = Comércio'!I238-1</f>
        <v>-0.22437012929631039</v>
      </c>
      <c r="J238" s="16" t="e">
        <f>+'SCC x Atuacao = Comércio'!J270/'SCC x Atuacao = Comércio'!J238-1</f>
        <v>#DIV/0!</v>
      </c>
      <c r="K238" s="16" t="e">
        <f>+'SCC x Atuacao = Comércio'!K270/'SCC x Atuacao = Comércio'!K238-1</f>
        <v>#DIV/0!</v>
      </c>
      <c r="L238" s="16">
        <f>+'SCC x Atuacao = Comércio'!L270/'SCC x Atuacao = Comércio'!L238-1</f>
        <v>-5.954124342910061E-2</v>
      </c>
    </row>
    <row r="239" spans="1:12" x14ac:dyDescent="0.25">
      <c r="A239" s="123" t="s">
        <v>539</v>
      </c>
      <c r="B239" s="16">
        <f>+'SCC x Atuacao = Comércio'!B271/'SCC x Atuacao = Comércio'!B239-1</f>
        <v>0.30340335030377563</v>
      </c>
      <c r="C239" s="16" t="e">
        <f>+'SCC x Atuacao = Comércio'!C271/'SCC x Atuacao = Comércio'!C239-1</f>
        <v>#DIV/0!</v>
      </c>
      <c r="D239" s="16" t="e">
        <f>+'SCC x Atuacao = Comércio'!D271/'SCC x Atuacao = Comércio'!D239-1</f>
        <v>#DIV/0!</v>
      </c>
      <c r="E239" s="16" t="e">
        <f>+'SCC x Atuacao = Comércio'!E271/'SCC x Atuacao = Comércio'!E239-1</f>
        <v>#DIV/0!</v>
      </c>
      <c r="F239" s="16">
        <f>+'SCC x Atuacao = Comércio'!F271/'SCC x Atuacao = Comércio'!F239-1</f>
        <v>-0.12525951532690727</v>
      </c>
      <c r="G239" s="16" t="e">
        <f>+'SCC x Atuacao = Comércio'!G271/'SCC x Atuacao = Comércio'!G239-1</f>
        <v>#DIV/0!</v>
      </c>
      <c r="H239" s="16" t="e">
        <f>+'SCC x Atuacao = Comércio'!H271/'SCC x Atuacao = Comércio'!H239-1</f>
        <v>#DIV/0!</v>
      </c>
      <c r="I239" s="16">
        <f>+'SCC x Atuacao = Comércio'!I271/'SCC x Atuacao = Comércio'!I239-1</f>
        <v>-0.45426160135304983</v>
      </c>
      <c r="J239" s="16" t="e">
        <f>+'SCC x Atuacao = Comércio'!J271/'SCC x Atuacao = Comércio'!J239-1</f>
        <v>#DIV/0!</v>
      </c>
      <c r="K239" s="16" t="e">
        <f>+'SCC x Atuacao = Comércio'!K271/'SCC x Atuacao = Comércio'!K239-1</f>
        <v>#DIV/0!</v>
      </c>
      <c r="L239" s="16">
        <f>+'SCC x Atuacao = Comércio'!L271/'SCC x Atuacao = Comércio'!L239-1</f>
        <v>-0.10333557449251207</v>
      </c>
    </row>
    <row r="240" spans="1:12" x14ac:dyDescent="0.25">
      <c r="A240" s="123" t="s">
        <v>540</v>
      </c>
      <c r="B240" s="16">
        <f>+'SCC x Atuacao = Comércio'!B272/'SCC x Atuacao = Comércio'!B240-1</f>
        <v>4.1045709368656258E-2</v>
      </c>
      <c r="C240" s="16" t="e">
        <f>+'SCC x Atuacao = Comércio'!C272/'SCC x Atuacao = Comércio'!C240-1</f>
        <v>#DIV/0!</v>
      </c>
      <c r="D240" s="16" t="e">
        <f>+'SCC x Atuacao = Comércio'!D272/'SCC x Atuacao = Comércio'!D240-1</f>
        <v>#DIV/0!</v>
      </c>
      <c r="E240" s="16" t="e">
        <f>+'SCC x Atuacao = Comércio'!E272/'SCC x Atuacao = Comércio'!E240-1</f>
        <v>#DIV/0!</v>
      </c>
      <c r="F240" s="16">
        <f>+'SCC x Atuacao = Comércio'!F272/'SCC x Atuacao = Comércio'!F240-1</f>
        <v>-0.19640153857108722</v>
      </c>
      <c r="G240" s="16" t="e">
        <f>+'SCC x Atuacao = Comércio'!G272/'SCC x Atuacao = Comércio'!G240-1</f>
        <v>#DIV/0!</v>
      </c>
      <c r="H240" s="16" t="e">
        <f>+'SCC x Atuacao = Comércio'!H272/'SCC x Atuacao = Comércio'!H240-1</f>
        <v>#DIV/0!</v>
      </c>
      <c r="I240" s="16">
        <f>+'SCC x Atuacao = Comércio'!I272/'SCC x Atuacao = Comércio'!I240-1</f>
        <v>-0.19705066535010562</v>
      </c>
      <c r="J240" s="16" t="e">
        <f>+'SCC x Atuacao = Comércio'!J272/'SCC x Atuacao = Comércio'!J240-1</f>
        <v>#DIV/0!</v>
      </c>
      <c r="K240" s="16" t="e">
        <f>+'SCC x Atuacao = Comércio'!K272/'SCC x Atuacao = Comércio'!K240-1</f>
        <v>#DIV/0!</v>
      </c>
      <c r="L240" s="16">
        <f>+'SCC x Atuacao = Comércio'!L272/'SCC x Atuacao = Comércio'!L240-1</f>
        <v>-0.15800229824349621</v>
      </c>
    </row>
    <row r="241" spans="1:12" x14ac:dyDescent="0.25">
      <c r="A241" s="123" t="s">
        <v>541</v>
      </c>
      <c r="B241" s="16">
        <f>+'SCC x Atuacao = Comércio'!B273/'SCC x Atuacao = Comércio'!B241-1</f>
        <v>0.15699354776775243</v>
      </c>
      <c r="C241" s="16" t="e">
        <f>+'SCC x Atuacao = Comércio'!C273/'SCC x Atuacao = Comércio'!C241-1</f>
        <v>#DIV/0!</v>
      </c>
      <c r="D241" s="16" t="e">
        <f>+'SCC x Atuacao = Comércio'!D273/'SCC x Atuacao = Comércio'!D241-1</f>
        <v>#DIV/0!</v>
      </c>
      <c r="E241" s="16" t="e">
        <f>+'SCC x Atuacao = Comércio'!E273/'SCC x Atuacao = Comércio'!E241-1</f>
        <v>#DIV/0!</v>
      </c>
      <c r="F241" s="16">
        <f>+'SCC x Atuacao = Comércio'!F273/'SCC x Atuacao = Comércio'!F241-1</f>
        <v>-0.18463127200578466</v>
      </c>
      <c r="G241" s="16" t="e">
        <f>+'SCC x Atuacao = Comércio'!G273/'SCC x Atuacao = Comércio'!G241-1</f>
        <v>#DIV/0!</v>
      </c>
      <c r="H241" s="16" t="e">
        <f>+'SCC x Atuacao = Comércio'!H273/'SCC x Atuacao = Comércio'!H241-1</f>
        <v>#DIV/0!</v>
      </c>
      <c r="I241" s="16">
        <f>+'SCC x Atuacao = Comércio'!I273/'SCC x Atuacao = Comércio'!I241-1</f>
        <v>-0.4781092449292984</v>
      </c>
      <c r="J241" s="16" t="e">
        <f>+'SCC x Atuacao = Comércio'!J273/'SCC x Atuacao = Comércio'!J241-1</f>
        <v>#DIV/0!</v>
      </c>
      <c r="K241" s="16" t="e">
        <f>+'SCC x Atuacao = Comércio'!K273/'SCC x Atuacao = Comércio'!K241-1</f>
        <v>#DIV/0!</v>
      </c>
      <c r="L241" s="16">
        <f>+'SCC x Atuacao = Comércio'!L273/'SCC x Atuacao = Comércio'!L241-1</f>
        <v>-0.17236036316939085</v>
      </c>
    </row>
    <row r="242" spans="1:12" x14ac:dyDescent="0.25">
      <c r="A242" s="123" t="s">
        <v>542</v>
      </c>
      <c r="B242" s="16">
        <f>+'SCC x Atuacao = Comércio'!B274/'SCC x Atuacao = Comércio'!B242-1</f>
        <v>0.10650489606551394</v>
      </c>
      <c r="C242" s="16" t="e">
        <f>+'SCC x Atuacao = Comércio'!C274/'SCC x Atuacao = Comércio'!C242-1</f>
        <v>#DIV/0!</v>
      </c>
      <c r="D242" s="16" t="e">
        <f>+'SCC x Atuacao = Comércio'!D274/'SCC x Atuacao = Comércio'!D242-1</f>
        <v>#DIV/0!</v>
      </c>
      <c r="E242" s="16" t="e">
        <f>+'SCC x Atuacao = Comércio'!E274/'SCC x Atuacao = Comércio'!E242-1</f>
        <v>#DIV/0!</v>
      </c>
      <c r="F242" s="16">
        <f>+'SCC x Atuacao = Comércio'!F274/'SCC x Atuacao = Comércio'!F242-1</f>
        <v>-0.16983207721281957</v>
      </c>
      <c r="G242" s="16" t="e">
        <f>+'SCC x Atuacao = Comércio'!G274/'SCC x Atuacao = Comércio'!G242-1</f>
        <v>#DIV/0!</v>
      </c>
      <c r="H242" s="16" t="e">
        <f>+'SCC x Atuacao = Comércio'!H274/'SCC x Atuacao = Comércio'!H242-1</f>
        <v>#DIV/0!</v>
      </c>
      <c r="I242" s="16">
        <f>+'SCC x Atuacao = Comércio'!I274/'SCC x Atuacao = Comércio'!I242-1</f>
        <v>-0.10924653717247512</v>
      </c>
      <c r="J242" s="16" t="e">
        <f>+'SCC x Atuacao = Comércio'!J274/'SCC x Atuacao = Comércio'!J242-1</f>
        <v>#DIV/0!</v>
      </c>
      <c r="K242" s="16" t="e">
        <f>+'SCC x Atuacao = Comércio'!K274/'SCC x Atuacao = Comércio'!K242-1</f>
        <v>#DIV/0!</v>
      </c>
      <c r="L242" s="16">
        <f>+'SCC x Atuacao = Comércio'!L274/'SCC x Atuacao = Comércio'!L242-1</f>
        <v>-0.13392941697096594</v>
      </c>
    </row>
    <row r="243" spans="1:12" x14ac:dyDescent="0.25">
      <c r="A243" s="123" t="s">
        <v>543</v>
      </c>
      <c r="B243" s="16">
        <f>+'SCC x Atuacao = Comércio'!B275/'SCC x Atuacao = Comércio'!B243-1</f>
        <v>-0.162370606135534</v>
      </c>
      <c r="C243" s="16" t="e">
        <f>+'SCC x Atuacao = Comércio'!C275/'SCC x Atuacao = Comércio'!C243-1</f>
        <v>#DIV/0!</v>
      </c>
      <c r="D243" s="16" t="e">
        <f>+'SCC x Atuacao = Comércio'!D275/'SCC x Atuacao = Comércio'!D243-1</f>
        <v>#DIV/0!</v>
      </c>
      <c r="E243" s="16" t="e">
        <f>+'SCC x Atuacao = Comércio'!E275/'SCC x Atuacao = Comércio'!E243-1</f>
        <v>#DIV/0!</v>
      </c>
      <c r="F243" s="16">
        <f>+'SCC x Atuacao = Comércio'!F275/'SCC x Atuacao = Comércio'!F243-1</f>
        <v>-0.1723389896387002</v>
      </c>
      <c r="G243" s="16" t="e">
        <f>+'SCC x Atuacao = Comércio'!G275/'SCC x Atuacao = Comércio'!G243-1</f>
        <v>#DIV/0!</v>
      </c>
      <c r="H243" s="16" t="e">
        <f>+'SCC x Atuacao = Comércio'!H275/'SCC x Atuacao = Comércio'!H243-1</f>
        <v>#DIV/0!</v>
      </c>
      <c r="I243" s="16">
        <f>+'SCC x Atuacao = Comércio'!I275/'SCC x Atuacao = Comércio'!I243-1</f>
        <v>-0.43817903927373247</v>
      </c>
      <c r="J243" s="16" t="e">
        <f>+'SCC x Atuacao = Comércio'!J275/'SCC x Atuacao = Comércio'!J243-1</f>
        <v>#DIV/0!</v>
      </c>
      <c r="K243" s="16" t="e">
        <f>+'SCC x Atuacao = Comércio'!K275/'SCC x Atuacao = Comércio'!K243-1</f>
        <v>#DIV/0!</v>
      </c>
      <c r="L243" s="16">
        <f>+'SCC x Atuacao = Comércio'!L275/'SCC x Atuacao = Comércio'!L243-1</f>
        <v>-0.17592629186982123</v>
      </c>
    </row>
    <row r="244" spans="1:12" x14ac:dyDescent="0.25">
      <c r="A244" s="123" t="s">
        <v>544</v>
      </c>
      <c r="B244" s="16">
        <f>+'SCC x Atuacao = Comércio'!B276/'SCC x Atuacao = Comércio'!B244-1</f>
        <v>-7.4567022672295091E-2</v>
      </c>
      <c r="C244" s="16" t="e">
        <f>+'SCC x Atuacao = Comércio'!C276/'SCC x Atuacao = Comércio'!C244-1</f>
        <v>#DIV/0!</v>
      </c>
      <c r="D244" s="16" t="e">
        <f>+'SCC x Atuacao = Comércio'!D276/'SCC x Atuacao = Comércio'!D244-1</f>
        <v>#DIV/0!</v>
      </c>
      <c r="E244" s="16" t="e">
        <f>+'SCC x Atuacao = Comércio'!E276/'SCC x Atuacao = Comércio'!E244-1</f>
        <v>#DIV/0!</v>
      </c>
      <c r="F244" s="16">
        <f>+'SCC x Atuacao = Comércio'!F276/'SCC x Atuacao = Comércio'!F244-1</f>
        <v>-0.1310341316074658</v>
      </c>
      <c r="G244" s="16" t="e">
        <f>+'SCC x Atuacao = Comércio'!G276/'SCC x Atuacao = Comércio'!G244-1</f>
        <v>#DIV/0!</v>
      </c>
      <c r="H244" s="16" t="e">
        <f>+'SCC x Atuacao = Comércio'!H276/'SCC x Atuacao = Comércio'!H244-1</f>
        <v>#DIV/0!</v>
      </c>
      <c r="I244" s="16">
        <f>+'SCC x Atuacao = Comércio'!I276/'SCC x Atuacao = Comércio'!I244-1</f>
        <v>-0.10683549947729176</v>
      </c>
      <c r="J244" s="16" t="e">
        <f>+'SCC x Atuacao = Comércio'!J276/'SCC x Atuacao = Comércio'!J244-1</f>
        <v>#DIV/0!</v>
      </c>
      <c r="K244" s="16" t="e">
        <f>+'SCC x Atuacao = Comércio'!K276/'SCC x Atuacao = Comércio'!K244-1</f>
        <v>#DIV/0!</v>
      </c>
      <c r="L244" s="16">
        <f>+'SCC x Atuacao = Comércio'!L276/'SCC x Atuacao = Comércio'!L244-1</f>
        <v>-0.12389331845172258</v>
      </c>
    </row>
    <row r="245" spans="1:12" x14ac:dyDescent="0.25">
      <c r="A245" s="123" t="s">
        <v>545</v>
      </c>
      <c r="B245" s="16">
        <f>+'SCC x Atuacao = Comércio'!B277/'SCC x Atuacao = Comércio'!B245-1</f>
        <v>-4.4568673621077415E-2</v>
      </c>
      <c r="C245" s="16" t="e">
        <f>+'SCC x Atuacao = Comércio'!C277/'SCC x Atuacao = Comércio'!C245-1</f>
        <v>#DIV/0!</v>
      </c>
      <c r="D245" s="16" t="e">
        <f>+'SCC x Atuacao = Comércio'!D277/'SCC x Atuacao = Comércio'!D245-1</f>
        <v>#DIV/0!</v>
      </c>
      <c r="E245" s="16" t="e">
        <f>+'SCC x Atuacao = Comércio'!E277/'SCC x Atuacao = Comércio'!E245-1</f>
        <v>#DIV/0!</v>
      </c>
      <c r="F245" s="16">
        <f>+'SCC x Atuacao = Comércio'!F277/'SCC x Atuacao = Comércio'!F245-1</f>
        <v>-9.7600196094076663E-2</v>
      </c>
      <c r="G245" s="16" t="e">
        <f>+'SCC x Atuacao = Comércio'!G277/'SCC x Atuacao = Comércio'!G245-1</f>
        <v>#DIV/0!</v>
      </c>
      <c r="H245" s="16" t="e">
        <f>+'SCC x Atuacao = Comércio'!H277/'SCC x Atuacao = Comércio'!H245-1</f>
        <v>#DIV/0!</v>
      </c>
      <c r="I245" s="16">
        <f>+'SCC x Atuacao = Comércio'!I277/'SCC x Atuacao = Comércio'!I245-1</f>
        <v>-6.4847934550948616E-2</v>
      </c>
      <c r="J245" s="16" t="e">
        <f>+'SCC x Atuacao = Comércio'!J277/'SCC x Atuacao = Comércio'!J245-1</f>
        <v>#DIV/0!</v>
      </c>
      <c r="K245" s="16" t="e">
        <f>+'SCC x Atuacao = Comércio'!K277/'SCC x Atuacao = Comércio'!K245-1</f>
        <v>#DIV/0!</v>
      </c>
      <c r="L245" s="16">
        <f>+'SCC x Atuacao = Comércio'!L277/'SCC x Atuacao = Comércio'!L245-1</f>
        <v>-8.8431797025305237E-2</v>
      </c>
    </row>
    <row r="246" spans="1:12" x14ac:dyDescent="0.25">
      <c r="A246" s="123" t="s">
        <v>546</v>
      </c>
      <c r="B246" s="16">
        <f>+'SCC x Atuacao = Comércio'!B278/'SCC x Atuacao = Comércio'!B246-1</f>
        <v>-9.110002185196564E-2</v>
      </c>
      <c r="C246" s="16" t="e">
        <f>+'SCC x Atuacao = Comércio'!C278/'SCC x Atuacao = Comércio'!C246-1</f>
        <v>#DIV/0!</v>
      </c>
      <c r="D246" s="16" t="e">
        <f>+'SCC x Atuacao = Comércio'!D278/'SCC x Atuacao = Comércio'!D246-1</f>
        <v>#DIV/0!</v>
      </c>
      <c r="E246" s="16" t="e">
        <f>+'SCC x Atuacao = Comércio'!E278/'SCC x Atuacao = Comércio'!E246-1</f>
        <v>#DIV/0!</v>
      </c>
      <c r="F246" s="16">
        <f>+'SCC x Atuacao = Comércio'!F278/'SCC x Atuacao = Comércio'!F246-1</f>
        <v>-0.18275018268219856</v>
      </c>
      <c r="G246" s="16" t="e">
        <f>+'SCC x Atuacao = Comércio'!G278/'SCC x Atuacao = Comércio'!G246-1</f>
        <v>#DIV/0!</v>
      </c>
      <c r="H246" s="16" t="e">
        <f>+'SCC x Atuacao = Comércio'!H278/'SCC x Atuacao = Comércio'!H246-1</f>
        <v>#DIV/0!</v>
      </c>
      <c r="I246" s="16">
        <f>+'SCC x Atuacao = Comércio'!I278/'SCC x Atuacao = Comércio'!I246-1</f>
        <v>-0.35963315752169234</v>
      </c>
      <c r="J246" s="16" t="e">
        <f>+'SCC x Atuacao = Comércio'!J278/'SCC x Atuacao = Comércio'!J246-1</f>
        <v>#DIV/0!</v>
      </c>
      <c r="K246" s="16" t="e">
        <f>+'SCC x Atuacao = Comércio'!K278/'SCC x Atuacao = Comércio'!K246-1</f>
        <v>#DIV/0!</v>
      </c>
      <c r="L246" s="16">
        <f>+'SCC x Atuacao = Comércio'!L278/'SCC x Atuacao = Comércio'!L246-1</f>
        <v>-0.18440701521325154</v>
      </c>
    </row>
    <row r="247" spans="1:12" x14ac:dyDescent="0.25">
      <c r="A247" s="123" t="s">
        <v>547</v>
      </c>
      <c r="B247" s="16">
        <f>+'SCC x Atuacao = Comércio'!B279/'SCC x Atuacao = Comércio'!B247-1</f>
        <v>-7.4776925872526823E-2</v>
      </c>
      <c r="C247" s="16" t="e">
        <f>+'SCC x Atuacao = Comércio'!C279/'SCC x Atuacao = Comércio'!C247-1</f>
        <v>#DIV/0!</v>
      </c>
      <c r="D247" s="16" t="e">
        <f>+'SCC x Atuacao = Comércio'!D279/'SCC x Atuacao = Comércio'!D247-1</f>
        <v>#DIV/0!</v>
      </c>
      <c r="E247" s="16" t="e">
        <f>+'SCC x Atuacao = Comércio'!E279/'SCC x Atuacao = Comércio'!E247-1</f>
        <v>#DIV/0!</v>
      </c>
      <c r="F247" s="16">
        <f>+'SCC x Atuacao = Comércio'!F279/'SCC x Atuacao = Comércio'!F247-1</f>
        <v>-0.16350866846108447</v>
      </c>
      <c r="G247" s="16" t="e">
        <f>+'SCC x Atuacao = Comércio'!G279/'SCC x Atuacao = Comércio'!G247-1</f>
        <v>#DIV/0!</v>
      </c>
      <c r="H247" s="16" t="e">
        <f>+'SCC x Atuacao = Comércio'!H279/'SCC x Atuacao = Comércio'!H247-1</f>
        <v>#DIV/0!</v>
      </c>
      <c r="I247" s="16">
        <f>+'SCC x Atuacao = Comércio'!I279/'SCC x Atuacao = Comércio'!I247-1</f>
        <v>-0.22482663605542519</v>
      </c>
      <c r="J247" s="16" t="e">
        <f>+'SCC x Atuacao = Comércio'!J279/'SCC x Atuacao = Comércio'!J247-1</f>
        <v>#DIV/0!</v>
      </c>
      <c r="K247" s="16" t="e">
        <f>+'SCC x Atuacao = Comércio'!K279/'SCC x Atuacao = Comércio'!K247-1</f>
        <v>#DIV/0!</v>
      </c>
      <c r="L247" s="16">
        <f>+'SCC x Atuacao = Comércio'!L279/'SCC x Atuacao = Comércio'!L247-1</f>
        <v>-0.15286676622886397</v>
      </c>
    </row>
    <row r="248" spans="1:12" x14ac:dyDescent="0.25">
      <c r="A248" s="123" t="s">
        <v>548</v>
      </c>
      <c r="B248" s="16">
        <f>+'SCC x Atuacao = Comércio'!B280/'SCC x Atuacao = Comércio'!B248-1</f>
        <v>5.4148917799387464E-2</v>
      </c>
      <c r="C248" s="16" t="e">
        <f>+'SCC x Atuacao = Comércio'!C280/'SCC x Atuacao = Comércio'!C248-1</f>
        <v>#DIV/0!</v>
      </c>
      <c r="D248" s="16" t="e">
        <f>+'SCC x Atuacao = Comércio'!D280/'SCC x Atuacao = Comércio'!D248-1</f>
        <v>#DIV/0!</v>
      </c>
      <c r="E248" s="16" t="e">
        <f>+'SCC x Atuacao = Comércio'!E280/'SCC x Atuacao = Comércio'!E248-1</f>
        <v>#DIV/0!</v>
      </c>
      <c r="F248" s="16">
        <f>+'SCC x Atuacao = Comércio'!F280/'SCC x Atuacao = Comércio'!F248-1</f>
        <v>-0.19959471993904732</v>
      </c>
      <c r="G248" s="16" t="e">
        <f>+'SCC x Atuacao = Comércio'!G280/'SCC x Atuacao = Comércio'!G248-1</f>
        <v>#DIV/0!</v>
      </c>
      <c r="H248" s="16" t="e">
        <f>+'SCC x Atuacao = Comércio'!H280/'SCC x Atuacao = Comércio'!H248-1</f>
        <v>#DIV/0!</v>
      </c>
      <c r="I248" s="16">
        <f>+'SCC x Atuacao = Comércio'!I280/'SCC x Atuacao = Comércio'!I248-1</f>
        <v>-0.29205177690376682</v>
      </c>
      <c r="J248" s="16" t="e">
        <f>+'SCC x Atuacao = Comércio'!J280/'SCC x Atuacao = Comércio'!J248-1</f>
        <v>#DIV/0!</v>
      </c>
      <c r="K248" s="16" t="e">
        <f>+'SCC x Atuacao = Comércio'!K280/'SCC x Atuacao = Comércio'!K248-1</f>
        <v>#DIV/0!</v>
      </c>
      <c r="L248" s="16">
        <f>+'SCC x Atuacao = Comércio'!L280/'SCC x Atuacao = Comércio'!L248-1</f>
        <v>-0.17417733450229822</v>
      </c>
    </row>
    <row r="249" spans="1:12" x14ac:dyDescent="0.25">
      <c r="A249" s="123" t="s">
        <v>549</v>
      </c>
      <c r="B249" s="16">
        <f>+'SCC x Atuacao = Comércio'!B281/'SCC x Atuacao = Comércio'!B249-1</f>
        <v>-1.2158023239762228E-3</v>
      </c>
      <c r="C249" s="16" t="e">
        <f>+'SCC x Atuacao = Comércio'!C281/'SCC x Atuacao = Comércio'!C249-1</f>
        <v>#DIV/0!</v>
      </c>
      <c r="D249" s="16" t="e">
        <f>+'SCC x Atuacao = Comércio'!D281/'SCC x Atuacao = Comércio'!D249-1</f>
        <v>#DIV/0!</v>
      </c>
      <c r="E249" s="16" t="e">
        <f>+'SCC x Atuacao = Comércio'!E281/'SCC x Atuacao = Comércio'!E249-1</f>
        <v>#DIV/0!</v>
      </c>
      <c r="F249" s="16">
        <f>+'SCC x Atuacao = Comércio'!F281/'SCC x Atuacao = Comércio'!F249-1</f>
        <v>-0.1758617906405453</v>
      </c>
      <c r="G249" s="16" t="e">
        <f>+'SCC x Atuacao = Comércio'!G281/'SCC x Atuacao = Comércio'!G249-1</f>
        <v>#DIV/0!</v>
      </c>
      <c r="H249" s="16" t="e">
        <f>+'SCC x Atuacao = Comércio'!H281/'SCC x Atuacao = Comércio'!H249-1</f>
        <v>#DIV/0!</v>
      </c>
      <c r="I249" s="16">
        <f>+'SCC x Atuacao = Comércio'!I281/'SCC x Atuacao = Comércio'!I249-1</f>
        <v>-0.12479414645349107</v>
      </c>
      <c r="J249" s="16" t="e">
        <f>+'SCC x Atuacao = Comércio'!J281/'SCC x Atuacao = Comércio'!J249-1</f>
        <v>#DIV/0!</v>
      </c>
      <c r="K249" s="16" t="e">
        <f>+'SCC x Atuacao = Comércio'!K281/'SCC x Atuacao = Comércio'!K249-1</f>
        <v>#DIV/0!</v>
      </c>
      <c r="L249" s="16">
        <f>+'SCC x Atuacao = Comércio'!L281/'SCC x Atuacao = Comércio'!L249-1</f>
        <v>-0.14117547227098781</v>
      </c>
    </row>
    <row r="250" spans="1:12" x14ac:dyDescent="0.25">
      <c r="A250" s="123" t="s">
        <v>550</v>
      </c>
      <c r="B250" s="16">
        <f>+'SCC x Atuacao = Comércio'!B282/'SCC x Atuacao = Comércio'!B250-1</f>
        <v>7.6278674091243781E-2</v>
      </c>
      <c r="C250" s="16" t="e">
        <f>+'SCC x Atuacao = Comércio'!C282/'SCC x Atuacao = Comércio'!C250-1</f>
        <v>#DIV/0!</v>
      </c>
      <c r="D250" s="16" t="e">
        <f>+'SCC x Atuacao = Comércio'!D282/'SCC x Atuacao = Comércio'!D250-1</f>
        <v>#DIV/0!</v>
      </c>
      <c r="E250" s="16" t="e">
        <f>+'SCC x Atuacao = Comércio'!E282/'SCC x Atuacao = Comércio'!E250-1</f>
        <v>#DIV/0!</v>
      </c>
      <c r="F250" s="16">
        <f>+'SCC x Atuacao = Comércio'!F282/'SCC x Atuacao = Comércio'!F250-1</f>
        <v>-0.13769872227768198</v>
      </c>
      <c r="G250" s="16" t="e">
        <f>+'SCC x Atuacao = Comércio'!G282/'SCC x Atuacao = Comércio'!G250-1</f>
        <v>#DIV/0!</v>
      </c>
      <c r="H250" s="16" t="e">
        <f>+'SCC x Atuacao = Comércio'!H282/'SCC x Atuacao = Comércio'!H250-1</f>
        <v>#DIV/0!</v>
      </c>
      <c r="I250" s="16">
        <f>+'SCC x Atuacao = Comércio'!I282/'SCC x Atuacao = Comércio'!I250-1</f>
        <v>-0.32990394200250284</v>
      </c>
      <c r="J250" s="16" t="e">
        <f>+'SCC x Atuacao = Comércio'!J282/'SCC x Atuacao = Comércio'!J250-1</f>
        <v>#DIV/0!</v>
      </c>
      <c r="K250" s="16" t="e">
        <f>+'SCC x Atuacao = Comércio'!K282/'SCC x Atuacao = Comércio'!K250-1</f>
        <v>#DIV/0!</v>
      </c>
      <c r="L250" s="16">
        <f>+'SCC x Atuacao = Comércio'!L282/'SCC x Atuacao = Comércio'!L250-1</f>
        <v>-9.3842947417758782E-2</v>
      </c>
    </row>
    <row r="251" spans="1:12" x14ac:dyDescent="0.25">
      <c r="A251" s="123" t="s">
        <v>551</v>
      </c>
      <c r="B251" s="16">
        <f>+'SCC x Atuacao = Comércio'!B283/'SCC x Atuacao = Comércio'!B251-1</f>
        <v>5.5467867259214154E-2</v>
      </c>
      <c r="C251" s="16" t="e">
        <f>+'SCC x Atuacao = Comércio'!C283/'SCC x Atuacao = Comércio'!C251-1</f>
        <v>#DIV/0!</v>
      </c>
      <c r="D251" s="16" t="e">
        <f>+'SCC x Atuacao = Comércio'!D283/'SCC x Atuacao = Comércio'!D251-1</f>
        <v>#DIV/0!</v>
      </c>
      <c r="E251" s="16" t="e">
        <f>+'SCC x Atuacao = Comércio'!E283/'SCC x Atuacao = Comércio'!E251-1</f>
        <v>#DIV/0!</v>
      </c>
      <c r="F251" s="16">
        <f>+'SCC x Atuacao = Comércio'!F283/'SCC x Atuacao = Comércio'!F251-1</f>
        <v>-0.10899426300118109</v>
      </c>
      <c r="G251" s="16" t="e">
        <f>+'SCC x Atuacao = Comércio'!G283/'SCC x Atuacao = Comércio'!G251-1</f>
        <v>#DIV/0!</v>
      </c>
      <c r="H251" s="16" t="e">
        <f>+'SCC x Atuacao = Comércio'!H283/'SCC x Atuacao = Comércio'!H251-1</f>
        <v>#DIV/0!</v>
      </c>
      <c r="I251" s="16">
        <f>+'SCC x Atuacao = Comércio'!I283/'SCC x Atuacao = Comércio'!I251-1</f>
        <v>-0.29113412864511801</v>
      </c>
      <c r="J251" s="16" t="e">
        <f>+'SCC x Atuacao = Comércio'!J283/'SCC x Atuacao = Comércio'!J251-1</f>
        <v>#DIV/0!</v>
      </c>
      <c r="K251" s="16" t="e">
        <f>+'SCC x Atuacao = Comércio'!K283/'SCC x Atuacao = Comércio'!K251-1</f>
        <v>#DIV/0!</v>
      </c>
      <c r="L251" s="16">
        <f>+'SCC x Atuacao = Comércio'!L283/'SCC x Atuacao = Comércio'!L251-1</f>
        <v>-8.8817915956347471E-2</v>
      </c>
    </row>
    <row r="252" spans="1:12" x14ac:dyDescent="0.25">
      <c r="A252" s="123" t="s">
        <v>552</v>
      </c>
      <c r="B252" s="16">
        <f>+'SCC x Atuacao = Comércio'!B284/'SCC x Atuacao = Comércio'!B252-1</f>
        <v>2.094370497478959E-3</v>
      </c>
      <c r="C252" s="16" t="e">
        <f>+'SCC x Atuacao = Comércio'!C284/'SCC x Atuacao = Comércio'!C252-1</f>
        <v>#DIV/0!</v>
      </c>
      <c r="D252" s="16" t="e">
        <f>+'SCC x Atuacao = Comércio'!D284/'SCC x Atuacao = Comércio'!D252-1</f>
        <v>#DIV/0!</v>
      </c>
      <c r="E252" s="16" t="e">
        <f>+'SCC x Atuacao = Comércio'!E284/'SCC x Atuacao = Comércio'!E252-1</f>
        <v>#DIV/0!</v>
      </c>
      <c r="F252" s="16">
        <f>+'SCC x Atuacao = Comércio'!F284/'SCC x Atuacao = Comércio'!F252-1</f>
        <v>-0.18423144706233552</v>
      </c>
      <c r="G252" s="16" t="e">
        <f>+'SCC x Atuacao = Comércio'!G284/'SCC x Atuacao = Comércio'!G252-1</f>
        <v>#DIV/0!</v>
      </c>
      <c r="H252" s="16" t="e">
        <f>+'SCC x Atuacao = Comércio'!H284/'SCC x Atuacao = Comércio'!H252-1</f>
        <v>#DIV/0!</v>
      </c>
      <c r="I252" s="16">
        <f>+'SCC x Atuacao = Comércio'!I284/'SCC x Atuacao = Comércio'!I252-1</f>
        <v>-0.25086880057249328</v>
      </c>
      <c r="J252" s="16" t="e">
        <f>+'SCC x Atuacao = Comércio'!J284/'SCC x Atuacao = Comércio'!J252-1</f>
        <v>#DIV/0!</v>
      </c>
      <c r="K252" s="16" t="e">
        <f>+'SCC x Atuacao = Comércio'!K284/'SCC x Atuacao = Comércio'!K252-1</f>
        <v>#DIV/0!</v>
      </c>
      <c r="L252" s="16">
        <f>+'SCC x Atuacao = Comércio'!L284/'SCC x Atuacao = Comércio'!L252-1</f>
        <v>-0.15286382508680352</v>
      </c>
    </row>
    <row r="253" spans="1:12" x14ac:dyDescent="0.25">
      <c r="A253" s="123" t="s">
        <v>553</v>
      </c>
      <c r="B253" s="16">
        <f>+'SCC x Atuacao = Comércio'!B285/'SCC x Atuacao = Comércio'!B253-1</f>
        <v>-8.7375848946939394E-2</v>
      </c>
      <c r="C253" s="16" t="e">
        <f>+'SCC x Atuacao = Comércio'!C285/'SCC x Atuacao = Comércio'!C253-1</f>
        <v>#DIV/0!</v>
      </c>
      <c r="D253" s="16" t="e">
        <f>+'SCC x Atuacao = Comércio'!D285/'SCC x Atuacao = Comércio'!D253-1</f>
        <v>#DIV/0!</v>
      </c>
      <c r="E253" s="16" t="e">
        <f>+'SCC x Atuacao = Comércio'!E285/'SCC x Atuacao = Comércio'!E253-1</f>
        <v>#DIV/0!</v>
      </c>
      <c r="F253" s="16">
        <f>+'SCC x Atuacao = Comércio'!F285/'SCC x Atuacao = Comércio'!F253-1</f>
        <v>-0.16071949466578483</v>
      </c>
      <c r="G253" s="16" t="e">
        <f>+'SCC x Atuacao = Comércio'!G285/'SCC x Atuacao = Comércio'!G253-1</f>
        <v>#DIV/0!</v>
      </c>
      <c r="H253" s="16" t="e">
        <f>+'SCC x Atuacao = Comércio'!H285/'SCC x Atuacao = Comércio'!H253-1</f>
        <v>#DIV/0!</v>
      </c>
      <c r="I253" s="16">
        <f>+'SCC x Atuacao = Comércio'!I285/'SCC x Atuacao = Comércio'!I253-1</f>
        <v>-0.17883812180878456</v>
      </c>
      <c r="J253" s="16" t="e">
        <f>+'SCC x Atuacao = Comércio'!J285/'SCC x Atuacao = Comércio'!J253-1</f>
        <v>#DIV/0!</v>
      </c>
      <c r="K253" s="16" t="e">
        <f>+'SCC x Atuacao = Comércio'!K285/'SCC x Atuacao = Comércio'!K253-1</f>
        <v>#DIV/0!</v>
      </c>
      <c r="L253" s="16">
        <f>+'SCC x Atuacao = Comércio'!L285/'SCC x Atuacao = Comércio'!L253-1</f>
        <v>-0.15081467259165737</v>
      </c>
    </row>
    <row r="254" spans="1:12" x14ac:dyDescent="0.25">
      <c r="A254" s="123" t="s">
        <v>554</v>
      </c>
      <c r="B254" s="16">
        <f>+'SCC x Atuacao = Comércio'!B286/'SCC x Atuacao = Comércio'!B254-1</f>
        <v>6.245894412383235E-2</v>
      </c>
      <c r="C254" s="16" t="e">
        <f>+'SCC x Atuacao = Comércio'!C286/'SCC x Atuacao = Comércio'!C254-1</f>
        <v>#DIV/0!</v>
      </c>
      <c r="D254" s="16" t="e">
        <f>+'SCC x Atuacao = Comércio'!D286/'SCC x Atuacao = Comércio'!D254-1</f>
        <v>#DIV/0!</v>
      </c>
      <c r="E254" s="16" t="e">
        <f>+'SCC x Atuacao = Comércio'!E286/'SCC x Atuacao = Comércio'!E254-1</f>
        <v>#DIV/0!</v>
      </c>
      <c r="F254" s="16">
        <f>+'SCC x Atuacao = Comércio'!F286/'SCC x Atuacao = Comércio'!F254-1</f>
        <v>-0.11825672970148393</v>
      </c>
      <c r="G254" s="16" t="e">
        <f>+'SCC x Atuacao = Comércio'!G286/'SCC x Atuacao = Comércio'!G254-1</f>
        <v>#DIV/0!</v>
      </c>
      <c r="H254" s="16" t="e">
        <f>+'SCC x Atuacao = Comércio'!H286/'SCC x Atuacao = Comércio'!H254-1</f>
        <v>#DIV/0!</v>
      </c>
      <c r="I254" s="16">
        <f>+'SCC x Atuacao = Comércio'!I286/'SCC x Atuacao = Comércio'!I254-1</f>
        <v>-8.5796384933935488E-2</v>
      </c>
      <c r="J254" s="16" t="e">
        <f>+'SCC x Atuacao = Comércio'!J286/'SCC x Atuacao = Comércio'!J254-1</f>
        <v>#DIV/0!</v>
      </c>
      <c r="K254" s="16" t="e">
        <f>+'SCC x Atuacao = Comércio'!K286/'SCC x Atuacao = Comércio'!K254-1</f>
        <v>#DIV/0!</v>
      </c>
      <c r="L254" s="16">
        <f>+'SCC x Atuacao = Comércio'!L286/'SCC x Atuacao = Comércio'!L254-1</f>
        <v>-8.8439281950663418E-2</v>
      </c>
    </row>
    <row r="255" spans="1:12" x14ac:dyDescent="0.25">
      <c r="A255" s="123" t="s">
        <v>555</v>
      </c>
      <c r="B255" s="16">
        <f>+'SCC x Atuacao = Comércio'!B287/'SCC x Atuacao = Comércio'!B255-1</f>
        <v>-1.1672430408913637E-2</v>
      </c>
      <c r="C255" s="16" t="e">
        <f>+'SCC x Atuacao = Comércio'!C287/'SCC x Atuacao = Comércio'!C255-1</f>
        <v>#DIV/0!</v>
      </c>
      <c r="D255" s="16" t="e">
        <f>+'SCC x Atuacao = Comércio'!D287/'SCC x Atuacao = Comércio'!D255-1</f>
        <v>#DIV/0!</v>
      </c>
      <c r="E255" s="16" t="e">
        <f>+'SCC x Atuacao = Comércio'!E287/'SCC x Atuacao = Comércio'!E255-1</f>
        <v>#DIV/0!</v>
      </c>
      <c r="F255" s="16">
        <f>+'SCC x Atuacao = Comércio'!F287/'SCC x Atuacao = Comércio'!F255-1</f>
        <v>-0.27358716902759361</v>
      </c>
      <c r="G255" s="16" t="e">
        <f>+'SCC x Atuacao = Comércio'!G287/'SCC x Atuacao = Comércio'!G255-1</f>
        <v>#DIV/0!</v>
      </c>
      <c r="H255" s="16" t="e">
        <f>+'SCC x Atuacao = Comércio'!H287/'SCC x Atuacao = Comércio'!H255-1</f>
        <v>#DIV/0!</v>
      </c>
      <c r="I255" s="16">
        <f>+'SCC x Atuacao = Comércio'!I287/'SCC x Atuacao = Comércio'!I255-1</f>
        <v>-0.17908145521142638</v>
      </c>
      <c r="J255" s="16" t="e">
        <f>+'SCC x Atuacao = Comércio'!J287/'SCC x Atuacao = Comércio'!J255-1</f>
        <v>#DIV/0!</v>
      </c>
      <c r="K255" s="16" t="e">
        <f>+'SCC x Atuacao = Comércio'!K287/'SCC x Atuacao = Comércio'!K255-1</f>
        <v>#DIV/0!</v>
      </c>
      <c r="L255" s="16">
        <f>+'SCC x Atuacao = Comércio'!L287/'SCC x Atuacao = Comércio'!L255-1</f>
        <v>-0.23190411614763973</v>
      </c>
    </row>
    <row r="256" spans="1:12" x14ac:dyDescent="0.25">
      <c r="A256" s="133" t="s">
        <v>95</v>
      </c>
      <c r="B256" s="16">
        <f>+'SCC x Atuacao = Comércio'!B288/'SCC x Atuacao = Comércio'!B256-1</f>
        <v>2.0425827511901362E-2</v>
      </c>
      <c r="C256" s="16" t="e">
        <f>+'SCC x Atuacao = Comércio'!C288/'SCC x Atuacao = Comércio'!C256-1</f>
        <v>#DIV/0!</v>
      </c>
      <c r="D256" s="16" t="e">
        <f>+'SCC x Atuacao = Comércio'!D288/'SCC x Atuacao = Comércio'!D256-1</f>
        <v>#DIV/0!</v>
      </c>
      <c r="E256" s="16" t="e">
        <f>+'SCC x Atuacao = Comércio'!E288/'SCC x Atuacao = Comércio'!E256-1</f>
        <v>#DIV/0!</v>
      </c>
      <c r="F256" s="16">
        <f>+'SCC x Atuacao = Comércio'!F288/'SCC x Atuacao = Comércio'!F256-1</f>
        <v>-0.16933490821438624</v>
      </c>
      <c r="G256" s="16" t="e">
        <f>+'SCC x Atuacao = Comércio'!G288/'SCC x Atuacao = Comércio'!G256-1</f>
        <v>#DIV/0!</v>
      </c>
      <c r="H256" s="16" t="e">
        <f>+'SCC x Atuacao = Comércio'!H288/'SCC x Atuacao = Comércio'!H256-1</f>
        <v>#DIV/0!</v>
      </c>
      <c r="I256" s="16">
        <f>+'SCC x Atuacao = Comércio'!I288/'SCC x Atuacao = Comércio'!I256-1</f>
        <v>-0.23552557449081135</v>
      </c>
      <c r="J256" s="16" t="e">
        <f>+'SCC x Atuacao = Comércio'!J288/'SCC x Atuacao = Comércio'!J256-1</f>
        <v>#DIV/0!</v>
      </c>
      <c r="K256" s="16" t="e">
        <f>+'SCC x Atuacao = Comércio'!K288/'SCC x Atuacao = Comércio'!K256-1</f>
        <v>#DIV/0!</v>
      </c>
      <c r="L256" s="16">
        <f>+'SCC x Atuacao = Comércio'!L288/'SCC x Atuacao = Comércio'!L256-1</f>
        <v>-0.14684882640634178</v>
      </c>
    </row>
    <row r="259" spans="1:12" x14ac:dyDescent="0.25">
      <c r="A259" s="123"/>
      <c r="B259" s="123">
        <v>2016</v>
      </c>
      <c r="C259" s="123">
        <v>2016</v>
      </c>
      <c r="D259" s="123">
        <v>2016</v>
      </c>
      <c r="E259" s="123">
        <v>2016</v>
      </c>
      <c r="F259" s="123">
        <v>2016</v>
      </c>
      <c r="G259" s="123">
        <v>2016</v>
      </c>
      <c r="H259" s="123">
        <v>2016</v>
      </c>
      <c r="I259" s="123">
        <v>2016</v>
      </c>
      <c r="J259" s="123">
        <v>2016</v>
      </c>
      <c r="K259" s="123">
        <v>2016</v>
      </c>
      <c r="L259" s="123">
        <v>2016</v>
      </c>
    </row>
    <row r="260" spans="1:12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939</v>
      </c>
    </row>
    <row r="261" spans="1:12" x14ac:dyDescent="0.25">
      <c r="A261" s="123" t="s">
        <v>529</v>
      </c>
      <c r="B261" s="16">
        <f>+'SCC x Atuacao = Comércio'!B293/'SCC x Atuacao = Comércio'!B261-1</f>
        <v>4.2224696556034891E-2</v>
      </c>
      <c r="C261" s="16" t="e">
        <f>+'SCC x Atuacao = Comércio'!C293/'SCC x Atuacao = Comércio'!C261-1</f>
        <v>#DIV/0!</v>
      </c>
      <c r="D261" s="16" t="e">
        <f>+'SCC x Atuacao = Comércio'!D293/'SCC x Atuacao = Comércio'!D261-1</f>
        <v>#DIV/0!</v>
      </c>
      <c r="E261" s="16" t="e">
        <f>+'SCC x Atuacao = Comércio'!E293/'SCC x Atuacao = Comércio'!E261-1</f>
        <v>#DIV/0!</v>
      </c>
      <c r="F261" s="16">
        <f>+'SCC x Atuacao = Comércio'!F293/'SCC x Atuacao = Comércio'!F261-1</f>
        <v>-5.2247536409355089E-2</v>
      </c>
      <c r="G261" s="16" t="e">
        <f>+'SCC x Atuacao = Comércio'!G293/'SCC x Atuacao = Comércio'!G261-1</f>
        <v>#DIV/0!</v>
      </c>
      <c r="H261" s="16" t="e">
        <f>+'SCC x Atuacao = Comércio'!H293/'SCC x Atuacao = Comércio'!H261-1</f>
        <v>#DIV/0!</v>
      </c>
      <c r="I261" s="16">
        <f>+'SCC x Atuacao = Comércio'!I293/'SCC x Atuacao = Comércio'!I261-1</f>
        <v>-6.1432192196777979E-2</v>
      </c>
      <c r="J261" s="16" t="e">
        <f>+'SCC x Atuacao = Comércio'!J293/'SCC x Atuacao = Comércio'!J261-1</f>
        <v>#DIV/0!</v>
      </c>
      <c r="K261" s="16" t="e">
        <f>+'SCC x Atuacao = Comércio'!K293/'SCC x Atuacao = Comércio'!K261-1</f>
        <v>#DIV/0!</v>
      </c>
      <c r="L261" s="16">
        <f>+'SCC x Atuacao = Comércio'!L293/'SCC x Atuacao = Comércio'!L261-1</f>
        <v>-2.4710920814944082E-2</v>
      </c>
    </row>
    <row r="262" spans="1:12" x14ac:dyDescent="0.25">
      <c r="A262" s="123" t="s">
        <v>530</v>
      </c>
      <c r="B262" s="16">
        <f>+'SCC x Atuacao = Comércio'!B294/'SCC x Atuacao = Comércio'!B262-1</f>
        <v>0.17659604059136291</v>
      </c>
      <c r="C262" s="16" t="e">
        <f>+'SCC x Atuacao = Comércio'!C294/'SCC x Atuacao = Comércio'!C262-1</f>
        <v>#DIV/0!</v>
      </c>
      <c r="D262" s="16" t="e">
        <f>+'SCC x Atuacao = Comércio'!D294/'SCC x Atuacao = Comércio'!D262-1</f>
        <v>#DIV/0!</v>
      </c>
      <c r="E262" s="16" t="e">
        <f>+'SCC x Atuacao = Comércio'!E294/'SCC x Atuacao = Comércio'!E262-1</f>
        <v>#DIV/0!</v>
      </c>
      <c r="F262" s="16">
        <f>+'SCC x Atuacao = Comércio'!F294/'SCC x Atuacao = Comércio'!F262-1</f>
        <v>-6.2205430016677332E-2</v>
      </c>
      <c r="G262" s="16" t="e">
        <f>+'SCC x Atuacao = Comércio'!G294/'SCC x Atuacao = Comércio'!G262-1</f>
        <v>#DIV/0!</v>
      </c>
      <c r="H262" s="16" t="e">
        <f>+'SCC x Atuacao = Comércio'!H294/'SCC x Atuacao = Comércio'!H262-1</f>
        <v>#DIV/0!</v>
      </c>
      <c r="I262" s="16">
        <f>+'SCC x Atuacao = Comércio'!I294/'SCC x Atuacao = Comércio'!I262-1</f>
        <v>0.16097379693705394</v>
      </c>
      <c r="J262" s="16" t="e">
        <f>+'SCC x Atuacao = Comércio'!J294/'SCC x Atuacao = Comércio'!J262-1</f>
        <v>#DIV/0!</v>
      </c>
      <c r="K262" s="16" t="e">
        <f>+'SCC x Atuacao = Comércio'!K294/'SCC x Atuacao = Comércio'!K262-1</f>
        <v>#DIV/0!</v>
      </c>
      <c r="L262" s="16">
        <f>+'SCC x Atuacao = Comércio'!L294/'SCC x Atuacao = Comércio'!L262-1</f>
        <v>1.5114977652907813E-2</v>
      </c>
    </row>
    <row r="263" spans="1:12" x14ac:dyDescent="0.25">
      <c r="A263" s="123" t="s">
        <v>531</v>
      </c>
      <c r="B263" s="16">
        <f>+'SCC x Atuacao = Comércio'!B295/'SCC x Atuacao = Comércio'!B263-1</f>
        <v>-4.4753631564673269E-2</v>
      </c>
      <c r="C263" s="16" t="e">
        <f>+'SCC x Atuacao = Comércio'!C295/'SCC x Atuacao = Comércio'!C263-1</f>
        <v>#DIV/0!</v>
      </c>
      <c r="D263" s="16" t="e">
        <f>+'SCC x Atuacao = Comércio'!D295/'SCC x Atuacao = Comércio'!D263-1</f>
        <v>#DIV/0!</v>
      </c>
      <c r="E263" s="16" t="e">
        <f>+'SCC x Atuacao = Comércio'!E295/'SCC x Atuacao = Comércio'!E263-1</f>
        <v>#DIV/0!</v>
      </c>
      <c r="F263" s="16">
        <f>+'SCC x Atuacao = Comércio'!F295/'SCC x Atuacao = Comércio'!F263-1</f>
        <v>-8.2233171367233071E-2</v>
      </c>
      <c r="G263" s="16" t="e">
        <f>+'SCC x Atuacao = Comércio'!G295/'SCC x Atuacao = Comércio'!G263-1</f>
        <v>#DIV/0!</v>
      </c>
      <c r="H263" s="16" t="e">
        <f>+'SCC x Atuacao = Comércio'!H295/'SCC x Atuacao = Comércio'!H263-1</f>
        <v>#DIV/0!</v>
      </c>
      <c r="I263" s="16">
        <f>+'SCC x Atuacao = Comércio'!I295/'SCC x Atuacao = Comércio'!I263-1</f>
        <v>0.19268789011104404</v>
      </c>
      <c r="J263" s="16" t="e">
        <f>+'SCC x Atuacao = Comércio'!J295/'SCC x Atuacao = Comércio'!J263-1</f>
        <v>#DIV/0!</v>
      </c>
      <c r="K263" s="16" t="e">
        <f>+'SCC x Atuacao = Comércio'!K295/'SCC x Atuacao = Comércio'!K263-1</f>
        <v>#DIV/0!</v>
      </c>
      <c r="L263" s="16">
        <f>+'SCC x Atuacao = Comércio'!L295/'SCC x Atuacao = Comércio'!L263-1</f>
        <v>-6.3100036220425482E-2</v>
      </c>
    </row>
    <row r="264" spans="1:12" x14ac:dyDescent="0.25">
      <c r="A264" s="123" t="s">
        <v>532</v>
      </c>
      <c r="B264" s="16">
        <f>+'SCC x Atuacao = Comércio'!B296/'SCC x Atuacao = Comércio'!B264-1</f>
        <v>0.10992897248851463</v>
      </c>
      <c r="C264" s="16" t="e">
        <f>+'SCC x Atuacao = Comércio'!C296/'SCC x Atuacao = Comércio'!C264-1</f>
        <v>#DIV/0!</v>
      </c>
      <c r="D264" s="16" t="e">
        <f>+'SCC x Atuacao = Comércio'!D296/'SCC x Atuacao = Comércio'!D264-1</f>
        <v>#DIV/0!</v>
      </c>
      <c r="E264" s="16" t="e">
        <f>+'SCC x Atuacao = Comércio'!E296/'SCC x Atuacao = Comércio'!E264-1</f>
        <v>#DIV/0!</v>
      </c>
      <c r="F264" s="16">
        <f>+'SCC x Atuacao = Comércio'!F296/'SCC x Atuacao = Comércio'!F264-1</f>
        <v>-1.2748886552811367E-2</v>
      </c>
      <c r="G264" s="16" t="e">
        <f>+'SCC x Atuacao = Comércio'!G296/'SCC x Atuacao = Comércio'!G264-1</f>
        <v>#DIV/0!</v>
      </c>
      <c r="H264" s="16" t="e">
        <f>+'SCC x Atuacao = Comércio'!H296/'SCC x Atuacao = Comércio'!H264-1</f>
        <v>#DIV/0!</v>
      </c>
      <c r="I264" s="16">
        <f>+'SCC x Atuacao = Comércio'!I296/'SCC x Atuacao = Comércio'!I264-1</f>
        <v>-0.21041356727424787</v>
      </c>
      <c r="J264" s="16" t="e">
        <f>+'SCC x Atuacao = Comércio'!J296/'SCC x Atuacao = Comércio'!J264-1</f>
        <v>#DIV/0!</v>
      </c>
      <c r="K264" s="16" t="e">
        <f>+'SCC x Atuacao = Comércio'!K296/'SCC x Atuacao = Comércio'!K264-1</f>
        <v>#DIV/0!</v>
      </c>
      <c r="L264" s="16">
        <f>+'SCC x Atuacao = Comércio'!L296/'SCC x Atuacao = Comércio'!L264-1</f>
        <v>-1.9396169116144613E-2</v>
      </c>
    </row>
    <row r="265" spans="1:12" x14ac:dyDescent="0.25">
      <c r="A265" s="123" t="s">
        <v>533</v>
      </c>
      <c r="B265" s="16">
        <f>+'SCC x Atuacao = Comércio'!B297/'SCC x Atuacao = Comércio'!B265-1</f>
        <v>0.2268766024817308</v>
      </c>
      <c r="C265" s="16" t="e">
        <f>+'SCC x Atuacao = Comércio'!C297/'SCC x Atuacao = Comércio'!C265-1</f>
        <v>#DIV/0!</v>
      </c>
      <c r="D265" s="16" t="e">
        <f>+'SCC x Atuacao = Comércio'!D297/'SCC x Atuacao = Comércio'!D265-1</f>
        <v>#DIV/0!</v>
      </c>
      <c r="E265" s="16" t="e">
        <f>+'SCC x Atuacao = Comércio'!E297/'SCC x Atuacao = Comércio'!E265-1</f>
        <v>#DIV/0!</v>
      </c>
      <c r="F265" s="16">
        <f>+'SCC x Atuacao = Comércio'!F297/'SCC x Atuacao = Comércio'!F265-1</f>
        <v>-5.3610973629266034E-2</v>
      </c>
      <c r="G265" s="16" t="e">
        <f>+'SCC x Atuacao = Comércio'!G297/'SCC x Atuacao = Comércio'!G265-1</f>
        <v>#DIV/0!</v>
      </c>
      <c r="H265" s="16" t="e">
        <f>+'SCC x Atuacao = Comércio'!H297/'SCC x Atuacao = Comércio'!H265-1</f>
        <v>#DIV/0!</v>
      </c>
      <c r="I265" s="16">
        <f>+'SCC x Atuacao = Comércio'!I297/'SCC x Atuacao = Comércio'!I265-1</f>
        <v>-0.18615181890051857</v>
      </c>
      <c r="J265" s="16" t="e">
        <f>+'SCC x Atuacao = Comércio'!J297/'SCC x Atuacao = Comércio'!J265-1</f>
        <v>#DIV/0!</v>
      </c>
      <c r="K265" s="16" t="e">
        <f>+'SCC x Atuacao = Comércio'!K297/'SCC x Atuacao = Comércio'!K265-1</f>
        <v>#DIV/0!</v>
      </c>
      <c r="L265" s="16">
        <f>+'SCC x Atuacao = Comércio'!L297/'SCC x Atuacao = Comércio'!L265-1</f>
        <v>-1.6143022901221382E-2</v>
      </c>
    </row>
    <row r="266" spans="1:12" x14ac:dyDescent="0.25">
      <c r="A266" s="123" t="s">
        <v>534</v>
      </c>
      <c r="B266" s="16">
        <f>+'SCC x Atuacao = Comércio'!B298/'SCC x Atuacao = Comércio'!B266-1</f>
        <v>-6.2913189238912537E-2</v>
      </c>
      <c r="C266" s="16" t="e">
        <f>+'SCC x Atuacao = Comércio'!C298/'SCC x Atuacao = Comércio'!C266-1</f>
        <v>#DIV/0!</v>
      </c>
      <c r="D266" s="16" t="e">
        <f>+'SCC x Atuacao = Comércio'!D298/'SCC x Atuacao = Comércio'!D266-1</f>
        <v>#DIV/0!</v>
      </c>
      <c r="E266" s="16" t="e">
        <f>+'SCC x Atuacao = Comércio'!E298/'SCC x Atuacao = Comércio'!E266-1</f>
        <v>#DIV/0!</v>
      </c>
      <c r="F266" s="16">
        <f>+'SCC x Atuacao = Comércio'!F298/'SCC x Atuacao = Comércio'!F266-1</f>
        <v>1.0730994589769116E-2</v>
      </c>
      <c r="G266" s="16" t="e">
        <f>+'SCC x Atuacao = Comércio'!G298/'SCC x Atuacao = Comércio'!G266-1</f>
        <v>#DIV/0!</v>
      </c>
      <c r="H266" s="16" t="e">
        <f>+'SCC x Atuacao = Comércio'!H298/'SCC x Atuacao = Comércio'!H266-1</f>
        <v>#DIV/0!</v>
      </c>
      <c r="I266" s="16">
        <f>+'SCC x Atuacao = Comércio'!I298/'SCC x Atuacao = Comércio'!I266-1</f>
        <v>0.89433042143852925</v>
      </c>
      <c r="J266" s="16" t="e">
        <f>+'SCC x Atuacao = Comércio'!J298/'SCC x Atuacao = Comércio'!J266-1</f>
        <v>#DIV/0!</v>
      </c>
      <c r="K266" s="16" t="e">
        <f>+'SCC x Atuacao = Comércio'!K298/'SCC x Atuacao = Comércio'!K266-1</f>
        <v>#DIV/0!</v>
      </c>
      <c r="L266" s="16">
        <f>+'SCC x Atuacao = Comércio'!L298/'SCC x Atuacao = Comércio'!L266-1</f>
        <v>9.7786446330898613E-3</v>
      </c>
    </row>
    <row r="267" spans="1:12" x14ac:dyDescent="0.25">
      <c r="A267" s="123" t="s">
        <v>535</v>
      </c>
      <c r="B267" s="16">
        <f>+'SCC x Atuacao = Comércio'!B299/'SCC x Atuacao = Comércio'!B267-1</f>
        <v>0.20720284022818691</v>
      </c>
      <c r="C267" s="16" t="e">
        <f>+'SCC x Atuacao = Comércio'!C299/'SCC x Atuacao = Comércio'!C267-1</f>
        <v>#DIV/0!</v>
      </c>
      <c r="D267" s="16" t="e">
        <f>+'SCC x Atuacao = Comércio'!D299/'SCC x Atuacao = Comércio'!D267-1</f>
        <v>#DIV/0!</v>
      </c>
      <c r="E267" s="16" t="e">
        <f>+'SCC x Atuacao = Comércio'!E299/'SCC x Atuacao = Comércio'!E267-1</f>
        <v>#DIV/0!</v>
      </c>
      <c r="F267" s="16">
        <f>+'SCC x Atuacao = Comércio'!F299/'SCC x Atuacao = Comércio'!F267-1</f>
        <v>4.0203206273455416E-2</v>
      </c>
      <c r="G267" s="16" t="e">
        <f>+'SCC x Atuacao = Comércio'!G299/'SCC x Atuacao = Comércio'!G267-1</f>
        <v>#DIV/0!</v>
      </c>
      <c r="H267" s="16" t="e">
        <f>+'SCC x Atuacao = Comércio'!H299/'SCC x Atuacao = Comércio'!H267-1</f>
        <v>#DIV/0!</v>
      </c>
      <c r="I267" s="16">
        <f>+'SCC x Atuacao = Comércio'!I299/'SCC x Atuacao = Comércio'!I267-1</f>
        <v>-0.19115806820964742</v>
      </c>
      <c r="J267" s="16" t="e">
        <f>+'SCC x Atuacao = Comércio'!J299/'SCC x Atuacao = Comércio'!J267-1</f>
        <v>#DIV/0!</v>
      </c>
      <c r="K267" s="16" t="e">
        <f>+'SCC x Atuacao = Comércio'!K299/'SCC x Atuacao = Comércio'!K267-1</f>
        <v>#DIV/0!</v>
      </c>
      <c r="L267" s="16">
        <f>+'SCC x Atuacao = Comércio'!L299/'SCC x Atuacao = Comércio'!L267-1</f>
        <v>3.6256431751443996E-2</v>
      </c>
    </row>
    <row r="268" spans="1:12" x14ac:dyDescent="0.25">
      <c r="A268" s="123" t="s">
        <v>536</v>
      </c>
      <c r="B268" s="16">
        <f>+'SCC x Atuacao = Comércio'!B300/'SCC x Atuacao = Comércio'!B268-1</f>
        <v>6.4457415158180487E-2</v>
      </c>
      <c r="C268" s="16" t="e">
        <f>+'SCC x Atuacao = Comércio'!C300/'SCC x Atuacao = Comércio'!C268-1</f>
        <v>#DIV/0!</v>
      </c>
      <c r="D268" s="16" t="e">
        <f>+'SCC x Atuacao = Comércio'!D300/'SCC x Atuacao = Comércio'!D268-1</f>
        <v>#DIV/0!</v>
      </c>
      <c r="E268" s="16" t="e">
        <f>+'SCC x Atuacao = Comércio'!E300/'SCC x Atuacao = Comércio'!E268-1</f>
        <v>#DIV/0!</v>
      </c>
      <c r="F268" s="16">
        <f>+'SCC x Atuacao = Comércio'!F300/'SCC x Atuacao = Comércio'!F268-1</f>
        <v>3.1267186885019171E-2</v>
      </c>
      <c r="G268" s="16" t="e">
        <f>+'SCC x Atuacao = Comércio'!G300/'SCC x Atuacao = Comércio'!G268-1</f>
        <v>#DIV/0!</v>
      </c>
      <c r="H268" s="16" t="e">
        <f>+'SCC x Atuacao = Comércio'!H300/'SCC x Atuacao = Comércio'!H268-1</f>
        <v>#DIV/0!</v>
      </c>
      <c r="I268" s="16">
        <f>+'SCC x Atuacao = Comércio'!I300/'SCC x Atuacao = Comércio'!I268-1</f>
        <v>-0.25404070235986098</v>
      </c>
      <c r="J268" s="16" t="e">
        <f>+'SCC x Atuacao = Comércio'!J300/'SCC x Atuacao = Comércio'!J268-1</f>
        <v>#DIV/0!</v>
      </c>
      <c r="K268" s="16" t="e">
        <f>+'SCC x Atuacao = Comércio'!K300/'SCC x Atuacao = Comércio'!K268-1</f>
        <v>#DIV/0!</v>
      </c>
      <c r="L268" s="16">
        <f>+'SCC x Atuacao = Comércio'!L300/'SCC x Atuacao = Comércio'!L268-1</f>
        <v>2.4499532134633739E-2</v>
      </c>
    </row>
    <row r="269" spans="1:12" x14ac:dyDescent="0.25">
      <c r="A269" s="123" t="s">
        <v>537</v>
      </c>
      <c r="B269" s="16">
        <f>+'SCC x Atuacao = Comércio'!B301/'SCC x Atuacao = Comércio'!B269-1</f>
        <v>-2.7165658741434284E-2</v>
      </c>
      <c r="C269" s="16" t="e">
        <f>+'SCC x Atuacao = Comércio'!C301/'SCC x Atuacao = Comércio'!C269-1</f>
        <v>#DIV/0!</v>
      </c>
      <c r="D269" s="16" t="e">
        <f>+'SCC x Atuacao = Comércio'!D301/'SCC x Atuacao = Comércio'!D269-1</f>
        <v>#DIV/0!</v>
      </c>
      <c r="E269" s="16" t="e">
        <f>+'SCC x Atuacao = Comércio'!E301/'SCC x Atuacao = Comércio'!E269-1</f>
        <v>#DIV/0!</v>
      </c>
      <c r="F269" s="16">
        <f>+'SCC x Atuacao = Comércio'!F301/'SCC x Atuacao = Comércio'!F269-1</f>
        <v>1.2123364166544803E-2</v>
      </c>
      <c r="G269" s="16" t="e">
        <f>+'SCC x Atuacao = Comércio'!G301/'SCC x Atuacao = Comércio'!G269-1</f>
        <v>#DIV/0!</v>
      </c>
      <c r="H269" s="16" t="e">
        <f>+'SCC x Atuacao = Comércio'!H301/'SCC x Atuacao = Comércio'!H269-1</f>
        <v>#DIV/0!</v>
      </c>
      <c r="I269" s="16">
        <f>+'SCC x Atuacao = Comércio'!I301/'SCC x Atuacao = Comércio'!I269-1</f>
        <v>-6.4316718714275023E-2</v>
      </c>
      <c r="J269" s="16" t="e">
        <f>+'SCC x Atuacao = Comércio'!J301/'SCC x Atuacao = Comércio'!J269-1</f>
        <v>#DIV/0!</v>
      </c>
      <c r="K269" s="16" t="e">
        <f>+'SCC x Atuacao = Comércio'!K301/'SCC x Atuacao = Comércio'!K269-1</f>
        <v>#DIV/0!</v>
      </c>
      <c r="L269" s="16">
        <f>+'SCC x Atuacao = Comércio'!L301/'SCC x Atuacao = Comércio'!L269-1</f>
        <v>8.3360740479099249E-5</v>
      </c>
    </row>
    <row r="270" spans="1:12" x14ac:dyDescent="0.25">
      <c r="A270" s="123" t="s">
        <v>538</v>
      </c>
      <c r="B270" s="16">
        <f>+'SCC x Atuacao = Comércio'!B302/'SCC x Atuacao = Comércio'!B270-1</f>
        <v>0.18728487060372379</v>
      </c>
      <c r="C270" s="16" t="e">
        <f>+'SCC x Atuacao = Comércio'!C302/'SCC x Atuacao = Comércio'!C270-1</f>
        <v>#DIV/0!</v>
      </c>
      <c r="D270" s="16" t="e">
        <f>+'SCC x Atuacao = Comércio'!D302/'SCC x Atuacao = Comércio'!D270-1</f>
        <v>#DIV/0!</v>
      </c>
      <c r="E270" s="16" t="e">
        <f>+'SCC x Atuacao = Comércio'!E302/'SCC x Atuacao = Comércio'!E270-1</f>
        <v>#DIV/0!</v>
      </c>
      <c r="F270" s="16">
        <f>+'SCC x Atuacao = Comércio'!F302/'SCC x Atuacao = Comércio'!F270-1</f>
        <v>4.7049954458811216E-2</v>
      </c>
      <c r="G270" s="16" t="e">
        <f>+'SCC x Atuacao = Comércio'!G302/'SCC x Atuacao = Comércio'!G270-1</f>
        <v>#DIV/0!</v>
      </c>
      <c r="H270" s="16" t="e">
        <f>+'SCC x Atuacao = Comércio'!H302/'SCC x Atuacao = Comércio'!H270-1</f>
        <v>#DIV/0!</v>
      </c>
      <c r="I270" s="16">
        <f>+'SCC x Atuacao = Comércio'!I302/'SCC x Atuacao = Comércio'!I270-1</f>
        <v>1.3207534945226751E-2</v>
      </c>
      <c r="J270" s="16" t="e">
        <f>+'SCC x Atuacao = Comércio'!J302/'SCC x Atuacao = Comércio'!J270-1</f>
        <v>#DIV/0!</v>
      </c>
      <c r="K270" s="16" t="e">
        <f>+'SCC x Atuacao = Comércio'!K302/'SCC x Atuacao = Comércio'!K270-1</f>
        <v>#DIV/0!</v>
      </c>
      <c r="L270" s="16">
        <f>+'SCC x Atuacao = Comércio'!L302/'SCC x Atuacao = Comércio'!L270-1</f>
        <v>6.0173687402222731E-2</v>
      </c>
    </row>
    <row r="271" spans="1:12" x14ac:dyDescent="0.25">
      <c r="A271" s="123" t="s">
        <v>539</v>
      </c>
      <c r="B271" s="16">
        <f>+'SCC x Atuacao = Comércio'!B303/'SCC x Atuacao = Comércio'!B271-1</f>
        <v>3.3430598264998945E-2</v>
      </c>
      <c r="C271" s="16" t="e">
        <f>+'SCC x Atuacao = Comércio'!C303/'SCC x Atuacao = Comércio'!C271-1</f>
        <v>#DIV/0!</v>
      </c>
      <c r="D271" s="16" t="e">
        <f>+'SCC x Atuacao = Comércio'!D303/'SCC x Atuacao = Comércio'!D271-1</f>
        <v>#DIV/0!</v>
      </c>
      <c r="E271" s="16" t="e">
        <f>+'SCC x Atuacao = Comércio'!E303/'SCC x Atuacao = Comércio'!E271-1</f>
        <v>#DIV/0!</v>
      </c>
      <c r="F271" s="16">
        <f>+'SCC x Atuacao = Comércio'!F303/'SCC x Atuacao = Comércio'!F271-1</f>
        <v>4.0929419612003359E-2</v>
      </c>
      <c r="G271" s="16" t="e">
        <f>+'SCC x Atuacao = Comércio'!G303/'SCC x Atuacao = Comércio'!G271-1</f>
        <v>#DIV/0!</v>
      </c>
      <c r="H271" s="16" t="e">
        <f>+'SCC x Atuacao = Comércio'!H303/'SCC x Atuacao = Comércio'!H271-1</f>
        <v>#DIV/0!</v>
      </c>
      <c r="I271" s="16">
        <f>+'SCC x Atuacao = Comércio'!I303/'SCC x Atuacao = Comércio'!I271-1</f>
        <v>-0.14096638923913341</v>
      </c>
      <c r="J271" s="16" t="e">
        <f>+'SCC x Atuacao = Comércio'!J303/'SCC x Atuacao = Comércio'!J271-1</f>
        <v>#DIV/0!</v>
      </c>
      <c r="K271" s="16" t="e">
        <f>+'SCC x Atuacao = Comércio'!K303/'SCC x Atuacao = Comércio'!K271-1</f>
        <v>#DIV/0!</v>
      </c>
      <c r="L271" s="16">
        <f>+'SCC x Atuacao = Comércio'!L303/'SCC x Atuacao = Comércio'!L271-1</f>
        <v>3.1426501854140421E-2</v>
      </c>
    </row>
    <row r="272" spans="1:12" x14ac:dyDescent="0.25">
      <c r="A272" s="123" t="s">
        <v>540</v>
      </c>
      <c r="B272" s="16">
        <f>+'SCC x Atuacao = Comércio'!B304/'SCC x Atuacao = Comércio'!B272-1</f>
        <v>0.15709169136259749</v>
      </c>
      <c r="C272" s="16" t="e">
        <f>+'SCC x Atuacao = Comércio'!C304/'SCC x Atuacao = Comércio'!C272-1</f>
        <v>#DIV/0!</v>
      </c>
      <c r="D272" s="16" t="e">
        <f>+'SCC x Atuacao = Comércio'!D304/'SCC x Atuacao = Comércio'!D272-1</f>
        <v>#DIV/0!</v>
      </c>
      <c r="E272" s="16" t="e">
        <f>+'SCC x Atuacao = Comércio'!E304/'SCC x Atuacao = Comércio'!E272-1</f>
        <v>#DIV/0!</v>
      </c>
      <c r="F272" s="16">
        <f>+'SCC x Atuacao = Comércio'!F304/'SCC x Atuacao = Comércio'!F272-1</f>
        <v>6.6323058396533296E-2</v>
      </c>
      <c r="G272" s="16" t="e">
        <f>+'SCC x Atuacao = Comércio'!G304/'SCC x Atuacao = Comércio'!G272-1</f>
        <v>#DIV/0!</v>
      </c>
      <c r="H272" s="16" t="e">
        <f>+'SCC x Atuacao = Comércio'!H304/'SCC x Atuacao = Comércio'!H272-1</f>
        <v>#DIV/0!</v>
      </c>
      <c r="I272" s="16">
        <f>+'SCC x Atuacao = Comércio'!I304/'SCC x Atuacao = Comércio'!I272-1</f>
        <v>0.27295242993019508</v>
      </c>
      <c r="J272" s="16" t="e">
        <f>+'SCC x Atuacao = Comércio'!J304/'SCC x Atuacao = Comércio'!J272-1</f>
        <v>#DIV/0!</v>
      </c>
      <c r="K272" s="16" t="e">
        <f>+'SCC x Atuacao = Comércio'!K304/'SCC x Atuacao = Comércio'!K272-1</f>
        <v>#DIV/0!</v>
      </c>
      <c r="L272" s="16">
        <f>+'SCC x Atuacao = Comércio'!L304/'SCC x Atuacao = Comércio'!L272-1</f>
        <v>9.340827796569906E-2</v>
      </c>
    </row>
    <row r="273" spans="1:12" x14ac:dyDescent="0.25">
      <c r="A273" s="123" t="s">
        <v>541</v>
      </c>
      <c r="B273" s="16">
        <f>+'SCC x Atuacao = Comércio'!B305/'SCC x Atuacao = Comércio'!B273-1</f>
        <v>0.16577042951913246</v>
      </c>
      <c r="C273" s="16" t="e">
        <f>+'SCC x Atuacao = Comércio'!C305/'SCC x Atuacao = Comércio'!C273-1</f>
        <v>#DIV/0!</v>
      </c>
      <c r="D273" s="16" t="e">
        <f>+'SCC x Atuacao = Comércio'!D305/'SCC x Atuacao = Comércio'!D273-1</f>
        <v>#DIV/0!</v>
      </c>
      <c r="E273" s="16" t="e">
        <f>+'SCC x Atuacao = Comércio'!E305/'SCC x Atuacao = Comércio'!E273-1</f>
        <v>#DIV/0!</v>
      </c>
      <c r="F273" s="16">
        <f>+'SCC x Atuacao = Comércio'!F305/'SCC x Atuacao = Comércio'!F273-1</f>
        <v>-0.41967790963946816</v>
      </c>
      <c r="G273" s="16" t="e">
        <f>+'SCC x Atuacao = Comércio'!G305/'SCC x Atuacao = Comércio'!G273-1</f>
        <v>#DIV/0!</v>
      </c>
      <c r="H273" s="16" t="e">
        <f>+'SCC x Atuacao = Comércio'!H305/'SCC x Atuacao = Comércio'!H273-1</f>
        <v>#DIV/0!</v>
      </c>
      <c r="I273" s="16">
        <f>+'SCC x Atuacao = Comércio'!I305/'SCC x Atuacao = Comércio'!I273-1</f>
        <v>-7.0845769664057201E-2</v>
      </c>
      <c r="J273" s="16" t="e">
        <f>+'SCC x Atuacao = Comércio'!J305/'SCC x Atuacao = Comércio'!J273-1</f>
        <v>#DIV/0!</v>
      </c>
      <c r="K273" s="16" t="e">
        <f>+'SCC x Atuacao = Comércio'!K305/'SCC x Atuacao = Comércio'!K273-1</f>
        <v>#DIV/0!</v>
      </c>
      <c r="L273" s="16">
        <f>+'SCC x Atuacao = Comércio'!L305/'SCC x Atuacao = Comércio'!L273-1</f>
        <v>-0.35589142481681102</v>
      </c>
    </row>
    <row r="274" spans="1:12" x14ac:dyDescent="0.25">
      <c r="A274" s="123" t="s">
        <v>542</v>
      </c>
      <c r="B274" s="16">
        <f>+'SCC x Atuacao = Comércio'!B306/'SCC x Atuacao = Comércio'!B274-1</f>
        <v>0.15609801964374936</v>
      </c>
      <c r="C274" s="16" t="e">
        <f>+'SCC x Atuacao = Comércio'!C306/'SCC x Atuacao = Comércio'!C274-1</f>
        <v>#DIV/0!</v>
      </c>
      <c r="D274" s="16" t="e">
        <f>+'SCC x Atuacao = Comércio'!D306/'SCC x Atuacao = Comércio'!D274-1</f>
        <v>#DIV/0!</v>
      </c>
      <c r="E274" s="16" t="e">
        <f>+'SCC x Atuacao = Comércio'!E306/'SCC x Atuacao = Comércio'!E274-1</f>
        <v>#DIV/0!</v>
      </c>
      <c r="F274" s="16">
        <f>+'SCC x Atuacao = Comércio'!F306/'SCC x Atuacao = Comércio'!F274-1</f>
        <v>0.1437812450098257</v>
      </c>
      <c r="G274" s="16" t="e">
        <f>+'SCC x Atuacao = Comércio'!G306/'SCC x Atuacao = Comércio'!G274-1</f>
        <v>#DIV/0!</v>
      </c>
      <c r="H274" s="16" t="e">
        <f>+'SCC x Atuacao = Comércio'!H306/'SCC x Atuacao = Comércio'!H274-1</f>
        <v>#DIV/0!</v>
      </c>
      <c r="I274" s="16">
        <f>+'SCC x Atuacao = Comércio'!I306/'SCC x Atuacao = Comércio'!I274-1</f>
        <v>-0.17525547979847189</v>
      </c>
      <c r="J274" s="16" t="e">
        <f>+'SCC x Atuacao = Comércio'!J306/'SCC x Atuacao = Comércio'!J274-1</f>
        <v>#DIV/0!</v>
      </c>
      <c r="K274" s="16" t="e">
        <f>+'SCC x Atuacao = Comércio'!K306/'SCC x Atuacao = Comércio'!K274-1</f>
        <v>#DIV/0!</v>
      </c>
      <c r="L274" s="16">
        <f>+'SCC x Atuacao = Comércio'!L306/'SCC x Atuacao = Comércio'!L274-1</f>
        <v>0.12943926312599485</v>
      </c>
    </row>
    <row r="275" spans="1:12" x14ac:dyDescent="0.25">
      <c r="A275" s="123" t="s">
        <v>543</v>
      </c>
      <c r="B275" s="16">
        <f>+'SCC x Atuacao = Comércio'!B307/'SCC x Atuacao = Comércio'!B275-1</f>
        <v>5.6529910753766233E-2</v>
      </c>
      <c r="C275" s="16" t="e">
        <f>+'SCC x Atuacao = Comércio'!C307/'SCC x Atuacao = Comércio'!C275-1</f>
        <v>#DIV/0!</v>
      </c>
      <c r="D275" s="16" t="e">
        <f>+'SCC x Atuacao = Comércio'!D307/'SCC x Atuacao = Comércio'!D275-1</f>
        <v>#DIV/0!</v>
      </c>
      <c r="E275" s="16" t="e">
        <f>+'SCC x Atuacao = Comércio'!E307/'SCC x Atuacao = Comércio'!E275-1</f>
        <v>#DIV/0!</v>
      </c>
      <c r="F275" s="16">
        <f>+'SCC x Atuacao = Comércio'!F307/'SCC x Atuacao = Comércio'!F275-1</f>
        <v>-0.17585898175812775</v>
      </c>
      <c r="G275" s="16" t="e">
        <f>+'SCC x Atuacao = Comércio'!G307/'SCC x Atuacao = Comércio'!G275-1</f>
        <v>#DIV/0!</v>
      </c>
      <c r="H275" s="16" t="e">
        <f>+'SCC x Atuacao = Comércio'!H307/'SCC x Atuacao = Comércio'!H275-1</f>
        <v>#DIV/0!</v>
      </c>
      <c r="I275" s="16">
        <f>+'SCC x Atuacao = Comércio'!I307/'SCC x Atuacao = Comércio'!I275-1</f>
        <v>0.18930236871391437</v>
      </c>
      <c r="J275" s="16" t="e">
        <f>+'SCC x Atuacao = Comércio'!J307/'SCC x Atuacao = Comércio'!J275-1</f>
        <v>#DIV/0!</v>
      </c>
      <c r="K275" s="16" t="e">
        <f>+'SCC x Atuacao = Comércio'!K307/'SCC x Atuacao = Comércio'!K275-1</f>
        <v>#DIV/0!</v>
      </c>
      <c r="L275" s="16">
        <f>+'SCC x Atuacao = Comércio'!L307/'SCC x Atuacao = Comércio'!L275-1</f>
        <v>-0.12101967609408537</v>
      </c>
    </row>
    <row r="276" spans="1:12" x14ac:dyDescent="0.25">
      <c r="A276" s="123" t="s">
        <v>544</v>
      </c>
      <c r="B276" s="16">
        <f>+'SCC x Atuacao = Comércio'!B308/'SCC x Atuacao = Comércio'!B276-1</f>
        <v>7.7026631718876803E-2</v>
      </c>
      <c r="C276" s="16" t="e">
        <f>+'SCC x Atuacao = Comércio'!C308/'SCC x Atuacao = Comércio'!C276-1</f>
        <v>#DIV/0!</v>
      </c>
      <c r="D276" s="16" t="e">
        <f>+'SCC x Atuacao = Comércio'!D308/'SCC x Atuacao = Comércio'!D276-1</f>
        <v>#DIV/0!</v>
      </c>
      <c r="E276" s="16" t="e">
        <f>+'SCC x Atuacao = Comércio'!E308/'SCC x Atuacao = Comércio'!E276-1</f>
        <v>#DIV/0!</v>
      </c>
      <c r="F276" s="16">
        <f>+'SCC x Atuacao = Comércio'!F308/'SCC x Atuacao = Comércio'!F276-1</f>
        <v>-0.12104565708795545</v>
      </c>
      <c r="G276" s="16" t="e">
        <f>+'SCC x Atuacao = Comércio'!G308/'SCC x Atuacao = Comércio'!G276-1</f>
        <v>#DIV/0!</v>
      </c>
      <c r="H276" s="16" t="e">
        <f>+'SCC x Atuacao = Comércio'!H308/'SCC x Atuacao = Comércio'!H276-1</f>
        <v>#DIV/0!</v>
      </c>
      <c r="I276" s="16">
        <f>+'SCC x Atuacao = Comércio'!I308/'SCC x Atuacao = Comércio'!I276-1</f>
        <v>-0.12900992147957013</v>
      </c>
      <c r="J276" s="16" t="e">
        <f>+'SCC x Atuacao = Comércio'!J308/'SCC x Atuacao = Comércio'!J276-1</f>
        <v>#DIV/0!</v>
      </c>
      <c r="K276" s="16" t="e">
        <f>+'SCC x Atuacao = Comércio'!K308/'SCC x Atuacao = Comércio'!K276-1</f>
        <v>#DIV/0!</v>
      </c>
      <c r="L276" s="16">
        <f>+'SCC x Atuacao = Comércio'!L308/'SCC x Atuacao = Comércio'!L276-1</f>
        <v>-0.10007029319651373</v>
      </c>
    </row>
    <row r="277" spans="1:12" x14ac:dyDescent="0.25">
      <c r="A277" s="123" t="s">
        <v>545</v>
      </c>
      <c r="B277" s="16">
        <f>+'SCC x Atuacao = Comércio'!B309/'SCC x Atuacao = Comércio'!B277-1</f>
        <v>0.12552122205278771</v>
      </c>
      <c r="C277" s="16" t="e">
        <f>+'SCC x Atuacao = Comércio'!C309/'SCC x Atuacao = Comércio'!C277-1</f>
        <v>#DIV/0!</v>
      </c>
      <c r="D277" s="16" t="e">
        <f>+'SCC x Atuacao = Comércio'!D309/'SCC x Atuacao = Comércio'!D277-1</f>
        <v>#DIV/0!</v>
      </c>
      <c r="E277" s="16" t="e">
        <f>+'SCC x Atuacao = Comércio'!E309/'SCC x Atuacao = Comércio'!E277-1</f>
        <v>#DIV/0!</v>
      </c>
      <c r="F277" s="16">
        <f>+'SCC x Atuacao = Comércio'!F309/'SCC x Atuacao = Comércio'!F277-1</f>
        <v>7.3570452473097347E-3</v>
      </c>
      <c r="G277" s="16" t="e">
        <f>+'SCC x Atuacao = Comércio'!G309/'SCC x Atuacao = Comércio'!G277-1</f>
        <v>#DIV/0!</v>
      </c>
      <c r="H277" s="16" t="e">
        <f>+'SCC x Atuacao = Comércio'!H309/'SCC x Atuacao = Comércio'!H277-1</f>
        <v>#DIV/0!</v>
      </c>
      <c r="I277" s="16">
        <f>+'SCC x Atuacao = Comércio'!I309/'SCC x Atuacao = Comércio'!I277-1</f>
        <v>9.6068908484285842E-3</v>
      </c>
      <c r="J277" s="16" t="e">
        <f>+'SCC x Atuacao = Comércio'!J309/'SCC x Atuacao = Comércio'!J277-1</f>
        <v>#DIV/0!</v>
      </c>
      <c r="K277" s="16" t="e">
        <f>+'SCC x Atuacao = Comércio'!K309/'SCC x Atuacao = Comércio'!K277-1</f>
        <v>#DIV/0!</v>
      </c>
      <c r="L277" s="16">
        <f>+'SCC x Atuacao = Comércio'!L309/'SCC x Atuacao = Comércio'!L277-1</f>
        <v>2.4125872772104984E-2</v>
      </c>
    </row>
    <row r="278" spans="1:12" x14ac:dyDescent="0.25">
      <c r="A278" s="123" t="s">
        <v>546</v>
      </c>
      <c r="B278" s="16">
        <f>+'SCC x Atuacao = Comércio'!B310/'SCC x Atuacao = Comércio'!B278-1</f>
        <v>4.6506757271197241E-2</v>
      </c>
      <c r="C278" s="16" t="e">
        <f>+'SCC x Atuacao = Comércio'!C310/'SCC x Atuacao = Comércio'!C278-1</f>
        <v>#DIV/0!</v>
      </c>
      <c r="D278" s="16" t="e">
        <f>+'SCC x Atuacao = Comércio'!D310/'SCC x Atuacao = Comércio'!D278-1</f>
        <v>#DIV/0!</v>
      </c>
      <c r="E278" s="16" t="e">
        <f>+'SCC x Atuacao = Comércio'!E310/'SCC x Atuacao = Comércio'!E278-1</f>
        <v>#DIV/0!</v>
      </c>
      <c r="F278" s="16">
        <f>+'SCC x Atuacao = Comércio'!F310/'SCC x Atuacao = Comércio'!F278-1</f>
        <v>-2.8624376594962642E-2</v>
      </c>
      <c r="G278" s="16" t="e">
        <f>+'SCC x Atuacao = Comércio'!G310/'SCC x Atuacao = Comércio'!G278-1</f>
        <v>#DIV/0!</v>
      </c>
      <c r="H278" s="16" t="e">
        <f>+'SCC x Atuacao = Comércio'!H310/'SCC x Atuacao = Comércio'!H278-1</f>
        <v>#DIV/0!</v>
      </c>
      <c r="I278" s="16">
        <f>+'SCC x Atuacao = Comércio'!I310/'SCC x Atuacao = Comércio'!I278-1</f>
        <v>1.2737385312798111E-2</v>
      </c>
      <c r="J278" s="16" t="e">
        <f>+'SCC x Atuacao = Comércio'!J310/'SCC x Atuacao = Comércio'!J278-1</f>
        <v>#DIV/0!</v>
      </c>
      <c r="K278" s="16" t="e">
        <f>+'SCC x Atuacao = Comércio'!K310/'SCC x Atuacao = Comércio'!K278-1</f>
        <v>#DIV/0!</v>
      </c>
      <c r="L278" s="16">
        <f>+'SCC x Atuacao = Comércio'!L310/'SCC x Atuacao = Comércio'!L278-1</f>
        <v>-1.3273451665259284E-2</v>
      </c>
    </row>
    <row r="279" spans="1:12" x14ac:dyDescent="0.25">
      <c r="A279" s="123" t="s">
        <v>547</v>
      </c>
      <c r="B279" s="16">
        <f>+'SCC x Atuacao = Comércio'!B311/'SCC x Atuacao = Comércio'!B279-1</f>
        <v>7.4286125050790242E-2</v>
      </c>
      <c r="C279" s="16" t="e">
        <f>+'SCC x Atuacao = Comércio'!C311/'SCC x Atuacao = Comércio'!C279-1</f>
        <v>#DIV/0!</v>
      </c>
      <c r="D279" s="16" t="e">
        <f>+'SCC x Atuacao = Comércio'!D311/'SCC x Atuacao = Comércio'!D279-1</f>
        <v>#DIV/0!</v>
      </c>
      <c r="E279" s="16" t="e">
        <f>+'SCC x Atuacao = Comércio'!E311/'SCC x Atuacao = Comércio'!E279-1</f>
        <v>#DIV/0!</v>
      </c>
      <c r="F279" s="16">
        <f>+'SCC x Atuacao = Comércio'!F311/'SCC x Atuacao = Comércio'!F279-1</f>
        <v>1.0649005928864863E-2</v>
      </c>
      <c r="G279" s="16" t="e">
        <f>+'SCC x Atuacao = Comércio'!G311/'SCC x Atuacao = Comércio'!G279-1</f>
        <v>#DIV/0!</v>
      </c>
      <c r="H279" s="16" t="e">
        <f>+'SCC x Atuacao = Comércio'!H311/'SCC x Atuacao = Comércio'!H279-1</f>
        <v>#DIV/0!</v>
      </c>
      <c r="I279" s="16">
        <f>+'SCC x Atuacao = Comércio'!I311/'SCC x Atuacao = Comércio'!I279-1</f>
        <v>-1.0264731979179764E-2</v>
      </c>
      <c r="J279" s="16" t="e">
        <f>+'SCC x Atuacao = Comércio'!J311/'SCC x Atuacao = Comércio'!J279-1</f>
        <v>#DIV/0!</v>
      </c>
      <c r="K279" s="16" t="e">
        <f>+'SCC x Atuacao = Comércio'!K311/'SCC x Atuacao = Comércio'!K279-1</f>
        <v>#DIV/0!</v>
      </c>
      <c r="L279" s="16">
        <f>+'SCC x Atuacao = Comércio'!L311/'SCC x Atuacao = Comércio'!L279-1</f>
        <v>1.9854299680897469E-2</v>
      </c>
    </row>
    <row r="280" spans="1:12" x14ac:dyDescent="0.25">
      <c r="A280" s="123" t="s">
        <v>548</v>
      </c>
      <c r="B280" s="16">
        <f>+'SCC x Atuacao = Comércio'!B312/'SCC x Atuacao = Comércio'!B280-1</f>
        <v>0.1048589530671995</v>
      </c>
      <c r="C280" s="16" t="e">
        <f>+'SCC x Atuacao = Comércio'!C312/'SCC x Atuacao = Comércio'!C280-1</f>
        <v>#DIV/0!</v>
      </c>
      <c r="D280" s="16" t="e">
        <f>+'SCC x Atuacao = Comércio'!D312/'SCC x Atuacao = Comércio'!D280-1</f>
        <v>#DIV/0!</v>
      </c>
      <c r="E280" s="16" t="e">
        <f>+'SCC x Atuacao = Comércio'!E312/'SCC x Atuacao = Comércio'!E280-1</f>
        <v>#DIV/0!</v>
      </c>
      <c r="F280" s="16">
        <f>+'SCC x Atuacao = Comércio'!F312/'SCC x Atuacao = Comércio'!F280-1</f>
        <v>1.50990345073021E-3</v>
      </c>
      <c r="G280" s="16" t="e">
        <f>+'SCC x Atuacao = Comércio'!G312/'SCC x Atuacao = Comércio'!G280-1</f>
        <v>#DIV/0!</v>
      </c>
      <c r="H280" s="16" t="e">
        <f>+'SCC x Atuacao = Comércio'!H312/'SCC x Atuacao = Comércio'!H280-1</f>
        <v>#DIV/0!</v>
      </c>
      <c r="I280" s="16">
        <f>+'SCC x Atuacao = Comércio'!I312/'SCC x Atuacao = Comércio'!I280-1</f>
        <v>-6.7890687668573979E-2</v>
      </c>
      <c r="J280" s="16" t="e">
        <f>+'SCC x Atuacao = Comércio'!J312/'SCC x Atuacao = Comércio'!J280-1</f>
        <v>#DIV/0!</v>
      </c>
      <c r="K280" s="16" t="e">
        <f>+'SCC x Atuacao = Comércio'!K312/'SCC x Atuacao = Comércio'!K280-1</f>
        <v>#DIV/0!</v>
      </c>
      <c r="L280" s="16">
        <f>+'SCC x Atuacao = Comércio'!L312/'SCC x Atuacao = Comércio'!L280-1</f>
        <v>1.4294506087976444E-2</v>
      </c>
    </row>
    <row r="281" spans="1:12" x14ac:dyDescent="0.25">
      <c r="A281" s="123" t="s">
        <v>549</v>
      </c>
      <c r="B281" s="16">
        <f>+'SCC x Atuacao = Comércio'!B313/'SCC x Atuacao = Comércio'!B281-1</f>
        <v>7.5642469013780911E-2</v>
      </c>
      <c r="C281" s="16" t="e">
        <f>+'SCC x Atuacao = Comércio'!C313/'SCC x Atuacao = Comércio'!C281-1</f>
        <v>#DIV/0!</v>
      </c>
      <c r="D281" s="16" t="e">
        <f>+'SCC x Atuacao = Comércio'!D313/'SCC x Atuacao = Comércio'!D281-1</f>
        <v>#DIV/0!</v>
      </c>
      <c r="E281" s="16" t="e">
        <f>+'SCC x Atuacao = Comércio'!E313/'SCC x Atuacao = Comércio'!E281-1</f>
        <v>#DIV/0!</v>
      </c>
      <c r="F281" s="16">
        <f>+'SCC x Atuacao = Comércio'!F313/'SCC x Atuacao = Comércio'!F281-1</f>
        <v>-1.041273473601867E-2</v>
      </c>
      <c r="G281" s="16" t="e">
        <f>+'SCC x Atuacao = Comércio'!G313/'SCC x Atuacao = Comércio'!G281-1</f>
        <v>#DIV/0!</v>
      </c>
      <c r="H281" s="16" t="e">
        <f>+'SCC x Atuacao = Comércio'!H313/'SCC x Atuacao = Comércio'!H281-1</f>
        <v>#DIV/0!</v>
      </c>
      <c r="I281" s="16">
        <f>+'SCC x Atuacao = Comércio'!I313/'SCC x Atuacao = Comércio'!I281-1</f>
        <v>6.6388804346740882E-2</v>
      </c>
      <c r="J281" s="16" t="e">
        <f>+'SCC x Atuacao = Comércio'!J313/'SCC x Atuacao = Comércio'!J281-1</f>
        <v>#DIV/0!</v>
      </c>
      <c r="K281" s="16" t="e">
        <f>+'SCC x Atuacao = Comércio'!K313/'SCC x Atuacao = Comércio'!K281-1</f>
        <v>#DIV/0!</v>
      </c>
      <c r="L281" s="16">
        <f>+'SCC x Atuacao = Comércio'!L313/'SCC x Atuacao = Comércio'!L281-1</f>
        <v>1.1764246554917701E-2</v>
      </c>
    </row>
    <row r="282" spans="1:12" x14ac:dyDescent="0.25">
      <c r="A282" s="123" t="s">
        <v>550</v>
      </c>
      <c r="B282" s="16">
        <f>+'SCC x Atuacao = Comércio'!B314/'SCC x Atuacao = Comércio'!B282-1</f>
        <v>0.14488211087385783</v>
      </c>
      <c r="C282" s="16" t="e">
        <f>+'SCC x Atuacao = Comércio'!C314/'SCC x Atuacao = Comércio'!C282-1</f>
        <v>#DIV/0!</v>
      </c>
      <c r="D282" s="16" t="e">
        <f>+'SCC x Atuacao = Comércio'!D314/'SCC x Atuacao = Comércio'!D282-1</f>
        <v>#DIV/0!</v>
      </c>
      <c r="E282" s="16" t="e">
        <f>+'SCC x Atuacao = Comércio'!E314/'SCC x Atuacao = Comércio'!E282-1</f>
        <v>#DIV/0!</v>
      </c>
      <c r="F282" s="16">
        <f>+'SCC x Atuacao = Comércio'!F314/'SCC x Atuacao = Comércio'!F282-1</f>
        <v>2.2840585815831149E-2</v>
      </c>
      <c r="G282" s="16" t="e">
        <f>+'SCC x Atuacao = Comércio'!G314/'SCC x Atuacao = Comércio'!G282-1</f>
        <v>#DIV/0!</v>
      </c>
      <c r="H282" s="16" t="e">
        <f>+'SCC x Atuacao = Comércio'!H314/'SCC x Atuacao = Comércio'!H282-1</f>
        <v>#DIV/0!</v>
      </c>
      <c r="I282" s="16">
        <f>+'SCC x Atuacao = Comércio'!I314/'SCC x Atuacao = Comércio'!I282-1</f>
        <v>5.1243040617935387E-2</v>
      </c>
      <c r="J282" s="16" t="e">
        <f>+'SCC x Atuacao = Comércio'!J314/'SCC x Atuacao = Comércio'!J282-1</f>
        <v>#DIV/0!</v>
      </c>
      <c r="K282" s="16" t="e">
        <f>+'SCC x Atuacao = Comércio'!K314/'SCC x Atuacao = Comércio'!K282-1</f>
        <v>#DIV/0!</v>
      </c>
      <c r="L282" s="16">
        <f>+'SCC x Atuacao = Comércio'!L314/'SCC x Atuacao = Comércio'!L282-1</f>
        <v>5.9936962163413599E-2</v>
      </c>
    </row>
    <row r="283" spans="1:12" x14ac:dyDescent="0.25">
      <c r="A283" s="123" t="s">
        <v>551</v>
      </c>
      <c r="B283" s="16">
        <f>+'SCC x Atuacao = Comércio'!B315/'SCC x Atuacao = Comércio'!B283-1</f>
        <v>0.11579015886340494</v>
      </c>
      <c r="C283" s="16" t="e">
        <f>+'SCC x Atuacao = Comércio'!C315/'SCC x Atuacao = Comércio'!C283-1</f>
        <v>#DIV/0!</v>
      </c>
      <c r="D283" s="16" t="e">
        <f>+'SCC x Atuacao = Comércio'!D315/'SCC x Atuacao = Comércio'!D283-1</f>
        <v>#DIV/0!</v>
      </c>
      <c r="E283" s="16" t="e">
        <f>+'SCC x Atuacao = Comércio'!E315/'SCC x Atuacao = Comércio'!E283-1</f>
        <v>#DIV/0!</v>
      </c>
      <c r="F283" s="16">
        <f>+'SCC x Atuacao = Comércio'!F315/'SCC x Atuacao = Comércio'!F283-1</f>
        <v>0.12167204343258553</v>
      </c>
      <c r="G283" s="16" t="e">
        <f>+'SCC x Atuacao = Comércio'!G315/'SCC x Atuacao = Comércio'!G283-1</f>
        <v>#DIV/0!</v>
      </c>
      <c r="H283" s="16" t="e">
        <f>+'SCC x Atuacao = Comércio'!H315/'SCC x Atuacao = Comércio'!H283-1</f>
        <v>#DIV/0!</v>
      </c>
      <c r="I283" s="16">
        <f>+'SCC x Atuacao = Comércio'!I315/'SCC x Atuacao = Comércio'!I283-1</f>
        <v>-0.14161443809492602</v>
      </c>
      <c r="J283" s="16" t="e">
        <f>+'SCC x Atuacao = Comércio'!J315/'SCC x Atuacao = Comércio'!J283-1</f>
        <v>#DIV/0!</v>
      </c>
      <c r="K283" s="16" t="e">
        <f>+'SCC x Atuacao = Comércio'!K315/'SCC x Atuacao = Comércio'!K283-1</f>
        <v>#DIV/0!</v>
      </c>
      <c r="L283" s="16">
        <f>+'SCC x Atuacao = Comércio'!L315/'SCC x Atuacao = Comércio'!L283-1</f>
        <v>0.10950603185342866</v>
      </c>
    </row>
    <row r="284" spans="1:12" x14ac:dyDescent="0.25">
      <c r="A284" s="123" t="s">
        <v>552</v>
      </c>
      <c r="B284" s="16">
        <f>+'SCC x Atuacao = Comércio'!B316/'SCC x Atuacao = Comércio'!B284-1</f>
        <v>3.7353183581287697E-2</v>
      </c>
      <c r="C284" s="16" t="e">
        <f>+'SCC x Atuacao = Comércio'!C316/'SCC x Atuacao = Comércio'!C284-1</f>
        <v>#DIV/0!</v>
      </c>
      <c r="D284" s="16" t="e">
        <f>+'SCC x Atuacao = Comércio'!D316/'SCC x Atuacao = Comércio'!D284-1</f>
        <v>#DIV/0!</v>
      </c>
      <c r="E284" s="16" t="e">
        <f>+'SCC x Atuacao = Comércio'!E316/'SCC x Atuacao = Comércio'!E284-1</f>
        <v>#DIV/0!</v>
      </c>
      <c r="F284" s="16">
        <f>+'SCC x Atuacao = Comércio'!F316/'SCC x Atuacao = Comércio'!F284-1</f>
        <v>-0.118955093874625</v>
      </c>
      <c r="G284" s="16" t="e">
        <f>+'SCC x Atuacao = Comércio'!G316/'SCC x Atuacao = Comércio'!G284-1</f>
        <v>#DIV/0!</v>
      </c>
      <c r="H284" s="16" t="e">
        <f>+'SCC x Atuacao = Comércio'!H316/'SCC x Atuacao = Comércio'!H284-1</f>
        <v>#DIV/0!</v>
      </c>
      <c r="I284" s="16">
        <f>+'SCC x Atuacao = Comércio'!I316/'SCC x Atuacao = Comércio'!I284-1</f>
        <v>-2.9115636646892207E-2</v>
      </c>
      <c r="J284" s="16" t="e">
        <f>+'SCC x Atuacao = Comércio'!J316/'SCC x Atuacao = Comércio'!J284-1</f>
        <v>#DIV/0!</v>
      </c>
      <c r="K284" s="16" t="e">
        <f>+'SCC x Atuacao = Comércio'!K316/'SCC x Atuacao = Comércio'!K284-1</f>
        <v>#DIV/0!</v>
      </c>
      <c r="L284" s="16">
        <f>+'SCC x Atuacao = Comércio'!L316/'SCC x Atuacao = Comércio'!L284-1</f>
        <v>-7.8157049161404979E-2</v>
      </c>
    </row>
    <row r="285" spans="1:12" x14ac:dyDescent="0.25">
      <c r="A285" s="123" t="s">
        <v>553</v>
      </c>
      <c r="B285" s="16">
        <f>+'SCC x Atuacao = Comércio'!B317/'SCC x Atuacao = Comércio'!B285-1</f>
        <v>2.711196441274577E-2</v>
      </c>
      <c r="C285" s="16" t="e">
        <f>+'SCC x Atuacao = Comércio'!C317/'SCC x Atuacao = Comércio'!C285-1</f>
        <v>#DIV/0!</v>
      </c>
      <c r="D285" s="16" t="e">
        <f>+'SCC x Atuacao = Comércio'!D317/'SCC x Atuacao = Comércio'!D285-1</f>
        <v>#DIV/0!</v>
      </c>
      <c r="E285" s="16" t="e">
        <f>+'SCC x Atuacao = Comércio'!E317/'SCC x Atuacao = Comércio'!E285-1</f>
        <v>#DIV/0!</v>
      </c>
      <c r="F285" s="16">
        <f>+'SCC x Atuacao = Comércio'!F317/'SCC x Atuacao = Comércio'!F285-1</f>
        <v>-3.5875074462378254E-2</v>
      </c>
      <c r="G285" s="16" t="e">
        <f>+'SCC x Atuacao = Comércio'!G317/'SCC x Atuacao = Comércio'!G285-1</f>
        <v>#DIV/0!</v>
      </c>
      <c r="H285" s="16" t="e">
        <f>+'SCC x Atuacao = Comércio'!H317/'SCC x Atuacao = Comércio'!H285-1</f>
        <v>#DIV/0!</v>
      </c>
      <c r="I285" s="16">
        <f>+'SCC x Atuacao = Comércio'!I317/'SCC x Atuacao = Comércio'!I285-1</f>
        <v>4.8148902865271737E-2</v>
      </c>
      <c r="J285" s="16" t="e">
        <f>+'SCC x Atuacao = Comércio'!J317/'SCC x Atuacao = Comércio'!J285-1</f>
        <v>#DIV/0!</v>
      </c>
      <c r="K285" s="16" t="e">
        <f>+'SCC x Atuacao = Comércio'!K317/'SCC x Atuacao = Comércio'!K285-1</f>
        <v>#DIV/0!</v>
      </c>
      <c r="L285" s="16">
        <f>+'SCC x Atuacao = Comércio'!L317/'SCC x Atuacao = Comércio'!L285-1</f>
        <v>-2.1135128277773085E-2</v>
      </c>
    </row>
    <row r="286" spans="1:12" x14ac:dyDescent="0.25">
      <c r="A286" s="123" t="s">
        <v>554</v>
      </c>
      <c r="B286" s="16">
        <f>+'SCC x Atuacao = Comércio'!B318/'SCC x Atuacao = Comércio'!B286-1</f>
        <v>0.23581102901026973</v>
      </c>
      <c r="C286" s="16" t="e">
        <f>+'SCC x Atuacao = Comércio'!C318/'SCC x Atuacao = Comércio'!C286-1</f>
        <v>#DIV/0!</v>
      </c>
      <c r="D286" s="16" t="e">
        <f>+'SCC x Atuacao = Comércio'!D318/'SCC x Atuacao = Comércio'!D286-1</f>
        <v>#DIV/0!</v>
      </c>
      <c r="E286" s="16" t="e">
        <f>+'SCC x Atuacao = Comércio'!E318/'SCC x Atuacao = Comércio'!E286-1</f>
        <v>#DIV/0!</v>
      </c>
      <c r="F286" s="16">
        <f>+'SCC x Atuacao = Comércio'!F318/'SCC x Atuacao = Comércio'!F286-1</f>
        <v>-2.7001355604262645E-2</v>
      </c>
      <c r="G286" s="16" t="e">
        <f>+'SCC x Atuacao = Comércio'!G318/'SCC x Atuacao = Comércio'!G286-1</f>
        <v>#DIV/0!</v>
      </c>
      <c r="H286" s="16" t="e">
        <f>+'SCC x Atuacao = Comércio'!H318/'SCC x Atuacao = Comércio'!H286-1</f>
        <v>#DIV/0!</v>
      </c>
      <c r="I286" s="16">
        <f>+'SCC x Atuacao = Comércio'!I318/'SCC x Atuacao = Comércio'!I286-1</f>
        <v>-5.1800805963004737E-2</v>
      </c>
      <c r="J286" s="16" t="e">
        <f>+'SCC x Atuacao = Comércio'!J318/'SCC x Atuacao = Comércio'!J286-1</f>
        <v>#DIV/0!</v>
      </c>
      <c r="K286" s="16" t="e">
        <f>+'SCC x Atuacao = Comércio'!K318/'SCC x Atuacao = Comércio'!K286-1</f>
        <v>#DIV/0!</v>
      </c>
      <c r="L286" s="16">
        <f>+'SCC x Atuacao = Comércio'!L318/'SCC x Atuacao = Comércio'!L286-1</f>
        <v>1.7237688379700522E-2</v>
      </c>
    </row>
    <row r="287" spans="1:12" x14ac:dyDescent="0.25">
      <c r="A287" s="123" t="s">
        <v>555</v>
      </c>
      <c r="B287" s="16">
        <f>+'SCC x Atuacao = Comércio'!B319/'SCC x Atuacao = Comércio'!B287-1</f>
        <v>0.15722997512524195</v>
      </c>
      <c r="C287" s="16" t="e">
        <f>+'SCC x Atuacao = Comércio'!C319/'SCC x Atuacao = Comércio'!C287-1</f>
        <v>#DIV/0!</v>
      </c>
      <c r="D287" s="16" t="e">
        <f>+'SCC x Atuacao = Comércio'!D319/'SCC x Atuacao = Comércio'!D287-1</f>
        <v>#DIV/0!</v>
      </c>
      <c r="E287" s="16" t="e">
        <f>+'SCC x Atuacao = Comércio'!E319/'SCC x Atuacao = Comércio'!E287-1</f>
        <v>#DIV/0!</v>
      </c>
      <c r="F287" s="16">
        <f>+'SCC x Atuacao = Comércio'!F319/'SCC x Atuacao = Comércio'!F287-1</f>
        <v>8.5436005347092614E-3</v>
      </c>
      <c r="G287" s="16" t="e">
        <f>+'SCC x Atuacao = Comércio'!G319/'SCC x Atuacao = Comércio'!G287-1</f>
        <v>#DIV/0!</v>
      </c>
      <c r="H287" s="16" t="e">
        <f>+'SCC x Atuacao = Comércio'!H319/'SCC x Atuacao = Comércio'!H287-1</f>
        <v>#DIV/0!</v>
      </c>
      <c r="I287" s="16">
        <f>+'SCC x Atuacao = Comércio'!I319/'SCC x Atuacao = Comércio'!I287-1</f>
        <v>-4.5764148615480282E-3</v>
      </c>
      <c r="J287" s="16" t="e">
        <f>+'SCC x Atuacao = Comércio'!J319/'SCC x Atuacao = Comércio'!J287-1</f>
        <v>#DIV/0!</v>
      </c>
      <c r="K287" s="16" t="e">
        <f>+'SCC x Atuacao = Comércio'!K319/'SCC x Atuacao = Comércio'!K287-1</f>
        <v>#DIV/0!</v>
      </c>
      <c r="L287" s="16">
        <f>+'SCC x Atuacao = Comércio'!L319/'SCC x Atuacao = Comércio'!L287-1</f>
        <v>3.5356303567162017E-2</v>
      </c>
    </row>
    <row r="288" spans="1:12" x14ac:dyDescent="0.25">
      <c r="A288" s="133" t="s">
        <v>95</v>
      </c>
      <c r="B288" s="16">
        <f>+'SCC x Atuacao = Comércio'!B320/'SCC x Atuacao = Comércio'!B288-1</f>
        <v>0.10544428652773186</v>
      </c>
      <c r="C288" s="16" t="e">
        <f>+'SCC x Atuacao = Comércio'!C320/'SCC x Atuacao = Comércio'!C288-1</f>
        <v>#DIV/0!</v>
      </c>
      <c r="D288" s="16" t="e">
        <f>+'SCC x Atuacao = Comércio'!D320/'SCC x Atuacao = Comércio'!D288-1</f>
        <v>#DIV/0!</v>
      </c>
      <c r="E288" s="16" t="e">
        <f>+'SCC x Atuacao = Comércio'!E320/'SCC x Atuacao = Comércio'!E288-1</f>
        <v>#DIV/0!</v>
      </c>
      <c r="F288" s="16">
        <f>+'SCC x Atuacao = Comércio'!F320/'SCC x Atuacao = Comércio'!F288-1</f>
        <v>-1.3660280597065144E-2</v>
      </c>
      <c r="G288" s="16" t="e">
        <f>+'SCC x Atuacao = Comércio'!G320/'SCC x Atuacao = Comércio'!G288-1</f>
        <v>#DIV/0!</v>
      </c>
      <c r="H288" s="16" t="e">
        <f>+'SCC x Atuacao = Comércio'!H320/'SCC x Atuacao = Comércio'!H288-1</f>
        <v>#DIV/0!</v>
      </c>
      <c r="I288" s="16">
        <f>+'SCC x Atuacao = Comércio'!I320/'SCC x Atuacao = Comércio'!I288-1</f>
        <v>-3.8068617131696847E-2</v>
      </c>
      <c r="J288" s="16" t="e">
        <f>+'SCC x Atuacao = Comércio'!J320/'SCC x Atuacao = Comércio'!J288-1</f>
        <v>#DIV/0!</v>
      </c>
      <c r="K288" s="16" t="e">
        <f>+'SCC x Atuacao = Comércio'!K320/'SCC x Atuacao = Comércio'!K288-1</f>
        <v>#DIV/0!</v>
      </c>
      <c r="L288" s="16">
        <f>+'SCC x Atuacao = Comércio'!L320/'SCC x Atuacao = Comércio'!L288-1</f>
        <v>4.4550982043831677E-3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20"/>
  <sheetViews>
    <sheetView topLeftCell="A289" zoomScaleNormal="100" workbookViewId="0">
      <selection activeCell="O326" sqref="O326"/>
    </sheetView>
  </sheetViews>
  <sheetFormatPr defaultRowHeight="15" x14ac:dyDescent="0.25"/>
  <cols>
    <col min="1" max="1" width="23.5703125" style="156" customWidth="1"/>
    <col min="2" max="12" width="10.85546875" style="156" customWidth="1"/>
    <col min="13" max="13" width="9.140625" style="156"/>
    <col min="14" max="14" width="23.140625" style="156" bestFit="1" customWidth="1"/>
    <col min="15" max="15" width="11.5703125" style="11" bestFit="1" customWidth="1"/>
    <col min="16" max="16" width="10" style="11" bestFit="1" customWidth="1"/>
    <col min="17" max="17" width="12.140625" style="11" bestFit="1" customWidth="1"/>
    <col min="18" max="18" width="10" style="11" bestFit="1" customWidth="1"/>
    <col min="19" max="19" width="10.85546875" style="11" bestFit="1" customWidth="1"/>
    <col min="20" max="20" width="15.5703125" style="11" bestFit="1" customWidth="1"/>
    <col min="21" max="23" width="10" style="11" bestFit="1" customWidth="1"/>
    <col min="24" max="24" width="11.28515625" style="11" bestFit="1" customWidth="1"/>
    <col min="25" max="16384" width="9.140625" style="11"/>
  </cols>
  <sheetData>
    <row r="1" spans="1:25" s="169" customFormat="1" x14ac:dyDescent="0.25">
      <c r="A1" s="170" t="s">
        <v>941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 t="s">
        <v>936</v>
      </c>
    </row>
    <row r="2" spans="1:25" x14ac:dyDescent="0.25">
      <c r="A2" s="157"/>
    </row>
    <row r="3" spans="1:25" s="123" customFormat="1" x14ac:dyDescent="0.25">
      <c r="A3" s="176"/>
      <c r="B3" s="171">
        <v>2007</v>
      </c>
      <c r="C3" s="157">
        <v>2007</v>
      </c>
      <c r="D3" s="157">
        <v>2007</v>
      </c>
      <c r="E3" s="157">
        <v>2007</v>
      </c>
      <c r="F3" s="157">
        <v>2007</v>
      </c>
      <c r="G3" s="157">
        <v>2007</v>
      </c>
      <c r="H3" s="157">
        <v>2007</v>
      </c>
      <c r="I3" s="157">
        <v>2007</v>
      </c>
      <c r="J3" s="157">
        <v>2007</v>
      </c>
      <c r="K3" s="157">
        <v>2007</v>
      </c>
      <c r="L3" s="157">
        <v>2007</v>
      </c>
      <c r="M3" s="157"/>
      <c r="N3" s="157"/>
      <c r="O3" s="15">
        <v>2007</v>
      </c>
      <c r="P3" s="123">
        <v>2007</v>
      </c>
      <c r="Q3" s="123">
        <v>2007</v>
      </c>
      <c r="R3" s="123">
        <v>2007</v>
      </c>
      <c r="S3" s="123">
        <v>2007</v>
      </c>
      <c r="T3" s="123">
        <v>2007</v>
      </c>
      <c r="U3" s="123">
        <v>2007</v>
      </c>
      <c r="V3" s="123">
        <v>2007</v>
      </c>
      <c r="W3" s="123">
        <v>2007</v>
      </c>
      <c r="X3" s="123">
        <v>2007</v>
      </c>
      <c r="Y3" s="123">
        <v>2007</v>
      </c>
    </row>
    <row r="4" spans="1:25" s="123" customFormat="1" x14ac:dyDescent="0.25">
      <c r="A4" s="157"/>
      <c r="B4" s="157" t="s">
        <v>780</v>
      </c>
      <c r="C4" s="157" t="s">
        <v>782</v>
      </c>
      <c r="D4" s="157" t="s">
        <v>23</v>
      </c>
      <c r="E4" s="157" t="s">
        <v>787</v>
      </c>
      <c r="F4" s="157" t="s">
        <v>788</v>
      </c>
      <c r="G4" s="157" t="s">
        <v>791</v>
      </c>
      <c r="H4" s="157" t="s">
        <v>25</v>
      </c>
      <c r="I4" s="157" t="s">
        <v>24</v>
      </c>
      <c r="J4" s="157" t="s">
        <v>35</v>
      </c>
      <c r="K4" s="157" t="s">
        <v>795</v>
      </c>
      <c r="L4" s="157" t="s">
        <v>939</v>
      </c>
      <c r="M4" s="157"/>
      <c r="N4" s="157"/>
      <c r="O4" s="123" t="s">
        <v>780</v>
      </c>
      <c r="P4" s="123" t="s">
        <v>782</v>
      </c>
      <c r="Q4" s="123" t="s">
        <v>23</v>
      </c>
      <c r="R4" s="123" t="s">
        <v>787</v>
      </c>
      <c r="S4" s="123" t="s">
        <v>788</v>
      </c>
      <c r="T4" s="123" t="s">
        <v>791</v>
      </c>
      <c r="U4" s="123" t="s">
        <v>25</v>
      </c>
      <c r="V4" s="123" t="s">
        <v>24</v>
      </c>
      <c r="W4" s="123" t="s">
        <v>35</v>
      </c>
      <c r="X4" s="123" t="s">
        <v>795</v>
      </c>
      <c r="Y4" s="123" t="s">
        <v>939</v>
      </c>
    </row>
    <row r="5" spans="1:25" x14ac:dyDescent="0.25">
      <c r="A5" s="157" t="s">
        <v>529</v>
      </c>
      <c r="B5" s="172">
        <f>tab_dinamicas!M526</f>
        <v>4187.8273342619823</v>
      </c>
      <c r="C5" s="172">
        <f>tab_dinamicas!N526</f>
        <v>4966.5911617239344</v>
      </c>
      <c r="D5" s="172">
        <f>tab_dinamicas!O526</f>
        <v>117188.90375810374</v>
      </c>
      <c r="E5" s="172">
        <f>tab_dinamicas!P526</f>
        <v>0</v>
      </c>
      <c r="F5" s="172">
        <f>tab_dinamicas!Q526</f>
        <v>20811.574424237784</v>
      </c>
      <c r="G5" s="172">
        <f>tab_dinamicas!R526</f>
        <v>7761.6918313651167</v>
      </c>
      <c r="H5" s="172">
        <f>tab_dinamicas!S526</f>
        <v>3162.3011949356987</v>
      </c>
      <c r="I5" s="172">
        <f>tab_dinamicas!T526</f>
        <v>4342.4178879074707</v>
      </c>
      <c r="J5" s="172">
        <f>tab_dinamicas!U526</f>
        <v>47.214542190334512</v>
      </c>
      <c r="K5" s="172">
        <f>tab_dinamicas!V526</f>
        <v>8369.3952842412873</v>
      </c>
      <c r="L5" s="172">
        <f>SUM(B5:K5)</f>
        <v>170837.91741896735</v>
      </c>
      <c r="N5" s="157" t="s">
        <v>529</v>
      </c>
      <c r="O5" s="20">
        <f>+B5/'Total x Ano'!$B$30</f>
        <v>3.3247727476381918E-5</v>
      </c>
      <c r="P5" s="20">
        <f>+C5/'Total x Ano'!$B$30</f>
        <v>3.9430438805496937E-5</v>
      </c>
      <c r="Q5" s="20">
        <f>+D5/'Total x Ano'!$B$30</f>
        <v>9.3037855298588087E-4</v>
      </c>
      <c r="R5" s="20">
        <f>+E5/'Total x Ano'!$B$30</f>
        <v>0</v>
      </c>
      <c r="S5" s="20">
        <f>+F5/'Total x Ano'!$B$30</f>
        <v>1.6522590345369084E-4</v>
      </c>
      <c r="T5" s="20">
        <f>+G5/'Total x Ano'!$B$30</f>
        <v>6.1621120969727032E-5</v>
      </c>
      <c r="U5" s="20">
        <f>+H5/'Total x Ano'!$B$30</f>
        <v>2.510593678666736E-5</v>
      </c>
      <c r="V5" s="20">
        <f>+I5/'Total x Ano'!$B$30</f>
        <v>3.4475042785200395E-5</v>
      </c>
      <c r="W5" s="20">
        <f>+J5/'Total x Ano'!$B$30</f>
        <v>3.7484263470547755E-7</v>
      </c>
      <c r="X5" s="20">
        <f>+K5/'Total x Ano'!$B$30</f>
        <v>6.644576085456218E-5</v>
      </c>
      <c r="Y5" s="20">
        <f>+L5/'Total x Ano'!$B$30</f>
        <v>1.3563053267523131E-3</v>
      </c>
    </row>
    <row r="6" spans="1:25" x14ac:dyDescent="0.25">
      <c r="A6" s="157" t="s">
        <v>530</v>
      </c>
      <c r="B6" s="172">
        <f>tab_dinamicas!M527</f>
        <v>2127.5734036381282</v>
      </c>
      <c r="C6" s="172">
        <f>tab_dinamicas!N527</f>
        <v>1521.3855240731612</v>
      </c>
      <c r="D6" s="172">
        <f>tab_dinamicas!O527</f>
        <v>49309.367251947144</v>
      </c>
      <c r="E6" s="172">
        <f>tab_dinamicas!P527</f>
        <v>0</v>
      </c>
      <c r="F6" s="172">
        <f>tab_dinamicas!Q527</f>
        <v>4390.7835552904326</v>
      </c>
      <c r="G6" s="172">
        <f>tab_dinamicas!R527</f>
        <v>1517.780104534216</v>
      </c>
      <c r="H6" s="172">
        <f>tab_dinamicas!S527</f>
        <v>2357.5984253262886</v>
      </c>
      <c r="I6" s="172">
        <f>tab_dinamicas!T527</f>
        <v>1143.8609140277072</v>
      </c>
      <c r="J6" s="172">
        <f>tab_dinamicas!U527</f>
        <v>55676.6095164984</v>
      </c>
      <c r="K6" s="172">
        <f>tab_dinamicas!V527</f>
        <v>1687.7111722091456</v>
      </c>
      <c r="L6" s="172">
        <f t="shared" ref="L6:L32" si="0">SUM(B6:K6)</f>
        <v>119732.66986754462</v>
      </c>
      <c r="N6" s="157" t="s">
        <v>530</v>
      </c>
      <c r="O6" s="20">
        <f>+B6/'Total x Ano'!$B$30</f>
        <v>1.6891092937723691E-5</v>
      </c>
      <c r="P6" s="20">
        <f>+C6/'Total x Ano'!$B$30</f>
        <v>1.2078485394338991E-5</v>
      </c>
      <c r="Q6" s="20">
        <f>+D6/'Total x Ano'!$B$30</f>
        <v>3.914737341276952E-4</v>
      </c>
      <c r="R6" s="20">
        <f>+E6/'Total x Ano'!$B$30</f>
        <v>0</v>
      </c>
      <c r="S6" s="20">
        <f>+F6/'Total x Ano'!$B$30</f>
        <v>3.4859024358463E-5</v>
      </c>
      <c r="T6" s="20">
        <f>+G6/'Total x Ano'!$B$30</f>
        <v>1.2049861481101652E-5</v>
      </c>
      <c r="U6" s="20">
        <f>+H6/'Total x Ano'!$B$30</f>
        <v>1.871729268843155E-5</v>
      </c>
      <c r="V6" s="20">
        <f>+I6/'Total x Ano'!$B$30</f>
        <v>9.0812664670618455E-6</v>
      </c>
      <c r="W6" s="20">
        <f>+J6/'Total x Ano'!$B$30</f>
        <v>4.4202413143179232E-4</v>
      </c>
      <c r="X6" s="20">
        <f>+K6/'Total x Ano'!$B$30</f>
        <v>1.3398967205113632E-5</v>
      </c>
      <c r="Y6" s="20">
        <f>+L6/'Total x Ano'!$B$30</f>
        <v>9.5057385609172195E-4</v>
      </c>
    </row>
    <row r="7" spans="1:25" x14ac:dyDescent="0.25">
      <c r="A7" s="157" t="s">
        <v>531</v>
      </c>
      <c r="B7" s="172">
        <f>tab_dinamicas!M528</f>
        <v>20029.243663110774</v>
      </c>
      <c r="C7" s="172">
        <f>tab_dinamicas!N528</f>
        <v>9273.9096665908291</v>
      </c>
      <c r="D7" s="172">
        <f>tab_dinamicas!O528</f>
        <v>364410.0594898932</v>
      </c>
      <c r="E7" s="172">
        <f>tab_dinamicas!P528</f>
        <v>280.04202237125031</v>
      </c>
      <c r="F7" s="172">
        <f>tab_dinamicas!Q528</f>
        <v>124048.62189023269</v>
      </c>
      <c r="G7" s="172">
        <f>tab_dinamicas!R528</f>
        <v>30814.46679396298</v>
      </c>
      <c r="H7" s="172">
        <f>tab_dinamicas!S528</f>
        <v>10425.515271567625</v>
      </c>
      <c r="I7" s="172">
        <f>tab_dinamicas!T528</f>
        <v>20624.952319698132</v>
      </c>
      <c r="J7" s="172">
        <f>tab_dinamicas!U528</f>
        <v>27647.959952653855</v>
      </c>
      <c r="K7" s="172">
        <f>tab_dinamicas!V528</f>
        <v>37674.491859839181</v>
      </c>
      <c r="L7" s="172">
        <f t="shared" si="0"/>
        <v>645229.26292992057</v>
      </c>
      <c r="N7" s="157" t="s">
        <v>531</v>
      </c>
      <c r="O7" s="20">
        <f>+B7/'Total x Ano'!$B$30</f>
        <v>1.5901487375589527E-4</v>
      </c>
      <c r="P7" s="20">
        <f>+C7/'Total x Ano'!$B$30</f>
        <v>7.3626822842669492E-5</v>
      </c>
      <c r="Q7" s="20">
        <f>+D7/'Total x Ano'!$B$30</f>
        <v>2.8931007370931283E-3</v>
      </c>
      <c r="R7" s="20">
        <f>+E7/'Total x Ano'!$B$30</f>
        <v>2.2232914823301825E-6</v>
      </c>
      <c r="S7" s="20">
        <f>+F7/'Total x Ano'!$B$30</f>
        <v>9.8483878279428385E-4</v>
      </c>
      <c r="T7" s="20">
        <f>+G7/'Total x Ano'!$B$30</f>
        <v>2.4464021854813409E-4</v>
      </c>
      <c r="U7" s="20">
        <f>+H7/'Total x Ano'!$B$30</f>
        <v>8.2769575458397845E-5</v>
      </c>
      <c r="V7" s="20">
        <f>+I7/'Total x Ano'!$B$30</f>
        <v>1.6374428533108106E-4</v>
      </c>
      <c r="W7" s="20">
        <f>+J7/'Total x Ano'!$B$30</f>
        <v>2.1950089256622898E-4</v>
      </c>
      <c r="X7" s="20">
        <f>+K7/'Total x Ano'!$B$30</f>
        <v>2.9910288514505945E-4</v>
      </c>
      <c r="Y7" s="20">
        <f>+L7/'Total x Ano'!$B$30</f>
        <v>5.1225623650172089E-3</v>
      </c>
    </row>
    <row r="8" spans="1:25" x14ac:dyDescent="0.25">
      <c r="A8" s="157" t="s">
        <v>532</v>
      </c>
      <c r="B8" s="172">
        <f>tab_dinamicas!M529</f>
        <v>659.49255489526695</v>
      </c>
      <c r="C8" s="172">
        <f>tab_dinamicas!N529</f>
        <v>502.37330789191429</v>
      </c>
      <c r="D8" s="172">
        <f>tab_dinamicas!O529</f>
        <v>30632.229785777567</v>
      </c>
      <c r="E8" s="172">
        <f>tab_dinamicas!P529</f>
        <v>464.69048166072184</v>
      </c>
      <c r="F8" s="172">
        <f>tab_dinamicas!Q529</f>
        <v>7983.6223127276553</v>
      </c>
      <c r="G8" s="172">
        <f>tab_dinamicas!R529</f>
        <v>4045.1877224559489</v>
      </c>
      <c r="H8" s="172">
        <f>tab_dinamicas!S529</f>
        <v>2040.3155451298178</v>
      </c>
      <c r="I8" s="172">
        <f>tab_dinamicas!T529</f>
        <v>724.92587999547993</v>
      </c>
      <c r="J8" s="172">
        <f>tab_dinamicas!U529</f>
        <v>655.75283657790715</v>
      </c>
      <c r="K8" s="172">
        <f>tab_dinamicas!V529</f>
        <v>6713.6010644301296</v>
      </c>
      <c r="L8" s="172">
        <f t="shared" si="0"/>
        <v>54422.191491542399</v>
      </c>
      <c r="N8" s="157" t="s">
        <v>532</v>
      </c>
      <c r="O8" s="20">
        <f>+B8/'Total x Ano'!$B$30</f>
        <v>5.2358005685840414E-6</v>
      </c>
      <c r="P8" s="20">
        <f>+C8/'Total x Ano'!$B$30</f>
        <v>3.9884096212725996E-6</v>
      </c>
      <c r="Q8" s="20">
        <f>+D8/'Total x Ano'!$B$30</f>
        <v>2.4319341429842461E-4</v>
      </c>
      <c r="R8" s="20">
        <f>+E8/'Total x Ano'!$B$30</f>
        <v>3.6892405684264095E-6</v>
      </c>
      <c r="S8" s="20">
        <f>+F8/'Total x Ano'!$B$30</f>
        <v>6.3383057070262144E-5</v>
      </c>
      <c r="T8" s="20">
        <f>+G8/'Total x Ano'!$B$30</f>
        <v>3.2115292310809442E-5</v>
      </c>
      <c r="U8" s="20">
        <f>+H8/'Total x Ano'!$B$30</f>
        <v>1.6198341000192279E-5</v>
      </c>
      <c r="V8" s="20">
        <f>+I8/'Total x Ano'!$B$30</f>
        <v>5.7552845843186036E-6</v>
      </c>
      <c r="W8" s="20">
        <f>+J8/'Total x Ano'!$B$30</f>
        <v>5.2061104391852557E-6</v>
      </c>
      <c r="X8" s="20">
        <f>+K8/'Total x Ano'!$B$30</f>
        <v>5.3300186650282945E-5</v>
      </c>
      <c r="Y8" s="20">
        <f>+L8/'Total x Ano'!$B$30</f>
        <v>4.3206513711175829E-4</v>
      </c>
    </row>
    <row r="9" spans="1:25" x14ac:dyDescent="0.25">
      <c r="A9" s="157" t="s">
        <v>533</v>
      </c>
      <c r="B9" s="172">
        <f>tab_dinamicas!M530</f>
        <v>10921.280202304002</v>
      </c>
      <c r="C9" s="172">
        <f>tab_dinamicas!N530</f>
        <v>73351.102686683211</v>
      </c>
      <c r="D9" s="172">
        <f>tab_dinamicas!O530</f>
        <v>344237.0678483888</v>
      </c>
      <c r="E9" s="172">
        <f>tab_dinamicas!P530</f>
        <v>4355.3947084001993</v>
      </c>
      <c r="F9" s="172">
        <f>tab_dinamicas!Q530</f>
        <v>175520.6875854769</v>
      </c>
      <c r="G9" s="172">
        <f>tab_dinamicas!R530</f>
        <v>15540.438098769795</v>
      </c>
      <c r="H9" s="172">
        <f>tab_dinamicas!S530</f>
        <v>13022.514517986945</v>
      </c>
      <c r="I9" s="172">
        <f>tab_dinamicas!T530</f>
        <v>11847.212448313527</v>
      </c>
      <c r="J9" s="172">
        <f>tab_dinamicas!U530</f>
        <v>13011.19716362108</v>
      </c>
      <c r="K9" s="172">
        <f>tab_dinamicas!V530</f>
        <v>79641.646566793541</v>
      </c>
      <c r="L9" s="172">
        <f t="shared" si="0"/>
        <v>741448.54182673793</v>
      </c>
      <c r="N9" s="157" t="s">
        <v>533</v>
      </c>
      <c r="O9" s="20">
        <f>+B9/'Total x Ano'!$B$30</f>
        <v>8.6705520279861027E-5</v>
      </c>
      <c r="P9" s="20">
        <f>+C9/'Total x Ano'!$B$30</f>
        <v>5.8234432261967397E-4</v>
      </c>
      <c r="Q9" s="20">
        <f>+D9/'Total x Ano'!$B$30</f>
        <v>2.7329446286994507E-3</v>
      </c>
      <c r="R9" s="20">
        <f>+E9/'Total x Ano'!$B$30</f>
        <v>3.4578067517792003E-5</v>
      </c>
      <c r="S9" s="20">
        <f>+F9/'Total x Ano'!$B$30</f>
        <v>1.393482472299093E-3</v>
      </c>
      <c r="T9" s="20">
        <f>+G9/'Total x Ano'!$B$30</f>
        <v>1.2337763941323903E-4</v>
      </c>
      <c r="U9" s="20">
        <f>+H9/'Total x Ano'!$B$30</f>
        <v>1.0338750363678946E-4</v>
      </c>
      <c r="V9" s="20">
        <f>+I9/'Total x Ano'!$B$30</f>
        <v>9.4056621583645837E-5</v>
      </c>
      <c r="W9" s="20">
        <f>+J9/'Total x Ano'!$B$30</f>
        <v>1.0329765363016873E-4</v>
      </c>
      <c r="X9" s="20">
        <f>+K9/'Total x Ano'!$B$30</f>
        <v>6.3228580107869167E-4</v>
      </c>
      <c r="Y9" s="20">
        <f>+L9/'Total x Ano'!$B$30</f>
        <v>5.886460230758405E-3</v>
      </c>
    </row>
    <row r="10" spans="1:25" x14ac:dyDescent="0.25">
      <c r="A10" s="157" t="s">
        <v>534</v>
      </c>
      <c r="B10" s="172">
        <f>tab_dinamicas!M531</f>
        <v>1040.9496223286205</v>
      </c>
      <c r="C10" s="172">
        <f>tab_dinamicas!N531</f>
        <v>258.11077519960111</v>
      </c>
      <c r="D10" s="172">
        <f>tab_dinamicas!O531</f>
        <v>50159.998098484131</v>
      </c>
      <c r="E10" s="172">
        <f>tab_dinamicas!P531</f>
        <v>0</v>
      </c>
      <c r="F10" s="172">
        <f>tab_dinamicas!Q531</f>
        <v>1749.5692282621283</v>
      </c>
      <c r="G10" s="172">
        <f>tab_dinamicas!R531</f>
        <v>721.45327000814382</v>
      </c>
      <c r="H10" s="172">
        <f>tab_dinamicas!S531</f>
        <v>1668.4992554194232</v>
      </c>
      <c r="I10" s="172">
        <f>tab_dinamicas!T531</f>
        <v>335.60020434308518</v>
      </c>
      <c r="J10" s="172">
        <f>tab_dinamicas!U531</f>
        <v>0</v>
      </c>
      <c r="K10" s="172">
        <f>tab_dinamicas!V531</f>
        <v>10377.570904024284</v>
      </c>
      <c r="L10" s="172">
        <f t="shared" si="0"/>
        <v>66311.751358069421</v>
      </c>
      <c r="N10" s="157" t="s">
        <v>534</v>
      </c>
      <c r="O10" s="20">
        <f>+B10/'Total x Ano'!$B$30</f>
        <v>8.2642398068027833E-6</v>
      </c>
      <c r="P10" s="20">
        <f>+C10/'Total x Ano'!$B$30</f>
        <v>2.0491763455348724E-6</v>
      </c>
      <c r="Q10" s="20">
        <f>+D10/'Total x Ano'!$B$30</f>
        <v>3.9822700743896223E-4</v>
      </c>
      <c r="R10" s="20">
        <f>+E10/'Total x Ano'!$B$30</f>
        <v>0</v>
      </c>
      <c r="S10" s="20">
        <f>+F10/'Total x Ano'!$B$30</f>
        <v>1.389006667644147E-5</v>
      </c>
      <c r="T10" s="20">
        <f>+G10/'Total x Ano'!$B$30</f>
        <v>5.7277150640697327E-6</v>
      </c>
      <c r="U10" s="20">
        <f>+H10/'Total x Ano'!$B$30</f>
        <v>1.324644119992288E-5</v>
      </c>
      <c r="V10" s="20">
        <f>+I10/'Total x Ano'!$B$30</f>
        <v>2.6643754014713542E-6</v>
      </c>
      <c r="W10" s="20">
        <f>+J10/'Total x Ano'!$B$30</f>
        <v>0</v>
      </c>
      <c r="X10" s="20">
        <f>+K10/'Total x Ano'!$B$30</f>
        <v>8.2388938641529314E-5</v>
      </c>
      <c r="Y10" s="20">
        <f>+L10/'Total x Ano'!$B$30</f>
        <v>5.2645796057473469E-4</v>
      </c>
    </row>
    <row r="11" spans="1:25" x14ac:dyDescent="0.25">
      <c r="A11" s="157" t="s">
        <v>535</v>
      </c>
      <c r="B11" s="172">
        <f>tab_dinamicas!M532</f>
        <v>18581.145013424815</v>
      </c>
      <c r="C11" s="172">
        <f>tab_dinamicas!N532</f>
        <v>2487.917856643855</v>
      </c>
      <c r="D11" s="172">
        <f>tab_dinamicas!O532</f>
        <v>50693.524722603215</v>
      </c>
      <c r="E11" s="172">
        <f>tab_dinamicas!P532</f>
        <v>0</v>
      </c>
      <c r="F11" s="172">
        <f>tab_dinamicas!Q532</f>
        <v>33672.654918744134</v>
      </c>
      <c r="G11" s="172">
        <f>tab_dinamicas!R532</f>
        <v>3362.3541773064321</v>
      </c>
      <c r="H11" s="172">
        <f>tab_dinamicas!S532</f>
        <v>1948.4321474265225</v>
      </c>
      <c r="I11" s="172">
        <f>tab_dinamicas!T532</f>
        <v>2647.4940786952088</v>
      </c>
      <c r="J11" s="172">
        <f>tab_dinamicas!U532</f>
        <v>0</v>
      </c>
      <c r="K11" s="172">
        <f>tab_dinamicas!V532</f>
        <v>11262.36482803969</v>
      </c>
      <c r="L11" s="172">
        <f t="shared" si="0"/>
        <v>124655.88774288388</v>
      </c>
      <c r="N11" s="157" t="s">
        <v>535</v>
      </c>
      <c r="O11" s="20">
        <f>+B11/'Total x Ano'!$B$30</f>
        <v>1.4751822276702154E-4</v>
      </c>
      <c r="P11" s="20">
        <f>+C11/'Total x Ano'!$B$30</f>
        <v>1.9751916275195804E-5</v>
      </c>
      <c r="Q11" s="20">
        <f>+D11/'Total x Ano'!$B$30</f>
        <v>4.0246274745025173E-4</v>
      </c>
      <c r="R11" s="20">
        <f>+E11/'Total x Ano'!$B$30</f>
        <v>0</v>
      </c>
      <c r="S11" s="20">
        <f>+F11/'Total x Ano'!$B$30</f>
        <v>2.6733176054928056E-4</v>
      </c>
      <c r="T11" s="20">
        <f>+G11/'Total x Ano'!$B$30</f>
        <v>2.6694184464474673E-5</v>
      </c>
      <c r="U11" s="20">
        <f>+H11/'Total x Ano'!$B$30</f>
        <v>1.5468866281535677E-5</v>
      </c>
      <c r="V11" s="20">
        <f>+I11/'Total x Ano'!$B$30</f>
        <v>2.1018813479640604E-5</v>
      </c>
      <c r="W11" s="20">
        <f>+J11/'Total x Ano'!$B$30</f>
        <v>0</v>
      </c>
      <c r="X11" s="20">
        <f>+K11/'Total x Ano'!$B$30</f>
        <v>8.9413437244360801E-5</v>
      </c>
      <c r="Y11" s="20">
        <f>+L11/'Total x Ano'!$B$30</f>
        <v>9.8965994851176148E-4</v>
      </c>
    </row>
    <row r="12" spans="1:25" x14ac:dyDescent="0.25">
      <c r="A12" s="157" t="s">
        <v>536</v>
      </c>
      <c r="B12" s="172">
        <f>tab_dinamicas!M533</f>
        <v>6504.2643749741628</v>
      </c>
      <c r="C12" s="172">
        <f>tab_dinamicas!N533</f>
        <v>11739.519504586435</v>
      </c>
      <c r="D12" s="172">
        <f>tab_dinamicas!O533</f>
        <v>210537.66568717809</v>
      </c>
      <c r="E12" s="172">
        <f>tab_dinamicas!P533</f>
        <v>182.44381978838572</v>
      </c>
      <c r="F12" s="172">
        <f>tab_dinamicas!Q533</f>
        <v>34667.463951306549</v>
      </c>
      <c r="G12" s="172">
        <f>tab_dinamicas!R533</f>
        <v>4652.9457611200341</v>
      </c>
      <c r="H12" s="172">
        <f>tab_dinamicas!S533</f>
        <v>3777.2935509946528</v>
      </c>
      <c r="I12" s="172">
        <f>tab_dinamicas!T533</f>
        <v>2691.5769318524344</v>
      </c>
      <c r="J12" s="172">
        <f>tab_dinamicas!U533</f>
        <v>2040.8883457917229</v>
      </c>
      <c r="K12" s="172">
        <f>tab_dinamicas!V533</f>
        <v>26960.178735812548</v>
      </c>
      <c r="L12" s="172">
        <f t="shared" si="0"/>
        <v>303754.24066340504</v>
      </c>
      <c r="N12" s="157" t="s">
        <v>536</v>
      </c>
      <c r="O12" s="20">
        <f>+B12/'Total x Ano'!$B$30</f>
        <v>5.1638234366601575E-5</v>
      </c>
      <c r="P12" s="20">
        <f>+C12/'Total x Ano'!$B$30</f>
        <v>9.3201632741370967E-5</v>
      </c>
      <c r="Q12" s="20">
        <f>+D12/'Total x Ano'!$B$30</f>
        <v>1.6714869963745744E-3</v>
      </c>
      <c r="R12" s="20">
        <f>+E12/'Total x Ano'!$B$30</f>
        <v>1.4484461549901418E-6</v>
      </c>
      <c r="S12" s="20">
        <f>+F12/'Total x Ano'!$B$30</f>
        <v>2.7522968397489071E-4</v>
      </c>
      <c r="T12" s="20">
        <f>+G12/'Total x Ano'!$B$30</f>
        <v>3.6940365559595827E-5</v>
      </c>
      <c r="U12" s="20">
        <f>+H12/'Total x Ano'!$B$30</f>
        <v>2.9988444259461607E-5</v>
      </c>
      <c r="V12" s="20">
        <f>+I12/'Total x Ano'!$B$30</f>
        <v>2.1368793211651472E-5</v>
      </c>
      <c r="W12" s="20">
        <f>+J12/'Total x Ano'!$B$30</f>
        <v>1.6202888542100108E-5</v>
      </c>
      <c r="X12" s="20">
        <f>+K12/'Total x Ano'!$B$30</f>
        <v>2.1404050448531879E-4</v>
      </c>
      <c r="Y12" s="20">
        <f>+L12/'Total x Ano'!$B$30</f>
        <v>2.4115459896705558E-3</v>
      </c>
    </row>
    <row r="13" spans="1:25" x14ac:dyDescent="0.25">
      <c r="A13" s="157" t="s">
        <v>537</v>
      </c>
      <c r="B13" s="172">
        <f>tab_dinamicas!M534</f>
        <v>7029.1912217392774</v>
      </c>
      <c r="C13" s="172">
        <f>tab_dinamicas!N534</f>
        <v>51145.68639513466</v>
      </c>
      <c r="D13" s="172">
        <f>tab_dinamicas!O534</f>
        <v>109116.04809472563</v>
      </c>
      <c r="E13" s="172">
        <f>tab_dinamicas!P534</f>
        <v>62.706812155921277</v>
      </c>
      <c r="F13" s="172">
        <f>tab_dinamicas!Q534</f>
        <v>34543.615028526568</v>
      </c>
      <c r="G13" s="172">
        <f>tab_dinamicas!R534</f>
        <v>4474.9851050939988</v>
      </c>
      <c r="H13" s="172">
        <f>tab_dinamicas!S534</f>
        <v>6465.44093043869</v>
      </c>
      <c r="I13" s="172">
        <f>tab_dinamicas!T534</f>
        <v>1490.8141200201869</v>
      </c>
      <c r="J13" s="172">
        <f>tab_dinamicas!U534</f>
        <v>4905.9972271361321</v>
      </c>
      <c r="K13" s="172">
        <f>tab_dinamicas!V534</f>
        <v>11026.662125783647</v>
      </c>
      <c r="L13" s="172">
        <f t="shared" si="0"/>
        <v>230261.14706075474</v>
      </c>
      <c r="N13" s="157" t="s">
        <v>537</v>
      </c>
      <c r="O13" s="20">
        <f>+B13/'Total x Ano'!$B$30</f>
        <v>5.5805699582633141E-5</v>
      </c>
      <c r="P13" s="20">
        <f>+C13/'Total x Ano'!$B$30</f>
        <v>4.0605252010888018E-4</v>
      </c>
      <c r="Q13" s="20">
        <f>+D13/'Total x Ano'!$B$30</f>
        <v>8.6628706027884873E-4</v>
      </c>
      <c r="R13" s="20">
        <f>+E13/'Total x Ano'!$B$30</f>
        <v>4.9783786079617744E-7</v>
      </c>
      <c r="S13" s="20">
        <f>+F13/'Total x Ano'!$B$30</f>
        <v>2.7424643063033566E-4</v>
      </c>
      <c r="T13" s="20">
        <f>+G13/'Total x Ano'!$B$30</f>
        <v>3.5527511847919464E-5</v>
      </c>
      <c r="U13" s="20">
        <f>+H13/'Total x Ano'!$B$30</f>
        <v>5.1330009790805561E-5</v>
      </c>
      <c r="V13" s="20">
        <f>+I13/'Total x Ano'!$B$30</f>
        <v>1.1835774883758027E-5</v>
      </c>
      <c r="W13" s="20">
        <f>+J13/'Total x Ano'!$B$30</f>
        <v>3.8949375365413153E-5</v>
      </c>
      <c r="X13" s="20">
        <f>+K13/'Total x Ano'!$B$30</f>
        <v>8.754216161989986E-5</v>
      </c>
      <c r="Y13" s="20">
        <f>+L13/'Total x Ano'!$B$30</f>
        <v>1.8280743819692902E-3</v>
      </c>
    </row>
    <row r="14" spans="1:25" x14ac:dyDescent="0.25">
      <c r="A14" s="157" t="s">
        <v>538</v>
      </c>
      <c r="B14" s="172">
        <f>tab_dinamicas!M535</f>
        <v>47372.562650118904</v>
      </c>
      <c r="C14" s="172">
        <f>tab_dinamicas!N535</f>
        <v>51706.012011227511</v>
      </c>
      <c r="D14" s="172">
        <f>tab_dinamicas!O535</f>
        <v>504404.6251002365</v>
      </c>
      <c r="E14" s="172">
        <f>tab_dinamicas!P535</f>
        <v>902.55960958297555</v>
      </c>
      <c r="F14" s="172">
        <f>tab_dinamicas!Q535</f>
        <v>296976.32659830002</v>
      </c>
      <c r="G14" s="172">
        <f>tab_dinamicas!R535</f>
        <v>19489.622453982262</v>
      </c>
      <c r="H14" s="172">
        <f>tab_dinamicas!S535</f>
        <v>34082.108382402024</v>
      </c>
      <c r="I14" s="172">
        <f>tab_dinamicas!T535</f>
        <v>14950.268787997829</v>
      </c>
      <c r="J14" s="172">
        <f>tab_dinamicas!U535</f>
        <v>858.24109817655744</v>
      </c>
      <c r="K14" s="172">
        <f>tab_dinamicas!V535</f>
        <v>62439.462141635508</v>
      </c>
      <c r="L14" s="172">
        <f t="shared" si="0"/>
        <v>1033181.78883366</v>
      </c>
      <c r="N14" s="157" t="s">
        <v>538</v>
      </c>
      <c r="O14" s="20">
        <f>+B14/'Total x Ano'!$B$30</f>
        <v>3.7609718050291788E-4</v>
      </c>
      <c r="P14" s="20">
        <f>+C14/'Total x Ano'!$B$30</f>
        <v>4.1050102094115573E-4</v>
      </c>
      <c r="Q14" s="20">
        <f>+D14/'Total x Ano'!$B$30</f>
        <v>4.0045365232601387E-3</v>
      </c>
      <c r="R14" s="20">
        <f>+E14/'Total x Ano'!$B$30</f>
        <v>7.1655427827930573E-6</v>
      </c>
      <c r="S14" s="20">
        <f>+F14/'Total x Ano'!$B$30</f>
        <v>2.3577352134116392E-3</v>
      </c>
      <c r="T14" s="20">
        <f>+G14/'Total x Ano'!$B$30</f>
        <v>1.5473074801011826E-4</v>
      </c>
      <c r="U14" s="20">
        <f>+H14/'Total x Ano'!$B$30</f>
        <v>2.7058246696274284E-4</v>
      </c>
      <c r="V14" s="20">
        <f>+I14/'Total x Ano'!$B$30</f>
        <v>1.1869220545350097E-4</v>
      </c>
      <c r="W14" s="20">
        <f>+J14/'Total x Ano'!$B$30</f>
        <v>6.8136921280766098E-6</v>
      </c>
      <c r="X14" s="20">
        <f>+K14/'Total x Ano'!$B$30</f>
        <v>4.95715332882226E-4</v>
      </c>
      <c r="Y14" s="20">
        <f>+L14/'Total x Ano'!$B$30</f>
        <v>8.2025699263353086E-3</v>
      </c>
    </row>
    <row r="15" spans="1:25" x14ac:dyDescent="0.25">
      <c r="A15" s="157" t="s">
        <v>539</v>
      </c>
      <c r="B15" s="172">
        <f>tab_dinamicas!M536</f>
        <v>5212.6175629858408</v>
      </c>
      <c r="C15" s="172">
        <f>tab_dinamicas!N536</f>
        <v>15355.360325096</v>
      </c>
      <c r="D15" s="172">
        <f>tab_dinamicas!O536</f>
        <v>207684.97284965409</v>
      </c>
      <c r="E15" s="172">
        <f>tab_dinamicas!P536</f>
        <v>908.25866870050186</v>
      </c>
      <c r="F15" s="172">
        <f>tab_dinamicas!Q536</f>
        <v>103577.16943693615</v>
      </c>
      <c r="G15" s="172">
        <f>tab_dinamicas!R536</f>
        <v>10688.711646891656</v>
      </c>
      <c r="H15" s="172">
        <f>tab_dinamicas!S536</f>
        <v>11098.533675051478</v>
      </c>
      <c r="I15" s="172">
        <f>tab_dinamicas!T536</f>
        <v>3001.3835662893598</v>
      </c>
      <c r="J15" s="172">
        <f>tab_dinamicas!U536</f>
        <v>10896.447879010688</v>
      </c>
      <c r="K15" s="172">
        <f>tab_dinamicas!V536</f>
        <v>40477.502225261094</v>
      </c>
      <c r="L15" s="172">
        <f t="shared" si="0"/>
        <v>408900.95783587685</v>
      </c>
      <c r="N15" s="157" t="s">
        <v>539</v>
      </c>
      <c r="O15" s="20">
        <f>+B15/'Total x Ano'!$B$30</f>
        <v>4.1383675672315461E-5</v>
      </c>
      <c r="P15" s="20">
        <f>+C15/'Total x Ano'!$B$30</f>
        <v>1.2190828194219463E-4</v>
      </c>
      <c r="Q15" s="20">
        <f>+D15/'Total x Ano'!$B$30</f>
        <v>1.6488390822020243E-3</v>
      </c>
      <c r="R15" s="20">
        <f>+E15/'Total x Ano'!$B$30</f>
        <v>7.2107883837425281E-6</v>
      </c>
      <c r="S15" s="20">
        <f>+F15/'Total x Ano'!$B$30</f>
        <v>8.2231315365851145E-4</v>
      </c>
      <c r="T15" s="20">
        <f>+G15/'Total x Ano'!$B$30</f>
        <v>8.4859127070985294E-5</v>
      </c>
      <c r="U15" s="20">
        <f>+H15/'Total x Ano'!$B$30</f>
        <v>8.8112759567864998E-5</v>
      </c>
      <c r="V15" s="20">
        <f>+I15/'Total x Ano'!$B$30</f>
        <v>2.3828389973882643E-5</v>
      </c>
      <c r="W15" s="20">
        <f>+J15/'Total x Ano'!$B$30</f>
        <v>8.6508373107458075E-5</v>
      </c>
      <c r="X15" s="20">
        <f>+K15/'Total x Ano'!$B$30</f>
        <v>3.2135636345362605E-4</v>
      </c>
      <c r="Y15" s="20">
        <f>+L15/'Total x Ano'!$B$30</f>
        <v>3.2463199950326055E-3</v>
      </c>
    </row>
    <row r="16" spans="1:25" x14ac:dyDescent="0.25">
      <c r="A16" s="157" t="s">
        <v>540</v>
      </c>
      <c r="B16" s="172">
        <f>tab_dinamicas!M537</f>
        <v>2875.7693600429557</v>
      </c>
      <c r="C16" s="172">
        <f>tab_dinamicas!N537</f>
        <v>5558.515987806978</v>
      </c>
      <c r="D16" s="172">
        <f>tab_dinamicas!O537</f>
        <v>240471.14356359627</v>
      </c>
      <c r="E16" s="172">
        <f>tab_dinamicas!P537</f>
        <v>441.49292159330673</v>
      </c>
      <c r="F16" s="172">
        <f>tab_dinamicas!Q537</f>
        <v>92887.714421079567</v>
      </c>
      <c r="G16" s="172">
        <f>tab_dinamicas!R537</f>
        <v>5875.8880885299859</v>
      </c>
      <c r="H16" s="172">
        <f>tab_dinamicas!S537</f>
        <v>7660.1906731678682</v>
      </c>
      <c r="I16" s="172">
        <f>tab_dinamicas!T537</f>
        <v>8142.2426591321409</v>
      </c>
      <c r="J16" s="172">
        <f>tab_dinamicas!U537</f>
        <v>766.16528597791444</v>
      </c>
      <c r="K16" s="172">
        <f>tab_dinamicas!V537</f>
        <v>20060.720658183305</v>
      </c>
      <c r="L16" s="172">
        <f t="shared" si="0"/>
        <v>384739.84361911035</v>
      </c>
      <c r="N16" s="157" t="s">
        <v>540</v>
      </c>
      <c r="O16" s="20">
        <f>+B16/'Total x Ano'!$B$30</f>
        <v>2.2831121805189516E-5</v>
      </c>
      <c r="P16" s="20">
        <f>+C16/'Total x Ano'!$B$30</f>
        <v>4.4129810038666945E-5</v>
      </c>
      <c r="Q16" s="20">
        <f>+D16/'Total x Ano'!$B$30</f>
        <v>1.9091329247807526E-3</v>
      </c>
      <c r="R16" s="20">
        <f>+E16/'Total x Ano'!$B$30</f>
        <v>3.5050720023233044E-6</v>
      </c>
      <c r="S16" s="20">
        <f>+F16/'Total x Ano'!$B$30</f>
        <v>7.3744812488079671E-4</v>
      </c>
      <c r="T16" s="20">
        <f>+G16/'Total x Ano'!$B$30</f>
        <v>4.6649470060730615E-5</v>
      </c>
      <c r="U16" s="20">
        <f>+H16/'Total x Ano'!$B$30</f>
        <v>6.0815289550014505E-5</v>
      </c>
      <c r="V16" s="20">
        <f>+I16/'Total x Ano'!$B$30</f>
        <v>6.4642365448694861E-5</v>
      </c>
      <c r="W16" s="20">
        <f>+J16/'Total x Ano'!$B$30</f>
        <v>6.082689804723539E-6</v>
      </c>
      <c r="X16" s="20">
        <f>+K16/'Total x Ano'!$B$30</f>
        <v>1.592647738760327E-4</v>
      </c>
      <c r="Y16" s="20">
        <f>+L16/'Total x Ano'!$B$30</f>
        <v>3.0545016422479257E-3</v>
      </c>
    </row>
    <row r="17" spans="1:25" x14ac:dyDescent="0.25">
      <c r="A17" s="157" t="s">
        <v>541</v>
      </c>
      <c r="B17" s="172">
        <f>tab_dinamicas!M538</f>
        <v>424405.63311636163</v>
      </c>
      <c r="C17" s="172">
        <f>tab_dinamicas!N538</f>
        <v>37295.310684698285</v>
      </c>
      <c r="D17" s="172">
        <f>tab_dinamicas!O538</f>
        <v>564684.22044028097</v>
      </c>
      <c r="E17" s="172">
        <f>tab_dinamicas!P538</f>
        <v>2868.1488614148698</v>
      </c>
      <c r="F17" s="172">
        <f>tab_dinamicas!Q538</f>
        <v>496806.75712135626</v>
      </c>
      <c r="G17" s="172">
        <f>tab_dinamicas!R538</f>
        <v>17663.542605205635</v>
      </c>
      <c r="H17" s="172">
        <f>tab_dinamicas!S538</f>
        <v>34889.07307963405</v>
      </c>
      <c r="I17" s="172">
        <f>tab_dinamicas!T538</f>
        <v>26260.640921379068</v>
      </c>
      <c r="J17" s="172">
        <f>tab_dinamicas!U538</f>
        <v>5691.8596746235162</v>
      </c>
      <c r="K17" s="172">
        <f>tab_dinamicas!V538</f>
        <v>155018.28868877038</v>
      </c>
      <c r="L17" s="172">
        <f t="shared" si="0"/>
        <v>1765583.4751937245</v>
      </c>
      <c r="N17" s="157" t="s">
        <v>541</v>
      </c>
      <c r="O17" s="20">
        <f>+B17/'Total x Ano'!$B$30</f>
        <v>3.3694137085957024E-3</v>
      </c>
      <c r="P17" s="20">
        <f>+C17/'Total x Ano'!$B$30</f>
        <v>2.9609251452349214E-4</v>
      </c>
      <c r="Q17" s="20">
        <f>+D17/'Total x Ano'!$B$30</f>
        <v>4.4831043815516444E-3</v>
      </c>
      <c r="R17" s="20">
        <f>+E17/'Total x Ano'!$B$30</f>
        <v>2.2770621636152487E-5</v>
      </c>
      <c r="S17" s="20">
        <f>+F17/'Total x Ano'!$B$30</f>
        <v>3.9442160220072246E-3</v>
      </c>
      <c r="T17" s="20">
        <f>+G17/'Total x Ano'!$B$30</f>
        <v>1.4023325317179838E-4</v>
      </c>
      <c r="U17" s="20">
        <f>+H17/'Total x Ano'!$B$30</f>
        <v>2.7698906881022797E-4</v>
      </c>
      <c r="V17" s="20">
        <f>+I17/'Total x Ano'!$B$30</f>
        <v>2.0848677918642059E-4</v>
      </c>
      <c r="W17" s="20">
        <f>+J17/'Total x Ano'!$B$30</f>
        <v>4.5188443598771345E-5</v>
      </c>
      <c r="X17" s="20">
        <f>+K17/'Total x Ano'!$B$30</f>
        <v>1.2307111551645722E-3</v>
      </c>
      <c r="Y17" s="20">
        <f>+L17/'Total x Ano'!$B$30</f>
        <v>1.4017205948246006E-2</v>
      </c>
    </row>
    <row r="18" spans="1:25" x14ac:dyDescent="0.25">
      <c r="A18" s="157" t="s">
        <v>542</v>
      </c>
      <c r="B18" s="172">
        <f>tab_dinamicas!M539</f>
        <v>1179.7146732829558</v>
      </c>
      <c r="C18" s="172">
        <f>tab_dinamicas!N539</f>
        <v>1552.9417774160956</v>
      </c>
      <c r="D18" s="172">
        <f>tab_dinamicas!O539</f>
        <v>168138.85748919751</v>
      </c>
      <c r="E18" s="172">
        <f>tab_dinamicas!P539</f>
        <v>250.82724862368511</v>
      </c>
      <c r="F18" s="172">
        <f>tab_dinamicas!Q539</f>
        <v>52932.674365753155</v>
      </c>
      <c r="G18" s="172">
        <f>tab_dinamicas!R539</f>
        <v>4430.1767593175182</v>
      </c>
      <c r="H18" s="172">
        <f>tab_dinamicas!S539</f>
        <v>4199.0703100052597</v>
      </c>
      <c r="I18" s="172">
        <f>tab_dinamicas!T539</f>
        <v>1370.6324485972466</v>
      </c>
      <c r="J18" s="172">
        <f>tab_dinamicas!U539</f>
        <v>453.75660020816213</v>
      </c>
      <c r="K18" s="172">
        <f>tab_dinamicas!V539</f>
        <v>9325.402403674947</v>
      </c>
      <c r="L18" s="172">
        <f t="shared" si="0"/>
        <v>243834.05407607654</v>
      </c>
      <c r="N18" s="157" t="s">
        <v>542</v>
      </c>
      <c r="O18" s="20">
        <f>+B18/'Total x Ano'!$B$30</f>
        <v>9.365914309863222E-6</v>
      </c>
      <c r="P18" s="20">
        <f>+C18/'Total x Ano'!$B$30</f>
        <v>1.2329014756602311E-5</v>
      </c>
      <c r="Q18" s="20">
        <f>+D18/'Total x Ano'!$B$30</f>
        <v>1.3348771250083593E-3</v>
      </c>
      <c r="R18" s="20">
        <f>+E18/'Total x Ano'!$B$30</f>
        <v>1.9913514431847098E-6</v>
      </c>
      <c r="S18" s="20">
        <f>+F18/'Total x Ano'!$B$30</f>
        <v>4.2023965924057666E-4</v>
      </c>
      <c r="T18" s="20">
        <f>+G18/'Total x Ano'!$B$30</f>
        <v>3.5171772331904667E-5</v>
      </c>
      <c r="U18" s="20">
        <f>+H18/'Total x Ano'!$B$30</f>
        <v>3.3336986981060601E-5</v>
      </c>
      <c r="V18" s="20">
        <f>+I18/'Total x Ano'!$B$30</f>
        <v>1.0881636343604922E-5</v>
      </c>
      <c r="W18" s="20">
        <f>+J18/'Total x Ano'!$B$30</f>
        <v>3.6024350051168523E-6</v>
      </c>
      <c r="X18" s="20">
        <f>+K18/'Total x Ano'!$B$30</f>
        <v>7.4035630645125712E-5</v>
      </c>
      <c r="Y18" s="20">
        <f>+L18/'Total x Ano'!$B$30</f>
        <v>1.935831526065399E-3</v>
      </c>
    </row>
    <row r="19" spans="1:25" x14ac:dyDescent="0.25">
      <c r="A19" s="157" t="s">
        <v>543</v>
      </c>
      <c r="B19" s="172">
        <f>tab_dinamicas!M540</f>
        <v>9151.3367876901175</v>
      </c>
      <c r="C19" s="172">
        <f>tab_dinamicas!N540</f>
        <v>6832.9395553433087</v>
      </c>
      <c r="D19" s="172">
        <f>tab_dinamicas!O540</f>
        <v>237417.57595057739</v>
      </c>
      <c r="E19" s="172">
        <f>tab_dinamicas!P540</f>
        <v>8966.2332069422519</v>
      </c>
      <c r="F19" s="172">
        <f>tab_dinamicas!Q540</f>
        <v>55617.345087025431</v>
      </c>
      <c r="G19" s="172">
        <f>tab_dinamicas!R540</f>
        <v>4942.4869222784109</v>
      </c>
      <c r="H19" s="172">
        <f>tab_dinamicas!S540</f>
        <v>21169.079147939261</v>
      </c>
      <c r="I19" s="172">
        <f>tab_dinamicas!T540</f>
        <v>2706.6397236383164</v>
      </c>
      <c r="J19" s="172">
        <f>tab_dinamicas!U540</f>
        <v>3053.0774287318841</v>
      </c>
      <c r="K19" s="172">
        <f>tab_dinamicas!V540</f>
        <v>19204.731815384141</v>
      </c>
      <c r="L19" s="172">
        <f t="shared" si="0"/>
        <v>369061.44562555052</v>
      </c>
      <c r="N19" s="157" t="s">
        <v>543</v>
      </c>
      <c r="O19" s="20">
        <f>+B19/'Total x Ano'!$B$30</f>
        <v>7.2653700183016043E-5</v>
      </c>
      <c r="P19" s="20">
        <f>+C19/'Total x Ano'!$B$30</f>
        <v>5.4247631066355867E-5</v>
      </c>
      <c r="Q19" s="20">
        <f>+D19/'Total x Ano'!$B$30</f>
        <v>1.8848902386036613E-3</v>
      </c>
      <c r="R19" s="20">
        <f>+E19/'Total x Ano'!$B$30</f>
        <v>7.1184137826121015E-5</v>
      </c>
      <c r="S19" s="20">
        <f>+F19/'Total x Ano'!$B$30</f>
        <v>4.4155362311258824E-4</v>
      </c>
      <c r="T19" s="20">
        <f>+G19/'Total x Ano'!$B$30</f>
        <v>3.9239071989211645E-5</v>
      </c>
      <c r="U19" s="20">
        <f>+H19/'Total x Ano'!$B$30</f>
        <v>1.6806418179623399E-4</v>
      </c>
      <c r="V19" s="20">
        <f>+I19/'Total x Ano'!$B$30</f>
        <v>2.1488378752400311E-5</v>
      </c>
      <c r="W19" s="20">
        <f>+J19/'Total x Ano'!$B$30</f>
        <v>2.4238794537755024E-5</v>
      </c>
      <c r="X19" s="20">
        <f>+K19/'Total x Ano'!$B$30</f>
        <v>1.5246896270794272E-4</v>
      </c>
      <c r="Y19" s="20">
        <f>+L19/'Total x Ano'!$B$30</f>
        <v>2.9300287205752864E-3</v>
      </c>
    </row>
    <row r="20" spans="1:25" x14ac:dyDescent="0.25">
      <c r="A20" s="157" t="s">
        <v>544</v>
      </c>
      <c r="B20" s="172">
        <f>tab_dinamicas!M541</f>
        <v>60577.085168024358</v>
      </c>
      <c r="C20" s="172">
        <f>tab_dinamicas!N541</f>
        <v>51043.827007305765</v>
      </c>
      <c r="D20" s="172">
        <f>tab_dinamicas!O541</f>
        <v>803523.34535432607</v>
      </c>
      <c r="E20" s="172">
        <f>tab_dinamicas!P541</f>
        <v>1438.9114361754921</v>
      </c>
      <c r="F20" s="172">
        <f>tab_dinamicas!Q541</f>
        <v>387787.31002338248</v>
      </c>
      <c r="G20" s="172">
        <f>tab_dinamicas!R541</f>
        <v>62672.884034481758</v>
      </c>
      <c r="H20" s="172">
        <f>tab_dinamicas!S541</f>
        <v>46776.51561260887</v>
      </c>
      <c r="I20" s="172">
        <f>tab_dinamicas!T541</f>
        <v>22703.689203365851</v>
      </c>
      <c r="J20" s="172">
        <f>tab_dinamicas!U541</f>
        <v>35813.144722501551</v>
      </c>
      <c r="K20" s="172">
        <f>tab_dinamicas!V541</f>
        <v>193344.76064100667</v>
      </c>
      <c r="L20" s="172">
        <f t="shared" si="0"/>
        <v>1665681.473203179</v>
      </c>
      <c r="N20" s="157" t="s">
        <v>544</v>
      </c>
      <c r="O20" s="20">
        <f>+B20/'Total x Ano'!$B$30</f>
        <v>4.8092967026181984E-4</v>
      </c>
      <c r="P20" s="20">
        <f>+C20/'Total x Ano'!$B$30</f>
        <v>4.0524384465568292E-4</v>
      </c>
      <c r="Q20" s="20">
        <f>+D20/'Total x Ano'!$B$30</f>
        <v>6.3792804895952968E-3</v>
      </c>
      <c r="R20" s="20">
        <f>+E20/'Total x Ano'!$B$30</f>
        <v>1.14237124585374E-5</v>
      </c>
      <c r="S20" s="20">
        <f>+F20/'Total x Ano'!$B$30</f>
        <v>3.0786958901037834E-3</v>
      </c>
      <c r="T20" s="20">
        <f>+G20/'Total x Ano'!$B$30</f>
        <v>4.9756850085237606E-4</v>
      </c>
      <c r="U20" s="20">
        <f>+H20/'Total x Ano'!$B$30</f>
        <v>3.7136508247583179E-4</v>
      </c>
      <c r="V20" s="20">
        <f>+I20/'Total x Ano'!$B$30</f>
        <v>1.8024765853318265E-4</v>
      </c>
      <c r="W20" s="20">
        <f>+J20/'Total x Ano'!$B$30</f>
        <v>2.8432539853408121E-4</v>
      </c>
      <c r="X20" s="20">
        <f>+K20/'Total x Ano'!$B$30</f>
        <v>1.5349901984226225E-3</v>
      </c>
      <c r="Y20" s="20">
        <f>+L20/'Total x Ano'!$B$30</f>
        <v>1.3224070445893216E-2</v>
      </c>
    </row>
    <row r="21" spans="1:25" x14ac:dyDescent="0.25">
      <c r="A21" s="157" t="s">
        <v>545</v>
      </c>
      <c r="B21" s="172">
        <f>tab_dinamicas!M542</f>
        <v>465982.30618356774</v>
      </c>
      <c r="C21" s="172">
        <f>tab_dinamicas!N542</f>
        <v>181457.16737611976</v>
      </c>
      <c r="D21" s="172">
        <f>tab_dinamicas!O542</f>
        <v>2306387.85116632</v>
      </c>
      <c r="E21" s="172">
        <f>tab_dinamicas!P542</f>
        <v>16091.815534734391</v>
      </c>
      <c r="F21" s="172">
        <f>tab_dinamicas!Q542</f>
        <v>1305220.3012829137</v>
      </c>
      <c r="G21" s="172">
        <f>tab_dinamicas!R542</f>
        <v>159256.24064327226</v>
      </c>
      <c r="H21" s="172">
        <f>tab_dinamicas!S542</f>
        <v>130763.0260642394</v>
      </c>
      <c r="I21" s="172">
        <f>tab_dinamicas!T542</f>
        <v>49048.825445047682</v>
      </c>
      <c r="J21" s="172">
        <f>tab_dinamicas!U542</f>
        <v>73337.440125552632</v>
      </c>
      <c r="K21" s="172">
        <f>tab_dinamicas!V542</f>
        <v>342320.21868740587</v>
      </c>
      <c r="L21" s="172">
        <f t="shared" si="0"/>
        <v>5029865.1925091734</v>
      </c>
      <c r="N21" s="157" t="s">
        <v>545</v>
      </c>
      <c r="O21" s="20">
        <f>+B21/'Total x Ano'!$B$30</f>
        <v>3.6994965379912232E-3</v>
      </c>
      <c r="P21" s="20">
        <f>+C21/'Total x Ano'!$B$30</f>
        <v>1.4406129880759871E-3</v>
      </c>
      <c r="Q21" s="20">
        <f>+D21/'Total x Ano'!$B$30</f>
        <v>1.8310725015583659E-2</v>
      </c>
      <c r="R21" s="20">
        <f>+E21/'Total x Ano'!$B$30</f>
        <v>1.277550994335213E-4</v>
      </c>
      <c r="S21" s="20">
        <f>+F21/'Total x Ano'!$B$30</f>
        <v>1.0362320461176079E-2</v>
      </c>
      <c r="T21" s="20">
        <f>+G21/'Total x Ano'!$B$30</f>
        <v>1.2643568287787901E-3</v>
      </c>
      <c r="U21" s="20">
        <f>+H21/'Total x Ano'!$B$30</f>
        <v>1.03814534544009E-3</v>
      </c>
      <c r="V21" s="20">
        <f>+I21/'Total x Ano'!$B$30</f>
        <v>3.8940525749277586E-4</v>
      </c>
      <c r="W21" s="20">
        <f>+J21/'Total x Ano'!$B$30</f>
        <v>5.8223585369943402E-4</v>
      </c>
      <c r="X21" s="20">
        <f>+K21/'Total x Ano'!$B$30</f>
        <v>2.7177265040178793E-3</v>
      </c>
      <c r="Y21" s="20">
        <f>+L21/'Total x Ano'!$B$30</f>
        <v>3.9932779891689439E-2</v>
      </c>
    </row>
    <row r="22" spans="1:25" x14ac:dyDescent="0.25">
      <c r="A22" s="157" t="s">
        <v>546</v>
      </c>
      <c r="B22" s="172">
        <f>tab_dinamicas!M543</f>
        <v>23094.973318887522</v>
      </c>
      <c r="C22" s="172">
        <f>tab_dinamicas!N543</f>
        <v>20045.413832200815</v>
      </c>
      <c r="D22" s="172">
        <f>tab_dinamicas!O543</f>
        <v>495793.70048636611</v>
      </c>
      <c r="E22" s="172">
        <f>tab_dinamicas!P543</f>
        <v>0</v>
      </c>
      <c r="F22" s="172">
        <f>tab_dinamicas!Q543</f>
        <v>364968.67947287718</v>
      </c>
      <c r="G22" s="172">
        <f>tab_dinamicas!R543</f>
        <v>22249.87488432859</v>
      </c>
      <c r="H22" s="172">
        <f>tab_dinamicas!S543</f>
        <v>14133.272221054129</v>
      </c>
      <c r="I22" s="172">
        <f>tab_dinamicas!T543</f>
        <v>83972.120674487014</v>
      </c>
      <c r="J22" s="172">
        <f>tab_dinamicas!U543</f>
        <v>20679.29605089605</v>
      </c>
      <c r="K22" s="172">
        <f>tab_dinamicas!V543</f>
        <v>55348.318627581059</v>
      </c>
      <c r="L22" s="172">
        <f t="shared" si="0"/>
        <v>1100285.6495686786</v>
      </c>
      <c r="N22" s="157" t="s">
        <v>546</v>
      </c>
      <c r="O22" s="20">
        <f>+B22/'Total x Ano'!$B$30</f>
        <v>1.8335411603496841E-4</v>
      </c>
      <c r="P22" s="20">
        <f>+C22/'Total x Ano'!$B$30</f>
        <v>1.5914325091479918E-4</v>
      </c>
      <c r="Q22" s="20">
        <f>+D22/'Total x Ano'!$B$30</f>
        <v>3.9361732283985365E-3</v>
      </c>
      <c r="R22" s="20">
        <f>+E22/'Total x Ano'!$B$30</f>
        <v>0</v>
      </c>
      <c r="S22" s="20">
        <f>+F22/'Total x Ano'!$B$30</f>
        <v>2.8975356966735202E-3</v>
      </c>
      <c r="T22" s="20">
        <f>+G22/'Total x Ano'!$B$30</f>
        <v>1.7664476529047696E-4</v>
      </c>
      <c r="U22" s="20">
        <f>+H22/'Total x Ano'!$B$30</f>
        <v>1.1220595923588541E-4</v>
      </c>
      <c r="V22" s="20">
        <f>+I22/'Total x Ano'!$B$30</f>
        <v>6.6666602057775901E-4</v>
      </c>
      <c r="W22" s="20">
        <f>+J22/'Total x Ano'!$B$30</f>
        <v>1.6417572756131249E-4</v>
      </c>
      <c r="X22" s="20">
        <f>+K22/'Total x Ano'!$B$30</f>
        <v>4.3941778567383702E-4</v>
      </c>
      <c r="Y22" s="20">
        <f>+L22/'Total x Ano'!$B$30</f>
        <v>8.7353165503610952E-3</v>
      </c>
    </row>
    <row r="23" spans="1:25" x14ac:dyDescent="0.25">
      <c r="A23" s="157" t="s">
        <v>547</v>
      </c>
      <c r="B23" s="172">
        <f>tab_dinamicas!M544</f>
        <v>762259.47449271765</v>
      </c>
      <c r="C23" s="172">
        <f>tab_dinamicas!N544</f>
        <v>311556.8041894972</v>
      </c>
      <c r="D23" s="172">
        <f>tab_dinamicas!O544</f>
        <v>12850011.342941687</v>
      </c>
      <c r="E23" s="172">
        <f>tab_dinamicas!P544</f>
        <v>20048.674788227305</v>
      </c>
      <c r="F23" s="172">
        <f>tab_dinamicas!Q544</f>
        <v>3036352.3787124939</v>
      </c>
      <c r="G23" s="172">
        <f>tab_dinamicas!R544</f>
        <v>246969.96087450953</v>
      </c>
      <c r="H23" s="172">
        <f>tab_dinamicas!S544</f>
        <v>176995.98249358623</v>
      </c>
      <c r="I23" s="172">
        <f>tab_dinamicas!T544</f>
        <v>366627.02876489476</v>
      </c>
      <c r="J23" s="172">
        <f>tab_dinamicas!U544</f>
        <v>187419.75785370148</v>
      </c>
      <c r="K23" s="172">
        <f>tab_dinamicas!V544</f>
        <v>1100784.1678383367</v>
      </c>
      <c r="L23" s="172">
        <f t="shared" si="0"/>
        <v>19059025.572949652</v>
      </c>
      <c r="N23" s="157" t="s">
        <v>547</v>
      </c>
      <c r="O23" s="20">
        <f>+B23/'Total x Ano'!$B$30</f>
        <v>6.0516810392065076E-3</v>
      </c>
      <c r="P23" s="20">
        <f>+C23/'Total x Ano'!$B$30</f>
        <v>2.4734915965513101E-3</v>
      </c>
      <c r="Q23" s="20">
        <f>+D23/'Total x Ano'!$B$30</f>
        <v>0.1020179776045692</v>
      </c>
      <c r="R23" s="20">
        <f>+E23/'Total x Ano'!$B$30</f>
        <v>1.5916914008563346E-4</v>
      </c>
      <c r="S23" s="20">
        <f>+F23/'Total x Ano'!$B$30</f>
        <v>2.4106012104123116E-2</v>
      </c>
      <c r="T23" s="20">
        <f>+G23/'Total x Ano'!$B$30</f>
        <v>1.9607279141692336E-3</v>
      </c>
      <c r="U23" s="20">
        <f>+H23/'Total x Ano'!$B$30</f>
        <v>1.4051950380610137E-3</v>
      </c>
      <c r="V23" s="20">
        <f>+I23/'Total x Ano'!$B$30</f>
        <v>2.9107015559415379E-3</v>
      </c>
      <c r="W23" s="20">
        <f>+J23/'Total x Ano'!$B$30</f>
        <v>1.4879508001271239E-3</v>
      </c>
      <c r="X23" s="20">
        <f>+K23/'Total x Ano'!$B$30</f>
        <v>8.7392743543125602E-3</v>
      </c>
      <c r="Y23" s="20">
        <f>+L23/'Total x Ano'!$B$30</f>
        <v>0.15131218114714723</v>
      </c>
    </row>
    <row r="24" spans="1:25" x14ac:dyDescent="0.25">
      <c r="A24" s="157" t="s">
        <v>548</v>
      </c>
      <c r="B24" s="172">
        <f>tab_dinamicas!M545</f>
        <v>1568962.5109988959</v>
      </c>
      <c r="C24" s="172">
        <f>tab_dinamicas!N545</f>
        <v>494334.1137011979</v>
      </c>
      <c r="D24" s="172">
        <f>tab_dinamicas!O545</f>
        <v>19335325.696389448</v>
      </c>
      <c r="E24" s="172">
        <f>tab_dinamicas!P545</f>
        <v>11597.970785812007</v>
      </c>
      <c r="F24" s="172">
        <f>tab_dinamicas!Q545</f>
        <v>12511736.345205542</v>
      </c>
      <c r="G24" s="172">
        <f>tab_dinamicas!R545</f>
        <v>835065.95647849492</v>
      </c>
      <c r="H24" s="172">
        <f>tab_dinamicas!S545</f>
        <v>643044.11828579463</v>
      </c>
      <c r="I24" s="172">
        <f>tab_dinamicas!T545</f>
        <v>1899532.8587243054</v>
      </c>
      <c r="J24" s="172">
        <f>tab_dinamicas!U545</f>
        <v>517698.69184949098</v>
      </c>
      <c r="K24" s="172">
        <f>tab_dinamicas!V545</f>
        <v>6836174.5001567453</v>
      </c>
      <c r="L24" s="172">
        <f t="shared" si="0"/>
        <v>44653472.762575723</v>
      </c>
      <c r="N24" s="157" t="s">
        <v>548</v>
      </c>
      <c r="O24" s="20">
        <f>+B24/'Total x Ano'!$B$30</f>
        <v>1.2456205526807866E-2</v>
      </c>
      <c r="P24" s="20">
        <f>+C24/'Total x Ano'!$B$30</f>
        <v>3.9245853715486664E-3</v>
      </c>
      <c r="Q24" s="20">
        <f>+D24/'Total x Ano'!$B$30</f>
        <v>0.15350576518788847</v>
      </c>
      <c r="R24" s="20">
        <f>+E24/'Total x Ano'!$B$30</f>
        <v>9.20778583230848E-5</v>
      </c>
      <c r="S24" s="20">
        <f>+F24/'Total x Ano'!$B$30</f>
        <v>9.9332366656670112E-2</v>
      </c>
      <c r="T24" s="20">
        <f>+G24/'Total x Ano'!$B$30</f>
        <v>6.6297015444391622E-3</v>
      </c>
      <c r="U24" s="20">
        <f>+H24/'Total x Ano'!$B$30</f>
        <v>5.105214206216584E-3</v>
      </c>
      <c r="V24" s="20">
        <f>+I24/'Total x Ano'!$B$30</f>
        <v>1.5080648216464295E-2</v>
      </c>
      <c r="W24" s="20">
        <f>+J24/'Total x Ano'!$B$30</f>
        <v>4.1100799167797138E-3</v>
      </c>
      <c r="X24" s="20">
        <f>+K24/'Total x Ano'!$B$30</f>
        <v>5.4273313730652535E-2</v>
      </c>
      <c r="Y24" s="20">
        <f>+L24/'Total x Ano'!$B$30</f>
        <v>0.35450995821579045</v>
      </c>
    </row>
    <row r="25" spans="1:25" x14ac:dyDescent="0.25">
      <c r="A25" s="157" t="s">
        <v>549</v>
      </c>
      <c r="B25" s="172">
        <f>tab_dinamicas!M546</f>
        <v>106899.12485060873</v>
      </c>
      <c r="C25" s="172">
        <f>tab_dinamicas!N546</f>
        <v>186402.06331803891</v>
      </c>
      <c r="D25" s="172">
        <f>tab_dinamicas!O546</f>
        <v>1489410.069882392</v>
      </c>
      <c r="E25" s="172">
        <f>tab_dinamicas!P546</f>
        <v>12156.09573772795</v>
      </c>
      <c r="F25" s="172">
        <f>tab_dinamicas!Q546</f>
        <v>1163653.3339078231</v>
      </c>
      <c r="G25" s="172">
        <f>tab_dinamicas!R546</f>
        <v>122909.51824762359</v>
      </c>
      <c r="H25" s="172">
        <f>tab_dinamicas!S546</f>
        <v>103315.06269685134</v>
      </c>
      <c r="I25" s="172">
        <f>tab_dinamicas!T546</f>
        <v>108539.68039877788</v>
      </c>
      <c r="J25" s="172">
        <f>tab_dinamicas!U546</f>
        <v>98064.062404584096</v>
      </c>
      <c r="K25" s="172">
        <f>tab_dinamicas!V546</f>
        <v>943142.73139076598</v>
      </c>
      <c r="L25" s="172">
        <f t="shared" si="0"/>
        <v>4334491.7428351939</v>
      </c>
      <c r="N25" s="157" t="s">
        <v>549</v>
      </c>
      <c r="O25" s="20">
        <f>+B25/'Total x Ano'!$B$30</f>
        <v>8.4868660687585651E-4</v>
      </c>
      <c r="P25" s="20">
        <f>+C25/'Total x Ano'!$B$30</f>
        <v>1.4798711855978693E-3</v>
      </c>
      <c r="Q25" s="20">
        <f>+D25/'Total x Ano'!$B$30</f>
        <v>1.1824627939861209E-2</v>
      </c>
      <c r="R25" s="20">
        <f>+E25/'Total x Ano'!$B$30</f>
        <v>9.6508887784890488E-5</v>
      </c>
      <c r="S25" s="20">
        <f>+F25/'Total x Ano'!$B$30</f>
        <v>9.2384011647817042E-3</v>
      </c>
      <c r="T25" s="20">
        <f>+G25/'Total x Ano'!$B$30</f>
        <v>9.7579528494828307E-4</v>
      </c>
      <c r="U25" s="20">
        <f>+H25/'Total x Ano'!$B$30</f>
        <v>8.2023225280742642E-4</v>
      </c>
      <c r="V25" s="20">
        <f>+I25/'Total x Ano'!$B$30</f>
        <v>8.6171119920542703E-4</v>
      </c>
      <c r="W25" s="20">
        <f>+J25/'Total x Ano'!$B$30</f>
        <v>7.7854385145730964E-4</v>
      </c>
      <c r="X25" s="20">
        <f>+K25/'Total x Ano'!$B$30</f>
        <v>7.4877376743940531E-3</v>
      </c>
      <c r="Y25" s="20">
        <f>+L25/'Total x Ano'!$B$30</f>
        <v>3.4412116047714027E-2</v>
      </c>
    </row>
    <row r="26" spans="1:25" x14ac:dyDescent="0.25">
      <c r="A26" s="157" t="s">
        <v>550</v>
      </c>
      <c r="B26" s="172">
        <f>tab_dinamicas!M547</f>
        <v>48075.606707295519</v>
      </c>
      <c r="C26" s="172">
        <f>tab_dinamicas!N547</f>
        <v>119704.60473304929</v>
      </c>
      <c r="D26" s="172">
        <f>tab_dinamicas!O547</f>
        <v>1107516.3796421904</v>
      </c>
      <c r="E26" s="172">
        <f>tab_dinamicas!P547</f>
        <v>4057.448901050795</v>
      </c>
      <c r="F26" s="172">
        <f>tab_dinamicas!Q547</f>
        <v>477703.86971056007</v>
      </c>
      <c r="G26" s="172">
        <f>tab_dinamicas!R547</f>
        <v>97936.729850352509</v>
      </c>
      <c r="H26" s="172">
        <f>tab_dinamicas!S547</f>
        <v>95688.678974522045</v>
      </c>
      <c r="I26" s="172">
        <f>tab_dinamicas!T547</f>
        <v>124260.09493735086</v>
      </c>
      <c r="J26" s="172">
        <f>tab_dinamicas!U547</f>
        <v>5474.1248433609962</v>
      </c>
      <c r="K26" s="172">
        <f>tab_dinamicas!V547</f>
        <v>167406.62252566684</v>
      </c>
      <c r="L26" s="172">
        <f t="shared" si="0"/>
        <v>2247824.1608253992</v>
      </c>
      <c r="N26" s="157" t="s">
        <v>550</v>
      </c>
      <c r="O26" s="20">
        <f>+B26/'Total x Ano'!$B$30</f>
        <v>3.81678742337061E-4</v>
      </c>
      <c r="P26" s="20">
        <f>+C26/'Total x Ano'!$B$30</f>
        <v>9.5035104319405185E-4</v>
      </c>
      <c r="Q26" s="20">
        <f>+D26/'Total x Ano'!$B$30</f>
        <v>8.7927222941396339E-3</v>
      </c>
      <c r="R26" s="20">
        <f>+E26/'Total x Ano'!$B$30</f>
        <v>3.2212635465606089E-5</v>
      </c>
      <c r="S26" s="20">
        <f>+F26/'Total x Ano'!$B$30</f>
        <v>3.7925556157985033E-3</v>
      </c>
      <c r="T26" s="20">
        <f>+G26/'Total x Ano'!$B$30</f>
        <v>7.7753294109161061E-4</v>
      </c>
      <c r="U26" s="20">
        <f>+H26/'Total x Ano'!$B$30</f>
        <v>7.5968536121142792E-4</v>
      </c>
      <c r="V26" s="20">
        <f>+I26/'Total x Ano'!$B$30</f>
        <v>9.8651769591031951E-4</v>
      </c>
      <c r="W26" s="20">
        <f>+J26/'Total x Ano'!$B$30</f>
        <v>4.3459817331707724E-5</v>
      </c>
      <c r="X26" s="20">
        <f>+K26/'Total x Ano'!$B$30</f>
        <v>1.3290638126215351E-3</v>
      </c>
      <c r="Y26" s="20">
        <f>+L26/'Total x Ano'!$B$30</f>
        <v>1.7845779959101457E-2</v>
      </c>
    </row>
    <row r="27" spans="1:25" x14ac:dyDescent="0.25">
      <c r="A27" s="157" t="s">
        <v>551</v>
      </c>
      <c r="B27" s="172">
        <f>tab_dinamicas!M548</f>
        <v>403413.85694595712</v>
      </c>
      <c r="C27" s="172">
        <f>tab_dinamicas!N548</f>
        <v>132228.23704411194</v>
      </c>
      <c r="D27" s="172">
        <f>tab_dinamicas!O548</f>
        <v>2321024.4530015439</v>
      </c>
      <c r="E27" s="172">
        <f>tab_dinamicas!P548</f>
        <v>2486.101997745543</v>
      </c>
      <c r="F27" s="172">
        <f>tab_dinamicas!Q548</f>
        <v>1530711.0095954435</v>
      </c>
      <c r="G27" s="172">
        <f>tab_dinamicas!R548</f>
        <v>124168.59728698207</v>
      </c>
      <c r="H27" s="172">
        <f>tab_dinamicas!S548</f>
        <v>79051.167643459761</v>
      </c>
      <c r="I27" s="172">
        <f>tab_dinamicas!T548</f>
        <v>70160.672556266421</v>
      </c>
      <c r="J27" s="172">
        <f>tab_dinamicas!U548</f>
        <v>71066.661688858876</v>
      </c>
      <c r="K27" s="172">
        <f>tab_dinamicas!V548</f>
        <v>308581.20616079075</v>
      </c>
      <c r="L27" s="172">
        <f t="shared" si="0"/>
        <v>5042891.9639211595</v>
      </c>
      <c r="N27" s="157" t="s">
        <v>551</v>
      </c>
      <c r="O27" s="20">
        <f>+B27/'Total x Ano'!$B$30</f>
        <v>3.2027571591126728E-3</v>
      </c>
      <c r="P27" s="20">
        <f>+C27/'Total x Ano'!$B$30</f>
        <v>1.0497778535322104E-3</v>
      </c>
      <c r="Q27" s="20">
        <f>+D27/'Total x Ano'!$B$30</f>
        <v>1.8426926976685666E-2</v>
      </c>
      <c r="R27" s="20">
        <f>+E27/'Total x Ano'!$B$30</f>
        <v>1.973749992586528E-5</v>
      </c>
      <c r="S27" s="20">
        <f>+F27/'Total x Ano'!$B$30</f>
        <v>1.215252168487398E-2</v>
      </c>
      <c r="T27" s="20">
        <f>+G27/'Total x Ano'!$B$30</f>
        <v>9.8579128369191151E-4</v>
      </c>
      <c r="U27" s="20">
        <f>+H27/'Total x Ano'!$B$30</f>
        <v>6.2759790906296014E-4</v>
      </c>
      <c r="V27" s="20">
        <f>+I27/'Total x Ano'!$B$30</f>
        <v>5.570150664106836E-4</v>
      </c>
      <c r="W27" s="20">
        <f>+J27/'Total x Ano'!$B$30</f>
        <v>5.6420783664038214E-4</v>
      </c>
      <c r="X27" s="20">
        <f>+K27/'Total x Ano'!$B$30</f>
        <v>2.4498679214469674E-3</v>
      </c>
      <c r="Y27" s="20">
        <f>+L27/'Total x Ano'!$B$30</f>
        <v>4.0036201191383299E-2</v>
      </c>
    </row>
    <row r="28" spans="1:25" x14ac:dyDescent="0.25">
      <c r="A28" s="157" t="s">
        <v>552</v>
      </c>
      <c r="B28" s="172">
        <f>tab_dinamicas!M549</f>
        <v>6050.7149221487216</v>
      </c>
      <c r="C28" s="172">
        <f>tab_dinamicas!N549</f>
        <v>40238.697617835278</v>
      </c>
      <c r="D28" s="172">
        <f>tab_dinamicas!O549</f>
        <v>361803.59999088867</v>
      </c>
      <c r="E28" s="172">
        <f>tab_dinamicas!P549</f>
        <v>4594.9122883976652</v>
      </c>
      <c r="F28" s="172">
        <f>tab_dinamicas!Q549</f>
        <v>89125.821649082165</v>
      </c>
      <c r="G28" s="172">
        <f>tab_dinamicas!R549</f>
        <v>10603.046511437633</v>
      </c>
      <c r="H28" s="172">
        <f>tab_dinamicas!S549</f>
        <v>14679.534428685865</v>
      </c>
      <c r="I28" s="172">
        <f>tab_dinamicas!T549</f>
        <v>2876.3940250873134</v>
      </c>
      <c r="J28" s="172">
        <f>tab_dinamicas!U549</f>
        <v>2073.528504300697</v>
      </c>
      <c r="K28" s="172">
        <f>tab_dinamicas!V549</f>
        <v>41349.732096081621</v>
      </c>
      <c r="L28" s="172">
        <f t="shared" si="0"/>
        <v>573395.98203394574</v>
      </c>
      <c r="N28" s="157" t="s">
        <v>552</v>
      </c>
      <c r="O28" s="20">
        <f>+B28/'Total x Ano'!$B$30</f>
        <v>4.8037443932566198E-5</v>
      </c>
      <c r="P28" s="20">
        <f>+C28/'Total x Ano'!$B$30</f>
        <v>3.1946046138458883E-4</v>
      </c>
      <c r="Q28" s="20">
        <f>+D28/'Total x Ano'!$B$30</f>
        <v>2.8724077026902662E-3</v>
      </c>
      <c r="R28" s="20">
        <f>+E28/'Total x Ano'!$B$30</f>
        <v>3.6479629972482282E-5</v>
      </c>
      <c r="S28" s="20">
        <f>+F28/'Total x Ano'!$B$30</f>
        <v>7.0758194948825689E-4</v>
      </c>
      <c r="T28" s="20">
        <f>+G28/'Total x Ano'!$B$30</f>
        <v>8.4179019977146708E-5</v>
      </c>
      <c r="U28" s="20">
        <f>+H28/'Total x Ano'!$B$30</f>
        <v>1.1654280876676212E-4</v>
      </c>
      <c r="V28" s="20">
        <f>+I28/'Total x Ano'!$B$30</f>
        <v>2.2836081105442637E-5</v>
      </c>
      <c r="W28" s="20">
        <f>+J28/'Total x Ano'!$B$30</f>
        <v>1.6462023174040116E-5</v>
      </c>
      <c r="X28" s="20">
        <f>+K28/'Total x Ano'!$B$30</f>
        <v>3.2828111433925712E-4</v>
      </c>
      <c r="Y28" s="20">
        <f>+L28/'Total x Ano'!$B$30</f>
        <v>4.5522682348308101E-3</v>
      </c>
    </row>
    <row r="29" spans="1:25" x14ac:dyDescent="0.25">
      <c r="A29" s="157" t="s">
        <v>553</v>
      </c>
      <c r="B29" s="172">
        <f>tab_dinamicas!M550</f>
        <v>4696.3412861148481</v>
      </c>
      <c r="C29" s="172">
        <f>tab_dinamicas!N550</f>
        <v>42628.534319146973</v>
      </c>
      <c r="D29" s="172">
        <f>tab_dinamicas!O550</f>
        <v>232485.19062831692</v>
      </c>
      <c r="E29" s="172">
        <f>tab_dinamicas!P550</f>
        <v>5101.7958737074223</v>
      </c>
      <c r="F29" s="172">
        <f>tab_dinamicas!Q550</f>
        <v>41521.709166784887</v>
      </c>
      <c r="G29" s="172">
        <f>tab_dinamicas!R550</f>
        <v>13956.102484192106</v>
      </c>
      <c r="H29" s="172">
        <f>tab_dinamicas!S550</f>
        <v>9291.8183893972291</v>
      </c>
      <c r="I29" s="172">
        <f>tab_dinamicas!T550</f>
        <v>17089.33578917367</v>
      </c>
      <c r="J29" s="172">
        <f>tab_dinamicas!U550</f>
        <v>695.92495705426199</v>
      </c>
      <c r="K29" s="172">
        <f>tab_dinamicas!V550</f>
        <v>37682.151168185323</v>
      </c>
      <c r="L29" s="172">
        <f t="shared" si="0"/>
        <v>405148.90406207362</v>
      </c>
      <c r="N29" s="157" t="s">
        <v>553</v>
      </c>
      <c r="O29" s="20">
        <f>+B29/'Total x Ano'!$B$30</f>
        <v>3.7284888500386164E-5</v>
      </c>
      <c r="P29" s="20">
        <f>+C29/'Total x Ano'!$B$30</f>
        <v>3.3843369810526404E-4</v>
      </c>
      <c r="Q29" s="20">
        <f>+D29/'Total x Ano'!$B$30</f>
        <v>1.8457313645829105E-3</v>
      </c>
      <c r="R29" s="20">
        <f>+E29/'Total x Ano'!$B$30</f>
        <v>4.0503847296045867E-5</v>
      </c>
      <c r="S29" s="20">
        <f>+F29/'Total x Ano'!$B$30</f>
        <v>3.2964646355796752E-4</v>
      </c>
      <c r="T29" s="20">
        <f>+G29/'Total x Ano'!$B$30</f>
        <v>1.1079938473839867E-4</v>
      </c>
      <c r="U29" s="20">
        <f>+H29/'Total x Ano'!$B$30</f>
        <v>7.3769002614611345E-5</v>
      </c>
      <c r="V29" s="20">
        <f>+I29/'Total x Ano'!$B$30</f>
        <v>1.3567454761621793E-4</v>
      </c>
      <c r="W29" s="20">
        <f>+J29/'Total x Ano'!$B$30</f>
        <v>5.5250423356412027E-6</v>
      </c>
      <c r="X29" s="20">
        <f>+K29/'Total x Ano'!$B$30</f>
        <v>2.991636934296959E-4</v>
      </c>
      <c r="Y29" s="20">
        <f>+L29/'Total x Ano'!$B$30</f>
        <v>3.2165319327771389E-3</v>
      </c>
    </row>
    <row r="30" spans="1:25" x14ac:dyDescent="0.25">
      <c r="A30" s="157" t="s">
        <v>554</v>
      </c>
      <c r="B30" s="172">
        <f>tab_dinamicas!M551</f>
        <v>47783.333724526405</v>
      </c>
      <c r="C30" s="172">
        <f>tab_dinamicas!N551</f>
        <v>46352.991716578632</v>
      </c>
      <c r="D30" s="172">
        <f>tab_dinamicas!O551</f>
        <v>628705.40911277325</v>
      </c>
      <c r="E30" s="172">
        <f>tab_dinamicas!P551</f>
        <v>2873.7132659043118</v>
      </c>
      <c r="F30" s="172">
        <f>tab_dinamicas!Q551</f>
        <v>262536.59043062734</v>
      </c>
      <c r="G30" s="172">
        <f>tab_dinamicas!R551</f>
        <v>26600.834468966674</v>
      </c>
      <c r="H30" s="172">
        <f>tab_dinamicas!S551</f>
        <v>30389.704828445108</v>
      </c>
      <c r="I30" s="172">
        <f>tab_dinamicas!T551</f>
        <v>15193.474970429679</v>
      </c>
      <c r="J30" s="172">
        <f>tab_dinamicas!U551</f>
        <v>2207.5233750368034</v>
      </c>
      <c r="K30" s="172">
        <f>tab_dinamicas!V551</f>
        <v>72751.771177174538</v>
      </c>
      <c r="L30" s="172">
        <f t="shared" si="0"/>
        <v>1135395.347070463</v>
      </c>
      <c r="N30" s="157" t="s">
        <v>554</v>
      </c>
      <c r="O30" s="20">
        <f>+B30/'Total x Ano'!$B$30</f>
        <v>3.7935834760628604E-4</v>
      </c>
      <c r="P30" s="20">
        <f>+C30/'Total x Ano'!$B$30</f>
        <v>3.6800266899718955E-4</v>
      </c>
      <c r="Q30" s="20">
        <f>+D30/'Total x Ano'!$B$30</f>
        <v>4.9913772552402551E-3</v>
      </c>
      <c r="R30" s="20">
        <f>+E30/'Total x Ano'!$B$30</f>
        <v>2.2814798195801866E-5</v>
      </c>
      <c r="S30" s="20">
        <f>+F30/'Total x Ano'!$B$30</f>
        <v>2.0843134911039153E-3</v>
      </c>
      <c r="T30" s="20">
        <f>+G30/'Total x Ano'!$B$30</f>
        <v>2.1118762176101292E-4</v>
      </c>
      <c r="U30" s="20">
        <f>+H30/'Total x Ano'!$B$30</f>
        <v>2.4126797586842026E-4</v>
      </c>
      <c r="V30" s="20">
        <f>+I30/'Total x Ano'!$B$30</f>
        <v>1.2062305222168329E-4</v>
      </c>
      <c r="W30" s="20">
        <f>+J30/'Total x Ano'!$B$30</f>
        <v>1.7525826571333761E-5</v>
      </c>
      <c r="X30" s="20">
        <f>+K30/'Total x Ano'!$B$30</f>
        <v>5.7758614872527086E-4</v>
      </c>
      <c r="Y30" s="20">
        <f>+L30/'Total x Ano'!$B$30</f>
        <v>9.0140571862911707E-3</v>
      </c>
    </row>
    <row r="31" spans="1:25" x14ac:dyDescent="0.25">
      <c r="A31" s="157" t="s">
        <v>555</v>
      </c>
      <c r="B31" s="172">
        <f>tab_dinamicas!M552</f>
        <v>31217.179889631447</v>
      </c>
      <c r="C31" s="172">
        <f>tab_dinamicas!N552</f>
        <v>68356.488856558572</v>
      </c>
      <c r="D31" s="172">
        <f>tab_dinamicas!O552</f>
        <v>1573234.684164264</v>
      </c>
      <c r="E31" s="172">
        <f>tab_dinamicas!P552</f>
        <v>2900.4144865916669</v>
      </c>
      <c r="F31" s="172">
        <f>tab_dinamicas!Q552</f>
        <v>778213.60408383247</v>
      </c>
      <c r="G31" s="172">
        <f>tab_dinamicas!R552</f>
        <v>46677.119643524318</v>
      </c>
      <c r="H31" s="172">
        <f>tab_dinamicas!S552</f>
        <v>30716.998580803014</v>
      </c>
      <c r="I31" s="172">
        <f>tab_dinamicas!T552</f>
        <v>6952.0671558399954</v>
      </c>
      <c r="J31" s="172">
        <f>tab_dinamicas!U552</f>
        <v>587792.10278534819</v>
      </c>
      <c r="K31" s="172">
        <f>tab_dinamicas!V552</f>
        <v>325953.53999855241</v>
      </c>
      <c r="L31" s="172">
        <f t="shared" si="0"/>
        <v>3452014.199644946</v>
      </c>
      <c r="N31" s="157" t="s">
        <v>555</v>
      </c>
      <c r="O31" s="20">
        <f>+B31/'Total x Ano'!$B$30</f>
        <v>2.4783741226870923E-4</v>
      </c>
      <c r="P31" s="20">
        <f>+C31/'Total x Ano'!$B$30</f>
        <v>5.4269140806057436E-4</v>
      </c>
      <c r="Q31" s="20">
        <f>+D31/'Total x Ano'!$B$30</f>
        <v>1.2490122887242477E-2</v>
      </c>
      <c r="R31" s="20">
        <f>+E31/'Total x Ano'!$B$30</f>
        <v>2.3026782797324689E-5</v>
      </c>
      <c r="S31" s="20">
        <f>+F31/'Total x Ano'!$B$30</f>
        <v>6.1783430313160142E-3</v>
      </c>
      <c r="T31" s="20">
        <f>+G31/'Total x Ano'!$B$30</f>
        <v>3.7057596443714445E-4</v>
      </c>
      <c r="U31" s="20">
        <f>+H31/'Total x Ano'!$B$30</f>
        <v>2.4386640522439939E-4</v>
      </c>
      <c r="V31" s="20">
        <f>+I31/'Total x Ano'!$B$30</f>
        <v>5.5193401194896069E-5</v>
      </c>
      <c r="W31" s="20">
        <f>+J31/'Total x Ano'!$B$30</f>
        <v>4.6665609840909859E-3</v>
      </c>
      <c r="X31" s="20">
        <f>+K31/'Total x Ano'!$B$30</f>
        <v>2.587789228837358E-3</v>
      </c>
      <c r="Y31" s="20">
        <f>+L31/'Total x Ano'!$B$30</f>
        <v>2.7406007505469881E-2</v>
      </c>
    </row>
    <row r="32" spans="1:25" x14ac:dyDescent="0.25">
      <c r="A32" s="179" t="s">
        <v>95</v>
      </c>
      <c r="B32" s="163">
        <f t="shared" ref="B32:K32" si="1">SUM(B5:B31)</f>
        <v>4090291.1100295349</v>
      </c>
      <c r="C32" s="163">
        <f t="shared" si="1"/>
        <v>1967896.6209317571</v>
      </c>
      <c r="D32" s="163">
        <f t="shared" si="1"/>
        <v>46754307.982891157</v>
      </c>
      <c r="E32" s="163">
        <f t="shared" si="1"/>
        <v>103030.65345730862</v>
      </c>
      <c r="F32" s="163">
        <f t="shared" si="1"/>
        <v>23485717.533166617</v>
      </c>
      <c r="G32" s="163">
        <f t="shared" si="1"/>
        <v>1905048.5967489881</v>
      </c>
      <c r="H32" s="163">
        <f t="shared" si="1"/>
        <v>1532811.8463268732</v>
      </c>
      <c r="I32" s="163">
        <f t="shared" si="1"/>
        <v>2869236.9055369147</v>
      </c>
      <c r="J32" s="163">
        <f t="shared" si="1"/>
        <v>1728027.4267118848</v>
      </c>
      <c r="K32" s="163">
        <f t="shared" si="1"/>
        <v>10925079.450942377</v>
      </c>
      <c r="L32" s="172">
        <f t="shared" si="0"/>
        <v>95361448.126743421</v>
      </c>
      <c r="N32" s="157" t="s">
        <v>95</v>
      </c>
      <c r="O32" s="20">
        <f>+B32/'Total x Ano'!$B$30</f>
        <v>3.2473374203546429E-2</v>
      </c>
      <c r="P32" s="20">
        <f>+C32/'Total x Ano'!$B$30</f>
        <v>1.5623397368641097E-2</v>
      </c>
      <c r="Q32" s="20">
        <f>+D32/'Total x Ano'!$B$30</f>
        <v>0.37118877310063136</v>
      </c>
      <c r="R32" s="20">
        <f>+E32/'Total x Ano'!$B$30</f>
        <v>8.1797428939744553E-4</v>
      </c>
      <c r="S32" s="20">
        <f>+F32/'Total x Ano'!$B$30</f>
        <v>0.18645628718778501</v>
      </c>
      <c r="T32" s="20">
        <f>+G32/'Total x Ano'!$B$30</f>
        <v>1.5124438406469367E-2</v>
      </c>
      <c r="U32" s="20">
        <f>+H32/'Total x Ano'!$B$30</f>
        <v>1.2169200511755761E-2</v>
      </c>
      <c r="V32" s="20">
        <f>+I32/'Total x Ano'!$B$30</f>
        <v>2.2779259765560562E-2</v>
      </c>
      <c r="W32" s="20">
        <f>+J32/'Total x Ano'!$B$30</f>
        <v>1.3719043401094561E-2</v>
      </c>
      <c r="X32" s="20">
        <f>+K32/'Total x Ano'!$B$30</f>
        <v>8.6735683028527924E-2</v>
      </c>
      <c r="Y32" s="20">
        <f>+L32/'Total x Ano'!$B$30</f>
        <v>0.7570874312634096</v>
      </c>
    </row>
    <row r="33" spans="1:25" x14ac:dyDescent="0.25">
      <c r="A33" s="157"/>
    </row>
    <row r="34" spans="1:25" x14ac:dyDescent="0.25">
      <c r="A34" s="157"/>
      <c r="B34" s="157"/>
    </row>
    <row r="35" spans="1:25" s="123" customFormat="1" x14ac:dyDescent="0.25">
      <c r="A35" s="176"/>
      <c r="B35" s="171">
        <v>2008</v>
      </c>
      <c r="C35" s="157">
        <v>2008</v>
      </c>
      <c r="D35" s="157">
        <v>2008</v>
      </c>
      <c r="E35" s="157">
        <v>2008</v>
      </c>
      <c r="F35" s="157">
        <v>2008</v>
      </c>
      <c r="G35" s="157">
        <v>2008</v>
      </c>
      <c r="H35" s="157">
        <v>2008</v>
      </c>
      <c r="I35" s="157">
        <v>2008</v>
      </c>
      <c r="J35" s="157">
        <v>2008</v>
      </c>
      <c r="K35" s="157">
        <v>2008</v>
      </c>
      <c r="L35" s="157">
        <v>2008</v>
      </c>
      <c r="M35" s="157"/>
      <c r="N35" s="157"/>
      <c r="O35" s="15">
        <v>2008</v>
      </c>
      <c r="P35" s="123">
        <v>2008</v>
      </c>
      <c r="Q35" s="123">
        <v>2008</v>
      </c>
      <c r="R35" s="123">
        <v>2008</v>
      </c>
      <c r="S35" s="123">
        <v>2008</v>
      </c>
      <c r="T35" s="123">
        <v>2008</v>
      </c>
      <c r="U35" s="123">
        <v>2008</v>
      </c>
      <c r="V35" s="123">
        <v>2008</v>
      </c>
      <c r="W35" s="123">
        <v>2008</v>
      </c>
      <c r="X35" s="123">
        <v>2008</v>
      </c>
      <c r="Y35" s="123">
        <v>2008</v>
      </c>
    </row>
    <row r="36" spans="1:25" s="123" customFormat="1" x14ac:dyDescent="0.25">
      <c r="A36" s="157"/>
      <c r="B36" s="157" t="s">
        <v>780</v>
      </c>
      <c r="C36" s="157" t="s">
        <v>782</v>
      </c>
      <c r="D36" s="157" t="s">
        <v>23</v>
      </c>
      <c r="E36" s="157" t="s">
        <v>787</v>
      </c>
      <c r="F36" s="157" t="s">
        <v>788</v>
      </c>
      <c r="G36" s="157" t="s">
        <v>791</v>
      </c>
      <c r="H36" s="157" t="s">
        <v>25</v>
      </c>
      <c r="I36" s="157" t="s">
        <v>24</v>
      </c>
      <c r="J36" s="157" t="s">
        <v>35</v>
      </c>
      <c r="K36" s="157" t="s">
        <v>795</v>
      </c>
      <c r="L36" s="157" t="s">
        <v>939</v>
      </c>
      <c r="M36" s="157"/>
      <c r="N36" s="157"/>
      <c r="O36" s="123" t="s">
        <v>780</v>
      </c>
      <c r="P36" s="123" t="s">
        <v>782</v>
      </c>
      <c r="Q36" s="123" t="s">
        <v>23</v>
      </c>
      <c r="R36" s="123" t="s">
        <v>787</v>
      </c>
      <c r="S36" s="123" t="s">
        <v>788</v>
      </c>
      <c r="T36" s="123" t="s">
        <v>791</v>
      </c>
      <c r="U36" s="123" t="s">
        <v>25</v>
      </c>
      <c r="V36" s="123" t="s">
        <v>24</v>
      </c>
      <c r="W36" s="123" t="s">
        <v>35</v>
      </c>
      <c r="X36" s="123" t="s">
        <v>795</v>
      </c>
      <c r="Y36" s="123" t="s">
        <v>939</v>
      </c>
    </row>
    <row r="37" spans="1:25" x14ac:dyDescent="0.25">
      <c r="A37" s="157" t="s">
        <v>529</v>
      </c>
      <c r="B37" s="172">
        <f>tab_dinamicas!M558</f>
        <v>1768.2318574300075</v>
      </c>
      <c r="C37" s="172">
        <f>tab_dinamicas!N558</f>
        <v>949.18591055815932</v>
      </c>
      <c r="D37" s="172">
        <f>tab_dinamicas!O558</f>
        <v>139436.23890811516</v>
      </c>
      <c r="E37" s="172">
        <f>tab_dinamicas!P558</f>
        <v>251.7901075273974</v>
      </c>
      <c r="F37" s="172">
        <f>tab_dinamicas!Q558</f>
        <v>22625.774121629402</v>
      </c>
      <c r="G37" s="172">
        <f>tab_dinamicas!R558</f>
        <v>7873.3756604847558</v>
      </c>
      <c r="H37" s="172">
        <f>tab_dinamicas!S558</f>
        <v>3468.3458296954304</v>
      </c>
      <c r="I37" s="172">
        <f>tab_dinamicas!T558</f>
        <v>5312.3349267892218</v>
      </c>
      <c r="J37" s="172">
        <f>tab_dinamicas!U558</f>
        <v>529.94956375062543</v>
      </c>
      <c r="K37" s="172">
        <f>tab_dinamicas!V558</f>
        <v>9467.4163625849596</v>
      </c>
      <c r="L37" s="172">
        <f>SUM(B37:K37)</f>
        <v>191682.64324856509</v>
      </c>
      <c r="N37" s="157" t="s">
        <v>529</v>
      </c>
      <c r="O37" s="20">
        <f>+B37/'Total x Ano'!$C$30</f>
        <v>1.2627506747479229E-5</v>
      </c>
      <c r="P37" s="20">
        <f>+C37/'Total x Ano'!$C$30</f>
        <v>6.7784388341503528E-6</v>
      </c>
      <c r="Q37" s="20">
        <f>+D37/'Total x Ano'!$C$30</f>
        <v>9.9575858236964601E-4</v>
      </c>
      <c r="R37" s="20">
        <f>+E37/'Total x Ano'!$C$30</f>
        <v>1.798113334736469E-6</v>
      </c>
      <c r="S37" s="20">
        <f>+F37/'Total x Ano'!$C$30</f>
        <v>1.615778576702436E-4</v>
      </c>
      <c r="T37" s="20">
        <f>+G37/'Total x Ano'!$C$30</f>
        <v>5.6226282690501413E-5</v>
      </c>
      <c r="U37" s="20">
        <f>+H37/'Total x Ano'!$C$30</f>
        <v>2.4768561986393298E-5</v>
      </c>
      <c r="V37" s="20">
        <f>+I37/'Total x Ano'!$C$30</f>
        <v>3.7937075305496688E-5</v>
      </c>
      <c r="W37" s="20">
        <f>+J37/'Total x Ano'!$C$30</f>
        <v>3.7845385852344799E-6</v>
      </c>
      <c r="X37" s="20">
        <f>+K37/'Total x Ano'!$C$30</f>
        <v>6.7609834930524101E-5</v>
      </c>
      <c r="Y37" s="20">
        <f>+L37/'Total x Ano'!$C$30</f>
        <v>1.3688667924544053E-3</v>
      </c>
    </row>
    <row r="38" spans="1:25" x14ac:dyDescent="0.25">
      <c r="A38" s="157" t="s">
        <v>530</v>
      </c>
      <c r="B38" s="172">
        <f>tab_dinamicas!M559</f>
        <v>6743.3742594432051</v>
      </c>
      <c r="C38" s="172">
        <f>tab_dinamicas!N559</f>
        <v>1021.0283780660999</v>
      </c>
      <c r="D38" s="172">
        <f>tab_dinamicas!O559</f>
        <v>43554.176487196222</v>
      </c>
      <c r="E38" s="172">
        <f>tab_dinamicas!P559</f>
        <v>0</v>
      </c>
      <c r="F38" s="172">
        <f>tab_dinamicas!Q559</f>
        <v>4171.8872638651974</v>
      </c>
      <c r="G38" s="172">
        <f>tab_dinamicas!R559</f>
        <v>1754.9982661382251</v>
      </c>
      <c r="H38" s="172">
        <f>tab_dinamicas!S559</f>
        <v>2242.0321678901801</v>
      </c>
      <c r="I38" s="172">
        <f>tab_dinamicas!T559</f>
        <v>1854.7609472005879</v>
      </c>
      <c r="J38" s="172">
        <f>tab_dinamicas!U559</f>
        <v>62095.965182419684</v>
      </c>
      <c r="K38" s="172">
        <f>tab_dinamicas!V559</f>
        <v>2857.3441831633677</v>
      </c>
      <c r="L38" s="172">
        <f t="shared" ref="L38:L64" si="2">SUM(B38:K38)</f>
        <v>126295.56713538276</v>
      </c>
      <c r="N38" s="157" t="s">
        <v>530</v>
      </c>
      <c r="O38" s="20">
        <f>+B38/'Total x Ano'!$C$30</f>
        <v>4.8156582862192563E-5</v>
      </c>
      <c r="P38" s="20">
        <f>+C38/'Total x Ano'!$C$30</f>
        <v>7.2914887712387003E-6</v>
      </c>
      <c r="Q38" s="20">
        <f>+D38/'Total x Ano'!$C$30</f>
        <v>3.1103424314067455E-4</v>
      </c>
      <c r="R38" s="20">
        <f>+E38/'Total x Ano'!$C$30</f>
        <v>0</v>
      </c>
      <c r="S38" s="20">
        <f>+F38/'Total x Ano'!$C$30</f>
        <v>2.9792775394708502E-5</v>
      </c>
      <c r="T38" s="20">
        <f>+G38/'Total x Ano'!$C$30</f>
        <v>1.2533001458125806E-5</v>
      </c>
      <c r="U38" s="20">
        <f>+H38/'Total x Ano'!$C$30</f>
        <v>1.6011065635502719E-5</v>
      </c>
      <c r="V38" s="20">
        <f>+I38/'Total x Ano'!$C$30</f>
        <v>1.3245438530768848E-5</v>
      </c>
      <c r="W38" s="20">
        <f>+J38/'Total x Ano'!$C$30</f>
        <v>4.4344706042786467E-4</v>
      </c>
      <c r="X38" s="20">
        <f>+K38/'Total x Ano'!$C$30</f>
        <v>2.0405204668808071E-5</v>
      </c>
      <c r="Y38" s="20">
        <f>+L38/'Total x Ano'!$C$30</f>
        <v>9.0191686088988434E-4</v>
      </c>
    </row>
    <row r="39" spans="1:25" x14ac:dyDescent="0.25">
      <c r="A39" s="157" t="s">
        <v>531</v>
      </c>
      <c r="B39" s="172">
        <f>tab_dinamicas!M560</f>
        <v>36403.894402032878</v>
      </c>
      <c r="C39" s="172">
        <f>tab_dinamicas!N560</f>
        <v>92908.102292061609</v>
      </c>
      <c r="D39" s="172">
        <f>tab_dinamicas!O560</f>
        <v>429505.78253233095</v>
      </c>
      <c r="E39" s="172">
        <f>tab_dinamicas!P560</f>
        <v>822.7332738555375</v>
      </c>
      <c r="F39" s="172">
        <f>tab_dinamicas!Q560</f>
        <v>106580.97439028979</v>
      </c>
      <c r="G39" s="172">
        <f>tab_dinamicas!R560</f>
        <v>12106.682713396525</v>
      </c>
      <c r="H39" s="172">
        <f>tab_dinamicas!S560</f>
        <v>11255.838880920441</v>
      </c>
      <c r="I39" s="172">
        <f>tab_dinamicas!T560</f>
        <v>27816.992747845437</v>
      </c>
      <c r="J39" s="172">
        <f>tab_dinamicas!U560</f>
        <v>27996.343135683503</v>
      </c>
      <c r="K39" s="172">
        <f>tab_dinamicas!V560</f>
        <v>46346.03047629277</v>
      </c>
      <c r="L39" s="172">
        <f t="shared" si="2"/>
        <v>791743.37484470941</v>
      </c>
      <c r="N39" s="157" t="s">
        <v>531</v>
      </c>
      <c r="O39" s="20">
        <f>+B39/'Total x Ano'!$C$30</f>
        <v>2.5997180192439078E-4</v>
      </c>
      <c r="P39" s="20">
        <f>+C39/'Total x Ano'!$C$30</f>
        <v>6.6348634295824386E-4</v>
      </c>
      <c r="Q39" s="20">
        <f>+D39/'Total x Ano'!$C$30</f>
        <v>3.0672375594969392E-3</v>
      </c>
      <c r="R39" s="20">
        <f>+E39/'Total x Ano'!$C$30</f>
        <v>5.8754002894655524E-6</v>
      </c>
      <c r="S39" s="20">
        <f>+F39/'Total x Ano'!$C$30</f>
        <v>7.6112867642956635E-4</v>
      </c>
      <c r="T39" s="20">
        <f>+G39/'Total x Ano'!$C$30</f>
        <v>8.6457676356538649E-5</v>
      </c>
      <c r="U39" s="20">
        <f>+H39/'Total x Ano'!$C$30</f>
        <v>8.0381529616790109E-5</v>
      </c>
      <c r="V39" s="20">
        <f>+I39/'Total x Ano'!$C$30</f>
        <v>1.9865000290659172E-4</v>
      </c>
      <c r="W39" s="20">
        <f>+J39/'Total x Ano'!$C$30</f>
        <v>1.9993080113623102E-4</v>
      </c>
      <c r="X39" s="20">
        <f>+K39/'Total x Ano'!$C$30</f>
        <v>3.3097176147977556E-4</v>
      </c>
      <c r="Y39" s="20">
        <f>+L39/'Total x Ano'!$C$30</f>
        <v>5.6540915525945326E-3</v>
      </c>
    </row>
    <row r="40" spans="1:25" x14ac:dyDescent="0.25">
      <c r="A40" s="157" t="s">
        <v>532</v>
      </c>
      <c r="B40" s="172">
        <f>tab_dinamicas!M561</f>
        <v>356.14010367796328</v>
      </c>
      <c r="C40" s="172">
        <f>tab_dinamicas!N561</f>
        <v>619.88016104133794</v>
      </c>
      <c r="D40" s="172">
        <f>tab_dinamicas!O561</f>
        <v>35746.519408751308</v>
      </c>
      <c r="E40" s="172">
        <f>tab_dinamicas!P561</f>
        <v>248.73270055568642</v>
      </c>
      <c r="F40" s="172">
        <f>tab_dinamicas!Q561</f>
        <v>9223.3784527932603</v>
      </c>
      <c r="G40" s="172">
        <f>tab_dinamicas!R561</f>
        <v>2670.857909159904</v>
      </c>
      <c r="H40" s="172">
        <f>tab_dinamicas!S561</f>
        <v>1896.0484704579003</v>
      </c>
      <c r="I40" s="172">
        <f>tab_dinamicas!T561</f>
        <v>631.81328911364801</v>
      </c>
      <c r="J40" s="172">
        <f>tab_dinamicas!U561</f>
        <v>747.25627708384422</v>
      </c>
      <c r="K40" s="172">
        <f>tab_dinamicas!V561</f>
        <v>6697.6067911353175</v>
      </c>
      <c r="L40" s="172">
        <f t="shared" si="2"/>
        <v>58838.233563770162</v>
      </c>
      <c r="N40" s="157" t="s">
        <v>532</v>
      </c>
      <c r="O40" s="20">
        <f>+B40/'Total x Ano'!$C$30</f>
        <v>2.5433098851514423E-6</v>
      </c>
      <c r="P40" s="20">
        <f>+C40/'Total x Ano'!$C$30</f>
        <v>4.4267616168587476E-6</v>
      </c>
      <c r="Q40" s="20">
        <f>+D40/'Total x Ano'!$C$30</f>
        <v>2.5527727777112049E-4</v>
      </c>
      <c r="R40" s="20">
        <f>+E40/'Total x Ano'!$C$30</f>
        <v>1.7762794179891577E-6</v>
      </c>
      <c r="S40" s="20">
        <f>+F40/'Total x Ano'!$C$30</f>
        <v>6.5867082508330854E-5</v>
      </c>
      <c r="T40" s="20">
        <f>+G40/'Total x Ano'!$C$30</f>
        <v>1.9073446803799571E-5</v>
      </c>
      <c r="U40" s="20">
        <f>+H40/'Total x Ano'!$C$30</f>
        <v>1.3540285881430302E-5</v>
      </c>
      <c r="V40" s="20">
        <f>+I40/'Total x Ano'!$C$30</f>
        <v>4.511979884258725E-6</v>
      </c>
      <c r="W40" s="20">
        <f>+J40/'Total x Ano'!$C$30</f>
        <v>5.33639502157084E-6</v>
      </c>
      <c r="X40" s="20">
        <f>+K40/'Total x Ano'!$C$30</f>
        <v>4.7829742797387454E-5</v>
      </c>
      <c r="Y40" s="20">
        <f>+L40/'Total x Ano'!$C$30</f>
        <v>4.2018256158789756E-4</v>
      </c>
    </row>
    <row r="41" spans="1:25" x14ac:dyDescent="0.25">
      <c r="A41" s="157" t="s">
        <v>533</v>
      </c>
      <c r="B41" s="172">
        <f>tab_dinamicas!M562</f>
        <v>15843.432316341772</v>
      </c>
      <c r="C41" s="172">
        <f>tab_dinamicas!N562</f>
        <v>115647.20766500982</v>
      </c>
      <c r="D41" s="172">
        <f>tab_dinamicas!O562</f>
        <v>398728.50025075406</v>
      </c>
      <c r="E41" s="172">
        <f>tab_dinamicas!P562</f>
        <v>3475.1706004916477</v>
      </c>
      <c r="F41" s="172">
        <f>tab_dinamicas!Q562</f>
        <v>182047.21033270759</v>
      </c>
      <c r="G41" s="172">
        <f>tab_dinamicas!R562</f>
        <v>22255.644073614909</v>
      </c>
      <c r="H41" s="172">
        <f>tab_dinamicas!S562</f>
        <v>11780.629143131189</v>
      </c>
      <c r="I41" s="172">
        <f>tab_dinamicas!T562</f>
        <v>795.98216693562415</v>
      </c>
      <c r="J41" s="172">
        <f>tab_dinamicas!U562</f>
        <v>37468.04200974635</v>
      </c>
      <c r="K41" s="172">
        <f>tab_dinamicas!V562</f>
        <v>85972.189654024172</v>
      </c>
      <c r="L41" s="172">
        <f t="shared" si="2"/>
        <v>874014.00821275718</v>
      </c>
      <c r="N41" s="157" t="s">
        <v>533</v>
      </c>
      <c r="O41" s="20">
        <f>+B41/'Total x Ano'!$C$30</f>
        <v>1.1314299515483951E-4</v>
      </c>
      <c r="P41" s="20">
        <f>+C41/'Total x Ano'!$C$30</f>
        <v>8.2587353518193704E-4</v>
      </c>
      <c r="Q41" s="20">
        <f>+D41/'Total x Ano'!$C$30</f>
        <v>2.8474471863925064E-3</v>
      </c>
      <c r="R41" s="20">
        <f>+E41/'Total x Ano'!$C$30</f>
        <v>2.4817299847843484E-5</v>
      </c>
      <c r="S41" s="20">
        <f>+F41/'Total x Ano'!$C$30</f>
        <v>1.3000570978158785E-3</v>
      </c>
      <c r="T41" s="20">
        <f>+G41/'Total x Ano'!$C$30</f>
        <v>1.589346411378026E-4</v>
      </c>
      <c r="U41" s="20">
        <f>+H41/'Total x Ano'!$C$30</f>
        <v>8.412922398686506E-5</v>
      </c>
      <c r="V41" s="20">
        <f>+I41/'Total x Ano'!$C$30</f>
        <v>5.6843621166635355E-6</v>
      </c>
      <c r="W41" s="20">
        <f>+J41/'Total x Ano'!$C$30</f>
        <v>2.6757121884488799E-4</v>
      </c>
      <c r="X41" s="20">
        <f>+K41/'Total x Ano'!$C$30</f>
        <v>6.1395478222500384E-4</v>
      </c>
      <c r="Y41" s="20">
        <f>+L41/'Total x Ano'!$C$30</f>
        <v>6.2416123427042284E-3</v>
      </c>
    </row>
    <row r="42" spans="1:25" x14ac:dyDescent="0.25">
      <c r="A42" s="157" t="s">
        <v>534</v>
      </c>
      <c r="B42" s="172">
        <f>tab_dinamicas!M563</f>
        <v>832.00016330089124</v>
      </c>
      <c r="C42" s="172">
        <f>tab_dinamicas!N563</f>
        <v>8635.9757456378375</v>
      </c>
      <c r="D42" s="172">
        <f>tab_dinamicas!O563</f>
        <v>58933.297689695384</v>
      </c>
      <c r="E42" s="172">
        <f>tab_dinamicas!P563</f>
        <v>0</v>
      </c>
      <c r="F42" s="172">
        <f>tab_dinamicas!Q563</f>
        <v>1449.3356606727541</v>
      </c>
      <c r="G42" s="172">
        <f>tab_dinamicas!R563</f>
        <v>1328.0555197444471</v>
      </c>
      <c r="H42" s="172">
        <f>tab_dinamicas!S563</f>
        <v>1685.2706581583955</v>
      </c>
      <c r="I42" s="172">
        <f>tab_dinamicas!T563</f>
        <v>0</v>
      </c>
      <c r="J42" s="172">
        <f>tab_dinamicas!U563</f>
        <v>0</v>
      </c>
      <c r="K42" s="172">
        <f>tab_dinamicas!V563</f>
        <v>12109.999490241835</v>
      </c>
      <c r="L42" s="172">
        <f t="shared" si="2"/>
        <v>84973.934927451555</v>
      </c>
      <c r="N42" s="157" t="s">
        <v>534</v>
      </c>
      <c r="O42" s="20">
        <f>+B42/'Total x Ano'!$C$30</f>
        <v>5.941578097826852E-6</v>
      </c>
      <c r="P42" s="20">
        <f>+C42/'Total x Ano'!$C$30</f>
        <v>6.1672252731384447E-5</v>
      </c>
      <c r="Q42" s="20">
        <f>+D42/'Total x Ano'!$C$30</f>
        <v>4.2086144478215731E-4</v>
      </c>
      <c r="R42" s="20">
        <f>+E42/'Total x Ano'!$C$30</f>
        <v>0</v>
      </c>
      <c r="S42" s="20">
        <f>+F42/'Total x Ano'!$C$30</f>
        <v>1.03501674611311E-5</v>
      </c>
      <c r="T42" s="20">
        <f>+G42/'Total x Ano'!$C$30</f>
        <v>9.4840673558353505E-6</v>
      </c>
      <c r="U42" s="20">
        <f>+H42/'Total x Ano'!$C$30</f>
        <v>1.2035054406357038E-5</v>
      </c>
      <c r="V42" s="20">
        <f>+I42/'Total x Ano'!$C$30</f>
        <v>0</v>
      </c>
      <c r="W42" s="20">
        <f>+J42/'Total x Ano'!$C$30</f>
        <v>0</v>
      </c>
      <c r="X42" s="20">
        <f>+K42/'Total x Ano'!$C$30</f>
        <v>8.6481362516143814E-5</v>
      </c>
      <c r="Y42" s="20">
        <f>+L42/'Total x Ano'!$C$30</f>
        <v>6.0682592735083595E-4</v>
      </c>
    </row>
    <row r="43" spans="1:25" x14ac:dyDescent="0.25">
      <c r="A43" s="157" t="s">
        <v>535</v>
      </c>
      <c r="B43" s="172">
        <f>tab_dinamicas!M564</f>
        <v>9554.5770334968656</v>
      </c>
      <c r="C43" s="172">
        <f>tab_dinamicas!N564</f>
        <v>4186.257551511042</v>
      </c>
      <c r="D43" s="172">
        <f>tab_dinamicas!O564</f>
        <v>118761.06097244148</v>
      </c>
      <c r="E43" s="172">
        <f>tab_dinamicas!P564</f>
        <v>560.85487272276839</v>
      </c>
      <c r="F43" s="172">
        <f>tab_dinamicas!Q564</f>
        <v>31037.510946682676</v>
      </c>
      <c r="G43" s="172">
        <f>tab_dinamicas!R564</f>
        <v>3885.0309968960328</v>
      </c>
      <c r="H43" s="172">
        <f>tab_dinamicas!S564</f>
        <v>3934.6637826853603</v>
      </c>
      <c r="I43" s="172">
        <f>tab_dinamicas!T564</f>
        <v>2601.5194567767985</v>
      </c>
      <c r="J43" s="172">
        <f>tab_dinamicas!U564</f>
        <v>0</v>
      </c>
      <c r="K43" s="172">
        <f>tab_dinamicas!V564</f>
        <v>13336.665995724929</v>
      </c>
      <c r="L43" s="172">
        <f t="shared" si="2"/>
        <v>187858.14160893796</v>
      </c>
      <c r="N43" s="157" t="s">
        <v>535</v>
      </c>
      <c r="O43" s="20">
        <f>+B43/'Total x Ano'!$C$30</f>
        <v>6.8232277035856705E-5</v>
      </c>
      <c r="P43" s="20">
        <f>+C43/'Total x Ano'!$C$30</f>
        <v>2.9895398194681615E-5</v>
      </c>
      <c r="Q43" s="20">
        <f>+D43/'Total x Ano'!$C$30</f>
        <v>8.4811055318669286E-4</v>
      </c>
      <c r="R43" s="20">
        <f>+E43/'Total x Ano'!$C$30</f>
        <v>4.0052432377034577E-6</v>
      </c>
      <c r="S43" s="20">
        <f>+F43/'Total x Ano'!$C$30</f>
        <v>2.2164874886590471E-4</v>
      </c>
      <c r="T43" s="20">
        <f>+G43/'Total x Ano'!$C$30</f>
        <v>2.7744243449370442E-5</v>
      </c>
      <c r="U43" s="20">
        <f>+H43/'Total x Ano'!$C$30</f>
        <v>2.8098686977133729E-5</v>
      </c>
      <c r="V43" s="20">
        <f>+I43/'Total x Ano'!$C$30</f>
        <v>1.8578278836064837E-5</v>
      </c>
      <c r="W43" s="20">
        <f>+J43/'Total x Ano'!$C$30</f>
        <v>0</v>
      </c>
      <c r="X43" s="20">
        <f>+K43/'Total x Ano'!$C$30</f>
        <v>9.5241378636092984E-5</v>
      </c>
      <c r="Y43" s="20">
        <f>+L43/'Total x Ano'!$C$30</f>
        <v>1.3415548084195013E-3</v>
      </c>
    </row>
    <row r="44" spans="1:25" x14ac:dyDescent="0.25">
      <c r="A44" s="157" t="s">
        <v>536</v>
      </c>
      <c r="B44" s="172">
        <f>tab_dinamicas!M565</f>
        <v>6887.0596381971482</v>
      </c>
      <c r="C44" s="172">
        <f>tab_dinamicas!N565</f>
        <v>5035.3735636947076</v>
      </c>
      <c r="D44" s="172">
        <f>tab_dinamicas!O565</f>
        <v>316132.35466467479</v>
      </c>
      <c r="E44" s="172">
        <f>tab_dinamicas!P565</f>
        <v>0</v>
      </c>
      <c r="F44" s="172">
        <f>tab_dinamicas!Q565</f>
        <v>44282.795333216651</v>
      </c>
      <c r="G44" s="172">
        <f>tab_dinamicas!R565</f>
        <v>5697.6342810674723</v>
      </c>
      <c r="H44" s="172">
        <f>tab_dinamicas!S565</f>
        <v>3132.8229234866276</v>
      </c>
      <c r="I44" s="172">
        <f>tab_dinamicas!T565</f>
        <v>5201.7454162110089</v>
      </c>
      <c r="J44" s="172">
        <f>tab_dinamicas!U565</f>
        <v>0</v>
      </c>
      <c r="K44" s="172">
        <f>tab_dinamicas!V565</f>
        <v>46198.560729210483</v>
      </c>
      <c r="L44" s="172">
        <f t="shared" si="2"/>
        <v>432568.34654975892</v>
      </c>
      <c r="N44" s="157" t="s">
        <v>536</v>
      </c>
      <c r="O44" s="20">
        <f>+B44/'Total x Ano'!$C$30</f>
        <v>4.9182685905244058E-5</v>
      </c>
      <c r="P44" s="20">
        <f>+C44/'Total x Ano'!$C$30</f>
        <v>3.5959206019536567E-5</v>
      </c>
      <c r="Q44" s="20">
        <f>+D44/'Total x Ano'!$C$30</f>
        <v>2.2576018098818202E-3</v>
      </c>
      <c r="R44" s="20">
        <f>+E44/'Total x Ano'!$C$30</f>
        <v>0</v>
      </c>
      <c r="S44" s="20">
        <f>+F44/'Total x Ano'!$C$30</f>
        <v>3.162375423323518E-4</v>
      </c>
      <c r="T44" s="20">
        <f>+G44/'Total x Ano'!$C$30</f>
        <v>4.0688620684290762E-5</v>
      </c>
      <c r="U44" s="20">
        <f>+H44/'Total x Ano'!$C$30</f>
        <v>2.2372486073450863E-5</v>
      </c>
      <c r="V44" s="20">
        <f>+I44/'Total x Ano'!$C$30</f>
        <v>3.7147320395721186E-5</v>
      </c>
      <c r="W44" s="20">
        <f>+J44/'Total x Ano'!$C$30</f>
        <v>0</v>
      </c>
      <c r="X44" s="20">
        <f>+K44/'Total x Ano'!$C$30</f>
        <v>3.2991863305744458E-4</v>
      </c>
      <c r="Y44" s="20">
        <f>+L44/'Total x Ano'!$C$30</f>
        <v>3.0891083043498605E-3</v>
      </c>
    </row>
    <row r="45" spans="1:25" x14ac:dyDescent="0.25">
      <c r="A45" s="157" t="s">
        <v>537</v>
      </c>
      <c r="B45" s="172">
        <f>tab_dinamicas!M566</f>
        <v>5528.0537163182662</v>
      </c>
      <c r="C45" s="172">
        <f>tab_dinamicas!N566</f>
        <v>55742.548148345508</v>
      </c>
      <c r="D45" s="172">
        <f>tab_dinamicas!O566</f>
        <v>129039.44821355192</v>
      </c>
      <c r="E45" s="172">
        <f>tab_dinamicas!P566</f>
        <v>449.76065714485247</v>
      </c>
      <c r="F45" s="172">
        <f>tab_dinamicas!Q566</f>
        <v>38267.088469183269</v>
      </c>
      <c r="G45" s="172">
        <f>tab_dinamicas!R566</f>
        <v>4463.968226468789</v>
      </c>
      <c r="H45" s="172">
        <f>tab_dinamicas!S566</f>
        <v>1947.2639963608617</v>
      </c>
      <c r="I45" s="172">
        <f>tab_dinamicas!T566</f>
        <v>998.70027369569459</v>
      </c>
      <c r="J45" s="172">
        <f>tab_dinamicas!U566</f>
        <v>4413.3439841628087</v>
      </c>
      <c r="K45" s="172">
        <f>tab_dinamicas!V566</f>
        <v>15040.381165388737</v>
      </c>
      <c r="L45" s="172">
        <f t="shared" si="2"/>
        <v>255890.55685062072</v>
      </c>
      <c r="N45" s="157" t="s">
        <v>537</v>
      </c>
      <c r="O45" s="20">
        <f>+B45/'Total x Ano'!$C$30</f>
        <v>3.9477591872308903E-5</v>
      </c>
      <c r="P45" s="20">
        <f>+C45/'Total x Ano'!$C$30</f>
        <v>3.9807528628511943E-4</v>
      </c>
      <c r="Q45" s="20">
        <f>+D45/'Total x Ano'!$C$30</f>
        <v>9.2151178939616093E-4</v>
      </c>
      <c r="R45" s="20">
        <f>+E45/'Total x Ano'!$C$30</f>
        <v>3.2118840688131448E-6</v>
      </c>
      <c r="S45" s="20">
        <f>+F45/'Total x Ano'!$C$30</f>
        <v>2.7327746405005814E-4</v>
      </c>
      <c r="T45" s="20">
        <f>+G45/'Total x Ano'!$C$30</f>
        <v>3.187861855525855E-5</v>
      </c>
      <c r="U45" s="20">
        <f>+H45/'Total x Ano'!$C$30</f>
        <v>1.3906032260332959E-5</v>
      </c>
      <c r="V45" s="20">
        <f>+I45/'Total x Ano'!$C$30</f>
        <v>7.13203666804817E-6</v>
      </c>
      <c r="W45" s="20">
        <f>+J45/'Total x Ano'!$C$30</f>
        <v>3.1517094720802867E-5</v>
      </c>
      <c r="X45" s="20">
        <f>+K45/'Total x Ano'!$C$30</f>
        <v>1.0740815117234905E-4</v>
      </c>
      <c r="Y45" s="20">
        <f>+L45/'Total x Ano'!$C$30</f>
        <v>1.8273959490492523E-3</v>
      </c>
    </row>
    <row r="46" spans="1:25" x14ac:dyDescent="0.25">
      <c r="A46" s="157" t="s">
        <v>538</v>
      </c>
      <c r="B46" s="172">
        <f>tab_dinamicas!M567</f>
        <v>53592.291504763547</v>
      </c>
      <c r="C46" s="172">
        <f>tab_dinamicas!N567</f>
        <v>56625.506531148392</v>
      </c>
      <c r="D46" s="172">
        <f>tab_dinamicas!O567</f>
        <v>551557.58588130795</v>
      </c>
      <c r="E46" s="172">
        <f>tab_dinamicas!P567</f>
        <v>8012.9039143404043</v>
      </c>
      <c r="F46" s="172">
        <f>tab_dinamicas!Q567</f>
        <v>295256.76580761489</v>
      </c>
      <c r="G46" s="172">
        <f>tab_dinamicas!R567</f>
        <v>40893.28022040498</v>
      </c>
      <c r="H46" s="172">
        <f>tab_dinamicas!S567</f>
        <v>46331.324113211609</v>
      </c>
      <c r="I46" s="172">
        <f>tab_dinamicas!T567</f>
        <v>15743.138996015798</v>
      </c>
      <c r="J46" s="172">
        <f>tab_dinamicas!U567</f>
        <v>1344.8073796850015</v>
      </c>
      <c r="K46" s="172">
        <f>tab_dinamicas!V567</f>
        <v>92231.040040415857</v>
      </c>
      <c r="L46" s="172">
        <f t="shared" si="2"/>
        <v>1161588.6443889088</v>
      </c>
      <c r="N46" s="157" t="s">
        <v>538</v>
      </c>
      <c r="O46" s="20">
        <f>+B46/'Total x Ano'!$C$30</f>
        <v>3.8271961889254844E-4</v>
      </c>
      <c r="P46" s="20">
        <f>+C46/'Total x Ano'!$C$30</f>
        <v>4.0438077325490621E-4</v>
      </c>
      <c r="Q46" s="20">
        <f>+D46/'Total x Ano'!$C$30</f>
        <v>3.9388483518571944E-3</v>
      </c>
      <c r="R46" s="20">
        <f>+E46/'Total x Ano'!$C$30</f>
        <v>5.722269838091148E-5</v>
      </c>
      <c r="S46" s="20">
        <f>+F46/'Total x Ano'!$C$30</f>
        <v>2.1085225824929083E-3</v>
      </c>
      <c r="T46" s="20">
        <f>+G46/'Total x Ano'!$C$30</f>
        <v>2.9203193559709003E-4</v>
      </c>
      <c r="U46" s="20">
        <f>+H46/'Total x Ano'!$C$30</f>
        <v>3.3086673865810324E-4</v>
      </c>
      <c r="V46" s="20">
        <f>+I46/'Total x Ano'!$C$30</f>
        <v>1.1242676861824491E-4</v>
      </c>
      <c r="W46" s="20">
        <f>+J46/'Total x Ano'!$C$30</f>
        <v>9.6036977219229887E-6</v>
      </c>
      <c r="X46" s="20">
        <f>+K46/'Total x Ano'!$C$30</f>
        <v>6.5865122582403136E-4</v>
      </c>
      <c r="Y46" s="20">
        <f>+L46/'Total x Ano'!$C$30</f>
        <v>8.295274391297864E-3</v>
      </c>
    </row>
    <row r="47" spans="1:25" x14ac:dyDescent="0.25">
      <c r="A47" s="157" t="s">
        <v>539</v>
      </c>
      <c r="B47" s="172">
        <f>tab_dinamicas!M568</f>
        <v>8289.6437148833793</v>
      </c>
      <c r="C47" s="172">
        <f>tab_dinamicas!N568</f>
        <v>14375.611415632158</v>
      </c>
      <c r="D47" s="172">
        <f>tab_dinamicas!O568</f>
        <v>219571.00151271888</v>
      </c>
      <c r="E47" s="172">
        <f>tab_dinamicas!P568</f>
        <v>558.83882316337144</v>
      </c>
      <c r="F47" s="172">
        <f>tab_dinamicas!Q568</f>
        <v>107025.95515101633</v>
      </c>
      <c r="G47" s="172">
        <f>tab_dinamicas!R568</f>
        <v>13628.850921825036</v>
      </c>
      <c r="H47" s="172">
        <f>tab_dinamicas!S568</f>
        <v>11259.659417614195</v>
      </c>
      <c r="I47" s="172">
        <f>tab_dinamicas!T568</f>
        <v>2130.9526160595874</v>
      </c>
      <c r="J47" s="172">
        <f>tab_dinamicas!U568</f>
        <v>8386.1489790314317</v>
      </c>
      <c r="K47" s="172">
        <f>tab_dinamicas!V568</f>
        <v>51163.193587183399</v>
      </c>
      <c r="L47" s="172">
        <f t="shared" si="2"/>
        <v>436389.85613912775</v>
      </c>
      <c r="N47" s="157" t="s">
        <v>539</v>
      </c>
      <c r="O47" s="20">
        <f>+B47/'Total x Ano'!$C$30</f>
        <v>5.9198985418139453E-5</v>
      </c>
      <c r="P47" s="20">
        <f>+C47/'Total x Ano'!$C$30</f>
        <v>1.0266081870839724E-4</v>
      </c>
      <c r="Q47" s="20">
        <f>+D47/'Total x Ano'!$C$30</f>
        <v>1.5680264392376948E-3</v>
      </c>
      <c r="R47" s="20">
        <f>+E47/'Total x Ano'!$C$30</f>
        <v>3.9908459858342726E-6</v>
      </c>
      <c r="S47" s="20">
        <f>+F47/'Total x Ano'!$C$30</f>
        <v>7.643064257360061E-4</v>
      </c>
      <c r="T47" s="20">
        <f>+G47/'Total x Ano'!$C$30</f>
        <v>9.7327964233076479E-5</v>
      </c>
      <c r="U47" s="20">
        <f>+H47/'Total x Ano'!$C$30</f>
        <v>8.0408813285883985E-5</v>
      </c>
      <c r="V47" s="20">
        <f>+I47/'Total x Ano'!$C$30</f>
        <v>1.521781118510138E-5</v>
      </c>
      <c r="W47" s="20">
        <f>+J47/'Total x Ano'!$C$30</f>
        <v>5.9888160239346429E-5</v>
      </c>
      <c r="X47" s="20">
        <f>+K47/'Total x Ano'!$C$30</f>
        <v>3.6537265717163892E-4</v>
      </c>
      <c r="Y47" s="20">
        <f>+L47/'Total x Ano'!$C$30</f>
        <v>3.1163989212011187E-3</v>
      </c>
    </row>
    <row r="48" spans="1:25" x14ac:dyDescent="0.25">
      <c r="A48" s="157" t="s">
        <v>540</v>
      </c>
      <c r="B48" s="172">
        <f>tab_dinamicas!M569</f>
        <v>2165.2012807391743</v>
      </c>
      <c r="C48" s="172">
        <f>tab_dinamicas!N569</f>
        <v>10809.758262395068</v>
      </c>
      <c r="D48" s="172">
        <f>tab_dinamicas!O569</f>
        <v>227204.17823613872</v>
      </c>
      <c r="E48" s="172">
        <f>tab_dinamicas!P569</f>
        <v>776.63769145293361</v>
      </c>
      <c r="F48" s="172">
        <f>tab_dinamicas!Q569</f>
        <v>92299.489213467532</v>
      </c>
      <c r="G48" s="172">
        <f>tab_dinamicas!R569</f>
        <v>7715.0635099860465</v>
      </c>
      <c r="H48" s="172">
        <f>tab_dinamicas!S569</f>
        <v>4564.3799627052722</v>
      </c>
      <c r="I48" s="172">
        <f>tab_dinamicas!T569</f>
        <v>13620.251391460042</v>
      </c>
      <c r="J48" s="172">
        <f>tab_dinamicas!U569</f>
        <v>1687.7828510276813</v>
      </c>
      <c r="K48" s="172">
        <f>tab_dinamicas!V569</f>
        <v>22439.148600993864</v>
      </c>
      <c r="L48" s="172">
        <f t="shared" si="2"/>
        <v>383281.89100036625</v>
      </c>
      <c r="N48" s="157" t="s">
        <v>540</v>
      </c>
      <c r="O48" s="20">
        <f>+B48/'Total x Ano'!$C$30</f>
        <v>1.5462391805293466E-5</v>
      </c>
      <c r="P48" s="20">
        <f>+C48/'Total x Ano'!$C$30</f>
        <v>7.7195925875584001E-5</v>
      </c>
      <c r="Q48" s="20">
        <f>+D48/'Total x Ano'!$C$30</f>
        <v>1.6225373848326792E-3</v>
      </c>
      <c r="R48" s="20">
        <f>+E48/'Total x Ano'!$C$30</f>
        <v>5.546217057429532E-6</v>
      </c>
      <c r="S48" s="20">
        <f>+F48/'Total x Ano'!$C$30</f>
        <v>6.5914004316488942E-4</v>
      </c>
      <c r="T48" s="20">
        <f>+G48/'Total x Ano'!$C$30</f>
        <v>5.5095725212854829E-5</v>
      </c>
      <c r="U48" s="20">
        <f>+H48/'Total x Ano'!$C$30</f>
        <v>3.2595690737576974E-5</v>
      </c>
      <c r="V48" s="20">
        <f>+I48/'Total x Ano'!$C$30</f>
        <v>9.7266552248413489E-5</v>
      </c>
      <c r="W48" s="20">
        <f>+J48/'Total x Ano'!$C$30</f>
        <v>1.2052994775587792E-5</v>
      </c>
      <c r="X48" s="20">
        <f>+K48/'Total x Ano'!$C$30</f>
        <v>1.6024510540069549E-4</v>
      </c>
      <c r="Y48" s="20">
        <f>+L48/'Total x Ano'!$C$30</f>
        <v>2.7371380311110036E-3</v>
      </c>
    </row>
    <row r="49" spans="1:25" x14ac:dyDescent="0.25">
      <c r="A49" s="157" t="s">
        <v>541</v>
      </c>
      <c r="B49" s="172">
        <f>tab_dinamicas!M570</f>
        <v>448234.74939277547</v>
      </c>
      <c r="C49" s="172">
        <f>tab_dinamicas!N570</f>
        <v>173565.55491489239</v>
      </c>
      <c r="D49" s="172">
        <f>tab_dinamicas!O570</f>
        <v>689280.2151888184</v>
      </c>
      <c r="E49" s="172">
        <f>tab_dinamicas!P570</f>
        <v>2481.6351712249048</v>
      </c>
      <c r="F49" s="172">
        <f>tab_dinamicas!Q570</f>
        <v>524086.25434570684</v>
      </c>
      <c r="G49" s="172">
        <f>tab_dinamicas!R570</f>
        <v>23586.888346014755</v>
      </c>
      <c r="H49" s="172">
        <f>tab_dinamicas!S570</f>
        <v>30424.893004435282</v>
      </c>
      <c r="I49" s="172">
        <f>tab_dinamicas!T570</f>
        <v>31151.479994050191</v>
      </c>
      <c r="J49" s="172">
        <f>tab_dinamicas!U570</f>
        <v>44339.972055954328</v>
      </c>
      <c r="K49" s="172">
        <f>tab_dinamicas!V570</f>
        <v>196488.728046326</v>
      </c>
      <c r="L49" s="172">
        <f t="shared" si="2"/>
        <v>2163640.3704601987</v>
      </c>
      <c r="N49" s="157" t="s">
        <v>541</v>
      </c>
      <c r="O49" s="20">
        <f>+B49/'Total x Ano'!$C$30</f>
        <v>3.2009870756646397E-3</v>
      </c>
      <c r="P49" s="20">
        <f>+C49/'Total x Ano'!$C$30</f>
        <v>1.2394868956853047E-3</v>
      </c>
      <c r="Q49" s="20">
        <f>+D49/'Total x Ano'!$C$30</f>
        <v>4.9223695024085768E-3</v>
      </c>
      <c r="R49" s="20">
        <f>+E49/'Total x Ano'!$C$30</f>
        <v>1.7722146978490729E-5</v>
      </c>
      <c r="S49" s="20">
        <f>+F49/'Total x Ano'!$C$30</f>
        <v>3.7426668257352601E-3</v>
      </c>
      <c r="T49" s="20">
        <f>+G49/'Total x Ano'!$C$30</f>
        <v>1.6844148039173656E-4</v>
      </c>
      <c r="U49" s="20">
        <f>+H49/'Total x Ano'!$C$30</f>
        <v>2.1727384906594337E-4</v>
      </c>
      <c r="V49" s="20">
        <f>+I49/'Total x Ano'!$C$30</f>
        <v>2.2246263812402992E-4</v>
      </c>
      <c r="W49" s="20">
        <f>+J49/'Total x Ano'!$C$30</f>
        <v>3.1664585951605989E-4</v>
      </c>
      <c r="X49" s="20">
        <f>+K49/'Total x Ano'!$C$30</f>
        <v>1.4031885743845702E-3</v>
      </c>
      <c r="Y49" s="20">
        <f>+L49/'Total x Ano'!$C$30</f>
        <v>1.5451244847954614E-2</v>
      </c>
    </row>
    <row r="50" spans="1:25" x14ac:dyDescent="0.25">
      <c r="A50" s="157" t="s">
        <v>542</v>
      </c>
      <c r="B50" s="172">
        <f>tab_dinamicas!M571</f>
        <v>3256.937803903912</v>
      </c>
      <c r="C50" s="172">
        <f>tab_dinamicas!N571</f>
        <v>2115.6212414280344</v>
      </c>
      <c r="D50" s="172">
        <f>tab_dinamicas!O571</f>
        <v>197335.47481734341</v>
      </c>
      <c r="E50" s="172">
        <f>tab_dinamicas!P571</f>
        <v>1503.5867726109416</v>
      </c>
      <c r="F50" s="172">
        <f>tab_dinamicas!Q571</f>
        <v>49053.622702006491</v>
      </c>
      <c r="G50" s="172">
        <f>tab_dinamicas!R571</f>
        <v>6056.1640959984707</v>
      </c>
      <c r="H50" s="172">
        <f>tab_dinamicas!S571</f>
        <v>4256.5661611653004</v>
      </c>
      <c r="I50" s="172">
        <f>tab_dinamicas!T571</f>
        <v>1511.7389213733229</v>
      </c>
      <c r="J50" s="172">
        <f>tab_dinamicas!U571</f>
        <v>547.50974974265966</v>
      </c>
      <c r="K50" s="172">
        <f>tab_dinamicas!V571</f>
        <v>13347.476612254393</v>
      </c>
      <c r="L50" s="172">
        <f t="shared" si="2"/>
        <v>278984.69887782692</v>
      </c>
      <c r="N50" s="157" t="s">
        <v>542</v>
      </c>
      <c r="O50" s="20">
        <f>+B50/'Total x Ano'!$C$30</f>
        <v>2.3258829956096284E-5</v>
      </c>
      <c r="P50" s="20">
        <f>+C50/'Total x Ano'!$C$30</f>
        <v>1.5108324956926842E-5</v>
      </c>
      <c r="Q50" s="20">
        <f>+D50/'Total x Ano'!$C$30</f>
        <v>1.4092354627038256E-3</v>
      </c>
      <c r="R50" s="20">
        <f>+E50/'Total x Ano'!$C$30</f>
        <v>1.0737591926525243E-5</v>
      </c>
      <c r="S50" s="20">
        <f>+F50/'Total x Ano'!$C$30</f>
        <v>3.5030753973530089E-4</v>
      </c>
      <c r="T50" s="20">
        <f>+G50/'Total x Ano'!$C$30</f>
        <v>4.3248996258449804E-5</v>
      </c>
      <c r="U50" s="20">
        <f>+H50/'Total x Ano'!$C$30</f>
        <v>3.0397494364414362E-5</v>
      </c>
      <c r="V50" s="20">
        <f>+I50/'Total x Ano'!$C$30</f>
        <v>1.0795809016705398E-5</v>
      </c>
      <c r="W50" s="20">
        <f>+J50/'Total x Ano'!$C$30</f>
        <v>3.9099414650489445E-6</v>
      </c>
      <c r="X50" s="20">
        <f>+K50/'Total x Ano'!$C$30</f>
        <v>9.5318580691127017E-5</v>
      </c>
      <c r="Y50" s="20">
        <f>+L50/'Total x Ano'!$C$30</f>
        <v>1.9923185710744203E-3</v>
      </c>
    </row>
    <row r="51" spans="1:25" x14ac:dyDescent="0.25">
      <c r="A51" s="157" t="s">
        <v>543</v>
      </c>
      <c r="B51" s="172">
        <f>tab_dinamicas!M572</f>
        <v>15815.041759362204</v>
      </c>
      <c r="C51" s="172">
        <f>tab_dinamicas!N572</f>
        <v>6180.6627944526899</v>
      </c>
      <c r="D51" s="172">
        <f>tab_dinamicas!O572</f>
        <v>218179.54091066442</v>
      </c>
      <c r="E51" s="172">
        <f>tab_dinamicas!P572</f>
        <v>9059.104902797515</v>
      </c>
      <c r="F51" s="172">
        <f>tab_dinamicas!Q572</f>
        <v>55677.508740260877</v>
      </c>
      <c r="G51" s="172">
        <f>tab_dinamicas!R572</f>
        <v>8102.4493823623707</v>
      </c>
      <c r="H51" s="172">
        <f>tab_dinamicas!S572</f>
        <v>5899.8473360161006</v>
      </c>
      <c r="I51" s="172">
        <f>tab_dinamicas!T572</f>
        <v>1325.18403327232</v>
      </c>
      <c r="J51" s="172">
        <f>tab_dinamicas!U572</f>
        <v>5722.8733220083495</v>
      </c>
      <c r="K51" s="172">
        <f>tab_dinamicas!V572</f>
        <v>24351.686261483235</v>
      </c>
      <c r="L51" s="172">
        <f t="shared" si="2"/>
        <v>350313.89944268012</v>
      </c>
      <c r="N51" s="157" t="s">
        <v>543</v>
      </c>
      <c r="O51" s="20">
        <f>+B51/'Total x Ano'!$C$30</f>
        <v>1.1294024914711559E-4</v>
      </c>
      <c r="P51" s="20">
        <f>+C51/'Total x Ano'!$C$30</f>
        <v>4.4138081107915174E-5</v>
      </c>
      <c r="Q51" s="20">
        <f>+D51/'Total x Ano'!$C$30</f>
        <v>1.5580895759991645E-3</v>
      </c>
      <c r="R51" s="20">
        <f>+E51/'Total x Ano'!$C$30</f>
        <v>6.4693952778602663E-5</v>
      </c>
      <c r="S51" s="20">
        <f>+F51/'Total x Ano'!$C$30</f>
        <v>3.9761081916165383E-4</v>
      </c>
      <c r="T51" s="20">
        <f>+G51/'Total x Ano'!$C$30</f>
        <v>5.7862171081791897E-5</v>
      </c>
      <c r="U51" s="20">
        <f>+H51/'Total x Ano'!$C$30</f>
        <v>4.2132688499867527E-5</v>
      </c>
      <c r="V51" s="20">
        <f>+I51/'Total x Ano'!$C$30</f>
        <v>9.4635611565777591E-6</v>
      </c>
      <c r="W51" s="20">
        <f>+J51/'Total x Ano'!$C$30</f>
        <v>4.0868860712453156E-5</v>
      </c>
      <c r="X51" s="20">
        <f>+K51/'Total x Ano'!$C$30</f>
        <v>1.7390314583875136E-4</v>
      </c>
      <c r="Y51" s="20">
        <f>+L51/'Total x Ano'!$C$30</f>
        <v>2.5017031054838938E-3</v>
      </c>
    </row>
    <row r="52" spans="1:25" x14ac:dyDescent="0.25">
      <c r="A52" s="157" t="s">
        <v>544</v>
      </c>
      <c r="B52" s="172">
        <f>tab_dinamicas!M573</f>
        <v>74247.690209174601</v>
      </c>
      <c r="C52" s="172">
        <f>tab_dinamicas!N573</f>
        <v>79712.750996435527</v>
      </c>
      <c r="D52" s="172">
        <f>tab_dinamicas!O573</f>
        <v>873890.68956470094</v>
      </c>
      <c r="E52" s="172">
        <f>tab_dinamicas!P573</f>
        <v>2903.7584785080385</v>
      </c>
      <c r="F52" s="172">
        <f>tab_dinamicas!Q573</f>
        <v>410381.25785323331</v>
      </c>
      <c r="G52" s="172">
        <f>tab_dinamicas!R573</f>
        <v>68568.591651115436</v>
      </c>
      <c r="H52" s="172">
        <f>tab_dinamicas!S573</f>
        <v>46708.72380233743</v>
      </c>
      <c r="I52" s="172">
        <f>tab_dinamicas!T573</f>
        <v>21009.127544502739</v>
      </c>
      <c r="J52" s="172">
        <f>tab_dinamicas!U573</f>
        <v>27935.40491318806</v>
      </c>
      <c r="K52" s="172">
        <f>tab_dinamicas!V573</f>
        <v>252075.64250995577</v>
      </c>
      <c r="L52" s="172">
        <f t="shared" si="2"/>
        <v>1857433.6375231515</v>
      </c>
      <c r="N52" s="157" t="s">
        <v>544</v>
      </c>
      <c r="O52" s="20">
        <f>+B52/'Total x Ano'!$C$30</f>
        <v>5.3022639828680487E-4</v>
      </c>
      <c r="P52" s="20">
        <f>+C52/'Total x Ano'!$C$30</f>
        <v>5.6925413759403712E-4</v>
      </c>
      <c r="Q52" s="20">
        <f>+D52/'Total x Ano'!$C$30</f>
        <v>6.2407316849704157E-3</v>
      </c>
      <c r="R52" s="20">
        <f>+E52/'Total x Ano'!$C$30</f>
        <v>2.0736663931450341E-5</v>
      </c>
      <c r="S52" s="20">
        <f>+F52/'Total x Ano'!$C$30</f>
        <v>2.9306632389897668E-3</v>
      </c>
      <c r="T52" s="20">
        <f>+G52/'Total x Ano'!$C$30</f>
        <v>4.8967014710279944E-4</v>
      </c>
      <c r="U52" s="20">
        <f>+H52/'Total x Ano'!$C$30</f>
        <v>3.3356187001257355E-4</v>
      </c>
      <c r="V52" s="20">
        <f>+I52/'Total x Ano'!$C$30</f>
        <v>1.500328696783257E-4</v>
      </c>
      <c r="W52" s="20">
        <f>+J52/'Total x Ano'!$C$30</f>
        <v>1.9949562188498792E-4</v>
      </c>
      <c r="X52" s="20">
        <f>+K52/'Total x Ano'!$C$30</f>
        <v>1.8001524309690963E-3</v>
      </c>
      <c r="Y52" s="20">
        <f>+L52/'Total x Ano'!$C$30</f>
        <v>1.3264525063420254E-2</v>
      </c>
    </row>
    <row r="53" spans="1:25" x14ac:dyDescent="0.25">
      <c r="A53" s="157" t="s">
        <v>545</v>
      </c>
      <c r="B53" s="172">
        <f>tab_dinamicas!M574</f>
        <v>649415.14120691607</v>
      </c>
      <c r="C53" s="172">
        <f>tab_dinamicas!N574</f>
        <v>237113.14475154641</v>
      </c>
      <c r="D53" s="172">
        <f>tab_dinamicas!O574</f>
        <v>2470377.997835665</v>
      </c>
      <c r="E53" s="172">
        <f>tab_dinamicas!P574</f>
        <v>16649.884360454427</v>
      </c>
      <c r="F53" s="172">
        <f>tab_dinamicas!Q574</f>
        <v>1320858.714593353</v>
      </c>
      <c r="G53" s="172">
        <f>tab_dinamicas!R574</f>
        <v>187182.37492421572</v>
      </c>
      <c r="H53" s="172">
        <f>tab_dinamicas!S574</f>
        <v>120175.74740613154</v>
      </c>
      <c r="I53" s="172">
        <f>tab_dinamicas!T574</f>
        <v>46915.539637281006</v>
      </c>
      <c r="J53" s="172">
        <f>tab_dinamicas!U574</f>
        <v>109499.74374719366</v>
      </c>
      <c r="K53" s="172">
        <f>tab_dinamicas!V574</f>
        <v>420030.53398523177</v>
      </c>
      <c r="L53" s="172">
        <f t="shared" si="2"/>
        <v>5578218.8224479882</v>
      </c>
      <c r="N53" s="157" t="s">
        <v>545</v>
      </c>
      <c r="O53" s="20">
        <f>+B53/'Total x Ano'!$C$30</f>
        <v>4.6376803149697308E-3</v>
      </c>
      <c r="P53" s="20">
        <f>+C53/'Total x Ano'!$C$30</f>
        <v>1.6933004700062022E-3</v>
      </c>
      <c r="Q53" s="20">
        <f>+D53/'Total x Ano'!$C$30</f>
        <v>1.7641755918725088E-2</v>
      </c>
      <c r="R53" s="20">
        <f>+E53/'Total x Ano'!$C$30</f>
        <v>1.1890212599832058E-4</v>
      </c>
      <c r="S53" s="20">
        <f>+F53/'Total x Ano'!$C$30</f>
        <v>9.4326726785910336E-3</v>
      </c>
      <c r="T53" s="20">
        <f>+G53/'Total x Ano'!$C$30</f>
        <v>1.3367289433412338E-3</v>
      </c>
      <c r="U53" s="20">
        <f>+H53/'Total x Ano'!$C$30</f>
        <v>8.5821327948467534E-4</v>
      </c>
      <c r="V53" s="20">
        <f>+I53/'Total x Ano'!$C$30</f>
        <v>3.3503880774574574E-4</v>
      </c>
      <c r="W53" s="20">
        <f>+J53/'Total x Ano'!$C$30</f>
        <v>7.8197253782351719E-4</v>
      </c>
      <c r="X53" s="20">
        <f>+K53/'Total x Ano'!$C$30</f>
        <v>2.9995717924428166E-3</v>
      </c>
      <c r="Y53" s="20">
        <f>+L53/'Total x Ano'!$C$30</f>
        <v>3.9835836869128359E-2</v>
      </c>
    </row>
    <row r="54" spans="1:25" x14ac:dyDescent="0.25">
      <c r="A54" s="157" t="s">
        <v>546</v>
      </c>
      <c r="B54" s="172">
        <f>tab_dinamicas!M575</f>
        <v>30419.04885413454</v>
      </c>
      <c r="C54" s="172">
        <f>tab_dinamicas!N575</f>
        <v>20430.059508776631</v>
      </c>
      <c r="D54" s="172">
        <f>tab_dinamicas!O575</f>
        <v>804639.38512555172</v>
      </c>
      <c r="E54" s="172">
        <f>tab_dinamicas!P575</f>
        <v>1131.7129833683193</v>
      </c>
      <c r="F54" s="172">
        <f>tab_dinamicas!Q575</f>
        <v>359433.19675112423</v>
      </c>
      <c r="G54" s="172">
        <f>tab_dinamicas!R575</f>
        <v>30247.531012698324</v>
      </c>
      <c r="H54" s="172">
        <f>tab_dinamicas!S575</f>
        <v>15177.660266584297</v>
      </c>
      <c r="I54" s="172">
        <f>tab_dinamicas!T575</f>
        <v>105745.32936003941</v>
      </c>
      <c r="J54" s="172">
        <f>tab_dinamicas!U575</f>
        <v>24132.132665446959</v>
      </c>
      <c r="K54" s="172">
        <f>tab_dinamicas!V575</f>
        <v>80212.74742741615</v>
      </c>
      <c r="L54" s="172">
        <f t="shared" si="2"/>
        <v>1471568.8039551405</v>
      </c>
      <c r="N54" s="157" t="s">
        <v>546</v>
      </c>
      <c r="O54" s="20">
        <f>+B54/'Total x Ano'!$C$30</f>
        <v>2.1723211412770786E-4</v>
      </c>
      <c r="P54" s="20">
        <f>+C54/'Total x Ano'!$C$30</f>
        <v>1.4589756044404423E-4</v>
      </c>
      <c r="Q54" s="20">
        <f>+D54/'Total x Ano'!$C$30</f>
        <v>5.7461860684537708E-3</v>
      </c>
      <c r="R54" s="20">
        <f>+E54/'Total x Ano'!$C$30</f>
        <v>8.0819227827191076E-6</v>
      </c>
      <c r="S54" s="20">
        <f>+F54/'Total x Ano'!$C$30</f>
        <v>2.5668269113981335E-3</v>
      </c>
      <c r="T54" s="20">
        <f>+G54/'Total x Ano'!$C$30</f>
        <v>2.1600725060602198E-4</v>
      </c>
      <c r="U54" s="20">
        <f>+H54/'Total x Ano'!$C$30</f>
        <v>1.0838850494742146E-4</v>
      </c>
      <c r="V54" s="20">
        <f>+I54/'Total x Ano'!$C$30</f>
        <v>7.5516106917622753E-4</v>
      </c>
      <c r="W54" s="20">
        <f>+J54/'Total x Ano'!$C$30</f>
        <v>1.7233524369756335E-4</v>
      </c>
      <c r="X54" s="20">
        <f>+K54/'Total x Ano'!$C$30</f>
        <v>5.7282477132026112E-4</v>
      </c>
      <c r="Y54" s="20">
        <f>+L54/'Total x Ano'!$C$30</f>
        <v>1.050894141695387E-2</v>
      </c>
    </row>
    <row r="55" spans="1:25" x14ac:dyDescent="0.25">
      <c r="A55" s="157" t="s">
        <v>547</v>
      </c>
      <c r="B55" s="172">
        <f>tab_dinamicas!M576</f>
        <v>1091925.11872686</v>
      </c>
      <c r="C55" s="172">
        <f>tab_dinamicas!N576</f>
        <v>305227.20385521388</v>
      </c>
      <c r="D55" s="172">
        <f>tab_dinamicas!O576</f>
        <v>13148616.706676392</v>
      </c>
      <c r="E55" s="172">
        <f>tab_dinamicas!P576</f>
        <v>28889.414337663253</v>
      </c>
      <c r="F55" s="172">
        <f>tab_dinamicas!Q576</f>
        <v>2907363.4899607394</v>
      </c>
      <c r="G55" s="172">
        <f>tab_dinamicas!R576</f>
        <v>302360.95080231648</v>
      </c>
      <c r="H55" s="172">
        <f>tab_dinamicas!S576</f>
        <v>178607.21834895774</v>
      </c>
      <c r="I55" s="172">
        <f>tab_dinamicas!T576</f>
        <v>395859.07894670218</v>
      </c>
      <c r="J55" s="172">
        <f>tab_dinamicas!U576</f>
        <v>236900.83222469353</v>
      </c>
      <c r="K55" s="172">
        <f>tab_dinamicas!V576</f>
        <v>1154703.9177544191</v>
      </c>
      <c r="L55" s="172">
        <f t="shared" si="2"/>
        <v>19750453.931633957</v>
      </c>
      <c r="N55" s="157" t="s">
        <v>547</v>
      </c>
      <c r="O55" s="20">
        <f>+B55/'Total x Ano'!$C$30</f>
        <v>7.7977849717659389E-3</v>
      </c>
      <c r="P55" s="20">
        <f>+C55/'Total x Ano'!$C$30</f>
        <v>2.179724655452033E-3</v>
      </c>
      <c r="Q55" s="20">
        <f>+D55/'Total x Ano'!$C$30</f>
        <v>9.3898458782940716E-2</v>
      </c>
      <c r="R55" s="20">
        <f>+E55/'Total x Ano'!$C$30</f>
        <v>2.0630850696795909E-4</v>
      </c>
      <c r="S55" s="20">
        <f>+F55/'Total x Ano'!$C$30</f>
        <v>2.0762408466168704E-2</v>
      </c>
      <c r="T55" s="20">
        <f>+G55/'Total x Ano'!$C$30</f>
        <v>2.1592558297076256E-3</v>
      </c>
      <c r="U55" s="20">
        <f>+H55/'Total x Ano'!$C$30</f>
        <v>1.2754910196720256E-3</v>
      </c>
      <c r="V55" s="20">
        <f>+I55/'Total x Ano'!$C$30</f>
        <v>2.8269557351577467E-3</v>
      </c>
      <c r="W55" s="20">
        <f>+J55/'Total x Ano'!$C$30</f>
        <v>1.691784278645808E-3</v>
      </c>
      <c r="X55" s="20">
        <f>+K55/'Total x Ano'!$C$30</f>
        <v>8.2461083661149875E-3</v>
      </c>
      <c r="Y55" s="20">
        <f>+L55/'Total x Ano'!$C$30</f>
        <v>0.14104428061259355</v>
      </c>
    </row>
    <row r="56" spans="1:25" x14ac:dyDescent="0.25">
      <c r="A56" s="157" t="s">
        <v>548</v>
      </c>
      <c r="B56" s="172">
        <f>tab_dinamicas!M577</f>
        <v>2056574.2041198588</v>
      </c>
      <c r="C56" s="172">
        <f>tab_dinamicas!N577</f>
        <v>780253.91722110554</v>
      </c>
      <c r="D56" s="172">
        <f>tab_dinamicas!O577</f>
        <v>19248378.857478797</v>
      </c>
      <c r="E56" s="172">
        <f>tab_dinamicas!P577</f>
        <v>217342.40317573649</v>
      </c>
      <c r="F56" s="172">
        <f>tab_dinamicas!Q577</f>
        <v>12529348.164932743</v>
      </c>
      <c r="G56" s="172">
        <f>tab_dinamicas!R577</f>
        <v>1113293.094698621</v>
      </c>
      <c r="H56" s="172">
        <f>tab_dinamicas!S577</f>
        <v>638819.28881465388</v>
      </c>
      <c r="I56" s="172">
        <f>tab_dinamicas!T577</f>
        <v>2019182.4824927864</v>
      </c>
      <c r="J56" s="172">
        <f>tab_dinamicas!U577</f>
        <v>533712.75137900864</v>
      </c>
      <c r="K56" s="172">
        <f>tab_dinamicas!V577</f>
        <v>8600355.3559945673</v>
      </c>
      <c r="L56" s="172">
        <f t="shared" si="2"/>
        <v>47737260.520307884</v>
      </c>
      <c r="N56" s="157" t="s">
        <v>548</v>
      </c>
      <c r="O56" s="20">
        <f>+B56/'Total x Ano'!$C$30</f>
        <v>1.4686651261311301E-2</v>
      </c>
      <c r="P56" s="20">
        <f>+C56/'Total x Ano'!$C$30</f>
        <v>5.572041677145618E-3</v>
      </c>
      <c r="Q56" s="20">
        <f>+D56/'Total x Ano'!$C$30</f>
        <v>0.13745880263356308</v>
      </c>
      <c r="R56" s="20">
        <f>+E56/'Total x Ano'!$C$30</f>
        <v>1.5521113088664052E-3</v>
      </c>
      <c r="S56" s="20">
        <f>+F56/'Total x Ano'!$C$30</f>
        <v>8.9476064934243149E-2</v>
      </c>
      <c r="T56" s="20">
        <f>+G56/'Total x Ano'!$C$30</f>
        <v>7.9503804923305062E-3</v>
      </c>
      <c r="U56" s="20">
        <f>+H56/'Total x Ano'!$C$30</f>
        <v>4.5620119590262676E-3</v>
      </c>
      <c r="V56" s="20">
        <f>+I56/'Total x Ano'!$C$30</f>
        <v>1.4419625070621592E-2</v>
      </c>
      <c r="W56" s="20">
        <f>+J56/'Total x Ano'!$C$30</f>
        <v>3.8114127063910261E-3</v>
      </c>
      <c r="X56" s="20">
        <f>+K56/'Total x Ano'!$C$30</f>
        <v>6.1417876186431804E-2</v>
      </c>
      <c r="Y56" s="20">
        <f>+L56/'Total x Ano'!$C$30</f>
        <v>0.34090697822993077</v>
      </c>
    </row>
    <row r="57" spans="1:25" x14ac:dyDescent="0.25">
      <c r="A57" s="157" t="s">
        <v>549</v>
      </c>
      <c r="B57" s="172">
        <f>tab_dinamicas!M578</f>
        <v>110834.55120742225</v>
      </c>
      <c r="C57" s="172">
        <f>tab_dinamicas!N578</f>
        <v>196648.59568225479</v>
      </c>
      <c r="D57" s="172">
        <f>tab_dinamicas!O578</f>
        <v>1905216.4293765184</v>
      </c>
      <c r="E57" s="172">
        <f>tab_dinamicas!P578</f>
        <v>32438.76153925273</v>
      </c>
      <c r="F57" s="172">
        <f>tab_dinamicas!Q578</f>
        <v>1686097.3800795181</v>
      </c>
      <c r="G57" s="172">
        <f>tab_dinamicas!R578</f>
        <v>140520.94125040487</v>
      </c>
      <c r="H57" s="172">
        <f>tab_dinamicas!S578</f>
        <v>104129.12520677457</v>
      </c>
      <c r="I57" s="172">
        <f>tab_dinamicas!T578</f>
        <v>92871.912529936555</v>
      </c>
      <c r="J57" s="172">
        <f>tab_dinamicas!U578</f>
        <v>113420.48945037839</v>
      </c>
      <c r="K57" s="172">
        <f>tab_dinamicas!V578</f>
        <v>440910.99632819358</v>
      </c>
      <c r="L57" s="172">
        <f t="shared" si="2"/>
        <v>4823089.1826506546</v>
      </c>
      <c r="N57" s="157" t="s">
        <v>549</v>
      </c>
      <c r="O57" s="20">
        <f>+B57/'Total x Ano'!$C$30</f>
        <v>7.9150482293635302E-4</v>
      </c>
      <c r="P57" s="20">
        <f>+C57/'Total x Ano'!$C$30</f>
        <v>1.4043302400789824E-3</v>
      </c>
      <c r="Q57" s="20">
        <f>+D57/'Total x Ano'!$C$30</f>
        <v>1.3605757195397986E-2</v>
      </c>
      <c r="R57" s="20">
        <f>+E57/'Total x Ano'!$C$30</f>
        <v>2.3165552554410852E-4</v>
      </c>
      <c r="S57" s="20">
        <f>+F57/'Total x Ano'!$C$30</f>
        <v>1.2040958290846733E-2</v>
      </c>
      <c r="T57" s="20">
        <f>+G57/'Total x Ano'!$C$30</f>
        <v>1.0035047871949439E-3</v>
      </c>
      <c r="U57" s="20">
        <f>+H57/'Total x Ano'!$C$30</f>
        <v>7.4361924067398676E-4</v>
      </c>
      <c r="V57" s="20">
        <f>+I57/'Total x Ano'!$C$30</f>
        <v>6.6322790034309496E-4</v>
      </c>
      <c r="W57" s="20">
        <f>+J57/'Total x Ano'!$C$30</f>
        <v>8.0997183136303824E-4</v>
      </c>
      <c r="X57" s="20">
        <f>+K57/'Total x Ano'!$C$30</f>
        <v>3.1486858229464055E-3</v>
      </c>
      <c r="Y57" s="20">
        <f>+L57/'Total x Ano'!$C$30</f>
        <v>3.4443215657325638E-2</v>
      </c>
    </row>
    <row r="58" spans="1:25" x14ac:dyDescent="0.25">
      <c r="A58" s="157" t="s">
        <v>550</v>
      </c>
      <c r="B58" s="172">
        <f>tab_dinamicas!M579</f>
        <v>63164.073487708534</v>
      </c>
      <c r="C58" s="172">
        <f>tab_dinamicas!N579</f>
        <v>115522.9027134269</v>
      </c>
      <c r="D58" s="172">
        <f>tab_dinamicas!O579</f>
        <v>1331935.5409111411</v>
      </c>
      <c r="E58" s="172">
        <f>tab_dinamicas!P579</f>
        <v>10525.428091189451</v>
      </c>
      <c r="F58" s="172">
        <f>tab_dinamicas!Q579</f>
        <v>485999.7083774028</v>
      </c>
      <c r="G58" s="172">
        <f>tab_dinamicas!R579</f>
        <v>115013.49874337786</v>
      </c>
      <c r="H58" s="172">
        <f>tab_dinamicas!S579</f>
        <v>101810.9807469494</v>
      </c>
      <c r="I58" s="172">
        <f>tab_dinamicas!T579</f>
        <v>117744.19101720743</v>
      </c>
      <c r="J58" s="172">
        <f>tab_dinamicas!U579</f>
        <v>5501.0365419323443</v>
      </c>
      <c r="K58" s="172">
        <f>tab_dinamicas!V579</f>
        <v>218581.94052554492</v>
      </c>
      <c r="L58" s="172">
        <f t="shared" si="2"/>
        <v>2565799.3011558801</v>
      </c>
      <c r="N58" s="157" t="s">
        <v>550</v>
      </c>
      <c r="O58" s="20">
        <f>+B58/'Total x Ano'!$C$30</f>
        <v>4.5107476195094243E-4</v>
      </c>
      <c r="P58" s="20">
        <f>+C58/'Total x Ano'!$C$30</f>
        <v>8.2498583394057391E-4</v>
      </c>
      <c r="Q58" s="20">
        <f>+D58/'Total x Ano'!$C$30</f>
        <v>9.5117758224919809E-3</v>
      </c>
      <c r="R58" s="20">
        <f>+E58/'Total x Ano'!$C$30</f>
        <v>7.5165433584471674E-5</v>
      </c>
      <c r="S58" s="20">
        <f>+F58/'Total x Ano'!$C$30</f>
        <v>3.4706786731736696E-3</v>
      </c>
      <c r="T58" s="20">
        <f>+G58/'Total x Ano'!$C$30</f>
        <v>8.2134801798224358E-4</v>
      </c>
      <c r="U58" s="20">
        <f>+H58/'Total x Ano'!$C$30</f>
        <v>7.2706463292553276E-4</v>
      </c>
      <c r="V58" s="20">
        <f>+I58/'Total x Ano'!$C$30</f>
        <v>8.4084876103705374E-4</v>
      </c>
      <c r="W58" s="20">
        <f>+J58/'Total x Ano'!$C$30</f>
        <v>3.9284653627008934E-5</v>
      </c>
      <c r="X58" s="20">
        <f>+K58/'Total x Ano'!$C$30</f>
        <v>1.5609632397841119E-3</v>
      </c>
      <c r="Y58" s="20">
        <f>+L58/'Total x Ano'!$C$30</f>
        <v>1.8323189830497584E-2</v>
      </c>
    </row>
    <row r="59" spans="1:25" x14ac:dyDescent="0.25">
      <c r="A59" s="157" t="s">
        <v>551</v>
      </c>
      <c r="B59" s="172">
        <f>tab_dinamicas!M580</f>
        <v>441079.48085534543</v>
      </c>
      <c r="C59" s="172">
        <f>tab_dinamicas!N580</f>
        <v>146140.95009609655</v>
      </c>
      <c r="D59" s="172">
        <f>tab_dinamicas!O580</f>
        <v>2854890.4922858854</v>
      </c>
      <c r="E59" s="172">
        <f>tab_dinamicas!P580</f>
        <v>9593.2925201999988</v>
      </c>
      <c r="F59" s="172">
        <f>tab_dinamicas!Q580</f>
        <v>1459089.5316984579</v>
      </c>
      <c r="G59" s="172">
        <f>tab_dinamicas!R580</f>
        <v>148215.29991959181</v>
      </c>
      <c r="H59" s="172">
        <f>tab_dinamicas!S580</f>
        <v>71088.2428333305</v>
      </c>
      <c r="I59" s="172">
        <f>tab_dinamicas!T580</f>
        <v>73188.392074333198</v>
      </c>
      <c r="J59" s="172">
        <f>tab_dinamicas!U580</f>
        <v>16472.782888073561</v>
      </c>
      <c r="K59" s="172">
        <f>tab_dinamicas!V580</f>
        <v>589627.17346923565</v>
      </c>
      <c r="L59" s="172">
        <f t="shared" si="2"/>
        <v>5809385.6386405509</v>
      </c>
      <c r="N59" s="157" t="s">
        <v>551</v>
      </c>
      <c r="O59" s="20">
        <f>+B59/'Total x Ano'!$C$30</f>
        <v>3.1498890246048961E-3</v>
      </c>
      <c r="P59" s="20">
        <f>+C59/'Total x Ano'!$C$30</f>
        <v>1.0436390599271462E-3</v>
      </c>
      <c r="Q59" s="20">
        <f>+D59/'Total x Ano'!$C$30</f>
        <v>2.0387682080929424E-2</v>
      </c>
      <c r="R59" s="20">
        <f>+E59/'Total x Ano'!$C$30</f>
        <v>6.850875665447771E-5</v>
      </c>
      <c r="S59" s="20">
        <f>+F59/'Total x Ano'!$C$30</f>
        <v>1.0419822960025985E-2</v>
      </c>
      <c r="T59" s="20">
        <f>+G59/'Total x Ano'!$C$30</f>
        <v>1.0584526525466624E-3</v>
      </c>
      <c r="U59" s="20">
        <f>+H59/'Total x Ano'!$C$30</f>
        <v>5.0766377852111259E-4</v>
      </c>
      <c r="V59" s="20">
        <f>+I59/'Total x Ano'!$C$30</f>
        <v>5.226616129962924E-4</v>
      </c>
      <c r="W59" s="20">
        <f>+J59/'Total x Ano'!$C$30</f>
        <v>1.1763738799007755E-4</v>
      </c>
      <c r="X59" s="20">
        <f>+K59/'Total x Ano'!$C$30</f>
        <v>4.2107153992245036E-3</v>
      </c>
      <c r="Y59" s="20">
        <f>+L59/'Total x Ano'!$C$30</f>
        <v>4.1486672713420589E-2</v>
      </c>
    </row>
    <row r="60" spans="1:25" x14ac:dyDescent="0.25">
      <c r="A60" s="157" t="s">
        <v>552</v>
      </c>
      <c r="B60" s="172">
        <f>tab_dinamicas!M581</f>
        <v>4808.6110794475189</v>
      </c>
      <c r="C60" s="172">
        <f>tab_dinamicas!N581</f>
        <v>27895.05301196453</v>
      </c>
      <c r="D60" s="172">
        <f>tab_dinamicas!O581</f>
        <v>376093.05142877501</v>
      </c>
      <c r="E60" s="172">
        <f>tab_dinamicas!P581</f>
        <v>361.94641179380022</v>
      </c>
      <c r="F60" s="172">
        <f>tab_dinamicas!Q581</f>
        <v>91457.913469661653</v>
      </c>
      <c r="G60" s="172">
        <f>tab_dinamicas!R581</f>
        <v>15797.587887130134</v>
      </c>
      <c r="H60" s="172">
        <f>tab_dinamicas!S581</f>
        <v>16335.203862954892</v>
      </c>
      <c r="I60" s="172">
        <f>tab_dinamicas!T581</f>
        <v>3725.4453138869148</v>
      </c>
      <c r="J60" s="172">
        <f>tab_dinamicas!U581</f>
        <v>2516.046134599449</v>
      </c>
      <c r="K60" s="172">
        <f>tab_dinamicas!V581</f>
        <v>43965.724135872151</v>
      </c>
      <c r="L60" s="172">
        <f t="shared" si="2"/>
        <v>582956.5827360861</v>
      </c>
      <c r="N60" s="157" t="s">
        <v>552</v>
      </c>
      <c r="O60" s="20">
        <f>+B60/'Total x Ano'!$C$30</f>
        <v>3.4339822912126473E-5</v>
      </c>
      <c r="P60" s="20">
        <f>+C60/'Total x Ano'!$C$30</f>
        <v>1.9920745610919747E-4</v>
      </c>
      <c r="Q60" s="20">
        <f>+D60/'Total x Ano'!$C$30</f>
        <v>2.6858002386063759E-3</v>
      </c>
      <c r="R60" s="20">
        <f>+E60/'Total x Ano'!$C$30</f>
        <v>2.5847745802945544E-6</v>
      </c>
      <c r="S60" s="20">
        <f>+F60/'Total x Ano'!$C$30</f>
        <v>6.5313008279754869E-4</v>
      </c>
      <c r="T60" s="20">
        <f>+G60/'Total x Ano'!$C$30</f>
        <v>1.1281560548771424E-4</v>
      </c>
      <c r="U60" s="20">
        <f>+H60/'Total x Ano'!$C$30</f>
        <v>1.166548923627662E-4</v>
      </c>
      <c r="V60" s="20">
        <f>+I60/'Total x Ano'!$C$30</f>
        <v>2.6604591270539313E-5</v>
      </c>
      <c r="W60" s="20">
        <f>+J60/'Total x Ano'!$C$30</f>
        <v>1.7967886625343869E-5</v>
      </c>
      <c r="X60" s="20">
        <f>+K60/'Total x Ano'!$C$30</f>
        <v>3.1397323594794006E-4</v>
      </c>
      <c r="Y60" s="20">
        <f>+L60/'Total x Ano'!$C$30</f>
        <v>4.1630785866998473E-3</v>
      </c>
    </row>
    <row r="61" spans="1:25" x14ac:dyDescent="0.25">
      <c r="A61" s="157" t="s">
        <v>553</v>
      </c>
      <c r="B61" s="172">
        <f>tab_dinamicas!M582</f>
        <v>6445.6792533083553</v>
      </c>
      <c r="C61" s="172">
        <f>tab_dinamicas!N582</f>
        <v>43606.02005602204</v>
      </c>
      <c r="D61" s="172">
        <f>tab_dinamicas!O582</f>
        <v>283034.74834016862</v>
      </c>
      <c r="E61" s="172">
        <f>tab_dinamicas!P582</f>
        <v>8413.5690521680281</v>
      </c>
      <c r="F61" s="172">
        <f>tab_dinamicas!Q582</f>
        <v>38975.850671186738</v>
      </c>
      <c r="G61" s="172">
        <f>tab_dinamicas!R582</f>
        <v>16126.435068599505</v>
      </c>
      <c r="H61" s="172">
        <f>tab_dinamicas!S582</f>
        <v>11492.293929381018</v>
      </c>
      <c r="I61" s="172">
        <f>tab_dinamicas!T582</f>
        <v>22550.21516712891</v>
      </c>
      <c r="J61" s="172">
        <f>tab_dinamicas!U582</f>
        <v>887.67069650100893</v>
      </c>
      <c r="K61" s="172">
        <f>tab_dinamicas!V582</f>
        <v>47482.858606158217</v>
      </c>
      <c r="L61" s="172">
        <f t="shared" si="2"/>
        <v>479015.34084062249</v>
      </c>
      <c r="N61" s="157" t="s">
        <v>553</v>
      </c>
      <c r="O61" s="20">
        <f>+B61/'Total x Ano'!$C$30</f>
        <v>4.6030648029120211E-5</v>
      </c>
      <c r="P61" s="20">
        <f>+C61/'Total x Ano'!$C$30</f>
        <v>3.1140447457407545E-4</v>
      </c>
      <c r="Q61" s="20">
        <f>+D61/'Total x Ano'!$C$30</f>
        <v>2.0212412639319484E-3</v>
      </c>
      <c r="R61" s="20">
        <f>+E61/'Total x Ano'!$C$30</f>
        <v>6.0083975712918989E-5</v>
      </c>
      <c r="S61" s="20">
        <f>+F61/'Total x Ano'!$C$30</f>
        <v>2.7833896062390962E-4</v>
      </c>
      <c r="T61" s="20">
        <f>+G61/'Total x Ano'!$C$30</f>
        <v>1.1516400792455836E-4</v>
      </c>
      <c r="U61" s="20">
        <f>+H61/'Total x Ano'!$C$30</f>
        <v>8.2070130411626571E-5</v>
      </c>
      <c r="V61" s="20">
        <f>+I61/'Total x Ano'!$C$30</f>
        <v>1.6103826711610995E-4</v>
      </c>
      <c r="W61" s="20">
        <f>+J61/'Total x Ano'!$C$30</f>
        <v>6.3391391024351401E-6</v>
      </c>
      <c r="X61" s="20">
        <f>+K61/'Total x Ano'!$C$30</f>
        <v>3.3909021315243375E-4</v>
      </c>
      <c r="Y61" s="20">
        <f>+L61/'Total x Ano'!$C$30</f>
        <v>3.4208010805791365E-3</v>
      </c>
    </row>
    <row r="62" spans="1:25" x14ac:dyDescent="0.25">
      <c r="A62" s="157" t="s">
        <v>554</v>
      </c>
      <c r="B62" s="172">
        <f>tab_dinamicas!M583</f>
        <v>56359.206742803595</v>
      </c>
      <c r="C62" s="172">
        <f>tab_dinamicas!N583</f>
        <v>29484.664120331348</v>
      </c>
      <c r="D62" s="172">
        <f>tab_dinamicas!O583</f>
        <v>757915.02289795561</v>
      </c>
      <c r="E62" s="172">
        <f>tab_dinamicas!P583</f>
        <v>5977.1961475354719</v>
      </c>
      <c r="F62" s="172">
        <f>tab_dinamicas!Q583</f>
        <v>263148.26347533066</v>
      </c>
      <c r="G62" s="172">
        <f>tab_dinamicas!R583</f>
        <v>30200.284296486778</v>
      </c>
      <c r="H62" s="172">
        <f>tab_dinamicas!S583</f>
        <v>26953.742320824589</v>
      </c>
      <c r="I62" s="172">
        <f>tab_dinamicas!T583</f>
        <v>16355.309567104016</v>
      </c>
      <c r="J62" s="172">
        <f>tab_dinamicas!U583</f>
        <v>2499.7590738578501</v>
      </c>
      <c r="K62" s="172">
        <f>tab_dinamicas!V583</f>
        <v>89522.291033885063</v>
      </c>
      <c r="L62" s="172">
        <f t="shared" si="2"/>
        <v>1278415.7396761151</v>
      </c>
      <c r="N62" s="157" t="s">
        <v>554</v>
      </c>
      <c r="O62" s="20">
        <f>+B62/'Total x Ano'!$C$30</f>
        <v>4.0247904166917193E-4</v>
      </c>
      <c r="P62" s="20">
        <f>+C62/'Total x Ano'!$C$30</f>
        <v>2.1055937520986578E-4</v>
      </c>
      <c r="Q62" s="20">
        <f>+D62/'Total x Ano'!$C$30</f>
        <v>5.4125125194667209E-3</v>
      </c>
      <c r="R62" s="20">
        <f>+E62/'Total x Ano'!$C$30</f>
        <v>4.2685060992912613E-5</v>
      </c>
      <c r="S62" s="20">
        <f>+F62/'Total x Ano'!$C$30</f>
        <v>1.8792255431093611E-3</v>
      </c>
      <c r="T62" s="20">
        <f>+G62/'Total x Ano'!$C$30</f>
        <v>2.1566984676090367E-4</v>
      </c>
      <c r="U62" s="20">
        <f>+H62/'Total x Ano'!$C$30</f>
        <v>1.9248525672459869E-4</v>
      </c>
      <c r="V62" s="20">
        <f>+I62/'Total x Ano'!$C$30</f>
        <v>1.1679847359830332E-4</v>
      </c>
      <c r="W62" s="20">
        <f>+J62/'Total x Ano'!$C$30</f>
        <v>1.7851575538340797E-5</v>
      </c>
      <c r="X62" s="20">
        <f>+K62/'Total x Ano'!$C$30</f>
        <v>6.3930718662834048E-4</v>
      </c>
      <c r="Y62" s="20">
        <f>+L62/'Total x Ano'!$C$30</f>
        <v>9.1295738796985208E-3</v>
      </c>
    </row>
    <row r="63" spans="1:25" x14ac:dyDescent="0.25">
      <c r="A63" s="157" t="s">
        <v>555</v>
      </c>
      <c r="B63" s="172">
        <f>tab_dinamicas!M584</f>
        <v>35793.146006231553</v>
      </c>
      <c r="C63" s="172">
        <f>tab_dinamicas!N584</f>
        <v>61092.282563225286</v>
      </c>
      <c r="D63" s="172">
        <f>tab_dinamicas!O584</f>
        <v>1137961.3921991924</v>
      </c>
      <c r="E63" s="172">
        <f>tab_dinamicas!P584</f>
        <v>1222.136369255406</v>
      </c>
      <c r="F63" s="172">
        <f>tab_dinamicas!Q584</f>
        <v>781498.32438220491</v>
      </c>
      <c r="G63" s="172">
        <f>tab_dinamicas!R584</f>
        <v>75593.283719584026</v>
      </c>
      <c r="H63" s="172">
        <f>tab_dinamicas!S584</f>
        <v>31109.940256340622</v>
      </c>
      <c r="I63" s="172">
        <f>tab_dinamicas!T584</f>
        <v>5882.6213603354736</v>
      </c>
      <c r="J63" s="172">
        <f>tab_dinamicas!U584</f>
        <v>645478.02033342107</v>
      </c>
      <c r="K63" s="172">
        <f>tab_dinamicas!V584</f>
        <v>298699.28495347139</v>
      </c>
      <c r="L63" s="172">
        <f t="shared" si="2"/>
        <v>3074330.4321432621</v>
      </c>
      <c r="N63" s="157" t="s">
        <v>555</v>
      </c>
      <c r="O63" s="20">
        <f>+B63/'Total x Ano'!$C$30</f>
        <v>2.5561025315091573E-4</v>
      </c>
      <c r="P63" s="20">
        <f>+C63/'Total x Ano'!$C$30</f>
        <v>4.3627944324409461E-4</v>
      </c>
      <c r="Q63" s="20">
        <f>+D63/'Total x Ano'!$C$30</f>
        <v>8.1265446598452976E-3</v>
      </c>
      <c r="R63" s="20">
        <f>+E63/'Total x Ano'!$C$30</f>
        <v>8.7276649746275012E-6</v>
      </c>
      <c r="S63" s="20">
        <f>+F63/'Total x Ano'!$C$30</f>
        <v>5.5809283849364349E-3</v>
      </c>
      <c r="T63" s="20">
        <f>+G63/'Total x Ano'!$C$30</f>
        <v>5.3983571001855655E-4</v>
      </c>
      <c r="U63" s="20">
        <f>+H63/'Total x Ano'!$C$30</f>
        <v>2.2216598962965291E-4</v>
      </c>
      <c r="V63" s="20">
        <f>+I63/'Total x Ano'!$C$30</f>
        <v>4.2009672322308561E-5</v>
      </c>
      <c r="W63" s="20">
        <f>+J63/'Total x Ano'!$C$30</f>
        <v>4.6095640811247207E-3</v>
      </c>
      <c r="X63" s="20">
        <f>+K63/'Total x Ano'!$C$30</f>
        <v>2.1331067079060828E-3</v>
      </c>
      <c r="Y63" s="20">
        <f>+L63/'Total x Ano'!$C$30</f>
        <v>2.1954772567152694E-2</v>
      </c>
    </row>
    <row r="64" spans="1:25" x14ac:dyDescent="0.25">
      <c r="A64" s="157" t="s">
        <v>95</v>
      </c>
      <c r="B64" s="163">
        <f t="shared" ref="B64:K64" si="3">SUM(B37:B63)</f>
        <v>5236336.5806958787</v>
      </c>
      <c r="C64" s="163">
        <f t="shared" si="3"/>
        <v>2591545.8191522742</v>
      </c>
      <c r="D64" s="163">
        <f t="shared" si="3"/>
        <v>48965915.689795248</v>
      </c>
      <c r="E64" s="163">
        <f t="shared" si="3"/>
        <v>363651.25295501348</v>
      </c>
      <c r="F64" s="163">
        <f t="shared" si="3"/>
        <v>23896737.347176071</v>
      </c>
      <c r="G64" s="163">
        <f t="shared" si="3"/>
        <v>2405138.8180977046</v>
      </c>
      <c r="H64" s="163">
        <f t="shared" si="3"/>
        <v>1506487.7536431549</v>
      </c>
      <c r="I64" s="163">
        <f t="shared" si="3"/>
        <v>3031726.2401880431</v>
      </c>
      <c r="J64" s="163">
        <f t="shared" si="3"/>
        <v>1914236.6645385907</v>
      </c>
      <c r="K64" s="163">
        <f t="shared" si="3"/>
        <v>12874215.934720375</v>
      </c>
      <c r="L64" s="172">
        <f t="shared" si="2"/>
        <v>102785992.10096237</v>
      </c>
      <c r="N64" s="157" t="s">
        <v>95</v>
      </c>
      <c r="O64" s="20">
        <f>+B64/'Total x Ano'!$C$30</f>
        <v>3.7394346916084134E-2</v>
      </c>
      <c r="P64" s="20">
        <f>+C64/'Total x Ano'!$C$30</f>
        <v>1.8507053913908056E-2</v>
      </c>
      <c r="Q64" s="20">
        <f>+D64/'Total x Ano'!$C$30</f>
        <v>0.3496811960327797</v>
      </c>
      <c r="R64" s="20">
        <f>+E64/'Total x Ano'!$C$30</f>
        <v>2.596949393895012E-3</v>
      </c>
      <c r="S64" s="20">
        <f>+F64/'Total x Ano'!$C$30</f>
        <v>0.17065421077345863</v>
      </c>
      <c r="T64" s="20">
        <f>+G64/'Total x Ano'!$C$30</f>
        <v>1.7175862162270291E-2</v>
      </c>
      <c r="U64" s="20">
        <f>+H64/'Total x Ano'!$C$30</f>
        <v>1.0758308755828288E-2</v>
      </c>
      <c r="V64" s="20">
        <f>+I64/'Total x Ano'!$C$30</f>
        <v>2.1650522466056026E-2</v>
      </c>
      <c r="W64" s="20">
        <f>+J64/'Total x Ano'!$C$30</f>
        <v>1.3670173566980878E-2</v>
      </c>
      <c r="X64" s="20">
        <f>+K64/'Total x Ano'!$C$30</f>
        <v>9.1938875493663128E-2</v>
      </c>
      <c r="Y64" s="20">
        <f>+L64/'Total x Ano'!$C$30</f>
        <v>0.73402749947492429</v>
      </c>
    </row>
    <row r="65" spans="1:25" x14ac:dyDescent="0.25">
      <c r="A65" s="179"/>
      <c r="B65" s="174"/>
      <c r="C65" s="172"/>
      <c r="D65" s="172"/>
      <c r="E65" s="172"/>
      <c r="F65" s="172"/>
      <c r="G65" s="172"/>
      <c r="H65" s="172"/>
      <c r="I65" s="172"/>
      <c r="J65" s="172"/>
      <c r="K65" s="172"/>
      <c r="L65" s="172"/>
    </row>
    <row r="66" spans="1:25" x14ac:dyDescent="0.25">
      <c r="A66" s="157"/>
      <c r="B66" s="157"/>
    </row>
    <row r="67" spans="1:25" s="123" customFormat="1" x14ac:dyDescent="0.25">
      <c r="A67" s="176"/>
      <c r="B67" s="171">
        <v>2009</v>
      </c>
      <c r="C67" s="157">
        <v>2009</v>
      </c>
      <c r="D67" s="157">
        <v>2009</v>
      </c>
      <c r="E67" s="157">
        <v>2009</v>
      </c>
      <c r="F67" s="157">
        <v>2009</v>
      </c>
      <c r="G67" s="157">
        <v>2009</v>
      </c>
      <c r="H67" s="157">
        <v>2009</v>
      </c>
      <c r="I67" s="157">
        <v>2009</v>
      </c>
      <c r="J67" s="157">
        <v>2009</v>
      </c>
      <c r="K67" s="157">
        <v>2009</v>
      </c>
      <c r="L67" s="157">
        <v>2009</v>
      </c>
      <c r="M67" s="157"/>
      <c r="N67" s="157"/>
      <c r="O67" s="15">
        <v>2009</v>
      </c>
      <c r="P67" s="123">
        <v>2009</v>
      </c>
      <c r="Q67" s="123">
        <v>2009</v>
      </c>
      <c r="R67" s="123">
        <v>2009</v>
      </c>
      <c r="S67" s="123">
        <v>2009</v>
      </c>
      <c r="T67" s="123">
        <v>2009</v>
      </c>
      <c r="U67" s="123">
        <v>2009</v>
      </c>
      <c r="V67" s="123">
        <v>2009</v>
      </c>
      <c r="W67" s="123">
        <v>2009</v>
      </c>
      <c r="X67" s="123">
        <v>2009</v>
      </c>
      <c r="Y67" s="123">
        <v>2009</v>
      </c>
    </row>
    <row r="68" spans="1:25" s="123" customFormat="1" x14ac:dyDescent="0.25">
      <c r="A68" s="157"/>
      <c r="B68" s="157" t="s">
        <v>780</v>
      </c>
      <c r="C68" s="157" t="s">
        <v>782</v>
      </c>
      <c r="D68" s="157" t="s">
        <v>23</v>
      </c>
      <c r="E68" s="157" t="s">
        <v>787</v>
      </c>
      <c r="F68" s="157" t="s">
        <v>788</v>
      </c>
      <c r="G68" s="157" t="s">
        <v>791</v>
      </c>
      <c r="H68" s="157" t="s">
        <v>25</v>
      </c>
      <c r="I68" s="157" t="s">
        <v>24</v>
      </c>
      <c r="J68" s="157" t="s">
        <v>35</v>
      </c>
      <c r="K68" s="157" t="s">
        <v>795</v>
      </c>
      <c r="L68" s="157" t="s">
        <v>939</v>
      </c>
      <c r="M68" s="157"/>
      <c r="N68" s="157"/>
      <c r="O68" s="123" t="s">
        <v>780</v>
      </c>
      <c r="P68" s="123" t="s">
        <v>782</v>
      </c>
      <c r="Q68" s="123" t="s">
        <v>23</v>
      </c>
      <c r="R68" s="123" t="s">
        <v>787</v>
      </c>
      <c r="S68" s="123" t="s">
        <v>788</v>
      </c>
      <c r="T68" s="123" t="s">
        <v>791</v>
      </c>
      <c r="U68" s="123" t="s">
        <v>25</v>
      </c>
      <c r="V68" s="123" t="s">
        <v>24</v>
      </c>
      <c r="W68" s="123" t="s">
        <v>35</v>
      </c>
      <c r="X68" s="123" t="s">
        <v>795</v>
      </c>
      <c r="Y68" s="123" t="s">
        <v>939</v>
      </c>
    </row>
    <row r="69" spans="1:25" x14ac:dyDescent="0.25">
      <c r="A69" s="157" t="s">
        <v>529</v>
      </c>
      <c r="B69" s="172">
        <f>tab_dinamicas!M590</f>
        <v>3250.5803150050797</v>
      </c>
      <c r="C69" s="172">
        <f>tab_dinamicas!N590</f>
        <v>1140.6726600707971</v>
      </c>
      <c r="D69" s="172">
        <f>tab_dinamicas!O590</f>
        <v>175900.97226512985</v>
      </c>
      <c r="E69" s="172">
        <f>tab_dinamicas!P590</f>
        <v>149.07358948715034</v>
      </c>
      <c r="F69" s="172">
        <f>tab_dinamicas!Q590</f>
        <v>27390.935244565506</v>
      </c>
      <c r="G69" s="172">
        <f>tab_dinamicas!R590</f>
        <v>8122.0338499227801</v>
      </c>
      <c r="H69" s="172">
        <f>tab_dinamicas!S590</f>
        <v>3559.1148958567314</v>
      </c>
      <c r="I69" s="172">
        <f>tab_dinamicas!T590</f>
        <v>7242.5058943745171</v>
      </c>
      <c r="J69" s="172">
        <f>tab_dinamicas!U590</f>
        <v>1255.2376807020778</v>
      </c>
      <c r="K69" s="172">
        <f>tab_dinamicas!V590</f>
        <v>7194.2373637121791</v>
      </c>
      <c r="L69" s="172">
        <f>SUM(B69:K69)</f>
        <v>235205.36375882672</v>
      </c>
      <c r="N69" s="157" t="s">
        <v>529</v>
      </c>
      <c r="O69" s="20">
        <f>+B69/'Total x Ano'!$D$30</f>
        <v>2.2006377825798994E-5</v>
      </c>
      <c r="P69" s="20">
        <f>+C69/'Total x Ano'!$D$30</f>
        <v>7.7223360447987923E-6</v>
      </c>
      <c r="Q69" s="20">
        <f>+D69/'Total x Ano'!$D$30</f>
        <v>1.1908468274797229E-3</v>
      </c>
      <c r="R69" s="20">
        <f>+E69/'Total x Ano'!$D$30</f>
        <v>1.00922586621188E-6</v>
      </c>
      <c r="S69" s="20">
        <f>+F69/'Total x Ano'!$D$30</f>
        <v>1.8543620264093076E-4</v>
      </c>
      <c r="T69" s="20">
        <f>+G69/'Total x Ano'!$D$30</f>
        <v>5.4986041966186641E-5</v>
      </c>
      <c r="U69" s="20">
        <f>+H69/'Total x Ano'!$D$30</f>
        <v>2.4095152106257086E-5</v>
      </c>
      <c r="V69" s="20">
        <f>+I69/'Total x Ano'!$D$30</f>
        <v>4.9031651481262605E-5</v>
      </c>
      <c r="W69" s="20">
        <f>+J69/'Total x Ano'!$D$30</f>
        <v>8.4979394402892629E-6</v>
      </c>
      <c r="X69" s="20">
        <f>+K69/'Total x Ano'!$D$30</f>
        <v>4.8704874284603827E-5</v>
      </c>
      <c r="Y69" s="20">
        <f>+L69/'Total x Ano'!$D$30</f>
        <v>1.5923366291360631E-3</v>
      </c>
    </row>
    <row r="70" spans="1:25" x14ac:dyDescent="0.25">
      <c r="A70" s="157" t="s">
        <v>530</v>
      </c>
      <c r="B70" s="172">
        <f>tab_dinamicas!M591</f>
        <v>6245.4078808817394</v>
      </c>
      <c r="C70" s="172">
        <f>tab_dinamicas!N591</f>
        <v>214.01233542321708</v>
      </c>
      <c r="D70" s="172">
        <f>tab_dinamicas!O591</f>
        <v>40601.021330230898</v>
      </c>
      <c r="E70" s="172">
        <f>tab_dinamicas!P591</f>
        <v>0</v>
      </c>
      <c r="F70" s="172">
        <f>tab_dinamicas!Q591</f>
        <v>4020.6394661481299</v>
      </c>
      <c r="G70" s="172">
        <f>tab_dinamicas!R591</f>
        <v>2235.4807917161834</v>
      </c>
      <c r="H70" s="172">
        <f>tab_dinamicas!S591</f>
        <v>2184.0997330027535</v>
      </c>
      <c r="I70" s="172">
        <f>tab_dinamicas!T591</f>
        <v>1612.0988218161763</v>
      </c>
      <c r="J70" s="172">
        <f>tab_dinamicas!U591</f>
        <v>60273.048789025146</v>
      </c>
      <c r="K70" s="172">
        <f>tab_dinamicas!V591</f>
        <v>5408.420896782136</v>
      </c>
      <c r="L70" s="172">
        <f t="shared" ref="L70:L96" si="4">SUM(B70:K70)</f>
        <v>122794.23004502637</v>
      </c>
      <c r="N70" s="157" t="s">
        <v>530</v>
      </c>
      <c r="O70" s="20">
        <f>+B70/'Total x Ano'!$D$30</f>
        <v>4.2281313545298886E-5</v>
      </c>
      <c r="P70" s="20">
        <f>+C70/'Total x Ano'!$D$30</f>
        <v>1.4488601592043977E-6</v>
      </c>
      <c r="Q70" s="20">
        <f>+D70/'Total x Ano'!$D$30</f>
        <v>2.7486827855997429E-4</v>
      </c>
      <c r="R70" s="20">
        <f>+E70/'Total x Ano'!$D$30</f>
        <v>0</v>
      </c>
      <c r="S70" s="20">
        <f>+F70/'Total x Ano'!$D$30</f>
        <v>2.7219666219272063E-5</v>
      </c>
      <c r="T70" s="20">
        <f>+G70/'Total x Ano'!$D$30</f>
        <v>1.5134169950434134E-5</v>
      </c>
      <c r="U70" s="20">
        <f>+H70/'Total x Ano'!$D$30</f>
        <v>1.4786320987614234E-5</v>
      </c>
      <c r="V70" s="20">
        <f>+I70/'Total x Ano'!$D$30</f>
        <v>1.091388377689008E-5</v>
      </c>
      <c r="W70" s="20">
        <f>+J70/'Total x Ano'!$D$30</f>
        <v>4.080475963757355E-4</v>
      </c>
      <c r="X70" s="20">
        <f>+K70/'Total x Ano'!$D$30</f>
        <v>3.6614924770855357E-5</v>
      </c>
      <c r="Y70" s="20">
        <f>+L70/'Total x Ano'!$D$30</f>
        <v>8.3131501434527888E-4</v>
      </c>
    </row>
    <row r="71" spans="1:25" x14ac:dyDescent="0.25">
      <c r="A71" s="157" t="s">
        <v>531</v>
      </c>
      <c r="B71" s="172">
        <f>tab_dinamicas!M592</f>
        <v>30905.829115273998</v>
      </c>
      <c r="C71" s="172">
        <f>tab_dinamicas!N592</f>
        <v>81819.264557363043</v>
      </c>
      <c r="D71" s="172">
        <f>tab_dinamicas!O592</f>
        <v>457500.65331200493</v>
      </c>
      <c r="E71" s="172">
        <f>tab_dinamicas!P592</f>
        <v>208.14392633200407</v>
      </c>
      <c r="F71" s="172">
        <f>tab_dinamicas!Q592</f>
        <v>129302.88128884128</v>
      </c>
      <c r="G71" s="172">
        <f>tab_dinamicas!R592</f>
        <v>12736.130468669307</v>
      </c>
      <c r="H71" s="172">
        <f>tab_dinamicas!S592</f>
        <v>8840.7079411007635</v>
      </c>
      <c r="I71" s="172">
        <f>tab_dinamicas!T592</f>
        <v>22054.963172232652</v>
      </c>
      <c r="J71" s="172">
        <f>tab_dinamicas!U592</f>
        <v>33677.429757562008</v>
      </c>
      <c r="K71" s="172">
        <f>tab_dinamicas!V592</f>
        <v>49778.506482741039</v>
      </c>
      <c r="L71" s="172">
        <f t="shared" si="4"/>
        <v>826824.51002212102</v>
      </c>
      <c r="N71" s="157" t="s">
        <v>531</v>
      </c>
      <c r="O71" s="20">
        <f>+B71/'Total x Ano'!$D$30</f>
        <v>2.0923197909947222E-4</v>
      </c>
      <c r="P71" s="20">
        <f>+C71/'Total x Ano'!$D$30</f>
        <v>5.5391513969576286E-4</v>
      </c>
      <c r="Q71" s="20">
        <f>+D71/'Total x Ano'!$D$30</f>
        <v>3.0972722580823618E-3</v>
      </c>
      <c r="R71" s="20">
        <f>+E71/'Total x Ano'!$D$30</f>
        <v>1.4091311215610421E-6</v>
      </c>
      <c r="S71" s="20">
        <f>+F71/'Total x Ano'!$D$30</f>
        <v>8.7537848133502577E-4</v>
      </c>
      <c r="T71" s="20">
        <f>+G71/'Total x Ano'!$D$30</f>
        <v>8.6223403814518341E-5</v>
      </c>
      <c r="U71" s="20">
        <f>+H71/'Total x Ano'!$D$30</f>
        <v>5.9851454308428889E-5</v>
      </c>
      <c r="V71" s="20">
        <f>+I71/'Total x Ano'!$D$30</f>
        <v>1.4931175527698831E-4</v>
      </c>
      <c r="W71" s="20">
        <f>+J71/'Total x Ano'!$D$30</f>
        <v>2.2799567204219583E-4</v>
      </c>
      <c r="X71" s="20">
        <f>+K71/'Total x Ano'!$D$30</f>
        <v>3.3699970931543402E-4</v>
      </c>
      <c r="Y71" s="20">
        <f>+L71/'Total x Ano'!$D$30</f>
        <v>5.5975889840917488E-3</v>
      </c>
    </row>
    <row r="72" spans="1:25" x14ac:dyDescent="0.25">
      <c r="A72" s="157" t="s">
        <v>532</v>
      </c>
      <c r="B72" s="172">
        <f>tab_dinamicas!M593</f>
        <v>374.87843665639519</v>
      </c>
      <c r="C72" s="172">
        <f>tab_dinamicas!N593</f>
        <v>2113.1061742696825</v>
      </c>
      <c r="D72" s="172">
        <f>tab_dinamicas!O593</f>
        <v>45898.085948738953</v>
      </c>
      <c r="E72" s="172">
        <f>tab_dinamicas!P593</f>
        <v>220.16736906303882</v>
      </c>
      <c r="F72" s="172">
        <f>tab_dinamicas!Q593</f>
        <v>11614.67037670171</v>
      </c>
      <c r="G72" s="172">
        <f>tab_dinamicas!R593</f>
        <v>3043.5650655584113</v>
      </c>
      <c r="H72" s="172">
        <f>tab_dinamicas!S593</f>
        <v>2283.4167274832694</v>
      </c>
      <c r="I72" s="172">
        <f>tab_dinamicas!T593</f>
        <v>1099.4376866743337</v>
      </c>
      <c r="J72" s="172">
        <f>tab_dinamicas!U593</f>
        <v>5459.9685289103991</v>
      </c>
      <c r="K72" s="172">
        <f>tab_dinamicas!V593</f>
        <v>5283.1116460201683</v>
      </c>
      <c r="L72" s="172">
        <f t="shared" si="4"/>
        <v>77390.407960076365</v>
      </c>
      <c r="N72" s="157" t="s">
        <v>532</v>
      </c>
      <c r="O72" s="20">
        <f>+B72/'Total x Ano'!$D$30</f>
        <v>2.5379211452563653E-6</v>
      </c>
      <c r="P72" s="20">
        <f>+C72/'Total x Ano'!$D$30</f>
        <v>1.4305695706809391E-5</v>
      </c>
      <c r="Q72" s="20">
        <f>+D72/'Total x Ano'!$D$30</f>
        <v>3.1072932307084583E-4</v>
      </c>
      <c r="R72" s="20">
        <f>+E72/'Total x Ano'!$D$30</f>
        <v>1.4905296405530559E-6</v>
      </c>
      <c r="S72" s="20">
        <f>+F72/'Total x Ano'!$D$30</f>
        <v>7.8631136554893437E-5</v>
      </c>
      <c r="T72" s="20">
        <f>+G72/'Total x Ano'!$D$30</f>
        <v>2.0604887829075657E-5</v>
      </c>
      <c r="U72" s="20">
        <f>+H72/'Total x Ano'!$D$30</f>
        <v>1.5458695484860769E-5</v>
      </c>
      <c r="V72" s="20">
        <f>+I72/'Total x Ano'!$D$30</f>
        <v>7.4431759206786403E-6</v>
      </c>
      <c r="W72" s="20">
        <f>+J72/'Total x Ano'!$D$30</f>
        <v>3.6963901433085001E-5</v>
      </c>
      <c r="X72" s="20">
        <f>+K72/'Total x Ano'!$D$30</f>
        <v>3.5766583105643702E-5</v>
      </c>
      <c r="Y72" s="20">
        <f>+L72/'Total x Ano'!$D$30</f>
        <v>5.2393184989170188E-4</v>
      </c>
    </row>
    <row r="73" spans="1:25" x14ac:dyDescent="0.25">
      <c r="A73" s="157" t="s">
        <v>533</v>
      </c>
      <c r="B73" s="172">
        <f>tab_dinamicas!M594</f>
        <v>17808.509047152304</v>
      </c>
      <c r="C73" s="172">
        <f>tab_dinamicas!N594</f>
        <v>91343.805394224881</v>
      </c>
      <c r="D73" s="172">
        <f>tab_dinamicas!O594</f>
        <v>404389.89258151385</v>
      </c>
      <c r="E73" s="172">
        <f>tab_dinamicas!P594</f>
        <v>4089.4261461233204</v>
      </c>
      <c r="F73" s="172">
        <f>tab_dinamicas!Q594</f>
        <v>190319.01107598568</v>
      </c>
      <c r="G73" s="172">
        <f>tab_dinamicas!R594</f>
        <v>21230.837960872705</v>
      </c>
      <c r="H73" s="172">
        <f>tab_dinamicas!S594</f>
        <v>8277.8767221620983</v>
      </c>
      <c r="I73" s="172">
        <f>tab_dinamicas!T594</f>
        <v>477.87566657008512</v>
      </c>
      <c r="J73" s="172">
        <f>tab_dinamicas!U594</f>
        <v>265316.99280318426</v>
      </c>
      <c r="K73" s="172">
        <f>tab_dinamicas!V594</f>
        <v>80634.837972027875</v>
      </c>
      <c r="L73" s="172">
        <f t="shared" si="4"/>
        <v>1083889.0653698172</v>
      </c>
      <c r="N73" s="157" t="s">
        <v>533</v>
      </c>
      <c r="O73" s="20">
        <f>+B73/'Total x Ano'!$D$30</f>
        <v>1.205633273531901E-4</v>
      </c>
      <c r="P73" s="20">
        <f>+C73/'Total x Ano'!$D$30</f>
        <v>6.183961319991036E-4</v>
      </c>
      <c r="Q73" s="20">
        <f>+D73/'Total x Ano'!$D$30</f>
        <v>2.737713239695527E-3</v>
      </c>
      <c r="R73" s="20">
        <f>+E73/'Total x Ano'!$D$30</f>
        <v>2.7685350965447609E-5</v>
      </c>
      <c r="S73" s="20">
        <f>+F73/'Total x Ano'!$D$30</f>
        <v>1.2884567244307635E-3</v>
      </c>
      <c r="T73" s="20">
        <f>+G73/'Total x Ano'!$D$30</f>
        <v>1.4373244050256624E-4</v>
      </c>
      <c r="U73" s="20">
        <f>+H73/'Total x Ano'!$D$30</f>
        <v>5.6041095770618115E-5</v>
      </c>
      <c r="V73" s="20">
        <f>+I73/'Total x Ano'!$D$30</f>
        <v>3.235210778749948E-6</v>
      </c>
      <c r="W73" s="20">
        <f>+J73/'Total x Ano'!$D$30</f>
        <v>1.796191886193263E-3</v>
      </c>
      <c r="X73" s="20">
        <f>+K73/'Total x Ano'!$D$30</f>
        <v>5.4589659026214703E-4</v>
      </c>
      <c r="Y73" s="20">
        <f>+L73/'Total x Ano'!$D$30</f>
        <v>7.3379119979513768E-3</v>
      </c>
    </row>
    <row r="74" spans="1:25" x14ac:dyDescent="0.25">
      <c r="A74" s="157" t="s">
        <v>534</v>
      </c>
      <c r="B74" s="172">
        <f>tab_dinamicas!M595</f>
        <v>478.3180145061832</v>
      </c>
      <c r="C74" s="172">
        <f>tab_dinamicas!N595</f>
        <v>382.24252966269643</v>
      </c>
      <c r="D74" s="172">
        <f>tab_dinamicas!O595</f>
        <v>62813.046059253546</v>
      </c>
      <c r="E74" s="172">
        <f>tab_dinamicas!P595</f>
        <v>0</v>
      </c>
      <c r="F74" s="172">
        <f>tab_dinamicas!Q595</f>
        <v>1139.6773305165896</v>
      </c>
      <c r="G74" s="172">
        <f>tab_dinamicas!R595</f>
        <v>878.11708773253201</v>
      </c>
      <c r="H74" s="172">
        <f>tab_dinamicas!S595</f>
        <v>861.62981532808249</v>
      </c>
      <c r="I74" s="172">
        <f>tab_dinamicas!T595</f>
        <v>0</v>
      </c>
      <c r="J74" s="172">
        <f>tab_dinamicas!U595</f>
        <v>0</v>
      </c>
      <c r="K74" s="172">
        <f>tab_dinamicas!V595</f>
        <v>10124.167262492854</v>
      </c>
      <c r="L74" s="172">
        <f t="shared" si="4"/>
        <v>76677.198099492496</v>
      </c>
      <c r="N74" s="157" t="s">
        <v>534</v>
      </c>
      <c r="O74" s="20">
        <f>+B74/'Total x Ano'!$D$30</f>
        <v>3.238205467349796E-6</v>
      </c>
      <c r="P74" s="20">
        <f>+C74/'Total x Ano'!$D$30</f>
        <v>2.5877759395812167E-6</v>
      </c>
      <c r="Q74" s="20">
        <f>+D74/'Total x Ano'!$D$30</f>
        <v>4.2524333811671654E-4</v>
      </c>
      <c r="R74" s="20">
        <f>+E74/'Total x Ano'!$D$30</f>
        <v>0</v>
      </c>
      <c r="S74" s="20">
        <f>+F74/'Total x Ano'!$D$30</f>
        <v>7.7155976793044957E-6</v>
      </c>
      <c r="T74" s="20">
        <f>+G74/'Total x Ano'!$D$30</f>
        <v>5.9448389319068971E-6</v>
      </c>
      <c r="U74" s="20">
        <f>+H74/'Total x Ano'!$D$30</f>
        <v>5.833220355933142E-6</v>
      </c>
      <c r="V74" s="20">
        <f>+I74/'Total x Ano'!$D$30</f>
        <v>0</v>
      </c>
      <c r="W74" s="20">
        <f>+J74/'Total x Ano'!$D$30</f>
        <v>0</v>
      </c>
      <c r="X74" s="20">
        <f>+K74/'Total x Ano'!$D$30</f>
        <v>6.8540453814215229E-5</v>
      </c>
      <c r="Y74" s="20">
        <f>+L74/'Total x Ano'!$D$30</f>
        <v>5.1910343030500737E-4</v>
      </c>
    </row>
    <row r="75" spans="1:25" x14ac:dyDescent="0.25">
      <c r="A75" s="157" t="s">
        <v>535</v>
      </c>
      <c r="B75" s="172">
        <f>tab_dinamicas!M596</f>
        <v>9524.8056155323357</v>
      </c>
      <c r="C75" s="172">
        <f>tab_dinamicas!N596</f>
        <v>4575.0751913558797</v>
      </c>
      <c r="D75" s="172">
        <f>tab_dinamicas!O596</f>
        <v>41436.583004178603</v>
      </c>
      <c r="E75" s="172">
        <f>tab_dinamicas!P596</f>
        <v>158.49130995783398</v>
      </c>
      <c r="F75" s="172">
        <f>tab_dinamicas!Q596</f>
        <v>31279.434886342944</v>
      </c>
      <c r="G75" s="172">
        <f>tab_dinamicas!R596</f>
        <v>3710.9538287947962</v>
      </c>
      <c r="H75" s="172">
        <f>tab_dinamicas!S596</f>
        <v>2836.1135467142863</v>
      </c>
      <c r="I75" s="172">
        <f>tab_dinamicas!T596</f>
        <v>2518.555120800771</v>
      </c>
      <c r="J75" s="172">
        <f>tab_dinamicas!U596</f>
        <v>0</v>
      </c>
      <c r="K75" s="172">
        <f>tab_dinamicas!V596</f>
        <v>16208.400904879967</v>
      </c>
      <c r="L75" s="172">
        <f t="shared" si="4"/>
        <v>112248.4134085574</v>
      </c>
      <c r="N75" s="157" t="s">
        <v>535</v>
      </c>
      <c r="O75" s="20">
        <f>+B75/'Total x Ano'!$D$30</f>
        <v>6.4482784850793321E-5</v>
      </c>
      <c r="P75" s="20">
        <f>+C75/'Total x Ano'!$D$30</f>
        <v>3.0973187396004946E-5</v>
      </c>
      <c r="Q75" s="20">
        <f>+D75/'Total x Ano'!$D$30</f>
        <v>2.8052501800701098E-4</v>
      </c>
      <c r="R75" s="20">
        <f>+E75/'Total x Ano'!$D$30</f>
        <v>1.0729836863090898E-6</v>
      </c>
      <c r="S75" s="20">
        <f>+F75/'Total x Ano'!$D$30</f>
        <v>2.1176128431863256E-4</v>
      </c>
      <c r="T75" s="20">
        <f>+G75/'Total x Ano'!$D$30</f>
        <v>2.5123099304324085E-5</v>
      </c>
      <c r="U75" s="20">
        <f>+H75/'Total x Ano'!$D$30</f>
        <v>1.9200444295363882E-5</v>
      </c>
      <c r="V75" s="20">
        <f>+I75/'Total x Ano'!$D$30</f>
        <v>1.7050578725157875E-5</v>
      </c>
      <c r="W75" s="20">
        <f>+J75/'Total x Ano'!$D$30</f>
        <v>0</v>
      </c>
      <c r="X75" s="20">
        <f>+K75/'Total x Ano'!$D$30</f>
        <v>1.0973062028902783E-4</v>
      </c>
      <c r="Y75" s="20">
        <f>+L75/'Total x Ano'!$D$30</f>
        <v>7.5992000087262454E-4</v>
      </c>
    </row>
    <row r="76" spans="1:25" x14ac:dyDescent="0.25">
      <c r="A76" s="157" t="s">
        <v>536</v>
      </c>
      <c r="B76" s="172">
        <f>tab_dinamicas!M597</f>
        <v>9528.8580667731239</v>
      </c>
      <c r="C76" s="172">
        <f>tab_dinamicas!N597</f>
        <v>3343.6310570750011</v>
      </c>
      <c r="D76" s="172">
        <f>tab_dinamicas!O597</f>
        <v>257167.03242703772</v>
      </c>
      <c r="E76" s="172">
        <f>tab_dinamicas!P597</f>
        <v>373.3408784894898</v>
      </c>
      <c r="F76" s="172">
        <f>tab_dinamicas!Q597</f>
        <v>48933.600498706153</v>
      </c>
      <c r="G76" s="172">
        <f>tab_dinamicas!R597</f>
        <v>7117.3909494871696</v>
      </c>
      <c r="H76" s="172">
        <f>tab_dinamicas!S597</f>
        <v>5611.9601518203835</v>
      </c>
      <c r="I76" s="172">
        <f>tab_dinamicas!T597</f>
        <v>3929.4194584839174</v>
      </c>
      <c r="J76" s="172">
        <f>tab_dinamicas!U597</f>
        <v>1947.1884050358483</v>
      </c>
      <c r="K76" s="172">
        <f>tab_dinamicas!V597</f>
        <v>32998.960194163898</v>
      </c>
      <c r="L76" s="172">
        <f t="shared" si="4"/>
        <v>370951.38208707271</v>
      </c>
      <c r="N76" s="157" t="s">
        <v>536</v>
      </c>
      <c r="O76" s="20">
        <f>+B76/'Total x Ano'!$D$30</f>
        <v>6.4510219882228708E-5</v>
      </c>
      <c r="P76" s="20">
        <f>+C76/'Total x Ano'!$D$30</f>
        <v>2.2636329892360518E-5</v>
      </c>
      <c r="Q76" s="20">
        <f>+D76/'Total x Ano'!$D$30</f>
        <v>1.7410167820818942E-3</v>
      </c>
      <c r="R76" s="20">
        <f>+E76/'Total x Ano'!$D$30</f>
        <v>2.5275119005458525E-6</v>
      </c>
      <c r="S76" s="20">
        <f>+F76/'Total x Ano'!$D$30</f>
        <v>3.3127970903544675E-4</v>
      </c>
      <c r="T76" s="20">
        <f>+G76/'Total x Ano'!$D$30</f>
        <v>4.8184625263779132E-5</v>
      </c>
      <c r="U76" s="20">
        <f>+H76/'Total x Ano'!$D$30</f>
        <v>3.7992882339870646E-5</v>
      </c>
      <c r="V76" s="20">
        <f>+I76/'Total x Ano'!$D$30</f>
        <v>2.6602108195966367E-5</v>
      </c>
      <c r="W76" s="20">
        <f>+J76/'Total x Ano'!$D$30</f>
        <v>1.3182435007506294E-5</v>
      </c>
      <c r="X76" s="20">
        <f>+K76/'Total x Ano'!$D$30</f>
        <v>2.2340244372338704E-4</v>
      </c>
      <c r="Y76" s="20">
        <f>+L76/'Total x Ano'!$D$30</f>
        <v>2.5113350473229853E-3</v>
      </c>
    </row>
    <row r="77" spans="1:25" x14ac:dyDescent="0.25">
      <c r="A77" s="157" t="s">
        <v>537</v>
      </c>
      <c r="B77" s="172">
        <f>tab_dinamicas!M598</f>
        <v>5812.4252627579153</v>
      </c>
      <c r="C77" s="172">
        <f>tab_dinamicas!N598</f>
        <v>47602.344837992088</v>
      </c>
      <c r="D77" s="172">
        <f>tab_dinamicas!O598</f>
        <v>129604.28201726351</v>
      </c>
      <c r="E77" s="172">
        <f>tab_dinamicas!P598</f>
        <v>745.89347125308245</v>
      </c>
      <c r="F77" s="172">
        <f>tab_dinamicas!Q598</f>
        <v>21271.047624260827</v>
      </c>
      <c r="G77" s="172">
        <f>tab_dinamicas!R598</f>
        <v>5814.9067327307948</v>
      </c>
      <c r="H77" s="172">
        <f>tab_dinamicas!S598</f>
        <v>2646.55443768646</v>
      </c>
      <c r="I77" s="172">
        <f>tab_dinamicas!T598</f>
        <v>916.39361581592652</v>
      </c>
      <c r="J77" s="172">
        <f>tab_dinamicas!U598</f>
        <v>12245.856148775654</v>
      </c>
      <c r="K77" s="172">
        <f>tab_dinamicas!V598</f>
        <v>19784.414009478365</v>
      </c>
      <c r="L77" s="172">
        <f t="shared" si="4"/>
        <v>246444.11815801461</v>
      </c>
      <c r="N77" s="157" t="s">
        <v>537</v>
      </c>
      <c r="O77" s="20">
        <f>+B77/'Total x Ano'!$D$30</f>
        <v>3.9350028001467729E-5</v>
      </c>
      <c r="P77" s="20">
        <f>+C77/'Total x Ano'!$D$30</f>
        <v>3.2226712906098103E-4</v>
      </c>
      <c r="Q77" s="20">
        <f>+D77/'Total x Ano'!$D$30</f>
        <v>8.7741895954625878E-4</v>
      </c>
      <c r="R77" s="20">
        <f>+E77/'Total x Ano'!$D$30</f>
        <v>5.0496871190725904E-6</v>
      </c>
      <c r="S77" s="20">
        <f>+F77/'Total x Ano'!$D$30</f>
        <v>1.4400465929398712E-4</v>
      </c>
      <c r="T77" s="20">
        <f>+G77/'Total x Ano'!$D$30</f>
        <v>3.9366827514322245E-5</v>
      </c>
      <c r="U77" s="20">
        <f>+H77/'Total x Ano'!$D$30</f>
        <v>1.7917132095898461E-5</v>
      </c>
      <c r="V77" s="20">
        <f>+I77/'Total x Ano'!$D$30</f>
        <v>6.2039704275892823E-6</v>
      </c>
      <c r="W77" s="20">
        <f>+J77/'Total x Ano'!$D$30</f>
        <v>8.2904254346941028E-5</v>
      </c>
      <c r="X77" s="20">
        <f>+K77/'Total x Ano'!$D$30</f>
        <v>1.3394017300382604E-4</v>
      </c>
      <c r="Y77" s="20">
        <f>+L77/'Total x Ano'!$D$30</f>
        <v>1.6684228204103442E-3</v>
      </c>
    </row>
    <row r="78" spans="1:25" x14ac:dyDescent="0.25">
      <c r="A78" s="157" t="s">
        <v>538</v>
      </c>
      <c r="B78" s="172">
        <f>tab_dinamicas!M599</f>
        <v>36262.416293528513</v>
      </c>
      <c r="C78" s="172">
        <f>tab_dinamicas!N599</f>
        <v>80193.934197282419</v>
      </c>
      <c r="D78" s="172">
        <f>tab_dinamicas!O599</f>
        <v>620960.34445875068</v>
      </c>
      <c r="E78" s="172">
        <f>tab_dinamicas!P599</f>
        <v>1074.069539934681</v>
      </c>
      <c r="F78" s="172">
        <f>tab_dinamicas!Q599</f>
        <v>325949.79164526128</v>
      </c>
      <c r="G78" s="172">
        <f>tab_dinamicas!R599</f>
        <v>29660.00199451168</v>
      </c>
      <c r="H78" s="172">
        <f>tab_dinamicas!S599</f>
        <v>45997.067706765527</v>
      </c>
      <c r="I78" s="172">
        <f>tab_dinamicas!T599</f>
        <v>18168.98349441931</v>
      </c>
      <c r="J78" s="172">
        <f>tab_dinamicas!U599</f>
        <v>1359.425825886934</v>
      </c>
      <c r="K78" s="172">
        <f>tab_dinamicas!V599</f>
        <v>111801.36149376028</v>
      </c>
      <c r="L78" s="172">
        <f t="shared" si="4"/>
        <v>1271427.3966501013</v>
      </c>
      <c r="N78" s="157" t="s">
        <v>538</v>
      </c>
      <c r="O78" s="20">
        <f>+B78/'Total x Ano'!$D$30</f>
        <v>2.4549599040765463E-4</v>
      </c>
      <c r="P78" s="20">
        <f>+C78/'Total x Ano'!$D$30</f>
        <v>5.4291167861203937E-4</v>
      </c>
      <c r="Q78" s="20">
        <f>+D78/'Total x Ano'!$D$30</f>
        <v>4.2038918072314115E-3</v>
      </c>
      <c r="R78" s="20">
        <f>+E78/'Total x Ano'!$D$30</f>
        <v>7.2714339645374224E-6</v>
      </c>
      <c r="S78" s="20">
        <f>+F78/'Total x Ano'!$D$30</f>
        <v>2.2066749847941755E-3</v>
      </c>
      <c r="T78" s="20">
        <f>+G78/'Total x Ano'!$D$30</f>
        <v>2.0079774900259796E-4</v>
      </c>
      <c r="U78" s="20">
        <f>+H78/'Total x Ano'!$D$30</f>
        <v>3.1139942802254928E-4</v>
      </c>
      <c r="V78" s="20">
        <f>+I78/'Total x Ano'!$D$30</f>
        <v>1.2300373371585874E-4</v>
      </c>
      <c r="W78" s="20">
        <f>+J78/'Total x Ano'!$D$30</f>
        <v>9.20329155151792E-6</v>
      </c>
      <c r="X78" s="20">
        <f>+K78/'Total x Ano'!$D$30</f>
        <v>7.5689346641065198E-4</v>
      </c>
      <c r="Y78" s="20">
        <f>+L78/'Total x Ano'!$D$30</f>
        <v>8.6075435637129952E-3</v>
      </c>
    </row>
    <row r="79" spans="1:25" x14ac:dyDescent="0.25">
      <c r="A79" s="157" t="s">
        <v>539</v>
      </c>
      <c r="B79" s="172">
        <f>tab_dinamicas!M600</f>
        <v>7140.138085997648</v>
      </c>
      <c r="C79" s="172">
        <f>tab_dinamicas!N600</f>
        <v>16628.569751744966</v>
      </c>
      <c r="D79" s="172">
        <f>tab_dinamicas!O600</f>
        <v>295684.39153020503</v>
      </c>
      <c r="E79" s="172">
        <f>tab_dinamicas!P600</f>
        <v>1446.6982502352428</v>
      </c>
      <c r="F79" s="172">
        <f>tab_dinamicas!Q600</f>
        <v>107221.10501062508</v>
      </c>
      <c r="G79" s="172">
        <f>tab_dinamicas!R600</f>
        <v>12540.630538533977</v>
      </c>
      <c r="H79" s="172">
        <f>tab_dinamicas!S600</f>
        <v>8126.7562373255105</v>
      </c>
      <c r="I79" s="172">
        <f>tab_dinamicas!T600</f>
        <v>2104.7438644724152</v>
      </c>
      <c r="J79" s="172">
        <f>tab_dinamicas!U600</f>
        <v>8217.1508383611435</v>
      </c>
      <c r="K79" s="172">
        <f>tab_dinamicas!V600</f>
        <v>53927.16995277848</v>
      </c>
      <c r="L79" s="172">
        <f t="shared" si="4"/>
        <v>513037.3540602795</v>
      </c>
      <c r="N79" s="157" t="s">
        <v>539</v>
      </c>
      <c r="O79" s="20">
        <f>+B79/'Total x Ano'!$D$30</f>
        <v>4.8338623021716035E-5</v>
      </c>
      <c r="P79" s="20">
        <f>+C79/'Total x Ano'!$D$30</f>
        <v>1.1257515680211103E-4</v>
      </c>
      <c r="Q79" s="20">
        <f>+D79/'Total x Ano'!$D$30</f>
        <v>2.0017786999965278E-3</v>
      </c>
      <c r="R79" s="20">
        <f>+E79/'Total x Ano'!$D$30</f>
        <v>9.7941244975973778E-6</v>
      </c>
      <c r="S79" s="20">
        <f>+F79/'Total x Ano'!$D$30</f>
        <v>7.2588520175044427E-4</v>
      </c>
      <c r="T79" s="20">
        <f>+G79/'Total x Ano'!$D$30</f>
        <v>8.489987234919329E-5</v>
      </c>
      <c r="U79" s="20">
        <f>+H79/'Total x Ano'!$D$30</f>
        <v>5.5018012454946621E-5</v>
      </c>
      <c r="V79" s="20">
        <f>+I79/'Total x Ano'!$D$30</f>
        <v>1.4249083000442602E-5</v>
      </c>
      <c r="W79" s="20">
        <f>+J79/'Total x Ano'!$D$30</f>
        <v>5.5629982488303386E-5</v>
      </c>
      <c r="X79" s="20">
        <f>+K79/'Total x Ano'!$D$30</f>
        <v>3.6508609603607458E-4</v>
      </c>
      <c r="Y79" s="20">
        <f>+L79/'Total x Ano'!$D$30</f>
        <v>3.473254852397357E-3</v>
      </c>
    </row>
    <row r="80" spans="1:25" x14ac:dyDescent="0.25">
      <c r="A80" s="157" t="s">
        <v>540</v>
      </c>
      <c r="B80" s="172">
        <f>tab_dinamicas!M601</f>
        <v>1963.1765521863792</v>
      </c>
      <c r="C80" s="172">
        <f>tab_dinamicas!N601</f>
        <v>15411.178013208093</v>
      </c>
      <c r="D80" s="172">
        <f>tab_dinamicas!O601</f>
        <v>329881.94548980461</v>
      </c>
      <c r="E80" s="172">
        <f>tab_dinamicas!P601</f>
        <v>2702.5583653971703</v>
      </c>
      <c r="F80" s="172">
        <f>tab_dinamicas!Q601</f>
        <v>94562.606972962691</v>
      </c>
      <c r="G80" s="172">
        <f>tab_dinamicas!R601</f>
        <v>9691.9049332895374</v>
      </c>
      <c r="H80" s="172">
        <f>tab_dinamicas!S601</f>
        <v>5147.1789385092152</v>
      </c>
      <c r="I80" s="172">
        <f>tab_dinamicas!T601</f>
        <v>12741.033644461957</v>
      </c>
      <c r="J80" s="172">
        <f>tab_dinamicas!U601</f>
        <v>862.53037061647979</v>
      </c>
      <c r="K80" s="172">
        <f>tab_dinamicas!V601</f>
        <v>30118.373801173562</v>
      </c>
      <c r="L80" s="172">
        <f t="shared" si="4"/>
        <v>503082.48708160967</v>
      </c>
      <c r="N80" s="157" t="s">
        <v>540</v>
      </c>
      <c r="O80" s="20">
        <f>+B80/'Total x Ano'!$D$30</f>
        <v>1.3290674513327736E-5</v>
      </c>
      <c r="P80" s="20">
        <f>+C80/'Total x Ano'!$D$30</f>
        <v>1.0433343379758134E-4</v>
      </c>
      <c r="Q80" s="20">
        <f>+D80/'Total x Ano'!$D$30</f>
        <v>2.2332956047409411E-3</v>
      </c>
      <c r="R80" s="20">
        <f>+E80/'Total x Ano'!$D$30</f>
        <v>1.8296277809431982E-5</v>
      </c>
      <c r="S80" s="20">
        <f>+F80/'Total x Ano'!$D$30</f>
        <v>6.401873682780545E-4</v>
      </c>
      <c r="T80" s="20">
        <f>+G80/'Total x Ano'!$D$30</f>
        <v>6.561404461509558E-5</v>
      </c>
      <c r="U80" s="20">
        <f>+H80/'Total x Ano'!$D$30</f>
        <v>3.4846320804613558E-5</v>
      </c>
      <c r="V80" s="20">
        <f>+I80/'Total x Ano'!$D$30</f>
        <v>8.6256598237846775E-5</v>
      </c>
      <c r="W80" s="20">
        <f>+J80/'Total x Ano'!$D$30</f>
        <v>5.8393171011321484E-6</v>
      </c>
      <c r="X80" s="20">
        <f>+K80/'Total x Ano'!$D$30</f>
        <v>2.0390091895521601E-4</v>
      </c>
      <c r="Y80" s="20">
        <f>+L80/'Total x Ano'!$D$30</f>
        <v>3.4058605588532407E-3</v>
      </c>
    </row>
    <row r="81" spans="1:25" x14ac:dyDescent="0.25">
      <c r="A81" s="157" t="s">
        <v>541</v>
      </c>
      <c r="B81" s="172">
        <f>tab_dinamicas!M602</f>
        <v>414714.81730916339</v>
      </c>
      <c r="C81" s="172">
        <f>tab_dinamicas!N602</f>
        <v>236027.97281794102</v>
      </c>
      <c r="D81" s="172">
        <f>tab_dinamicas!O602</f>
        <v>717952.73486346251</v>
      </c>
      <c r="E81" s="172">
        <f>tab_dinamicas!P602</f>
        <v>3493.1495141767514</v>
      </c>
      <c r="F81" s="172">
        <f>tab_dinamicas!Q602</f>
        <v>376350.27250384743</v>
      </c>
      <c r="G81" s="172">
        <f>tab_dinamicas!R602</f>
        <v>27293.984176976905</v>
      </c>
      <c r="H81" s="172">
        <f>tab_dinamicas!S602</f>
        <v>30419.741932535475</v>
      </c>
      <c r="I81" s="172">
        <f>tab_dinamicas!T602</f>
        <v>13502.803061140716</v>
      </c>
      <c r="J81" s="172">
        <f>tab_dinamicas!U602</f>
        <v>10928.576560005147</v>
      </c>
      <c r="K81" s="172">
        <f>tab_dinamicas!V602</f>
        <v>214446.90718493244</v>
      </c>
      <c r="L81" s="172">
        <f t="shared" si="4"/>
        <v>2045130.9599241817</v>
      </c>
      <c r="N81" s="157" t="s">
        <v>541</v>
      </c>
      <c r="O81" s="20">
        <f>+B81/'Total x Ano'!$D$30</f>
        <v>2.8076128184048245E-3</v>
      </c>
      <c r="P81" s="20">
        <f>+C81/'Total x Ano'!$D$30</f>
        <v>1.5979056795835263E-3</v>
      </c>
      <c r="Q81" s="20">
        <f>+D81/'Total x Ano'!$D$30</f>
        <v>4.8605287712899826E-3</v>
      </c>
      <c r="R81" s="20">
        <f>+E81/'Total x Ano'!$D$30</f>
        <v>2.3648567505356244E-5</v>
      </c>
      <c r="S81" s="20">
        <f>+F81/'Total x Ano'!$D$30</f>
        <v>2.547885450893446E-3</v>
      </c>
      <c r="T81" s="20">
        <f>+G81/'Total x Ano'!$D$30</f>
        <v>1.8477984543169011E-4</v>
      </c>
      <c r="U81" s="20">
        <f>+H81/'Total x Ano'!$D$30</f>
        <v>2.0594117648486111E-4</v>
      </c>
      <c r="V81" s="20">
        <f>+I81/'Total x Ano'!$D$30</f>
        <v>9.1413765258820708E-5</v>
      </c>
      <c r="W81" s="20">
        <f>+J81/'Total x Ano'!$D$30</f>
        <v>7.398629216065627E-5</v>
      </c>
      <c r="X81" s="20">
        <f>+K81/'Total x Ano'!$D$30</f>
        <v>1.4518022032254563E-3</v>
      </c>
      <c r="Y81" s="20">
        <f>+L81/'Total x Ano'!$D$30</f>
        <v>1.384550457023862E-2</v>
      </c>
    </row>
    <row r="82" spans="1:25" x14ac:dyDescent="0.25">
      <c r="A82" s="157" t="s">
        <v>542</v>
      </c>
      <c r="B82" s="172">
        <f>tab_dinamicas!M603</f>
        <v>1661.7651113556669</v>
      </c>
      <c r="C82" s="172">
        <f>tab_dinamicas!N603</f>
        <v>68186.396352466661</v>
      </c>
      <c r="D82" s="172">
        <f>tab_dinamicas!O603</f>
        <v>270551.15185083216</v>
      </c>
      <c r="E82" s="172">
        <f>tab_dinamicas!P603</f>
        <v>1392.0948658367156</v>
      </c>
      <c r="F82" s="172">
        <f>tab_dinamicas!Q603</f>
        <v>51004.272600256998</v>
      </c>
      <c r="G82" s="172">
        <f>tab_dinamicas!R603</f>
        <v>6164.9337902604138</v>
      </c>
      <c r="H82" s="172">
        <f>tab_dinamicas!S603</f>
        <v>3847.2625303962341</v>
      </c>
      <c r="I82" s="172">
        <f>tab_dinamicas!T603</f>
        <v>2276.7799384945724</v>
      </c>
      <c r="J82" s="172">
        <f>tab_dinamicas!U603</f>
        <v>405.00428180539893</v>
      </c>
      <c r="K82" s="172">
        <f>tab_dinamicas!V603</f>
        <v>13559.721822524563</v>
      </c>
      <c r="L82" s="172">
        <f t="shared" si="4"/>
        <v>419049.38314422942</v>
      </c>
      <c r="N82" s="157" t="s">
        <v>542</v>
      </c>
      <c r="O82" s="20">
        <f>+B82/'Total x Ano'!$D$30</f>
        <v>1.125012377925712E-5</v>
      </c>
      <c r="P82" s="20">
        <f>+C82/'Total x Ano'!$D$30</f>
        <v>4.6162083545064442E-4</v>
      </c>
      <c r="Q82" s="20">
        <f>+D82/'Total x Ano'!$D$30</f>
        <v>1.8316270609745648E-3</v>
      </c>
      <c r="R82" s="20">
        <f>+E82/'Total x Ano'!$D$30</f>
        <v>9.424460440353664E-6</v>
      </c>
      <c r="S82" s="20">
        <f>+F82/'Total x Ano'!$D$30</f>
        <v>3.4529812673450241E-4</v>
      </c>
      <c r="T82" s="20">
        <f>+G82/'Total x Ano'!$D$30</f>
        <v>4.1736505212083555E-5</v>
      </c>
      <c r="U82" s="20">
        <f>+H82/'Total x Ano'!$D$30</f>
        <v>2.6045907079458429E-5</v>
      </c>
      <c r="V82" s="20">
        <f>+I82/'Total x Ano'!$D$30</f>
        <v>1.5413764527344915E-5</v>
      </c>
      <c r="W82" s="20">
        <f>+J82/'Total x Ano'!$D$30</f>
        <v>2.7418726451193839E-6</v>
      </c>
      <c r="X82" s="20">
        <f>+K82/'Total x Ano'!$D$30</f>
        <v>9.179910438199432E-5</v>
      </c>
      <c r="Y82" s="20">
        <f>+L82/'Total x Ano'!$D$30</f>
        <v>2.8369577612253234E-3</v>
      </c>
    </row>
    <row r="83" spans="1:25" x14ac:dyDescent="0.25">
      <c r="A83" s="157" t="s">
        <v>543</v>
      </c>
      <c r="B83" s="172">
        <f>tab_dinamicas!M604</f>
        <v>11806.312775917655</v>
      </c>
      <c r="C83" s="172">
        <f>tab_dinamicas!N604</f>
        <v>5340.0426760719211</v>
      </c>
      <c r="D83" s="172">
        <f>tab_dinamicas!O604</f>
        <v>207396.7648884693</v>
      </c>
      <c r="E83" s="172">
        <f>tab_dinamicas!P604</f>
        <v>8802.2257246665886</v>
      </c>
      <c r="F83" s="172">
        <f>tab_dinamicas!Q604</f>
        <v>40963.818387627303</v>
      </c>
      <c r="G83" s="172">
        <f>tab_dinamicas!R604</f>
        <v>9660.076188484556</v>
      </c>
      <c r="H83" s="172">
        <f>tab_dinamicas!S604</f>
        <v>5532.3465711282252</v>
      </c>
      <c r="I83" s="172">
        <f>tab_dinamicas!T604</f>
        <v>474.86684086457421</v>
      </c>
      <c r="J83" s="172">
        <f>tab_dinamicas!U604</f>
        <v>6939.7987126038988</v>
      </c>
      <c r="K83" s="172">
        <f>tab_dinamicas!V604</f>
        <v>23898.985952848379</v>
      </c>
      <c r="L83" s="172">
        <f t="shared" si="4"/>
        <v>320815.23871868243</v>
      </c>
      <c r="N83" s="157" t="s">
        <v>543</v>
      </c>
      <c r="O83" s="20">
        <f>+B83/'Total x Ano'!$D$30</f>
        <v>7.9928552596306371E-5</v>
      </c>
      <c r="P83" s="20">
        <f>+C83/'Total x Ano'!$D$30</f>
        <v>3.6152005287506885E-5</v>
      </c>
      <c r="Q83" s="20">
        <f>+D83/'Total x Ano'!$D$30</f>
        <v>1.40407285028948E-3</v>
      </c>
      <c r="R83" s="20">
        <f>+E83/'Total x Ano'!$D$30</f>
        <v>5.9590930305832976E-5</v>
      </c>
      <c r="S83" s="20">
        <f>+F83/'Total x Ano'!$D$30</f>
        <v>2.7732440895684497E-4</v>
      </c>
      <c r="T83" s="20">
        <f>+G83/'Total x Ano'!$D$30</f>
        <v>6.5398564511230417E-5</v>
      </c>
      <c r="U83" s="20">
        <f>+H83/'Total x Ano'!$D$30</f>
        <v>3.7453899645399473E-5</v>
      </c>
      <c r="V83" s="20">
        <f>+I83/'Total x Ano'!$D$30</f>
        <v>3.2148410758443467E-6</v>
      </c>
      <c r="W83" s="20">
        <f>+J83/'Total x Ano'!$D$30</f>
        <v>4.6982328601321207E-5</v>
      </c>
      <c r="X83" s="20">
        <f>+K83/'Total x Ano'!$D$30</f>
        <v>1.617957606228297E-4</v>
      </c>
      <c r="Y83" s="20">
        <f>+L83/'Total x Ano'!$D$30</f>
        <v>2.1719141418925967E-3</v>
      </c>
    </row>
    <row r="84" spans="1:25" x14ac:dyDescent="0.25">
      <c r="A84" s="157" t="s">
        <v>544</v>
      </c>
      <c r="B84" s="172">
        <f>tab_dinamicas!M605</f>
        <v>66116.967340530333</v>
      </c>
      <c r="C84" s="172">
        <f>tab_dinamicas!N605</f>
        <v>103241.57507746131</v>
      </c>
      <c r="D84" s="172">
        <f>tab_dinamicas!O605</f>
        <v>946301.24200408277</v>
      </c>
      <c r="E84" s="172">
        <f>tab_dinamicas!P605</f>
        <v>3885.543759158686</v>
      </c>
      <c r="F84" s="172">
        <f>tab_dinamicas!Q605</f>
        <v>386912.95779528504</v>
      </c>
      <c r="G84" s="172">
        <f>tab_dinamicas!R605</f>
        <v>62794.547390901884</v>
      </c>
      <c r="H84" s="172">
        <f>tab_dinamicas!S605</f>
        <v>44566.552427476308</v>
      </c>
      <c r="I84" s="172">
        <f>tab_dinamicas!T605</f>
        <v>20785.677397528467</v>
      </c>
      <c r="J84" s="172">
        <f>tab_dinamicas!U605</f>
        <v>34327.998617172329</v>
      </c>
      <c r="K84" s="172">
        <f>tab_dinamicas!V605</f>
        <v>227527.67685840873</v>
      </c>
      <c r="L84" s="172">
        <f t="shared" si="4"/>
        <v>1896460.7386680054</v>
      </c>
      <c r="N84" s="157" t="s">
        <v>544</v>
      </c>
      <c r="O84" s="20">
        <f>+B84/'Total x Ano'!$D$30</f>
        <v>4.4761083344881119E-4</v>
      </c>
      <c r="P84" s="20">
        <f>+C84/'Total x Ano'!$D$30</f>
        <v>6.9894384642566702E-4</v>
      </c>
      <c r="Q84" s="20">
        <f>+D84/'Total x Ano'!$D$30</f>
        <v>6.4064445885048532E-3</v>
      </c>
      <c r="R84" s="20">
        <f>+E84/'Total x Ano'!$D$30</f>
        <v>2.6305070398664416E-5</v>
      </c>
      <c r="S84" s="20">
        <f>+F84/'Total x Ano'!$D$30</f>
        <v>2.6193946648960607E-3</v>
      </c>
      <c r="T84" s="20">
        <f>+G84/'Total x Ano'!$D$30</f>
        <v>4.2511810242168029E-4</v>
      </c>
      <c r="U84" s="20">
        <f>+H84/'Total x Ano'!$D$30</f>
        <v>3.0171486198481774E-4</v>
      </c>
      <c r="V84" s="20">
        <f>+I84/'Total x Ano'!$D$30</f>
        <v>1.4071871046030961E-4</v>
      </c>
      <c r="W84" s="20">
        <f>+J84/'Total x Ano'!$D$30</f>
        <v>2.3240001303330944E-4</v>
      </c>
      <c r="X84" s="20">
        <f>+K84/'Total x Ano'!$D$30</f>
        <v>1.5403588090591818E-3</v>
      </c>
      <c r="Y84" s="20">
        <f>+L84/'Total x Ano'!$D$30</f>
        <v>1.2839009500633353E-2</v>
      </c>
    </row>
    <row r="85" spans="1:25" x14ac:dyDescent="0.25">
      <c r="A85" s="157" t="s">
        <v>545</v>
      </c>
      <c r="B85" s="172">
        <f>tab_dinamicas!M606</f>
        <v>329426.02957942203</v>
      </c>
      <c r="C85" s="172">
        <f>tab_dinamicas!N606</f>
        <v>266229.68299827806</v>
      </c>
      <c r="D85" s="172">
        <f>tab_dinamicas!O606</f>
        <v>2772942.2698450191</v>
      </c>
      <c r="E85" s="172">
        <f>tab_dinamicas!P606</f>
        <v>23663.227007929858</v>
      </c>
      <c r="F85" s="172">
        <f>tab_dinamicas!Q606</f>
        <v>1345264.1406003954</v>
      </c>
      <c r="G85" s="172">
        <f>tab_dinamicas!R606</f>
        <v>185204.95664780337</v>
      </c>
      <c r="H85" s="172">
        <f>tab_dinamicas!S606</f>
        <v>120818.88557855327</v>
      </c>
      <c r="I85" s="172">
        <f>tab_dinamicas!T606</f>
        <v>53180.034081380683</v>
      </c>
      <c r="J85" s="172">
        <f>tab_dinamicas!U606</f>
        <v>154181.23241235863</v>
      </c>
      <c r="K85" s="172">
        <f>tab_dinamicas!V606</f>
        <v>458315.99666771904</v>
      </c>
      <c r="L85" s="172">
        <f t="shared" si="4"/>
        <v>5709226.4554188596</v>
      </c>
      <c r="N85" s="157" t="s">
        <v>545</v>
      </c>
      <c r="O85" s="20">
        <f>+B85/'Total x Ano'!$D$30</f>
        <v>2.2302090611676728E-3</v>
      </c>
      <c r="P85" s="20">
        <f>+C85/'Total x Ano'!$D$30</f>
        <v>1.8023707845205622E-3</v>
      </c>
      <c r="Q85" s="20">
        <f>+D85/'Total x Ano'!$D$30</f>
        <v>1.8772775740273563E-2</v>
      </c>
      <c r="R85" s="20">
        <f>+E85/'Total x Ano'!$D$30</f>
        <v>1.6019967625791203E-4</v>
      </c>
      <c r="S85" s="20">
        <f>+F85/'Total x Ano'!$D$30</f>
        <v>9.1074171639117987E-3</v>
      </c>
      <c r="T85" s="20">
        <f>+G85/'Total x Ano'!$D$30</f>
        <v>1.2538346560423057E-3</v>
      </c>
      <c r="U85" s="20">
        <f>+H85/'Total x Ano'!$D$30</f>
        <v>8.1794196324278966E-4</v>
      </c>
      <c r="V85" s="20">
        <f>+I85/'Total x Ano'!$D$30</f>
        <v>3.6002799788747931E-4</v>
      </c>
      <c r="W85" s="20">
        <f>+J85/'Total x Ano'!$D$30</f>
        <v>1.043804528825613E-3</v>
      </c>
      <c r="X85" s="20">
        <f>+K85/'Total x Ano'!$D$30</f>
        <v>3.1027921198315926E-3</v>
      </c>
      <c r="Y85" s="20">
        <f>+L85/'Total x Ano'!$D$30</f>
        <v>3.865137369196129E-2</v>
      </c>
    </row>
    <row r="86" spans="1:25" x14ac:dyDescent="0.25">
      <c r="A86" s="157" t="s">
        <v>546</v>
      </c>
      <c r="B86" s="172">
        <f>tab_dinamicas!M607</f>
        <v>33475.807116923519</v>
      </c>
      <c r="C86" s="172">
        <f>tab_dinamicas!N607</f>
        <v>26868.250136774146</v>
      </c>
      <c r="D86" s="172">
        <f>tab_dinamicas!O607</f>
        <v>764445.42248373362</v>
      </c>
      <c r="E86" s="172">
        <f>tab_dinamicas!P607</f>
        <v>1088.5527260880542</v>
      </c>
      <c r="F86" s="172">
        <f>tab_dinamicas!Q607</f>
        <v>367070.61747286934</v>
      </c>
      <c r="G86" s="172">
        <f>tab_dinamicas!R607</f>
        <v>33818.242176594242</v>
      </c>
      <c r="H86" s="172">
        <f>tab_dinamicas!S607</f>
        <v>17819.192442737338</v>
      </c>
      <c r="I86" s="172">
        <f>tab_dinamicas!T607</f>
        <v>39628.680142708159</v>
      </c>
      <c r="J86" s="172">
        <f>tab_dinamicas!U607</f>
        <v>26786.673386959377</v>
      </c>
      <c r="K86" s="172">
        <f>tab_dinamicas!V607</f>
        <v>76731.124987708696</v>
      </c>
      <c r="L86" s="172">
        <f t="shared" si="4"/>
        <v>1387732.5630730963</v>
      </c>
      <c r="N86" s="157" t="s">
        <v>546</v>
      </c>
      <c r="O86" s="20">
        <f>+B86/'Total x Ano'!$D$30</f>
        <v>2.2663068992265114E-4</v>
      </c>
      <c r="P86" s="20">
        <f>+C86/'Total x Ano'!$D$30</f>
        <v>1.8189763264686581E-4</v>
      </c>
      <c r="Q86" s="20">
        <f>+D86/'Total x Ano'!$D$30</f>
        <v>5.175283538365146E-3</v>
      </c>
      <c r="R86" s="20">
        <f>+E86/'Total x Ano'!$D$30</f>
        <v>7.3694849079770448E-6</v>
      </c>
      <c r="S86" s="20">
        <f>+F86/'Total x Ano'!$D$30</f>
        <v>2.4850623316608231E-3</v>
      </c>
      <c r="T86" s="20">
        <f>+G86/'Total x Ano'!$D$30</f>
        <v>2.2894896991380471E-4</v>
      </c>
      <c r="U86" s="20">
        <f>+H86/'Total x Ano'!$D$30</f>
        <v>1.2063565377398994E-4</v>
      </c>
      <c r="V86" s="20">
        <f>+I86/'Total x Ano'!$D$30</f>
        <v>2.6828554394811528E-4</v>
      </c>
      <c r="W86" s="20">
        <f>+J86/'Total x Ano'!$D$30</f>
        <v>1.8134535932817943E-4</v>
      </c>
      <c r="X86" s="20">
        <f>+K86/'Total x Ano'!$D$30</f>
        <v>5.1946851449369128E-4</v>
      </c>
      <c r="Y86" s="20">
        <f>+L86/'Total x Ano'!$D$30</f>
        <v>9.3949277189612421E-3</v>
      </c>
    </row>
    <row r="87" spans="1:25" x14ac:dyDescent="0.25">
      <c r="A87" s="157" t="s">
        <v>547</v>
      </c>
      <c r="B87" s="172">
        <f>tab_dinamicas!M608</f>
        <v>536140.87861094042</v>
      </c>
      <c r="C87" s="172">
        <f>tab_dinamicas!N608</f>
        <v>320052.61850751645</v>
      </c>
      <c r="D87" s="172">
        <f>tab_dinamicas!O608</f>
        <v>13752805.688087</v>
      </c>
      <c r="E87" s="172">
        <f>tab_dinamicas!P608</f>
        <v>45092.622229895867</v>
      </c>
      <c r="F87" s="172">
        <f>tab_dinamicas!Q608</f>
        <v>3069145.8123441315</v>
      </c>
      <c r="G87" s="172">
        <f>tab_dinamicas!R608</f>
        <v>303677.24120216328</v>
      </c>
      <c r="H87" s="172">
        <f>tab_dinamicas!S608</f>
        <v>172600.53955205873</v>
      </c>
      <c r="I87" s="172">
        <f>tab_dinamicas!T608</f>
        <v>373924.16956009547</v>
      </c>
      <c r="J87" s="172">
        <f>tab_dinamicas!U608</f>
        <v>448300.06065477757</v>
      </c>
      <c r="K87" s="172">
        <f>tab_dinamicas!V608</f>
        <v>1077470.2037433393</v>
      </c>
      <c r="L87" s="172">
        <f t="shared" si="4"/>
        <v>20099209.83449192</v>
      </c>
      <c r="N87" s="157" t="s">
        <v>547</v>
      </c>
      <c r="O87" s="20">
        <f>+B87/'Total x Ano'!$D$30</f>
        <v>3.6296653517849634E-3</v>
      </c>
      <c r="P87" s="20">
        <f>+C87/'Total x Ano'!$D$30</f>
        <v>2.1667512150062682E-3</v>
      </c>
      <c r="Q87" s="20">
        <f>+D87/'Total x Ano'!$D$30</f>
        <v>9.3106279127998431E-2</v>
      </c>
      <c r="R87" s="20">
        <f>+E87/'Total x Ano'!$D$30</f>
        <v>3.0527634630850845E-4</v>
      </c>
      <c r="S87" s="20">
        <f>+F87/'Total x Ano'!$D$30</f>
        <v>2.0778069084199258E-2</v>
      </c>
      <c r="T87" s="20">
        <f>+G87/'Total x Ano'!$D$30</f>
        <v>2.055890167101026E-3</v>
      </c>
      <c r="U87" s="20">
        <f>+H87/'Total x Ano'!$D$30</f>
        <v>1.1685029496997467E-3</v>
      </c>
      <c r="V87" s="20">
        <f>+I87/'Total x Ano'!$D$30</f>
        <v>2.5314607719590307E-3</v>
      </c>
      <c r="W87" s="20">
        <f>+J87/'Total x Ano'!$D$30</f>
        <v>3.0349843898818491E-3</v>
      </c>
      <c r="X87" s="20">
        <f>+K87/'Total x Ano'!$D$30</f>
        <v>7.2944564052648221E-3</v>
      </c>
      <c r="Y87" s="20">
        <f>+L87/'Total x Ano'!$D$30</f>
        <v>0.13607133580920391</v>
      </c>
    </row>
    <row r="88" spans="1:25" x14ac:dyDescent="0.25">
      <c r="A88" s="157" t="s">
        <v>548</v>
      </c>
      <c r="B88" s="172">
        <f>tab_dinamicas!M609</f>
        <v>1770423.1399869311</v>
      </c>
      <c r="C88" s="172">
        <f>tab_dinamicas!N609</f>
        <v>997185.79567613767</v>
      </c>
      <c r="D88" s="172">
        <f>tab_dinamicas!O609</f>
        <v>25052052.843479209</v>
      </c>
      <c r="E88" s="172">
        <f>tab_dinamicas!P609</f>
        <v>941177.8475036053</v>
      </c>
      <c r="F88" s="172">
        <f>tab_dinamicas!Q609</f>
        <v>12675618.962350624</v>
      </c>
      <c r="G88" s="172">
        <f>tab_dinamicas!R609</f>
        <v>1145207.5464018555</v>
      </c>
      <c r="H88" s="172">
        <f>tab_dinamicas!S609</f>
        <v>599661.12532912754</v>
      </c>
      <c r="I88" s="172">
        <f>tab_dinamicas!T609</f>
        <v>1923723.4631633139</v>
      </c>
      <c r="J88" s="172">
        <f>tab_dinamicas!U609</f>
        <v>413631.83046275814</v>
      </c>
      <c r="K88" s="172">
        <f>tab_dinamicas!V609</f>
        <v>7793211.3348148186</v>
      </c>
      <c r="L88" s="172">
        <f t="shared" si="4"/>
        <v>53311893.889168389</v>
      </c>
      <c r="N88" s="157" t="s">
        <v>548</v>
      </c>
      <c r="O88" s="20">
        <f>+B88/'Total x Ano'!$D$30</f>
        <v>1.1985736931415874E-2</v>
      </c>
      <c r="P88" s="20">
        <f>+C88/'Total x Ano'!$D$30</f>
        <v>6.7509322199703252E-3</v>
      </c>
      <c r="Q88" s="20">
        <f>+D88/'Total x Ano'!$D$30</f>
        <v>0.16960200541441597</v>
      </c>
      <c r="R88" s="20">
        <f>+E88/'Total x Ano'!$D$30</f>
        <v>6.3717592879732306E-3</v>
      </c>
      <c r="S88" s="20">
        <f>+F88/'Total x Ano'!$D$30</f>
        <v>8.5813741864401258E-2</v>
      </c>
      <c r="T88" s="20">
        <f>+G88/'Total x Ano'!$D$30</f>
        <v>7.7530371542399758E-3</v>
      </c>
      <c r="U88" s="20">
        <f>+H88/'Total x Ano'!$D$30</f>
        <v>4.0596964272873112E-3</v>
      </c>
      <c r="V88" s="20">
        <f>+I88/'Total x Ano'!$D$30</f>
        <v>1.3023577718509701E-2</v>
      </c>
      <c r="W88" s="20">
        <f>+J88/'Total x Ano'!$D$30</f>
        <v>2.800281014415134E-3</v>
      </c>
      <c r="X88" s="20">
        <f>+K88/'Total x Ano'!$D$30</f>
        <v>5.2759918688539222E-2</v>
      </c>
      <c r="Y88" s="20">
        <f>+L88/'Total x Ano'!$D$30</f>
        <v>0.36092068672116806</v>
      </c>
    </row>
    <row r="89" spans="1:25" x14ac:dyDescent="0.25">
      <c r="A89" s="157" t="s">
        <v>549</v>
      </c>
      <c r="B89" s="172">
        <f>tab_dinamicas!M610</f>
        <v>119195.35922291163</v>
      </c>
      <c r="C89" s="172">
        <f>tab_dinamicas!N610</f>
        <v>195978.56392499321</v>
      </c>
      <c r="D89" s="172">
        <f>tab_dinamicas!O610</f>
        <v>1985542.4154527048</v>
      </c>
      <c r="E89" s="172">
        <f>tab_dinamicas!P610</f>
        <v>49691.564570942654</v>
      </c>
      <c r="F89" s="172">
        <f>tab_dinamicas!Q610</f>
        <v>1774408.9455972188</v>
      </c>
      <c r="G89" s="172">
        <f>tab_dinamicas!R610</f>
        <v>158868.15042086435</v>
      </c>
      <c r="H89" s="172">
        <f>tab_dinamicas!S610</f>
        <v>97718.840732826357</v>
      </c>
      <c r="I89" s="172">
        <f>tab_dinamicas!T610</f>
        <v>121095.42132975132</v>
      </c>
      <c r="J89" s="172">
        <f>tab_dinamicas!U610</f>
        <v>127180.81432785225</v>
      </c>
      <c r="K89" s="172">
        <f>tab_dinamicas!V610</f>
        <v>419002.73102065385</v>
      </c>
      <c r="L89" s="172">
        <f t="shared" si="4"/>
        <v>5048682.8066007178</v>
      </c>
      <c r="N89" s="157" t="s">
        <v>549</v>
      </c>
      <c r="O89" s="20">
        <f>+B89/'Total x Ano'!$D$30</f>
        <v>8.0695071524086585E-4</v>
      </c>
      <c r="P89" s="20">
        <f>+C89/'Total x Ano'!$D$30</f>
        <v>1.32677180858525E-3</v>
      </c>
      <c r="Q89" s="20">
        <f>+D89/'Total x Ano'!$D$30</f>
        <v>1.344209105737278E-2</v>
      </c>
      <c r="R89" s="20">
        <f>+E89/'Total x Ano'!$D$30</f>
        <v>3.3641111393414147E-4</v>
      </c>
      <c r="S89" s="20">
        <f>+F89/'Total x Ano'!$D$30</f>
        <v>1.2012720772976498E-2</v>
      </c>
      <c r="T89" s="20">
        <f>+G89/'Total x Ano'!$D$30</f>
        <v>1.075534890342171E-3</v>
      </c>
      <c r="U89" s="20">
        <f>+H89/'Total x Ano'!$D$30</f>
        <v>6.6155502140309152E-4</v>
      </c>
      <c r="V89" s="20">
        <f>+I89/'Total x Ano'!$D$30</f>
        <v>8.198141059476211E-4</v>
      </c>
      <c r="W89" s="20">
        <f>+J89/'Total x Ano'!$D$30</f>
        <v>8.6101212124245973E-4</v>
      </c>
      <c r="X89" s="20">
        <f>+K89/'Total x Ano'!$D$30</f>
        <v>2.8366419270793278E-3</v>
      </c>
      <c r="Y89" s="20">
        <f>+L89/'Total x Ano'!$D$30</f>
        <v>3.4179503534124196E-2</v>
      </c>
    </row>
    <row r="90" spans="1:25" x14ac:dyDescent="0.25">
      <c r="A90" s="157" t="s">
        <v>550</v>
      </c>
      <c r="B90" s="172">
        <f>tab_dinamicas!M611</f>
        <v>86860.15118167382</v>
      </c>
      <c r="C90" s="172">
        <f>tab_dinamicas!N611</f>
        <v>140979.51331779201</v>
      </c>
      <c r="D90" s="172">
        <f>tab_dinamicas!O611</f>
        <v>1427607.7029284085</v>
      </c>
      <c r="E90" s="172">
        <f>tab_dinamicas!P611</f>
        <v>8919.9910242024398</v>
      </c>
      <c r="F90" s="172">
        <f>tab_dinamicas!Q611</f>
        <v>519383.1473928038</v>
      </c>
      <c r="G90" s="172">
        <f>tab_dinamicas!R611</f>
        <v>130011.17609144065</v>
      </c>
      <c r="H90" s="172">
        <f>tab_dinamicas!S611</f>
        <v>104732.98779460188</v>
      </c>
      <c r="I90" s="172">
        <f>tab_dinamicas!T611</f>
        <v>114615.11166704416</v>
      </c>
      <c r="J90" s="172">
        <f>tab_dinamicas!U611</f>
        <v>6344.8793042901525</v>
      </c>
      <c r="K90" s="172">
        <f>tab_dinamicas!V611</f>
        <v>218077.26114761652</v>
      </c>
      <c r="L90" s="172">
        <f t="shared" si="4"/>
        <v>2757531.9218498738</v>
      </c>
      <c r="N90" s="157" t="s">
        <v>550</v>
      </c>
      <c r="O90" s="20">
        <f>+B90/'Total x Ano'!$D$30</f>
        <v>5.8804186319787882E-4</v>
      </c>
      <c r="P90" s="20">
        <f>+C90/'Total x Ano'!$D$30</f>
        <v>9.5442909730527421E-4</v>
      </c>
      <c r="Q90" s="20">
        <f>+D90/'Total x Ano'!$D$30</f>
        <v>9.6648817913039236E-3</v>
      </c>
      <c r="R90" s="20">
        <f>+E90/'Total x Ano'!$D$30</f>
        <v>6.0388199539388361E-5</v>
      </c>
      <c r="S90" s="20">
        <f>+F90/'Total x Ano'!$D$30</f>
        <v>3.5162157738781565E-3</v>
      </c>
      <c r="T90" s="20">
        <f>+G90/'Total x Ano'!$D$30</f>
        <v>8.8017362605613905E-4</v>
      </c>
      <c r="U90" s="20">
        <f>+H90/'Total x Ano'!$D$30</f>
        <v>7.0904068716394779E-4</v>
      </c>
      <c r="V90" s="20">
        <f>+I90/'Total x Ano'!$D$30</f>
        <v>7.7594251101812089E-4</v>
      </c>
      <c r="W90" s="20">
        <f>+J90/'Total x Ano'!$D$30</f>
        <v>4.2954733523968802E-5</v>
      </c>
      <c r="X90" s="20">
        <f>+K90/'Total x Ano'!$D$30</f>
        <v>1.4763796426984716E-3</v>
      </c>
      <c r="Y90" s="20">
        <f>+L90/'Total x Ano'!$D$30</f>
        <v>1.8668447925685269E-2</v>
      </c>
    </row>
    <row r="91" spans="1:25" x14ac:dyDescent="0.25">
      <c r="A91" s="157" t="s">
        <v>551</v>
      </c>
      <c r="B91" s="172">
        <f>tab_dinamicas!M612</f>
        <v>432657.44645420235</v>
      </c>
      <c r="C91" s="172">
        <f>tab_dinamicas!N612</f>
        <v>111930.03199693061</v>
      </c>
      <c r="D91" s="172">
        <f>tab_dinamicas!O612</f>
        <v>2788889.8400958483</v>
      </c>
      <c r="E91" s="172">
        <f>tab_dinamicas!P612</f>
        <v>13008.041841129867</v>
      </c>
      <c r="F91" s="172">
        <f>tab_dinamicas!Q612</f>
        <v>1541233.0085644224</v>
      </c>
      <c r="G91" s="172">
        <f>tab_dinamicas!R612</f>
        <v>146791.2400827712</v>
      </c>
      <c r="H91" s="172">
        <f>tab_dinamicas!S612</f>
        <v>67692.712568125877</v>
      </c>
      <c r="I91" s="172">
        <f>tab_dinamicas!T612</f>
        <v>91869.363145228795</v>
      </c>
      <c r="J91" s="172">
        <f>tab_dinamicas!U612</f>
        <v>42925.37445976615</v>
      </c>
      <c r="K91" s="172">
        <f>tab_dinamicas!V612</f>
        <v>537636.65613200329</v>
      </c>
      <c r="L91" s="172">
        <f t="shared" si="4"/>
        <v>5774633.7153404281</v>
      </c>
      <c r="N91" s="157" t="s">
        <v>551</v>
      </c>
      <c r="O91" s="20">
        <f>+B91/'Total x Ano'!$D$30</f>
        <v>2.9290841367202751E-3</v>
      </c>
      <c r="P91" s="20">
        <f>+C91/'Total x Ano'!$D$30</f>
        <v>7.5776456370202827E-4</v>
      </c>
      <c r="Q91" s="20">
        <f>+D91/'Total x Ano'!$D$30</f>
        <v>1.8880740541119493E-2</v>
      </c>
      <c r="R91" s="20">
        <f>+E91/'Total x Ano'!$D$30</f>
        <v>8.8064239547718564E-5</v>
      </c>
      <c r="S91" s="20">
        <f>+F91/'Total x Ano'!$D$30</f>
        <v>1.0434123330993153E-2</v>
      </c>
      <c r="T91" s="20">
        <f>+G91/'Total x Ano'!$D$30</f>
        <v>9.9377439648771896E-4</v>
      </c>
      <c r="U91" s="20">
        <f>+H91/'Total x Ano'!$D$30</f>
        <v>4.5827860396215509E-4</v>
      </c>
      <c r="V91" s="20">
        <f>+I91/'Total x Ano'!$D$30</f>
        <v>6.2195414974272958E-4</v>
      </c>
      <c r="W91" s="20">
        <f>+J91/'Total x Ano'!$D$30</f>
        <v>2.9060411284562897E-4</v>
      </c>
      <c r="X91" s="20">
        <f>+K91/'Total x Ano'!$D$30</f>
        <v>3.6397917421774418E-3</v>
      </c>
      <c r="Y91" s="20">
        <f>+L91/'Total x Ano'!$D$30</f>
        <v>3.909417981729834E-2</v>
      </c>
    </row>
    <row r="92" spans="1:25" x14ac:dyDescent="0.25">
      <c r="A92" s="157" t="s">
        <v>552</v>
      </c>
      <c r="B92" s="172">
        <f>tab_dinamicas!M613</f>
        <v>5188.9867164848165</v>
      </c>
      <c r="C92" s="172">
        <f>tab_dinamicas!N613</f>
        <v>25498.443395704671</v>
      </c>
      <c r="D92" s="172">
        <f>tab_dinamicas!O613</f>
        <v>451296.61291488475</v>
      </c>
      <c r="E92" s="172">
        <f>tab_dinamicas!P613</f>
        <v>410.66558198455556</v>
      </c>
      <c r="F92" s="172">
        <f>tab_dinamicas!Q613</f>
        <v>95846.66773260363</v>
      </c>
      <c r="G92" s="172">
        <f>tab_dinamicas!R613</f>
        <v>8831.0679577017345</v>
      </c>
      <c r="H92" s="172">
        <f>tab_dinamicas!S613</f>
        <v>17015.438160479469</v>
      </c>
      <c r="I92" s="172">
        <f>tab_dinamicas!T613</f>
        <v>3700.4376864448423</v>
      </c>
      <c r="J92" s="172">
        <f>tab_dinamicas!U613</f>
        <v>2183.1690095638778</v>
      </c>
      <c r="K92" s="172">
        <f>tab_dinamicas!V613</f>
        <v>47783.98316995085</v>
      </c>
      <c r="L92" s="172">
        <f t="shared" si="4"/>
        <v>657755.47232580325</v>
      </c>
      <c r="N92" s="157" t="s">
        <v>552</v>
      </c>
      <c r="O92" s="20">
        <f>+B92/'Total x Ano'!$D$30</f>
        <v>3.5129358806763877E-5</v>
      </c>
      <c r="P92" s="20">
        <f>+C92/'Total x Ano'!$D$30</f>
        <v>1.7262406246213585E-4</v>
      </c>
      <c r="Q92" s="20">
        <f>+D92/'Total x Ano'!$D$30</f>
        <v>3.0552710017542795E-3</v>
      </c>
      <c r="R92" s="20">
        <f>+E92/'Total x Ano'!$D$30</f>
        <v>2.7801995586716153E-6</v>
      </c>
      <c r="S92" s="20">
        <f>+F92/'Total x Ano'!$D$30</f>
        <v>6.4888043951136655E-4</v>
      </c>
      <c r="T92" s="20">
        <f>+G92/'Total x Ano'!$D$30</f>
        <v>5.9786191771787604E-5</v>
      </c>
      <c r="U92" s="20">
        <f>+H92/'Total x Ano'!$D$30</f>
        <v>1.1519424987056327E-4</v>
      </c>
      <c r="V92" s="20">
        <f>+I92/'Total x Ano'!$D$30</f>
        <v>2.5051905185306411E-5</v>
      </c>
      <c r="W92" s="20">
        <f>+J92/'Total x Ano'!$D$30</f>
        <v>1.4780020004508947E-5</v>
      </c>
      <c r="X92" s="20">
        <f>+K92/'Total x Ano'!$D$30</f>
        <v>3.234968177237348E-4</v>
      </c>
      <c r="Y92" s="20">
        <f>+L92/'Total x Ano'!$D$30</f>
        <v>4.4529942466491187E-3</v>
      </c>
    </row>
    <row r="93" spans="1:25" x14ac:dyDescent="0.25">
      <c r="A93" s="157" t="s">
        <v>553</v>
      </c>
      <c r="B93" s="172">
        <f>tab_dinamicas!M614</f>
        <v>5492.31241369504</v>
      </c>
      <c r="C93" s="172">
        <f>tab_dinamicas!N614</f>
        <v>37173.162867813859</v>
      </c>
      <c r="D93" s="172">
        <f>tab_dinamicas!O614</f>
        <v>320292.77122296527</v>
      </c>
      <c r="E93" s="172">
        <f>tab_dinamicas!P614</f>
        <v>9776.5614796920818</v>
      </c>
      <c r="F93" s="172">
        <f>tab_dinamicas!Q614</f>
        <v>48602.491143594198</v>
      </c>
      <c r="G93" s="172">
        <f>tab_dinamicas!R614</f>
        <v>18627.280416429199</v>
      </c>
      <c r="H93" s="172">
        <f>tab_dinamicas!S614</f>
        <v>9454.8793060502849</v>
      </c>
      <c r="I93" s="172">
        <f>tab_dinamicas!T614</f>
        <v>17821.158874325687</v>
      </c>
      <c r="J93" s="172">
        <f>tab_dinamicas!U614</f>
        <v>1010.5474192635579</v>
      </c>
      <c r="K93" s="172">
        <f>tab_dinamicas!V614</f>
        <v>49007.1140261615</v>
      </c>
      <c r="L93" s="172">
        <f t="shared" si="4"/>
        <v>517258.27916999074</v>
      </c>
      <c r="N93" s="157" t="s">
        <v>553</v>
      </c>
      <c r="O93" s="20">
        <f>+B93/'Total x Ano'!$D$30</f>
        <v>3.7182869026544943E-5</v>
      </c>
      <c r="P93" s="20">
        <f>+C93/'Total x Ano'!$D$30</f>
        <v>2.5166173045251925E-4</v>
      </c>
      <c r="Q93" s="20">
        <f>+D93/'Total x Ano'!$D$30</f>
        <v>2.1683770451288659E-3</v>
      </c>
      <c r="R93" s="20">
        <f>+E93/'Total x Ano'!$D$30</f>
        <v>6.6187168108449031E-5</v>
      </c>
      <c r="S93" s="20">
        <f>+F93/'Total x Ano'!$D$30</f>
        <v>3.2903810388678614E-4</v>
      </c>
      <c r="T93" s="20">
        <f>+G93/'Total x Ano'!$D$30</f>
        <v>1.2610639670055553E-4</v>
      </c>
      <c r="U93" s="20">
        <f>+H93/'Total x Ano'!$D$30</f>
        <v>6.4009384830703874E-5</v>
      </c>
      <c r="V93" s="20">
        <f>+I93/'Total x Ano'!$D$30</f>
        <v>1.2064896648504712E-4</v>
      </c>
      <c r="W93" s="20">
        <f>+J93/'Total x Ano'!$D$30</f>
        <v>6.8413902024030463E-6</v>
      </c>
      <c r="X93" s="20">
        <f>+K93/'Total x Ano'!$D$30</f>
        <v>3.3177739446503659E-4</v>
      </c>
      <c r="Y93" s="20">
        <f>+L93/'Total x Ano'!$D$30</f>
        <v>3.501830449286912E-3</v>
      </c>
    </row>
    <row r="94" spans="1:25" x14ac:dyDescent="0.25">
      <c r="A94" s="157" t="s">
        <v>554</v>
      </c>
      <c r="B94" s="172">
        <f>tab_dinamicas!M615</f>
        <v>55728.091215624001</v>
      </c>
      <c r="C94" s="172">
        <f>tab_dinamicas!N615</f>
        <v>24212.676134031521</v>
      </c>
      <c r="D94" s="172">
        <f>tab_dinamicas!O615</f>
        <v>779552.96180442139</v>
      </c>
      <c r="E94" s="172">
        <f>tab_dinamicas!P615</f>
        <v>2799.2599612975214</v>
      </c>
      <c r="F94" s="172">
        <f>tab_dinamicas!Q615</f>
        <v>267086.32048357063</v>
      </c>
      <c r="G94" s="172">
        <f>tab_dinamicas!R615</f>
        <v>30624.030067352731</v>
      </c>
      <c r="H94" s="172">
        <f>tab_dinamicas!S615</f>
        <v>26606.584844910682</v>
      </c>
      <c r="I94" s="172">
        <f>tab_dinamicas!T615</f>
        <v>19329.223951169985</v>
      </c>
      <c r="J94" s="172">
        <f>tab_dinamicas!U615</f>
        <v>3666.4043151946325</v>
      </c>
      <c r="K94" s="172">
        <f>tab_dinamicas!V615</f>
        <v>109203.73306066688</v>
      </c>
      <c r="L94" s="172">
        <f t="shared" si="4"/>
        <v>1318809.2858382401</v>
      </c>
      <c r="N94" s="157" t="s">
        <v>554</v>
      </c>
      <c r="O94" s="20">
        <f>+B94/'Total x Ano'!$D$30</f>
        <v>3.772783047816172E-4</v>
      </c>
      <c r="P94" s="20">
        <f>+C94/'Total x Ano'!$D$30</f>
        <v>1.6391943823679099E-4</v>
      </c>
      <c r="Q94" s="20">
        <f>+D94/'Total x Ano'!$D$30</f>
        <v>5.2775613429695981E-3</v>
      </c>
      <c r="R94" s="20">
        <f>+E94/'Total x Ano'!$D$30</f>
        <v>1.8950946099250114E-5</v>
      </c>
      <c r="S94" s="20">
        <f>+F94/'Total x Ano'!$D$30</f>
        <v>1.808170206880339E-3</v>
      </c>
      <c r="T94" s="20">
        <f>+G94/'Total x Ano'!$D$30</f>
        <v>2.0732420395825219E-4</v>
      </c>
      <c r="U94" s="20">
        <f>+H94/'Total x Ano'!$D$30</f>
        <v>1.8012616271884579E-4</v>
      </c>
      <c r="V94" s="20">
        <f>+I94/'Total x Ano'!$D$30</f>
        <v>1.3085854343773237E-4</v>
      </c>
      <c r="W94" s="20">
        <f>+J94/'Total x Ano'!$D$30</f>
        <v>2.482149979493333E-5</v>
      </c>
      <c r="X94" s="20">
        <f>+K94/'Total x Ano'!$D$30</f>
        <v>7.3930756259962674E-4</v>
      </c>
      <c r="Y94" s="20">
        <f>+L94/'Total x Ano'!$D$30</f>
        <v>8.9283182114769863E-3</v>
      </c>
    </row>
    <row r="95" spans="1:25" x14ac:dyDescent="0.25">
      <c r="A95" s="157" t="s">
        <v>555</v>
      </c>
      <c r="B95" s="172">
        <f>tab_dinamicas!M616</f>
        <v>21546.29868198148</v>
      </c>
      <c r="C95" s="172">
        <f>tab_dinamicas!N616</f>
        <v>52353.972963256063</v>
      </c>
      <c r="D95" s="172">
        <f>tab_dinamicas!O616</f>
        <v>2433794.2858998645</v>
      </c>
      <c r="E95" s="172">
        <f>tab_dinamicas!P616</f>
        <v>1079.3602301104372</v>
      </c>
      <c r="F95" s="172">
        <f>tab_dinamicas!Q616</f>
        <v>761539.53733047855</v>
      </c>
      <c r="G95" s="172">
        <f>tab_dinamicas!R616</f>
        <v>74538.09945293497</v>
      </c>
      <c r="H95" s="172">
        <f>tab_dinamicas!S616</f>
        <v>26295.34216154513</v>
      </c>
      <c r="I95" s="172">
        <f>tab_dinamicas!T616</f>
        <v>7012.4938737557086</v>
      </c>
      <c r="J95" s="172">
        <f>tab_dinamicas!U616</f>
        <v>42033.944530272587</v>
      </c>
      <c r="K95" s="172">
        <f>tab_dinamicas!V616</f>
        <v>335945.7431331923</v>
      </c>
      <c r="L95" s="172">
        <f t="shared" si="4"/>
        <v>3756139.0782573922</v>
      </c>
      <c r="N95" s="157" t="s">
        <v>555</v>
      </c>
      <c r="O95" s="20">
        <f>+B95/'Total x Ano'!$D$30</f>
        <v>1.4586810464409594E-4</v>
      </c>
      <c r="P95" s="20">
        <f>+C95/'Total x Ano'!$D$30</f>
        <v>3.5443557705457828E-4</v>
      </c>
      <c r="Q95" s="20">
        <f>+D95/'Total x Ano'!$D$30</f>
        <v>1.6476749200303755E-2</v>
      </c>
      <c r="R95" s="20">
        <f>+E95/'Total x Ano'!$D$30</f>
        <v>7.3072518541706936E-6</v>
      </c>
      <c r="S95" s="20">
        <f>+F95/'Total x Ano'!$D$30</f>
        <v>5.1556107413861822E-3</v>
      </c>
      <c r="T95" s="20">
        <f>+G95/'Total x Ano'!$D$30</f>
        <v>5.0462176596787302E-4</v>
      </c>
      <c r="U95" s="20">
        <f>+H95/'Total x Ano'!$D$30</f>
        <v>1.7801905462677973E-4</v>
      </c>
      <c r="V95" s="20">
        <f>+I95/'Total x Ano'!$D$30</f>
        <v>4.7474473703852402E-5</v>
      </c>
      <c r="W95" s="20">
        <f>+J95/'Total x Ano'!$D$30</f>
        <v>2.8456914618349004E-4</v>
      </c>
      <c r="X95" s="20">
        <f>+K95/'Total x Ano'!$D$30</f>
        <v>2.2743474198225725E-3</v>
      </c>
      <c r="Y95" s="20">
        <f>+L95/'Total x Ano'!$D$30</f>
        <v>2.5429002735547351E-2</v>
      </c>
    </row>
    <row r="96" spans="1:25" x14ac:dyDescent="0.25">
      <c r="A96" s="157" t="s">
        <v>95</v>
      </c>
      <c r="B96" s="163">
        <f t="shared" ref="B96:K96" si="5">SUM(B69:B95)</f>
        <v>4019729.7064040089</v>
      </c>
      <c r="C96" s="163">
        <f t="shared" si="5"/>
        <v>2956026.535542842</v>
      </c>
      <c r="D96" s="163">
        <f t="shared" si="5"/>
        <v>57533262.958245009</v>
      </c>
      <c r="E96" s="163">
        <f t="shared" si="5"/>
        <v>1125448.5708669901</v>
      </c>
      <c r="F96" s="163">
        <f t="shared" si="5"/>
        <v>24313436.37372065</v>
      </c>
      <c r="G96" s="163">
        <f t="shared" si="5"/>
        <v>2458894.5266663544</v>
      </c>
      <c r="H96" s="163">
        <f t="shared" si="5"/>
        <v>1441154.908786308</v>
      </c>
      <c r="I96" s="163">
        <f t="shared" si="5"/>
        <v>2875805.6951533686</v>
      </c>
      <c r="J96" s="163">
        <f t="shared" si="5"/>
        <v>1711461.1376027036</v>
      </c>
      <c r="K96" s="163">
        <f t="shared" si="5"/>
        <v>12025081.135702554</v>
      </c>
      <c r="L96" s="172">
        <f t="shared" si="4"/>
        <v>110460301.5486908</v>
      </c>
      <c r="N96" s="157" t="s">
        <v>95</v>
      </c>
      <c r="O96" s="20">
        <f>+B96/'Total x Ano'!$D$30</f>
        <v>2.7213507160051956E-2</v>
      </c>
      <c r="P96" s="20">
        <f>+C96/'Total x Ano'!$D$30</f>
        <v>2.001225335179628E-2</v>
      </c>
      <c r="Q96" s="20">
        <f>+D96/'Total x Ano'!$D$30</f>
        <v>0.38949928920867383</v>
      </c>
      <c r="R96" s="20">
        <f>+E96/'Total x Ano'!$D$30</f>
        <v>7.6192691993108913E-3</v>
      </c>
      <c r="S96" s="20">
        <f>+F96/'Total x Ano'!$D$30</f>
        <v>0.16460158348149742</v>
      </c>
      <c r="T96" s="20">
        <f>+G96/'Total x Ano'!$D$30</f>
        <v>1.664667743720229E-2</v>
      </c>
      <c r="U96" s="20">
        <f>+H96/'Total x Ano'!$D$30</f>
        <v>9.7565961628014175E-3</v>
      </c>
      <c r="V96" s="20">
        <f>+I96/'Total x Ano'!$D$30</f>
        <v>1.9469159518684484E-2</v>
      </c>
      <c r="W96" s="20">
        <f>+J96/'Total x Ano'!$D$30</f>
        <v>1.1586565098668544E-2</v>
      </c>
      <c r="X96" s="20">
        <f>+K96/'Total x Ano'!$D$30</f>
        <v>8.1409610965956072E-2</v>
      </c>
      <c r="Y96" s="20">
        <f>+L96/'Total x Ano'!$D$30</f>
        <v>0.74781451158464318</v>
      </c>
    </row>
    <row r="97" spans="1:25" x14ac:dyDescent="0.25">
      <c r="A97" s="179"/>
      <c r="B97" s="174"/>
      <c r="C97" s="172"/>
      <c r="D97" s="172"/>
      <c r="E97" s="172"/>
      <c r="F97" s="172"/>
      <c r="G97" s="172"/>
      <c r="H97" s="172"/>
      <c r="I97" s="172"/>
      <c r="J97" s="172"/>
      <c r="K97" s="172"/>
      <c r="L97" s="172"/>
    </row>
    <row r="98" spans="1:25" x14ac:dyDescent="0.25">
      <c r="A98" s="157"/>
      <c r="B98" s="157"/>
    </row>
    <row r="99" spans="1:25" s="123" customFormat="1" x14ac:dyDescent="0.25">
      <c r="A99" s="176"/>
      <c r="B99" s="171">
        <v>2010</v>
      </c>
      <c r="C99" s="157">
        <v>2010</v>
      </c>
      <c r="D99" s="157">
        <v>2010</v>
      </c>
      <c r="E99" s="157">
        <v>2010</v>
      </c>
      <c r="F99" s="157">
        <v>2010</v>
      </c>
      <c r="G99" s="157">
        <v>2010</v>
      </c>
      <c r="H99" s="157">
        <v>2010</v>
      </c>
      <c r="I99" s="157">
        <v>2010</v>
      </c>
      <c r="J99" s="157">
        <v>2010</v>
      </c>
      <c r="K99" s="157">
        <v>2010</v>
      </c>
      <c r="L99" s="157">
        <v>2010</v>
      </c>
      <c r="M99" s="157"/>
      <c r="N99" s="157"/>
      <c r="O99" s="15">
        <v>2010</v>
      </c>
      <c r="P99" s="123">
        <v>2010</v>
      </c>
      <c r="Q99" s="123">
        <v>2010</v>
      </c>
      <c r="R99" s="123">
        <v>2010</v>
      </c>
      <c r="S99" s="123">
        <v>2010</v>
      </c>
      <c r="T99" s="123">
        <v>2010</v>
      </c>
      <c r="U99" s="123">
        <v>2010</v>
      </c>
      <c r="V99" s="123">
        <v>2010</v>
      </c>
      <c r="W99" s="123">
        <v>2010</v>
      </c>
      <c r="X99" s="123">
        <v>2010</v>
      </c>
      <c r="Y99" s="123">
        <v>2010</v>
      </c>
    </row>
    <row r="100" spans="1:25" s="123" customFormat="1" x14ac:dyDescent="0.25">
      <c r="A100" s="157"/>
      <c r="B100" s="157" t="s">
        <v>780</v>
      </c>
      <c r="C100" s="157" t="s">
        <v>782</v>
      </c>
      <c r="D100" s="157" t="s">
        <v>23</v>
      </c>
      <c r="E100" s="157" t="s">
        <v>787</v>
      </c>
      <c r="F100" s="157" t="s">
        <v>788</v>
      </c>
      <c r="G100" s="157" t="s">
        <v>791</v>
      </c>
      <c r="H100" s="157" t="s">
        <v>25</v>
      </c>
      <c r="I100" s="157" t="s">
        <v>24</v>
      </c>
      <c r="J100" s="157" t="s">
        <v>35</v>
      </c>
      <c r="K100" s="157" t="s">
        <v>795</v>
      </c>
      <c r="L100" s="157" t="s">
        <v>939</v>
      </c>
      <c r="M100" s="157"/>
      <c r="N100" s="157"/>
      <c r="O100" s="123" t="s">
        <v>780</v>
      </c>
      <c r="P100" s="123" t="s">
        <v>782</v>
      </c>
      <c r="Q100" s="123" t="s">
        <v>23</v>
      </c>
      <c r="R100" s="123" t="s">
        <v>787</v>
      </c>
      <c r="S100" s="123" t="s">
        <v>788</v>
      </c>
      <c r="T100" s="123" t="s">
        <v>791</v>
      </c>
      <c r="U100" s="123" t="s">
        <v>25</v>
      </c>
      <c r="V100" s="123" t="s">
        <v>24</v>
      </c>
      <c r="W100" s="123" t="s">
        <v>35</v>
      </c>
      <c r="X100" s="123" t="s">
        <v>795</v>
      </c>
      <c r="Y100" s="123" t="s">
        <v>939</v>
      </c>
    </row>
    <row r="101" spans="1:25" x14ac:dyDescent="0.25">
      <c r="A101" s="157" t="s">
        <v>529</v>
      </c>
      <c r="B101" s="172">
        <f>tab_dinamicas!M622</f>
        <v>4161.0619052820966</v>
      </c>
      <c r="C101" s="172">
        <f>tab_dinamicas!N622</f>
        <v>2593.2410106626662</v>
      </c>
      <c r="D101" s="172">
        <f>tab_dinamicas!O622</f>
        <v>221885.68323200615</v>
      </c>
      <c r="E101" s="172">
        <f>tab_dinamicas!P622</f>
        <v>384.69032443435503</v>
      </c>
      <c r="F101" s="172">
        <f>tab_dinamicas!Q622</f>
        <v>41073.007082841301</v>
      </c>
      <c r="G101" s="172">
        <f>tab_dinamicas!R622</f>
        <v>9515.3036132238758</v>
      </c>
      <c r="H101" s="172">
        <f>tab_dinamicas!S622</f>
        <v>3289.0116882301031</v>
      </c>
      <c r="I101" s="172">
        <f>tab_dinamicas!T622</f>
        <v>5222.3918610337132</v>
      </c>
      <c r="J101" s="172">
        <f>tab_dinamicas!U622</f>
        <v>1154.8783661432187</v>
      </c>
      <c r="K101" s="172">
        <f>tab_dinamicas!V622</f>
        <v>8641.2153671863598</v>
      </c>
      <c r="L101" s="172">
        <f>SUM(B101:K101)</f>
        <v>297920.48445104377</v>
      </c>
      <c r="N101" s="157" t="s">
        <v>529</v>
      </c>
      <c r="O101" s="20">
        <f>+B101/'Total x Ano'!$E$30</f>
        <v>2.5624486868650787E-5</v>
      </c>
      <c r="P101" s="20">
        <f>+C101/'Total x Ano'!$E$30</f>
        <v>1.5969594237619786E-5</v>
      </c>
      <c r="Q101" s="20">
        <f>+D101/'Total x Ano'!$E$30</f>
        <v>1.366407639622629E-3</v>
      </c>
      <c r="R101" s="20">
        <f>+E101/'Total x Ano'!$E$30</f>
        <v>2.3689847426811733E-6</v>
      </c>
      <c r="S101" s="20">
        <f>+F101/'Total x Ano'!$E$30</f>
        <v>2.5293416791378299E-4</v>
      </c>
      <c r="T101" s="20">
        <f>+G101/'Total x Ano'!$E$30</f>
        <v>5.859676641166208E-5</v>
      </c>
      <c r="U101" s="20">
        <f>+H101/'Total x Ano'!$E$30</f>
        <v>2.0254261708749455E-5</v>
      </c>
      <c r="V101" s="20">
        <f>+I101/'Total x Ano'!$E$30</f>
        <v>3.2160327030014421E-5</v>
      </c>
      <c r="W101" s="20">
        <f>+J101/'Total x Ano'!$E$30</f>
        <v>7.1119262827019945E-6</v>
      </c>
      <c r="X101" s="20">
        <f>+K101/'Total x Ano'!$E$30</f>
        <v>5.321399074225952E-5</v>
      </c>
      <c r="Y101" s="20">
        <f>+L101/'Total x Ano'!$E$30</f>
        <v>1.8346421455607508E-3</v>
      </c>
    </row>
    <row r="102" spans="1:25" x14ac:dyDescent="0.25">
      <c r="A102" s="157" t="s">
        <v>530</v>
      </c>
      <c r="B102" s="172">
        <f>tab_dinamicas!M623</f>
        <v>2955.856858815991</v>
      </c>
      <c r="C102" s="172">
        <f>tab_dinamicas!N623</f>
        <v>264.11545370573646</v>
      </c>
      <c r="D102" s="172">
        <f>tab_dinamicas!O623</f>
        <v>59928.754487663631</v>
      </c>
      <c r="E102" s="172">
        <f>tab_dinamicas!P623</f>
        <v>0</v>
      </c>
      <c r="F102" s="172">
        <f>tab_dinamicas!Q623</f>
        <v>6411.3970190620366</v>
      </c>
      <c r="G102" s="172">
        <f>tab_dinamicas!R623</f>
        <v>2002.6274134367545</v>
      </c>
      <c r="H102" s="172">
        <f>tab_dinamicas!S623</f>
        <v>2362.5960256834692</v>
      </c>
      <c r="I102" s="172">
        <f>tab_dinamicas!T623</f>
        <v>1663.5914648166599</v>
      </c>
      <c r="J102" s="172">
        <f>tab_dinamicas!U623</f>
        <v>62923.045554916229</v>
      </c>
      <c r="K102" s="172">
        <f>tab_dinamicas!V623</f>
        <v>6797.9974516178281</v>
      </c>
      <c r="L102" s="172">
        <f t="shared" ref="L102:L128" si="6">SUM(B102:K102)</f>
        <v>145309.98172971833</v>
      </c>
      <c r="N102" s="157" t="s">
        <v>530</v>
      </c>
      <c r="O102" s="20">
        <f>+B102/'Total x Ano'!$E$30</f>
        <v>1.8202640813440824E-5</v>
      </c>
      <c r="P102" s="20">
        <f>+C102/'Total x Ano'!$E$30</f>
        <v>1.6264653421039569E-6</v>
      </c>
      <c r="Q102" s="20">
        <f>+D102/'Total x Ano'!$E$30</f>
        <v>3.690508858987104E-4</v>
      </c>
      <c r="R102" s="20">
        <f>+E102/'Total x Ano'!$E$30</f>
        <v>0</v>
      </c>
      <c r="S102" s="20">
        <f>+F102/'Total x Ano'!$E$30</f>
        <v>3.9482411572899702E-5</v>
      </c>
      <c r="T102" s="20">
        <f>+G102/'Total x Ano'!$E$30</f>
        <v>1.2332500940028972E-5</v>
      </c>
      <c r="U102" s="20">
        <f>+H102/'Total x Ano'!$E$30</f>
        <v>1.4549245412379486E-5</v>
      </c>
      <c r="V102" s="20">
        <f>+I102/'Total x Ano'!$E$30</f>
        <v>1.0244663169005183E-5</v>
      </c>
      <c r="W102" s="20">
        <f>+J102/'Total x Ano'!$E$30</f>
        <v>3.8749021073459768E-4</v>
      </c>
      <c r="X102" s="20">
        <f>+K102/'Total x Ano'!$E$30</f>
        <v>4.1863159067875749E-5</v>
      </c>
      <c r="Y102" s="20">
        <f>+L102/'Total x Ano'!$E$30</f>
        <v>8.9484218295104187E-4</v>
      </c>
    </row>
    <row r="103" spans="1:25" x14ac:dyDescent="0.25">
      <c r="A103" s="157" t="s">
        <v>531</v>
      </c>
      <c r="B103" s="172">
        <f>tab_dinamicas!M624</f>
        <v>60183.942431509204</v>
      </c>
      <c r="C103" s="172">
        <f>tab_dinamicas!N624</f>
        <v>89229.694263290672</v>
      </c>
      <c r="D103" s="172">
        <f>tab_dinamicas!O624</f>
        <v>528124.67564672395</v>
      </c>
      <c r="E103" s="172">
        <f>tab_dinamicas!P624</f>
        <v>0</v>
      </c>
      <c r="F103" s="172">
        <f>tab_dinamicas!Q624</f>
        <v>144933.6553832349</v>
      </c>
      <c r="G103" s="172">
        <f>tab_dinamicas!R624</f>
        <v>15002.818105649236</v>
      </c>
      <c r="H103" s="172">
        <f>tab_dinamicas!S624</f>
        <v>13788.42430668202</v>
      </c>
      <c r="I103" s="172">
        <f>tab_dinamicas!T624</f>
        <v>22172.932450753524</v>
      </c>
      <c r="J103" s="172">
        <f>tab_dinamicas!U624</f>
        <v>31318.749613242129</v>
      </c>
      <c r="K103" s="172">
        <f>tab_dinamicas!V624</f>
        <v>70935.934864563882</v>
      </c>
      <c r="L103" s="172">
        <f t="shared" si="6"/>
        <v>975690.82706564944</v>
      </c>
      <c r="N103" s="157" t="s">
        <v>531</v>
      </c>
      <c r="O103" s="20">
        <f>+B103/'Total x Ano'!$E$30</f>
        <v>3.7062237420264747E-4</v>
      </c>
      <c r="P103" s="20">
        <f>+C103/'Total x Ano'!$E$30</f>
        <v>5.4949077446815988E-4</v>
      </c>
      <c r="Q103" s="20">
        <f>+D103/'Total x Ano'!$E$30</f>
        <v>3.2522764919553572E-3</v>
      </c>
      <c r="R103" s="20">
        <f>+E103/'Total x Ano'!$E$30</f>
        <v>0</v>
      </c>
      <c r="S103" s="20">
        <f>+F103/'Total x Ano'!$E$30</f>
        <v>8.9252470492661004E-4</v>
      </c>
      <c r="T103" s="20">
        <f>+G103/'Total x Ano'!$E$30</f>
        <v>9.2389761145575237E-5</v>
      </c>
      <c r="U103" s="20">
        <f>+H103/'Total x Ano'!$E$30</f>
        <v>8.4911329278098183E-5</v>
      </c>
      <c r="V103" s="20">
        <f>+I103/'Total x Ano'!$E$30</f>
        <v>1.3654447575090709E-4</v>
      </c>
      <c r="W103" s="20">
        <f>+J103/'Total x Ano'!$E$30</f>
        <v>1.9286588531363798E-4</v>
      </c>
      <c r="X103" s="20">
        <f>+K103/'Total x Ano'!$E$30</f>
        <v>4.368348687975732E-4</v>
      </c>
      <c r="Y103" s="20">
        <f>+L103/'Total x Ano'!$E$30</f>
        <v>6.0084606658385659E-3</v>
      </c>
    </row>
    <row r="104" spans="1:25" x14ac:dyDescent="0.25">
      <c r="A104" s="157" t="s">
        <v>532</v>
      </c>
      <c r="B104" s="172">
        <f>tab_dinamicas!M625</f>
        <v>95.963055527995735</v>
      </c>
      <c r="C104" s="172">
        <f>tab_dinamicas!N625</f>
        <v>1902.5188722446819</v>
      </c>
      <c r="D104" s="172">
        <f>tab_dinamicas!O625</f>
        <v>58257.954654724352</v>
      </c>
      <c r="E104" s="172">
        <f>tab_dinamicas!P625</f>
        <v>410.25832076064654</v>
      </c>
      <c r="F104" s="172">
        <f>tab_dinamicas!Q625</f>
        <v>13563.787166244318</v>
      </c>
      <c r="G104" s="172">
        <f>tab_dinamicas!R625</f>
        <v>3216.1693065492909</v>
      </c>
      <c r="H104" s="172">
        <f>tab_dinamicas!S625</f>
        <v>2677.5397637292499</v>
      </c>
      <c r="I104" s="172">
        <f>tab_dinamicas!T625</f>
        <v>1343.072703952291</v>
      </c>
      <c r="J104" s="172">
        <f>tab_dinamicas!U625</f>
        <v>1124.1789832585634</v>
      </c>
      <c r="K104" s="172">
        <f>tab_dinamicas!V625</f>
        <v>3881.7488735638417</v>
      </c>
      <c r="L104" s="172">
        <f t="shared" si="6"/>
        <v>86473.191700555224</v>
      </c>
      <c r="N104" s="157" t="s">
        <v>532</v>
      </c>
      <c r="O104" s="20">
        <f>+B104/'Total x Ano'!$E$30</f>
        <v>5.9095589352594025E-7</v>
      </c>
      <c r="P104" s="20">
        <f>+C104/'Total x Ano'!$E$30</f>
        <v>1.1716016480626982E-5</v>
      </c>
      <c r="Q104" s="20">
        <f>+D104/'Total x Ano'!$E$30</f>
        <v>3.587618324422E-4</v>
      </c>
      <c r="R104" s="20">
        <f>+E104/'Total x Ano'!$E$30</f>
        <v>2.5264365665266905E-6</v>
      </c>
      <c r="S104" s="20">
        <f>+F104/'Total x Ano'!$E$30</f>
        <v>8.3527977723522615E-5</v>
      </c>
      <c r="T104" s="20">
        <f>+G104/'Total x Ano'!$E$30</f>
        <v>1.9805686634561831E-5</v>
      </c>
      <c r="U104" s="20">
        <f>+H104/'Total x Ano'!$E$30</f>
        <v>1.6488719485013063E-5</v>
      </c>
      <c r="V104" s="20">
        <f>+I104/'Total x Ano'!$E$30</f>
        <v>8.2708572113241864E-6</v>
      </c>
      <c r="W104" s="20">
        <f>+J104/'Total x Ano'!$E$30</f>
        <v>6.9228745570824021E-6</v>
      </c>
      <c r="X104" s="20">
        <f>+K104/'Total x Ano'!$E$30</f>
        <v>2.3904432402644893E-5</v>
      </c>
      <c r="Y104" s="20">
        <f>+L104/'Total x Ano'!$E$30</f>
        <v>5.3251578939702855E-4</v>
      </c>
    </row>
    <row r="105" spans="1:25" x14ac:dyDescent="0.25">
      <c r="A105" s="157" t="s">
        <v>533</v>
      </c>
      <c r="B105" s="172">
        <f>tab_dinamicas!M626</f>
        <v>21212.355426054393</v>
      </c>
      <c r="C105" s="172">
        <f>tab_dinamicas!N626</f>
        <v>82163.879211856562</v>
      </c>
      <c r="D105" s="172">
        <f>tab_dinamicas!O626</f>
        <v>521617.39390509145</v>
      </c>
      <c r="E105" s="172">
        <f>tab_dinamicas!P626</f>
        <v>5493.2224218691163</v>
      </c>
      <c r="F105" s="172">
        <f>tab_dinamicas!Q626</f>
        <v>237672.06400361628</v>
      </c>
      <c r="G105" s="172">
        <f>tab_dinamicas!R626</f>
        <v>23482.224142611703</v>
      </c>
      <c r="H105" s="172">
        <f>tab_dinamicas!S626</f>
        <v>11484.277516930561</v>
      </c>
      <c r="I105" s="172">
        <f>tab_dinamicas!T626</f>
        <v>1745.0365684254814</v>
      </c>
      <c r="J105" s="172">
        <f>tab_dinamicas!U626</f>
        <v>258807.54973094058</v>
      </c>
      <c r="K105" s="172">
        <f>tab_dinamicas!V626</f>
        <v>78769.946641220537</v>
      </c>
      <c r="L105" s="172">
        <f t="shared" si="6"/>
        <v>1242447.9495686167</v>
      </c>
      <c r="N105" s="157" t="s">
        <v>533</v>
      </c>
      <c r="O105" s="20">
        <f>+B105/'Total x Ano'!$E$30</f>
        <v>1.3062908830510032E-4</v>
      </c>
      <c r="P105" s="20">
        <f>+C105/'Total x Ano'!$E$30</f>
        <v>5.0597835164841007E-4</v>
      </c>
      <c r="Q105" s="20">
        <f>+D105/'Total x Ano'!$E$30</f>
        <v>3.2122036068758532E-3</v>
      </c>
      <c r="R105" s="20">
        <f>+E105/'Total x Ano'!$E$30</f>
        <v>3.3828145079283658E-5</v>
      </c>
      <c r="S105" s="20">
        <f>+F105/'Total x Ano'!$E$30</f>
        <v>1.463622705390371E-3</v>
      </c>
      <c r="T105" s="20">
        <f>+G105/'Total x Ano'!$E$30</f>
        <v>1.4460730406948242E-4</v>
      </c>
      <c r="U105" s="20">
        <f>+H105/'Total x Ano'!$E$30</f>
        <v>7.0722023638958133E-5</v>
      </c>
      <c r="V105" s="20">
        <f>+I105/'Total x Ano'!$E$30</f>
        <v>1.0746215185160218E-5</v>
      </c>
      <c r="W105" s="20">
        <f>+J105/'Total x Ano'!$E$30</f>
        <v>1.5937784177566983E-3</v>
      </c>
      <c r="X105" s="20">
        <f>+K105/'Total x Ano'!$E$30</f>
        <v>4.8507797031090789E-4</v>
      </c>
      <c r="Y105" s="20">
        <f>+L105/'Total x Ano'!$E$30</f>
        <v>7.6511938282602249E-3</v>
      </c>
    </row>
    <row r="106" spans="1:25" x14ac:dyDescent="0.25">
      <c r="A106" s="157" t="s">
        <v>534</v>
      </c>
      <c r="B106" s="172">
        <f>tab_dinamicas!M627</f>
        <v>347.13083043774702</v>
      </c>
      <c r="C106" s="172">
        <f>tab_dinamicas!N627</f>
        <v>463.94679817729212</v>
      </c>
      <c r="D106" s="172">
        <f>tab_dinamicas!O627</f>
        <v>61962.024825572087</v>
      </c>
      <c r="E106" s="172">
        <f>tab_dinamicas!P627</f>
        <v>0</v>
      </c>
      <c r="F106" s="172">
        <f>tab_dinamicas!Q627</f>
        <v>954.49993517300709</v>
      </c>
      <c r="G106" s="172">
        <f>tab_dinamicas!R627</f>
        <v>861.89078537078888</v>
      </c>
      <c r="H106" s="172">
        <f>tab_dinamicas!S627</f>
        <v>1174.7610589187611</v>
      </c>
      <c r="I106" s="172">
        <f>tab_dinamicas!T627</f>
        <v>299.58558190372429</v>
      </c>
      <c r="J106" s="172">
        <f>tab_dinamicas!U627</f>
        <v>0</v>
      </c>
      <c r="K106" s="172">
        <f>tab_dinamicas!V627</f>
        <v>7183.6663860850431</v>
      </c>
      <c r="L106" s="172">
        <f t="shared" si="6"/>
        <v>73247.506201638447</v>
      </c>
      <c r="N106" s="157" t="s">
        <v>534</v>
      </c>
      <c r="O106" s="20">
        <f>+B106/'Total x Ano'!$E$30</f>
        <v>2.1376873521070232E-6</v>
      </c>
      <c r="P106" s="20">
        <f>+C106/'Total x Ano'!$E$30</f>
        <v>2.8570588249493086E-6</v>
      </c>
      <c r="Q106" s="20">
        <f>+D106/'Total x Ano'!$E$30</f>
        <v>3.8157209088439305E-4</v>
      </c>
      <c r="R106" s="20">
        <f>+E106/'Total x Ano'!$E$30</f>
        <v>0</v>
      </c>
      <c r="S106" s="20">
        <f>+F106/'Total x Ano'!$E$30</f>
        <v>5.8779637534161104E-6</v>
      </c>
      <c r="T106" s="20">
        <f>+G106/'Total x Ano'!$E$30</f>
        <v>5.3076617494945962E-6</v>
      </c>
      <c r="U106" s="20">
        <f>+H106/'Total x Ano'!$E$30</f>
        <v>7.2343670950565432E-6</v>
      </c>
      <c r="V106" s="20">
        <f>+I106/'Total x Ano'!$E$30</f>
        <v>1.8448960828446624E-6</v>
      </c>
      <c r="W106" s="20">
        <f>+J106/'Total x Ano'!$E$30</f>
        <v>0</v>
      </c>
      <c r="X106" s="20">
        <f>+K106/'Total x Ano'!$E$30</f>
        <v>4.4238170248160437E-5</v>
      </c>
      <c r="Y106" s="20">
        <f>+L106/'Total x Ano'!$E$30</f>
        <v>4.5106989599042174E-4</v>
      </c>
    </row>
    <row r="107" spans="1:25" x14ac:dyDescent="0.25">
      <c r="A107" s="157" t="s">
        <v>535</v>
      </c>
      <c r="B107" s="172">
        <f>tab_dinamicas!M628</f>
        <v>5487.1938878944757</v>
      </c>
      <c r="C107" s="172">
        <f>tab_dinamicas!N628</f>
        <v>1788.3567397329955</v>
      </c>
      <c r="D107" s="172">
        <f>tab_dinamicas!O628</f>
        <v>59557.74223417975</v>
      </c>
      <c r="E107" s="172">
        <f>tab_dinamicas!P628</f>
        <v>709.42268059652258</v>
      </c>
      <c r="F107" s="172">
        <f>tab_dinamicas!Q628</f>
        <v>29554.552511754111</v>
      </c>
      <c r="G107" s="172">
        <f>tab_dinamicas!R628</f>
        <v>4169.313634231723</v>
      </c>
      <c r="H107" s="172">
        <f>tab_dinamicas!S628</f>
        <v>3030.2721551722152</v>
      </c>
      <c r="I107" s="172">
        <f>tab_dinamicas!T628</f>
        <v>74.169246005290972</v>
      </c>
      <c r="J107" s="172">
        <f>tab_dinamicas!U628</f>
        <v>0</v>
      </c>
      <c r="K107" s="172">
        <f>tab_dinamicas!V628</f>
        <v>13392.070587796616</v>
      </c>
      <c r="L107" s="172">
        <f t="shared" si="6"/>
        <v>117763.09367736368</v>
      </c>
      <c r="N107" s="157" t="s">
        <v>535</v>
      </c>
      <c r="O107" s="20">
        <f>+B107/'Total x Ano'!$E$30</f>
        <v>3.3791020399769922E-5</v>
      </c>
      <c r="P107" s="20">
        <f>+C107/'Total x Ano'!$E$30</f>
        <v>1.1012987750934349E-5</v>
      </c>
      <c r="Q107" s="20">
        <f>+D107/'Total x Ano'!$E$30</f>
        <v>3.6676613291163323E-4</v>
      </c>
      <c r="R107" s="20">
        <f>+E107/'Total x Ano'!$E$30</f>
        <v>4.3687386962910922E-6</v>
      </c>
      <c r="S107" s="20">
        <f>+F107/'Total x Ano'!$E$30</f>
        <v>1.8200167649150877E-4</v>
      </c>
      <c r="T107" s="20">
        <f>+G107/'Total x Ano'!$E$30</f>
        <v>2.5675302339539347E-5</v>
      </c>
      <c r="U107" s="20">
        <f>+H107/'Total x Ano'!$E$30</f>
        <v>1.8660902148578912E-5</v>
      </c>
      <c r="V107" s="20">
        <f>+I107/'Total x Ano'!$E$30</f>
        <v>4.5674611759746497E-7</v>
      </c>
      <c r="W107" s="20">
        <f>+J107/'Total x Ano'!$E$30</f>
        <v>0</v>
      </c>
      <c r="X107" s="20">
        <f>+K107/'Total x Ano'!$E$30</f>
        <v>8.2470519480957858E-5</v>
      </c>
      <c r="Y107" s="20">
        <f>+L107/'Total x Ano'!$E$30</f>
        <v>7.2520402633681079E-4</v>
      </c>
    </row>
    <row r="108" spans="1:25" x14ac:dyDescent="0.25">
      <c r="A108" s="157" t="s">
        <v>536</v>
      </c>
      <c r="B108" s="172">
        <f>tab_dinamicas!M629</f>
        <v>8719.8335708344566</v>
      </c>
      <c r="C108" s="172">
        <f>tab_dinamicas!N629</f>
        <v>2104.2451374394354</v>
      </c>
      <c r="D108" s="172">
        <f>tab_dinamicas!O629</f>
        <v>313035.5517916102</v>
      </c>
      <c r="E108" s="172">
        <f>tab_dinamicas!P629</f>
        <v>100.29768932571527</v>
      </c>
      <c r="F108" s="172">
        <f>tab_dinamicas!Q629</f>
        <v>55689.445776292385</v>
      </c>
      <c r="G108" s="172">
        <f>tab_dinamicas!R629</f>
        <v>7649.8069138034261</v>
      </c>
      <c r="H108" s="172">
        <f>tab_dinamicas!S629</f>
        <v>6038.7675976189157</v>
      </c>
      <c r="I108" s="172">
        <f>tab_dinamicas!T629</f>
        <v>5143.2910873189185</v>
      </c>
      <c r="J108" s="172">
        <f>tab_dinamicas!U629</f>
        <v>10332.834497339914</v>
      </c>
      <c r="K108" s="172">
        <f>tab_dinamicas!V629</f>
        <v>48417.491688517861</v>
      </c>
      <c r="L108" s="172">
        <f t="shared" si="6"/>
        <v>457231.56575010117</v>
      </c>
      <c r="N108" s="157" t="s">
        <v>536</v>
      </c>
      <c r="O108" s="20">
        <f>+B108/'Total x Ano'!$E$30</f>
        <v>5.3698134254871116E-5</v>
      </c>
      <c r="P108" s="20">
        <f>+C108/'Total x Ano'!$E$30</f>
        <v>1.2958279189331983E-5</v>
      </c>
      <c r="Q108" s="20">
        <f>+D108/'Total x Ano'!$E$30</f>
        <v>1.9277231555057011E-3</v>
      </c>
      <c r="R108" s="20">
        <f>+E108/'Total x Ano'!$E$30</f>
        <v>6.1764926395839576E-7</v>
      </c>
      <c r="S108" s="20">
        <f>+F108/'Total x Ano'!$E$30</f>
        <v>3.4294454264320796E-4</v>
      </c>
      <c r="T108" s="20">
        <f>+G108/'Total x Ano'!$E$30</f>
        <v>4.710873841161483E-5</v>
      </c>
      <c r="U108" s="20">
        <f>+H108/'Total x Ano'!$E$30</f>
        <v>3.7187699806049685E-5</v>
      </c>
      <c r="V108" s="20">
        <f>+I108/'Total x Ano'!$E$30</f>
        <v>3.1673211773502163E-5</v>
      </c>
      <c r="W108" s="20">
        <f>+J108/'Total x Ano'!$E$30</f>
        <v>6.3631252771539405E-5</v>
      </c>
      <c r="X108" s="20">
        <f>+K108/'Total x Ano'!$E$30</f>
        <v>2.9816268256199465E-4</v>
      </c>
      <c r="Y108" s="20">
        <f>+L108/'Total x Ano'!$E$30</f>
        <v>2.8157053461817711E-3</v>
      </c>
    </row>
    <row r="109" spans="1:25" x14ac:dyDescent="0.25">
      <c r="A109" s="157" t="s">
        <v>537</v>
      </c>
      <c r="B109" s="172">
        <f>tab_dinamicas!M630</f>
        <v>5542.7857585013426</v>
      </c>
      <c r="C109" s="172">
        <f>tab_dinamicas!N630</f>
        <v>48800.675568876963</v>
      </c>
      <c r="D109" s="172">
        <f>tab_dinamicas!O630</f>
        <v>144567.80309889046</v>
      </c>
      <c r="E109" s="172">
        <f>tab_dinamicas!P630</f>
        <v>2260.9439933097374</v>
      </c>
      <c r="F109" s="172">
        <f>tab_dinamicas!Q630</f>
        <v>34058.769970925445</v>
      </c>
      <c r="G109" s="172">
        <f>tab_dinamicas!R630</f>
        <v>5127.9133329683982</v>
      </c>
      <c r="H109" s="172">
        <f>tab_dinamicas!S630</f>
        <v>3553.809008664447</v>
      </c>
      <c r="I109" s="172">
        <f>tab_dinamicas!T630</f>
        <v>1058.7296292519964</v>
      </c>
      <c r="J109" s="172">
        <f>tab_dinamicas!U630</f>
        <v>6100.7995601228122</v>
      </c>
      <c r="K109" s="172">
        <f>tab_dinamicas!V630</f>
        <v>18423.604574425746</v>
      </c>
      <c r="L109" s="172">
        <f t="shared" si="6"/>
        <v>269495.83449593734</v>
      </c>
      <c r="N109" s="157" t="s">
        <v>537</v>
      </c>
      <c r="O109" s="20">
        <f>+B109/'Total x Ano'!$E$30</f>
        <v>3.4133364058863561E-5</v>
      </c>
      <c r="P109" s="20">
        <f>+C109/'Total x Ano'!$E$30</f>
        <v>3.0052239038034655E-4</v>
      </c>
      <c r="Q109" s="20">
        <f>+D109/'Total x Ano'!$E$30</f>
        <v>8.9027172785742742E-4</v>
      </c>
      <c r="R109" s="20">
        <f>+E109/'Total x Ano'!$E$30</f>
        <v>1.3923255886622655E-5</v>
      </c>
      <c r="S109" s="20">
        <f>+F109/'Total x Ano'!$E$30</f>
        <v>2.097393703214348E-4</v>
      </c>
      <c r="T109" s="20">
        <f>+G109/'Total x Ano'!$E$30</f>
        <v>3.1578513094800929E-5</v>
      </c>
      <c r="U109" s="20">
        <f>+H109/'Total x Ano'!$E$30</f>
        <v>2.1884926095575914E-5</v>
      </c>
      <c r="V109" s="20">
        <f>+I109/'Total x Ano'!$E$30</f>
        <v>6.519826933548126E-6</v>
      </c>
      <c r="W109" s="20">
        <f>+J109/'Total x Ano'!$E$30</f>
        <v>3.7569702584378926E-5</v>
      </c>
      <c r="X109" s="20">
        <f>+K109/'Total x Ano'!$E$30</f>
        <v>1.1345551309662182E-4</v>
      </c>
      <c r="Y109" s="20">
        <f>+L109/'Total x Ano'!$E$30</f>
        <v>1.6595985903096206E-3</v>
      </c>
    </row>
    <row r="110" spans="1:25" x14ac:dyDescent="0.25">
      <c r="A110" s="157" t="s">
        <v>538</v>
      </c>
      <c r="B110" s="172">
        <f>tab_dinamicas!M631</f>
        <v>81031.559029972457</v>
      </c>
      <c r="C110" s="172">
        <f>tab_dinamicas!N631</f>
        <v>177469.77067959073</v>
      </c>
      <c r="D110" s="172">
        <f>tab_dinamicas!O631</f>
        <v>716387.13427646074</v>
      </c>
      <c r="E110" s="172">
        <f>tab_dinamicas!P631</f>
        <v>2717.1157278545061</v>
      </c>
      <c r="F110" s="172">
        <f>tab_dinamicas!Q631</f>
        <v>329211.25121701584</v>
      </c>
      <c r="G110" s="172">
        <f>tab_dinamicas!R631</f>
        <v>26632.654784374259</v>
      </c>
      <c r="H110" s="172">
        <f>tab_dinamicas!S631</f>
        <v>59401.845166808343</v>
      </c>
      <c r="I110" s="172">
        <f>tab_dinamicas!T631</f>
        <v>30644.669755676176</v>
      </c>
      <c r="J110" s="172">
        <f>tab_dinamicas!U631</f>
        <v>4834.4530067220967</v>
      </c>
      <c r="K110" s="172">
        <f>tab_dinamicas!V631</f>
        <v>126713.69977146876</v>
      </c>
      <c r="L110" s="172">
        <f t="shared" si="6"/>
        <v>1555044.1534159435</v>
      </c>
      <c r="N110" s="157" t="s">
        <v>538</v>
      </c>
      <c r="O110" s="20">
        <f>+B110/'Total x Ano'!$E$30</f>
        <v>4.9900534228390972E-4</v>
      </c>
      <c r="P110" s="20">
        <f>+C110/'Total x Ano'!$E$30</f>
        <v>1.0928873234471476E-3</v>
      </c>
      <c r="Q110" s="20">
        <f>+D110/'Total x Ano'!$E$30</f>
        <v>4.4116269195214079E-3</v>
      </c>
      <c r="R110" s="20">
        <f>+E110/'Total x Ano'!$E$30</f>
        <v>1.6732434622188623E-5</v>
      </c>
      <c r="S110" s="20">
        <f>+F110/'Total x Ano'!$E$30</f>
        <v>2.027335708010961E-3</v>
      </c>
      <c r="T110" s="20">
        <f>+G110/'Total x Ano'!$E$30</f>
        <v>1.6400816145830486E-4</v>
      </c>
      <c r="U110" s="20">
        <f>+H110/'Total x Ano'!$E$30</f>
        <v>3.6580609375656836E-4</v>
      </c>
      <c r="V110" s="20">
        <f>+I110/'Total x Ano'!$E$30</f>
        <v>1.8871479339244011E-4</v>
      </c>
      <c r="W110" s="20">
        <f>+J110/'Total x Ano'!$E$30</f>
        <v>2.9771337319111882E-5</v>
      </c>
      <c r="X110" s="20">
        <f>+K110/'Total x Ano'!$E$30</f>
        <v>7.8032329481818481E-4</v>
      </c>
      <c r="Y110" s="20">
        <f>+L110/'Total x Ano'!$E$30</f>
        <v>9.5762114086302211E-3</v>
      </c>
    </row>
    <row r="111" spans="1:25" x14ac:dyDescent="0.25">
      <c r="A111" s="157" t="s">
        <v>539</v>
      </c>
      <c r="B111" s="172">
        <f>tab_dinamicas!M632</f>
        <v>21329.854702230459</v>
      </c>
      <c r="C111" s="172">
        <f>tab_dinamicas!N632</f>
        <v>17941.278832076696</v>
      </c>
      <c r="D111" s="172">
        <f>tab_dinamicas!O632</f>
        <v>367953.158768175</v>
      </c>
      <c r="E111" s="172">
        <f>tab_dinamicas!P632</f>
        <v>1817.793210818435</v>
      </c>
      <c r="F111" s="172">
        <f>tab_dinamicas!Q632</f>
        <v>112902.76901139371</v>
      </c>
      <c r="G111" s="172">
        <f>tab_dinamicas!R632</f>
        <v>15154.279576406805</v>
      </c>
      <c r="H111" s="172">
        <f>tab_dinamicas!S632</f>
        <v>12672.390960359111</v>
      </c>
      <c r="I111" s="172">
        <f>tab_dinamicas!T632</f>
        <v>2534.0425274981235</v>
      </c>
      <c r="J111" s="172">
        <f>tab_dinamicas!U632</f>
        <v>8307.7159515882595</v>
      </c>
      <c r="K111" s="172">
        <f>tab_dinamicas!V632</f>
        <v>55970.93289279491</v>
      </c>
      <c r="L111" s="172">
        <f t="shared" si="6"/>
        <v>616584.2164333415</v>
      </c>
      <c r="N111" s="157" t="s">
        <v>539</v>
      </c>
      <c r="O111" s="20">
        <f>+B111/'Total x Ano'!$E$30</f>
        <v>1.3135266770093377E-4</v>
      </c>
      <c r="P111" s="20">
        <f>+C111/'Total x Ano'!$E$30</f>
        <v>1.1048527378450143E-4</v>
      </c>
      <c r="Q111" s="20">
        <f>+D111/'Total x Ano'!$E$30</f>
        <v>2.2659145909761395E-3</v>
      </c>
      <c r="R111" s="20">
        <f>+E111/'Total x Ano'!$E$30</f>
        <v>1.1194262263056063E-5</v>
      </c>
      <c r="S111" s="20">
        <f>+F111/'Total x Ano'!$E$30</f>
        <v>6.9527336718885869E-4</v>
      </c>
      <c r="T111" s="20">
        <f>+G111/'Total x Ano'!$E$30</f>
        <v>9.3322485184986207E-5</v>
      </c>
      <c r="U111" s="20">
        <f>+H111/'Total x Ano'!$E$30</f>
        <v>7.8038616860259501E-5</v>
      </c>
      <c r="V111" s="20">
        <f>+I111/'Total x Ano'!$E$30</f>
        <v>1.5605040479703266E-5</v>
      </c>
      <c r="W111" s="20">
        <f>+J111/'Total x Ano'!$E$30</f>
        <v>5.1160247829939911E-5</v>
      </c>
      <c r="X111" s="20">
        <f>+K111/'Total x Ano'!$E$30</f>
        <v>3.4467798547215439E-4</v>
      </c>
      <c r="Y111" s="20">
        <f>+L111/'Total x Ano'!$E$30</f>
        <v>3.7970245377405326E-3</v>
      </c>
    </row>
    <row r="112" spans="1:25" x14ac:dyDescent="0.25">
      <c r="A112" s="157" t="s">
        <v>540</v>
      </c>
      <c r="B112" s="172">
        <f>tab_dinamicas!M633</f>
        <v>2921.7809870893939</v>
      </c>
      <c r="C112" s="172">
        <f>tab_dinamicas!N633</f>
        <v>16519.894619953786</v>
      </c>
      <c r="D112" s="172">
        <f>tab_dinamicas!O633</f>
        <v>409595.99481495452</v>
      </c>
      <c r="E112" s="172">
        <f>tab_dinamicas!P633</f>
        <v>6596.2715624902639</v>
      </c>
      <c r="F112" s="172">
        <f>tab_dinamicas!Q633</f>
        <v>109188.66422384139</v>
      </c>
      <c r="G112" s="172">
        <f>tab_dinamicas!R633</f>
        <v>9031.4568276804821</v>
      </c>
      <c r="H112" s="172">
        <f>tab_dinamicas!S633</f>
        <v>6806.7483565443772</v>
      </c>
      <c r="I112" s="172">
        <f>tab_dinamicas!T633</f>
        <v>16814.606352491515</v>
      </c>
      <c r="J112" s="172">
        <f>tab_dinamicas!U633</f>
        <v>818.52194725784238</v>
      </c>
      <c r="K112" s="172">
        <f>tab_dinamicas!V633</f>
        <v>26596.016894999899</v>
      </c>
      <c r="L112" s="172">
        <f t="shared" si="6"/>
        <v>604889.95658730343</v>
      </c>
      <c r="N112" s="157" t="s">
        <v>540</v>
      </c>
      <c r="O112" s="20">
        <f>+B112/'Total x Ano'!$E$30</f>
        <v>1.799279612776393E-5</v>
      </c>
      <c r="P112" s="20">
        <f>+C112/'Total x Ano'!$E$30</f>
        <v>1.0173216174052624E-4</v>
      </c>
      <c r="Q112" s="20">
        <f>+D112/'Total x Ano'!$E$30</f>
        <v>2.5223578570807655E-3</v>
      </c>
      <c r="R112" s="20">
        <f>+E112/'Total x Ano'!$E$30</f>
        <v>4.0620898675052838E-5</v>
      </c>
      <c r="S112" s="20">
        <f>+F112/'Total x Ano'!$E$30</f>
        <v>6.7240131396691181E-4</v>
      </c>
      <c r="T112" s="20">
        <f>+G112/'Total x Ano'!$E$30</f>
        <v>5.5617160271494582E-5</v>
      </c>
      <c r="U112" s="20">
        <f>+H112/'Total x Ano'!$E$30</f>
        <v>4.1917048544524607E-5</v>
      </c>
      <c r="V112" s="20">
        <f>+I112/'Total x Ano'!$E$30</f>
        <v>1.0354704387695012E-4</v>
      </c>
      <c r="W112" s="20">
        <f>+J112/'Total x Ano'!$E$30</f>
        <v>5.0405894857238662E-6</v>
      </c>
      <c r="X112" s="20">
        <f>+K112/'Total x Ano'!$E$30</f>
        <v>1.6378253945686897E-4</v>
      </c>
      <c r="Y112" s="20">
        <f>+L112/'Total x Ano'!$E$30</f>
        <v>3.7250094092265824E-3</v>
      </c>
    </row>
    <row r="113" spans="1:25" x14ac:dyDescent="0.25">
      <c r="A113" s="157" t="s">
        <v>541</v>
      </c>
      <c r="B113" s="172">
        <f>tab_dinamicas!M634</f>
        <v>409466.04327325255</v>
      </c>
      <c r="C113" s="172">
        <f>tab_dinamicas!N634</f>
        <v>170901.19608274673</v>
      </c>
      <c r="D113" s="172">
        <f>tab_dinamicas!O634</f>
        <v>775291.59495020087</v>
      </c>
      <c r="E113" s="172">
        <f>tab_dinamicas!P634</f>
        <v>6610.4485041729586</v>
      </c>
      <c r="F113" s="172">
        <f>tab_dinamicas!Q634</f>
        <v>384727.38552223507</v>
      </c>
      <c r="G113" s="172">
        <f>tab_dinamicas!R634</f>
        <v>34059.083354316426</v>
      </c>
      <c r="H113" s="172">
        <f>tab_dinamicas!S634</f>
        <v>37473.207649160271</v>
      </c>
      <c r="I113" s="172">
        <f>tab_dinamicas!T634</f>
        <v>17108.001898990278</v>
      </c>
      <c r="J113" s="172">
        <f>tab_dinamicas!U634</f>
        <v>4201.1202319949425</v>
      </c>
      <c r="K113" s="172">
        <f>tab_dinamicas!V634</f>
        <v>214121.05994940831</v>
      </c>
      <c r="L113" s="172">
        <f t="shared" si="6"/>
        <v>2053959.141416478</v>
      </c>
      <c r="N113" s="157" t="s">
        <v>541</v>
      </c>
      <c r="O113" s="20">
        <f>+B113/'Total x Ano'!$E$30</f>
        <v>2.5215575946358174E-3</v>
      </c>
      <c r="P113" s="20">
        <f>+C113/'Total x Ano'!$E$30</f>
        <v>1.0524369871306126E-3</v>
      </c>
      <c r="Q113" s="20">
        <f>+D113/'Total x Ano'!$E$30</f>
        <v>4.7743700397627018E-3</v>
      </c>
      <c r="R113" s="20">
        <f>+E113/'Total x Ano'!$E$30</f>
        <v>4.0708202556671303E-5</v>
      </c>
      <c r="S113" s="20">
        <f>+F113/'Total x Ano'!$E$30</f>
        <v>2.3692129708069109E-3</v>
      </c>
      <c r="T113" s="20">
        <f>+G113/'Total x Ano'!$E$30</f>
        <v>2.0974130018663986E-4</v>
      </c>
      <c r="U113" s="20">
        <f>+H113/'Total x Ano'!$E$30</f>
        <v>2.307660254016416E-4</v>
      </c>
      <c r="V113" s="20">
        <f>+I113/'Total x Ano'!$E$30</f>
        <v>1.053538207285597E-4</v>
      </c>
      <c r="W113" s="20">
        <f>+J113/'Total x Ano'!$E$30</f>
        <v>2.5871172472037368E-5</v>
      </c>
      <c r="X113" s="20">
        <f>+K113/'Total x Ano'!$E$30</f>
        <v>1.3185918435893182E-3</v>
      </c>
      <c r="Y113" s="20">
        <f>+L113/'Total x Ano'!$E$30</f>
        <v>1.2648609957270908E-2</v>
      </c>
    </row>
    <row r="114" spans="1:25" x14ac:dyDescent="0.25">
      <c r="A114" s="157" t="s">
        <v>542</v>
      </c>
      <c r="B114" s="172">
        <f>tab_dinamicas!M635</f>
        <v>3553.8925914428219</v>
      </c>
      <c r="C114" s="172">
        <f>tab_dinamicas!N635</f>
        <v>6295.1901847582485</v>
      </c>
      <c r="D114" s="172">
        <f>tab_dinamicas!O635</f>
        <v>297193.53805490275</v>
      </c>
      <c r="E114" s="172">
        <f>tab_dinamicas!P635</f>
        <v>3224.4762180637395</v>
      </c>
      <c r="F114" s="172">
        <f>tab_dinamicas!Q635</f>
        <v>59181.678847871044</v>
      </c>
      <c r="G114" s="172">
        <f>tab_dinamicas!R635</f>
        <v>8812.4999211529212</v>
      </c>
      <c r="H114" s="172">
        <f>tab_dinamicas!S635</f>
        <v>4766.2445665549903</v>
      </c>
      <c r="I114" s="172">
        <f>tab_dinamicas!T635</f>
        <v>1549.5947880054257</v>
      </c>
      <c r="J114" s="172">
        <f>tab_dinamicas!U635</f>
        <v>365.84860107272425</v>
      </c>
      <c r="K114" s="172">
        <f>tab_dinamicas!V635</f>
        <v>16645.032829784344</v>
      </c>
      <c r="L114" s="172">
        <f t="shared" si="6"/>
        <v>401587.99660360895</v>
      </c>
      <c r="N114" s="157" t="s">
        <v>542</v>
      </c>
      <c r="O114" s="20">
        <f>+B114/'Total x Ano'!$E$30</f>
        <v>2.1885440811736276E-5</v>
      </c>
      <c r="P114" s="20">
        <f>+C114/'Total x Ano'!$E$30</f>
        <v>3.8766791241492256E-5</v>
      </c>
      <c r="Q114" s="20">
        <f>+D114/'Total x Ano'!$E$30</f>
        <v>1.8301654930123995E-3</v>
      </c>
      <c r="R114" s="20">
        <f>+E114/'Total x Ano'!$E$30</f>
        <v>1.9856841928538789E-5</v>
      </c>
      <c r="S114" s="20">
        <f>+F114/'Total x Ano'!$E$30</f>
        <v>3.6445027423815009E-4</v>
      </c>
      <c r="T114" s="20">
        <f>+G114/'Total x Ano'!$E$30</f>
        <v>5.4268788508749684E-5</v>
      </c>
      <c r="U114" s="20">
        <f>+H114/'Total x Ano'!$E$30</f>
        <v>2.9351298800296653E-5</v>
      </c>
      <c r="V114" s="20">
        <f>+I114/'Total x Ano'!$E$30</f>
        <v>9.5426533420638397E-6</v>
      </c>
      <c r="W114" s="20">
        <f>+J114/'Total x Ano'!$E$30</f>
        <v>2.2529543870044229E-6</v>
      </c>
      <c r="X114" s="20">
        <f>+K114/'Total x Ano'!$E$30</f>
        <v>1.0250278291549581E-4</v>
      </c>
      <c r="Y114" s="20">
        <f>+L114/'Total x Ano'!$E$30</f>
        <v>2.4730433191859271E-3</v>
      </c>
    </row>
    <row r="115" spans="1:25" x14ac:dyDescent="0.25">
      <c r="A115" s="157" t="s">
        <v>543</v>
      </c>
      <c r="B115" s="172">
        <f>tab_dinamicas!M636</f>
        <v>17805.206247228827</v>
      </c>
      <c r="C115" s="172">
        <f>tab_dinamicas!N636</f>
        <v>8486.1205772043995</v>
      </c>
      <c r="D115" s="172">
        <f>tab_dinamicas!O636</f>
        <v>208431.58179272711</v>
      </c>
      <c r="E115" s="172">
        <f>tab_dinamicas!P636</f>
        <v>9571.6200240644012</v>
      </c>
      <c r="F115" s="172">
        <f>tab_dinamicas!Q636</f>
        <v>64106.163418155062</v>
      </c>
      <c r="G115" s="172">
        <f>tab_dinamicas!R636</f>
        <v>10805.832907789989</v>
      </c>
      <c r="H115" s="172">
        <f>tab_dinamicas!S636</f>
        <v>9128.001841971638</v>
      </c>
      <c r="I115" s="172">
        <f>tab_dinamicas!T636</f>
        <v>0</v>
      </c>
      <c r="J115" s="172">
        <f>tab_dinamicas!U636</f>
        <v>228.7799835046055</v>
      </c>
      <c r="K115" s="172">
        <f>tab_dinamicas!V636</f>
        <v>26856.857651325412</v>
      </c>
      <c r="L115" s="172">
        <f t="shared" si="6"/>
        <v>355420.16444397147</v>
      </c>
      <c r="N115" s="157" t="s">
        <v>543</v>
      </c>
      <c r="O115" s="20">
        <f>+B115/'Total x Ano'!$E$30</f>
        <v>1.0964731697371921E-4</v>
      </c>
      <c r="P115" s="20">
        <f>+C115/'Total x Ano'!$E$30</f>
        <v>5.2258892140086849E-5</v>
      </c>
      <c r="Q115" s="20">
        <f>+D115/'Total x Ano'!$E$30</f>
        <v>1.2835551242051904E-3</v>
      </c>
      <c r="R115" s="20">
        <f>+E115/'Total x Ano'!$E$30</f>
        <v>5.894357190576942E-5</v>
      </c>
      <c r="S115" s="20">
        <f>+F115/'Total x Ano'!$E$30</f>
        <v>3.9477604037153365E-4</v>
      </c>
      <c r="T115" s="20">
        <f>+G115/'Total x Ano'!$E$30</f>
        <v>6.654405287722516E-5</v>
      </c>
      <c r="U115" s="20">
        <f>+H115/'Total x Ano'!$E$30</f>
        <v>5.6211699960461243E-5</v>
      </c>
      <c r="V115" s="20">
        <f>+I115/'Total x Ano'!$E$30</f>
        <v>0</v>
      </c>
      <c r="W115" s="20">
        <f>+J115/'Total x Ano'!$E$30</f>
        <v>1.40886384691421E-6</v>
      </c>
      <c r="X115" s="20">
        <f>+K115/'Total x Ano'!$E$30</f>
        <v>1.6538883868706965E-4</v>
      </c>
      <c r="Y115" s="20">
        <f>+L115/'Total x Ano'!$E$30</f>
        <v>2.1887344009679701E-3</v>
      </c>
    </row>
    <row r="116" spans="1:25" x14ac:dyDescent="0.25">
      <c r="A116" s="157" t="s">
        <v>544</v>
      </c>
      <c r="B116" s="172">
        <f>tab_dinamicas!M637</f>
        <v>114787.24581522074</v>
      </c>
      <c r="C116" s="172">
        <f>tab_dinamicas!N637</f>
        <v>108657.36008658035</v>
      </c>
      <c r="D116" s="172">
        <f>tab_dinamicas!O637</f>
        <v>1082506.96276617</v>
      </c>
      <c r="E116" s="172">
        <f>tab_dinamicas!P637</f>
        <v>8665.6014011330153</v>
      </c>
      <c r="F116" s="172">
        <f>tab_dinamicas!Q637</f>
        <v>402831.39708845527</v>
      </c>
      <c r="G116" s="172">
        <f>tab_dinamicas!R637</f>
        <v>68153.352480734087</v>
      </c>
      <c r="H116" s="172">
        <f>tab_dinamicas!S637</f>
        <v>52490.062693790154</v>
      </c>
      <c r="I116" s="172">
        <f>tab_dinamicas!T637</f>
        <v>21758.461089297856</v>
      </c>
      <c r="J116" s="172">
        <f>tab_dinamicas!U637</f>
        <v>12890.357459605399</v>
      </c>
      <c r="K116" s="172">
        <f>tab_dinamicas!V637</f>
        <v>251755.08430274751</v>
      </c>
      <c r="L116" s="172">
        <f t="shared" si="6"/>
        <v>2124495.8851837344</v>
      </c>
      <c r="N116" s="157" t="s">
        <v>544</v>
      </c>
      <c r="O116" s="20">
        <f>+B116/'Total x Ano'!$E$30</f>
        <v>7.0687827771726117E-4</v>
      </c>
      <c r="P116" s="20">
        <f>+C116/'Total x Ano'!$E$30</f>
        <v>6.6912945784018056E-4</v>
      </c>
      <c r="Q116" s="20">
        <f>+D116/'Total x Ano'!$E$30</f>
        <v>6.666251568478946E-3</v>
      </c>
      <c r="R116" s="20">
        <f>+E116/'Total x Ano'!$E$30</f>
        <v>5.3364163852121527E-5</v>
      </c>
      <c r="S116" s="20">
        <f>+F116/'Total x Ano'!$E$30</f>
        <v>2.4807003788792645E-3</v>
      </c>
      <c r="T116" s="20">
        <f>+G116/'Total x Ano'!$E$30</f>
        <v>4.1969928000355072E-4</v>
      </c>
      <c r="U116" s="20">
        <f>+H116/'Total x Ano'!$E$30</f>
        <v>3.2324222826973222E-4</v>
      </c>
      <c r="V116" s="20">
        <f>+I116/'Total x Ano'!$E$30</f>
        <v>1.3399209460378437E-4</v>
      </c>
      <c r="W116" s="20">
        <f>+J116/'Total x Ano'!$E$30</f>
        <v>7.9380889536052255E-5</v>
      </c>
      <c r="X116" s="20">
        <f>+K116/'Total x Ano'!$E$30</f>
        <v>1.5503482040588571E-3</v>
      </c>
      <c r="Y116" s="20">
        <f>+L116/'Total x Ano'!$E$30</f>
        <v>1.308298654323975E-2</v>
      </c>
    </row>
    <row r="117" spans="1:25" x14ac:dyDescent="0.25">
      <c r="A117" s="157" t="s">
        <v>545</v>
      </c>
      <c r="B117" s="172">
        <f>tab_dinamicas!M638</f>
        <v>719147.26395084651</v>
      </c>
      <c r="C117" s="172">
        <f>tab_dinamicas!N638</f>
        <v>248906.21755568928</v>
      </c>
      <c r="D117" s="172">
        <f>tab_dinamicas!O638</f>
        <v>3114701.3429807997</v>
      </c>
      <c r="E117" s="172">
        <f>tab_dinamicas!P638</f>
        <v>36877.267342417974</v>
      </c>
      <c r="F117" s="172">
        <f>tab_dinamicas!Q638</f>
        <v>1524507.8588232505</v>
      </c>
      <c r="G117" s="172">
        <f>tab_dinamicas!R638</f>
        <v>192003.07645586814</v>
      </c>
      <c r="H117" s="172">
        <f>tab_dinamicas!S638</f>
        <v>138350.80724619699</v>
      </c>
      <c r="I117" s="172">
        <f>tab_dinamicas!T638</f>
        <v>47642.293355140704</v>
      </c>
      <c r="J117" s="172">
        <f>tab_dinamicas!U638</f>
        <v>160807.16758986562</v>
      </c>
      <c r="K117" s="172">
        <f>tab_dinamicas!V638</f>
        <v>445752.49299613771</v>
      </c>
      <c r="L117" s="172">
        <f t="shared" si="6"/>
        <v>6628695.7882962124</v>
      </c>
      <c r="N117" s="157" t="s">
        <v>545</v>
      </c>
      <c r="O117" s="20">
        <f>+B117/'Total x Ano'!$E$30</f>
        <v>4.428624240928063E-3</v>
      </c>
      <c r="P117" s="20">
        <f>+C117/'Total x Ano'!$E$30</f>
        <v>1.5328044255205322E-3</v>
      </c>
      <c r="Q117" s="20">
        <f>+D117/'Total x Ano'!$E$30</f>
        <v>1.918083063404211E-2</v>
      </c>
      <c r="R117" s="20">
        <f>+E117/'Total x Ano'!$E$30</f>
        <v>2.2709612937216102E-4</v>
      </c>
      <c r="S117" s="20">
        <f>+F117/'Total x Ano'!$E$30</f>
        <v>9.3881640068805804E-3</v>
      </c>
      <c r="T117" s="20">
        <f>+G117/'Total x Ano'!$E$30</f>
        <v>1.18238575233367E-3</v>
      </c>
      <c r="U117" s="20">
        <f>+H117/'Total x Ano'!$E$30</f>
        <v>8.5198646985932506E-4</v>
      </c>
      <c r="V117" s="20">
        <f>+I117/'Total x Ano'!$E$30</f>
        <v>2.9338888684196288E-4</v>
      </c>
      <c r="W117" s="20">
        <f>+J117/'Total x Ano'!$E$30</f>
        <v>9.9027634005173113E-4</v>
      </c>
      <c r="X117" s="20">
        <f>+K117/'Total x Ano'!$E$30</f>
        <v>2.7450153743082853E-3</v>
      </c>
      <c r="Y117" s="20">
        <f>+L117/'Total x Ano'!$E$30</f>
        <v>4.0820572260138417E-2</v>
      </c>
    </row>
    <row r="118" spans="1:25" x14ac:dyDescent="0.25">
      <c r="A118" s="157" t="s">
        <v>546</v>
      </c>
      <c r="B118" s="172">
        <f>tab_dinamicas!M639</f>
        <v>26208.160277112846</v>
      </c>
      <c r="C118" s="172">
        <f>tab_dinamicas!N639</f>
        <v>29854.52440024172</v>
      </c>
      <c r="D118" s="172">
        <f>tab_dinamicas!O639</f>
        <v>759122.98613709467</v>
      </c>
      <c r="E118" s="172">
        <f>tab_dinamicas!P639</f>
        <v>854.53151641766488</v>
      </c>
      <c r="F118" s="172">
        <f>tab_dinamicas!Q639</f>
        <v>409670.03815967077</v>
      </c>
      <c r="G118" s="172">
        <f>tab_dinamicas!R639</f>
        <v>33975.517615690012</v>
      </c>
      <c r="H118" s="172">
        <f>tab_dinamicas!S639</f>
        <v>26381.036649103116</v>
      </c>
      <c r="I118" s="172">
        <f>tab_dinamicas!T639</f>
        <v>44094.291754531936</v>
      </c>
      <c r="J118" s="172">
        <f>tab_dinamicas!U639</f>
        <v>2201.1395722747775</v>
      </c>
      <c r="K118" s="172">
        <f>tab_dinamicas!V639</f>
        <v>96660.524423716342</v>
      </c>
      <c r="L118" s="172">
        <f t="shared" si="6"/>
        <v>1429022.7505058537</v>
      </c>
      <c r="N118" s="157" t="s">
        <v>546</v>
      </c>
      <c r="O118" s="20">
        <f>+B118/'Total x Ano'!$E$30</f>
        <v>1.6139405617106398E-4</v>
      </c>
      <c r="P118" s="20">
        <f>+C118/'Total x Ano'!$E$30</f>
        <v>1.8384895151228115E-4</v>
      </c>
      <c r="Q118" s="20">
        <f>+D118/'Total x Ano'!$E$30</f>
        <v>4.6748011523856936E-3</v>
      </c>
      <c r="R118" s="20">
        <f>+E118/'Total x Ano'!$E$30</f>
        <v>5.2623421904626066E-6</v>
      </c>
      <c r="S118" s="20">
        <f>+F118/'Total x Ano'!$E$30</f>
        <v>2.522813827878024E-3</v>
      </c>
      <c r="T118" s="20">
        <f>+G118/'Total x Ano'!$E$30</f>
        <v>2.0922668895978369E-4</v>
      </c>
      <c r="U118" s="20">
        <f>+H118/'Total x Ano'!$E$30</f>
        <v>1.6245865660835654E-4</v>
      </c>
      <c r="V118" s="20">
        <f>+I118/'Total x Ano'!$E$30</f>
        <v>2.7153972369701134E-4</v>
      </c>
      <c r="W118" s="20">
        <f>+J118/'Total x Ano'!$E$30</f>
        <v>1.3554970666075401E-5</v>
      </c>
      <c r="X118" s="20">
        <f>+K118/'Total x Ano'!$E$30</f>
        <v>5.9525101889694183E-4</v>
      </c>
      <c r="Y118" s="20">
        <f>+L118/'Total x Ano'!$E$30</f>
        <v>8.8001513889656921E-3</v>
      </c>
    </row>
    <row r="119" spans="1:25" x14ac:dyDescent="0.25">
      <c r="A119" s="157" t="s">
        <v>547</v>
      </c>
      <c r="B119" s="172">
        <f>tab_dinamicas!M640</f>
        <v>507654.06506799062</v>
      </c>
      <c r="C119" s="172">
        <f>tab_dinamicas!N640</f>
        <v>439642.63254700613</v>
      </c>
      <c r="D119" s="172">
        <f>tab_dinamicas!O640</f>
        <v>15659246.095439978</v>
      </c>
      <c r="E119" s="172">
        <f>tab_dinamicas!P640</f>
        <v>95037.007887993561</v>
      </c>
      <c r="F119" s="172">
        <f>tab_dinamicas!Q640</f>
        <v>3341531.0275141369</v>
      </c>
      <c r="G119" s="172">
        <f>tab_dinamicas!R640</f>
        <v>344650.41754507867</v>
      </c>
      <c r="H119" s="172">
        <f>tab_dinamicas!S640</f>
        <v>175086.30403729586</v>
      </c>
      <c r="I119" s="172">
        <f>tab_dinamicas!T640</f>
        <v>419356.91094550904</v>
      </c>
      <c r="J119" s="172">
        <f>tab_dinamicas!U640</f>
        <v>553423.22311456245</v>
      </c>
      <c r="K119" s="172">
        <f>tab_dinamicas!V640</f>
        <v>1078068.1057270123</v>
      </c>
      <c r="L119" s="172">
        <f t="shared" si="6"/>
        <v>22613695.789826564</v>
      </c>
      <c r="N119" s="157" t="s">
        <v>547</v>
      </c>
      <c r="O119" s="20">
        <f>+B119/'Total x Ano'!$E$30</f>
        <v>3.1262151874354347E-3</v>
      </c>
      <c r="P119" s="20">
        <f>+C119/'Total x Ano'!$E$30</f>
        <v>2.7073898733155416E-3</v>
      </c>
      <c r="Q119" s="20">
        <f>+D119/'Total x Ano'!$E$30</f>
        <v>9.6432150032713729E-2</v>
      </c>
      <c r="R119" s="20">
        <f>+E119/'Total x Ano'!$E$30</f>
        <v>5.8525314357144953E-4</v>
      </c>
      <c r="S119" s="20">
        <f>+F119/'Total x Ano'!$E$30</f>
        <v>2.0577684226959433E-2</v>
      </c>
      <c r="T119" s="20">
        <f>+G119/'Total x Ano'!$E$30</f>
        <v>2.1224125715236515E-3</v>
      </c>
      <c r="U119" s="20">
        <f>+H119/'Total x Ano'!$E$30</f>
        <v>1.0782095534289167E-3</v>
      </c>
      <c r="V119" s="20">
        <f>+I119/'Total x Ano'!$E$30</f>
        <v>2.5824671447834775E-3</v>
      </c>
      <c r="W119" s="20">
        <f>+J119/'Total x Ano'!$E$30</f>
        <v>3.4080690064965747E-3</v>
      </c>
      <c r="X119" s="20">
        <f>+K119/'Total x Ano'!$E$30</f>
        <v>6.6389163746027558E-3</v>
      </c>
      <c r="Y119" s="20">
        <f>+L119/'Total x Ano'!$E$30</f>
        <v>0.13925876711483098</v>
      </c>
    </row>
    <row r="120" spans="1:25" x14ac:dyDescent="0.25">
      <c r="A120" s="157" t="s">
        <v>548</v>
      </c>
      <c r="B120" s="172">
        <f>tab_dinamicas!M641</f>
        <v>2371669.7449115948</v>
      </c>
      <c r="C120" s="172">
        <f>tab_dinamicas!N641</f>
        <v>1235429.4108800786</v>
      </c>
      <c r="D120" s="172">
        <f>tab_dinamicas!O641</f>
        <v>25902165.40865564</v>
      </c>
      <c r="E120" s="172">
        <f>tab_dinamicas!P641</f>
        <v>1326663.2207862078</v>
      </c>
      <c r="F120" s="172">
        <f>tab_dinamicas!Q641</f>
        <v>14364915.487940241</v>
      </c>
      <c r="G120" s="172">
        <f>tab_dinamicas!R641</f>
        <v>1403580.7560254466</v>
      </c>
      <c r="H120" s="172">
        <f>tab_dinamicas!S641</f>
        <v>681729.24603614514</v>
      </c>
      <c r="I120" s="172">
        <f>tab_dinamicas!T641</f>
        <v>2056005.102707413</v>
      </c>
      <c r="J120" s="172">
        <f>tab_dinamicas!U641</f>
        <v>397773.27571835928</v>
      </c>
      <c r="K120" s="172">
        <f>tab_dinamicas!V641</f>
        <v>8243584.5851618275</v>
      </c>
      <c r="L120" s="172">
        <f t="shared" si="6"/>
        <v>57983516.238822959</v>
      </c>
      <c r="N120" s="157" t="s">
        <v>548</v>
      </c>
      <c r="O120" s="20">
        <f>+B120/'Total x Ano'!$E$30</f>
        <v>1.4605122831294061E-2</v>
      </c>
      <c r="P120" s="20">
        <f>+C120/'Total x Ano'!$E$30</f>
        <v>7.6079725408688351E-3</v>
      </c>
      <c r="Q120" s="20">
        <f>+D120/'Total x Ano'!$E$30</f>
        <v>0.15950969067323209</v>
      </c>
      <c r="R120" s="20">
        <f>+E120/'Total x Ano'!$E$30</f>
        <v>8.1698049810324715E-3</v>
      </c>
      <c r="S120" s="20">
        <f>+F120/'Total x Ano'!$E$30</f>
        <v>8.8461454472172366E-2</v>
      </c>
      <c r="T120" s="20">
        <f>+G120/'Total x Ano'!$E$30</f>
        <v>8.643475504704538E-3</v>
      </c>
      <c r="U120" s="20">
        <f>+H120/'Total x Ano'!$E$30</f>
        <v>4.1981980827665924E-3</v>
      </c>
      <c r="V120" s="20">
        <f>+I120/'Total x Ano'!$E$30</f>
        <v>1.2661209315181632E-2</v>
      </c>
      <c r="W120" s="20">
        <f>+J120/'Total x Ano'!$E$30</f>
        <v>2.4495516558901797E-3</v>
      </c>
      <c r="X120" s="20">
        <f>+K120/'Total x Ano'!$E$30</f>
        <v>5.0765316585399504E-2</v>
      </c>
      <c r="Y120" s="20">
        <f>+L120/'Total x Ano'!$E$30</f>
        <v>0.35707179664254229</v>
      </c>
    </row>
    <row r="121" spans="1:25" x14ac:dyDescent="0.25">
      <c r="A121" s="157" t="s">
        <v>549</v>
      </c>
      <c r="B121" s="172">
        <f>tab_dinamicas!M642</f>
        <v>150959.11324580628</v>
      </c>
      <c r="C121" s="172">
        <f>tab_dinamicas!N642</f>
        <v>251539.13084956014</v>
      </c>
      <c r="D121" s="172">
        <f>tab_dinamicas!O642</f>
        <v>2314209.6078358479</v>
      </c>
      <c r="E121" s="172">
        <f>tab_dinamicas!P642</f>
        <v>71114.038525140422</v>
      </c>
      <c r="F121" s="172">
        <f>tab_dinamicas!Q642</f>
        <v>1990726.0029905697</v>
      </c>
      <c r="G121" s="172">
        <f>tab_dinamicas!R642</f>
        <v>177783.09437892301</v>
      </c>
      <c r="H121" s="172">
        <f>tab_dinamicas!S642</f>
        <v>111484.25491406457</v>
      </c>
      <c r="I121" s="172">
        <f>tab_dinamicas!T642</f>
        <v>161384.90918316963</v>
      </c>
      <c r="J121" s="172">
        <f>tab_dinamicas!U642</f>
        <v>138197.55358004378</v>
      </c>
      <c r="K121" s="172">
        <f>tab_dinamicas!V642</f>
        <v>489958.41643412207</v>
      </c>
      <c r="L121" s="172">
        <f t="shared" si="6"/>
        <v>5857356.1219372479</v>
      </c>
      <c r="N121" s="157" t="s">
        <v>549</v>
      </c>
      <c r="O121" s="20">
        <f>+B121/'Total x Ano'!$E$30</f>
        <v>9.2963044124864665E-4</v>
      </c>
      <c r="P121" s="20">
        <f>+C121/'Total x Ano'!$E$30</f>
        <v>1.549018328043695E-3</v>
      </c>
      <c r="Q121" s="20">
        <f>+D121/'Total x Ano'!$E$30</f>
        <v>1.4251274087515631E-2</v>
      </c>
      <c r="R121" s="20">
        <f>+E121/'Total x Ano'!$E$30</f>
        <v>4.3793165971671547E-4</v>
      </c>
      <c r="S121" s="20">
        <f>+F121/'Total x Ano'!$E$30</f>
        <v>1.225921014488133E-2</v>
      </c>
      <c r="T121" s="20">
        <f>+G121/'Total x Ano'!$E$30</f>
        <v>1.094816821061443E-3</v>
      </c>
      <c r="U121" s="20">
        <f>+H121/'Total x Ano'!$E$30</f>
        <v>6.8653792977230275E-4</v>
      </c>
      <c r="V121" s="20">
        <f>+I121/'Total x Ano'!$E$30</f>
        <v>9.9383416548381597E-4</v>
      </c>
      <c r="W121" s="20">
        <f>+J121/'Total x Ano'!$E$30</f>
        <v>8.5104270919310408E-4</v>
      </c>
      <c r="X121" s="20">
        <f>+K121/'Total x Ano'!$E$30</f>
        <v>3.0172425438236639E-3</v>
      </c>
      <c r="Y121" s="20">
        <f>+L121/'Total x Ano'!$E$30</f>
        <v>3.6070538830740351E-2</v>
      </c>
    </row>
    <row r="122" spans="1:25" x14ac:dyDescent="0.25">
      <c r="A122" s="157" t="s">
        <v>550</v>
      </c>
      <c r="B122" s="172">
        <f>tab_dinamicas!M643</f>
        <v>94529.510992297</v>
      </c>
      <c r="C122" s="172">
        <f>tab_dinamicas!N643</f>
        <v>92656.715133590333</v>
      </c>
      <c r="D122" s="172">
        <f>tab_dinamicas!O643</f>
        <v>1696427.3484334284</v>
      </c>
      <c r="E122" s="172">
        <f>tab_dinamicas!P643</f>
        <v>17740.885526530587</v>
      </c>
      <c r="F122" s="172">
        <f>tab_dinamicas!Q643</f>
        <v>608038.21570377762</v>
      </c>
      <c r="G122" s="172">
        <f>tab_dinamicas!R643</f>
        <v>133199.19284941338</v>
      </c>
      <c r="H122" s="172">
        <f>tab_dinamicas!S643</f>
        <v>118960.21365349056</v>
      </c>
      <c r="I122" s="172">
        <f>tab_dinamicas!T643</f>
        <v>92184.40928826551</v>
      </c>
      <c r="J122" s="172">
        <f>tab_dinamicas!U643</f>
        <v>3129.4220810307588</v>
      </c>
      <c r="K122" s="172">
        <f>tab_dinamicas!V643</f>
        <v>262573.26298041304</v>
      </c>
      <c r="L122" s="172">
        <f t="shared" si="6"/>
        <v>3119439.1766422377</v>
      </c>
      <c r="N122" s="157" t="s">
        <v>550</v>
      </c>
      <c r="O122" s="20">
        <f>+B122/'Total x Ano'!$E$30</f>
        <v>5.8212789625822171E-4</v>
      </c>
      <c r="P122" s="20">
        <f>+C122/'Total x Ano'!$E$30</f>
        <v>5.7059491886411599E-4</v>
      </c>
      <c r="Q122" s="20">
        <f>+D122/'Total x Ano'!$E$30</f>
        <v>1.0446871808941624E-2</v>
      </c>
      <c r="R122" s="20">
        <f>+E122/'Total x Ano'!$E$30</f>
        <v>1.092512196551905E-4</v>
      </c>
      <c r="S122" s="20">
        <f>+F122/'Total x Ano'!$E$30</f>
        <v>3.7443968940142507E-3</v>
      </c>
      <c r="T122" s="20">
        <f>+G122/'Total x Ano'!$E$30</f>
        <v>8.2026200181063724E-4</v>
      </c>
      <c r="U122" s="20">
        <f>+H122/'Total x Ano'!$E$30</f>
        <v>7.3257608323159596E-4</v>
      </c>
      <c r="V122" s="20">
        <f>+I122/'Total x Ano'!$E$30</f>
        <v>5.6768638368559585E-4</v>
      </c>
      <c r="W122" s="20">
        <f>+J122/'Total x Ano'!$E$30</f>
        <v>1.9271483300944081E-5</v>
      </c>
      <c r="X122" s="20">
        <f>+K122/'Total x Ano'!$E$30</f>
        <v>1.6169682841678948E-3</v>
      </c>
      <c r="Y122" s="20">
        <f>+L122/'Total x Ano'!$E$30</f>
        <v>1.9210006973930074E-2</v>
      </c>
    </row>
    <row r="123" spans="1:25" x14ac:dyDescent="0.25">
      <c r="A123" s="157" t="s">
        <v>551</v>
      </c>
      <c r="B123" s="172">
        <f>tab_dinamicas!M644</f>
        <v>424761.76578895346</v>
      </c>
      <c r="C123" s="172">
        <f>tab_dinamicas!N644</f>
        <v>108949.80664951046</v>
      </c>
      <c r="D123" s="172">
        <f>tab_dinamicas!O644</f>
        <v>3318778.8205722701</v>
      </c>
      <c r="E123" s="172">
        <f>tab_dinamicas!P644</f>
        <v>21385.874316921483</v>
      </c>
      <c r="F123" s="172">
        <f>tab_dinamicas!Q644</f>
        <v>1787884.144322424</v>
      </c>
      <c r="G123" s="172">
        <f>tab_dinamicas!R644</f>
        <v>158860.36830310593</v>
      </c>
      <c r="H123" s="172">
        <f>tab_dinamicas!S644</f>
        <v>75177.472813454558</v>
      </c>
      <c r="I123" s="172">
        <f>tab_dinamicas!T644</f>
        <v>81666.562050131266</v>
      </c>
      <c r="J123" s="172">
        <f>tab_dinamicas!U644</f>
        <v>78333.396090863534</v>
      </c>
      <c r="K123" s="172">
        <f>tab_dinamicas!V644</f>
        <v>540771.30780866323</v>
      </c>
      <c r="L123" s="172">
        <f t="shared" si="6"/>
        <v>6596569.518716298</v>
      </c>
      <c r="N123" s="157" t="s">
        <v>551</v>
      </c>
      <c r="O123" s="20">
        <f>+B123/'Total x Ano'!$E$30</f>
        <v>2.6157511081359563E-3</v>
      </c>
      <c r="P123" s="20">
        <f>+C123/'Total x Ano'!$E$30</f>
        <v>6.7093039069870692E-4</v>
      </c>
      <c r="Q123" s="20">
        <f>+D123/'Total x Ano'!$E$30</f>
        <v>2.0437572485945774E-2</v>
      </c>
      <c r="R123" s="20">
        <f>+E123/'Total x Ano'!$E$30</f>
        <v>1.3169764547673059E-4</v>
      </c>
      <c r="S123" s="20">
        <f>+F123/'Total x Ano'!$E$30</f>
        <v>1.1010077432566578E-2</v>
      </c>
      <c r="T123" s="20">
        <f>+G123/'Total x Ano'!$E$30</f>
        <v>9.7828763767358407E-4</v>
      </c>
      <c r="U123" s="20">
        <f>+H123/'Total x Ano'!$E$30</f>
        <v>4.6295494005540869E-4</v>
      </c>
      <c r="V123" s="20">
        <f>+I123/'Total x Ano'!$E$30</f>
        <v>5.0291579277034865E-4</v>
      </c>
      <c r="W123" s="20">
        <f>+J123/'Total x Ano'!$E$30</f>
        <v>4.8238962197585304E-4</v>
      </c>
      <c r="X123" s="20">
        <f>+K123/'Total x Ano'!$E$30</f>
        <v>3.3301564820018646E-3</v>
      </c>
      <c r="Y123" s="20">
        <f>+L123/'Total x Ano'!$E$30</f>
        <v>4.0622733537300802E-2</v>
      </c>
    </row>
    <row r="124" spans="1:25" x14ac:dyDescent="0.25">
      <c r="A124" s="157" t="s">
        <v>552</v>
      </c>
      <c r="B124" s="172">
        <f>tab_dinamicas!M645</f>
        <v>7985.8668183615373</v>
      </c>
      <c r="C124" s="172">
        <f>tab_dinamicas!N645</f>
        <v>26753.948418347045</v>
      </c>
      <c r="D124" s="172">
        <f>tab_dinamicas!O645</f>
        <v>491350.67054554832</v>
      </c>
      <c r="E124" s="172">
        <f>tab_dinamicas!P645</f>
        <v>2465.1675485372834</v>
      </c>
      <c r="F124" s="172">
        <f>tab_dinamicas!Q645</f>
        <v>105427.96607140642</v>
      </c>
      <c r="G124" s="172">
        <f>tab_dinamicas!R645</f>
        <v>12327.13517266788</v>
      </c>
      <c r="H124" s="172">
        <f>tab_dinamicas!S645</f>
        <v>18442.116667524482</v>
      </c>
      <c r="I124" s="172">
        <f>tab_dinamicas!T645</f>
        <v>2179.2916865902585</v>
      </c>
      <c r="J124" s="172">
        <f>tab_dinamicas!U645</f>
        <v>2234.7298569115983</v>
      </c>
      <c r="K124" s="172">
        <f>tab_dinamicas!V645</f>
        <v>63301.509308750981</v>
      </c>
      <c r="L124" s="172">
        <f t="shared" si="6"/>
        <v>732468.40209464577</v>
      </c>
      <c r="N124" s="157" t="s">
        <v>552</v>
      </c>
      <c r="O124" s="20">
        <f>+B124/'Total x Ano'!$E$30</f>
        <v>4.9178249225788969E-5</v>
      </c>
      <c r="P124" s="20">
        <f>+C124/'Total x Ano'!$E$30</f>
        <v>1.6475510711826756E-4</v>
      </c>
      <c r="Q124" s="20">
        <f>+D124/'Total x Ano'!$E$30</f>
        <v>3.0258162680335296E-3</v>
      </c>
      <c r="R124" s="20">
        <f>+E124/'Total x Ano'!$E$30</f>
        <v>1.5180897308047905E-5</v>
      </c>
      <c r="S124" s="20">
        <f>+F124/'Total x Ano'!$E$30</f>
        <v>6.4924233132796069E-4</v>
      </c>
      <c r="T124" s="20">
        <f>+G124/'Total x Ano'!$E$30</f>
        <v>7.5912476322242243E-5</v>
      </c>
      <c r="U124" s="20">
        <f>+H124/'Total x Ano'!$E$30</f>
        <v>1.1356951353624942E-4</v>
      </c>
      <c r="V124" s="20">
        <f>+I124/'Total x Ano'!$E$30</f>
        <v>1.3420427880465778E-5</v>
      </c>
      <c r="W124" s="20">
        <f>+J124/'Total x Ano'!$E$30</f>
        <v>1.3761825028539424E-5</v>
      </c>
      <c r="X124" s="20">
        <f>+K124/'Total x Ano'!$E$30</f>
        <v>3.8982085125645295E-4</v>
      </c>
      <c r="Y124" s="20">
        <f>+L124/'Total x Ano'!$E$30</f>
        <v>4.5106579470375443E-3</v>
      </c>
    </row>
    <row r="125" spans="1:25" x14ac:dyDescent="0.25">
      <c r="A125" s="157" t="s">
        <v>553</v>
      </c>
      <c r="B125" s="172">
        <f>tab_dinamicas!M646</f>
        <v>7149.5157689029547</v>
      </c>
      <c r="C125" s="172">
        <f>tab_dinamicas!N646</f>
        <v>35677.205571205799</v>
      </c>
      <c r="D125" s="172">
        <f>tab_dinamicas!O646</f>
        <v>357419.60319468047</v>
      </c>
      <c r="E125" s="172">
        <f>tab_dinamicas!P646</f>
        <v>8949.2438421426905</v>
      </c>
      <c r="F125" s="172">
        <f>tab_dinamicas!Q646</f>
        <v>44818.405979189265</v>
      </c>
      <c r="G125" s="172">
        <f>tab_dinamicas!R646</f>
        <v>19320.793309436056</v>
      </c>
      <c r="H125" s="172">
        <f>tab_dinamicas!S646</f>
        <v>10871.29890336811</v>
      </c>
      <c r="I125" s="172">
        <f>tab_dinamicas!T646</f>
        <v>26763.099103579967</v>
      </c>
      <c r="J125" s="172">
        <f>tab_dinamicas!U646</f>
        <v>2810.2665275710337</v>
      </c>
      <c r="K125" s="172">
        <f>tab_dinamicas!V646</f>
        <v>45753.774595158211</v>
      </c>
      <c r="L125" s="172">
        <f t="shared" si="6"/>
        <v>559533.20679523447</v>
      </c>
      <c r="N125" s="157" t="s">
        <v>553</v>
      </c>
      <c r="O125" s="20">
        <f>+B125/'Total x Ano'!$E$30</f>
        <v>4.4027865267975478E-5</v>
      </c>
      <c r="P125" s="20">
        <f>+C125/'Total x Ano'!$E$30</f>
        <v>2.1970595643122E-4</v>
      </c>
      <c r="Q125" s="20">
        <f>+D125/'Total x Ano'!$E$30</f>
        <v>2.2010472656112902E-3</v>
      </c>
      <c r="R125" s="20">
        <f>+E125/'Total x Ano'!$E$30</f>
        <v>5.5110879515211799E-5</v>
      </c>
      <c r="S125" s="20">
        <f>+F125/'Total x Ano'!$E$30</f>
        <v>2.7599893527893493E-4</v>
      </c>
      <c r="T125" s="20">
        <f>+G125/'Total x Ano'!$E$30</f>
        <v>1.1898054528366748E-4</v>
      </c>
      <c r="U125" s="20">
        <f>+H125/'Total x Ano'!$E$30</f>
        <v>6.6947202982227253E-5</v>
      </c>
      <c r="V125" s="20">
        <f>+I125/'Total x Ano'!$E$30</f>
        <v>1.648114585061891E-4</v>
      </c>
      <c r="W125" s="20">
        <f>+J125/'Total x Ano'!$E$30</f>
        <v>1.7306072193191946E-5</v>
      </c>
      <c r="X125" s="20">
        <f>+K125/'Total x Ano'!$E$30</f>
        <v>2.8175908529901001E-4</v>
      </c>
      <c r="Y125" s="20">
        <f>+L125/'Total x Ano'!$E$30</f>
        <v>3.4456952663689177E-3</v>
      </c>
    </row>
    <row r="126" spans="1:25" x14ac:dyDescent="0.25">
      <c r="A126" s="157" t="s">
        <v>554</v>
      </c>
      <c r="B126" s="172">
        <f>tab_dinamicas!M647</f>
        <v>69898.39343850044</v>
      </c>
      <c r="C126" s="172">
        <f>tab_dinamicas!N647</f>
        <v>32513.656867647238</v>
      </c>
      <c r="D126" s="172">
        <f>tab_dinamicas!O647</f>
        <v>940976.91818567296</v>
      </c>
      <c r="E126" s="172">
        <f>tab_dinamicas!P647</f>
        <v>3044.7606022829546</v>
      </c>
      <c r="F126" s="172">
        <f>tab_dinamicas!Q647</f>
        <v>337668.01707368251</v>
      </c>
      <c r="G126" s="172">
        <f>tab_dinamicas!R647</f>
        <v>34312.339120115183</v>
      </c>
      <c r="H126" s="172">
        <f>tab_dinamicas!S647</f>
        <v>35834.82250270505</v>
      </c>
      <c r="I126" s="172">
        <f>tab_dinamicas!T647</f>
        <v>27234.927978352254</v>
      </c>
      <c r="J126" s="172">
        <f>tab_dinamicas!U647</f>
        <v>5368.9169415202041</v>
      </c>
      <c r="K126" s="172">
        <f>tab_dinamicas!V647</f>
        <v>122539.51289432371</v>
      </c>
      <c r="L126" s="172">
        <f t="shared" si="6"/>
        <v>1609392.2656048024</v>
      </c>
      <c r="N126" s="157" t="s">
        <v>554</v>
      </c>
      <c r="O126" s="20">
        <f>+B126/'Total x Ano'!$E$30</f>
        <v>4.3044552221897634E-4</v>
      </c>
      <c r="P126" s="20">
        <f>+C126/'Total x Ano'!$E$30</f>
        <v>2.0022431591302207E-4</v>
      </c>
      <c r="Q126" s="20">
        <f>+D126/'Total x Ano'!$E$30</f>
        <v>5.7946868449960248E-3</v>
      </c>
      <c r="R126" s="20">
        <f>+E126/'Total x Ano'!$E$30</f>
        <v>1.8750124330605332E-5</v>
      </c>
      <c r="S126" s="20">
        <f>+F126/'Total x Ano'!$E$30</f>
        <v>2.0794138290719162E-3</v>
      </c>
      <c r="T126" s="20">
        <f>+G126/'Total x Ano'!$E$30</f>
        <v>2.1130088982814036E-4</v>
      </c>
      <c r="U126" s="20">
        <f>+H126/'Total x Ano'!$E$30</f>
        <v>2.2067658678554198E-4</v>
      </c>
      <c r="V126" s="20">
        <f>+I126/'Total x Ano'!$E$30</f>
        <v>1.6771705642351523E-4</v>
      </c>
      <c r="W126" s="20">
        <f>+J126/'Total x Ano'!$E$30</f>
        <v>3.3062651986076221E-5</v>
      </c>
      <c r="X126" s="20">
        <f>+K126/'Total x Ano'!$E$30</f>
        <v>7.5461798226685744E-4</v>
      </c>
      <c r="Y126" s="20">
        <f>+L126/'Total x Ano'!$E$30</f>
        <v>9.9108958038206761E-3</v>
      </c>
    </row>
    <row r="127" spans="1:25" x14ac:dyDescent="0.25">
      <c r="A127" s="157" t="s">
        <v>555</v>
      </c>
      <c r="B127" s="172">
        <f>tab_dinamicas!M648</f>
        <v>48076.520890862703</v>
      </c>
      <c r="C127" s="172">
        <f>tab_dinamicas!N648</f>
        <v>62919.905994568457</v>
      </c>
      <c r="D127" s="172">
        <f>tab_dinamicas!O648</f>
        <v>2477836.2550531966</v>
      </c>
      <c r="E127" s="172">
        <f>tab_dinamicas!P648</f>
        <v>2153.1971260059336</v>
      </c>
      <c r="F127" s="172">
        <f>tab_dinamicas!Q648</f>
        <v>793132.9660245073</v>
      </c>
      <c r="G127" s="172">
        <f>tab_dinamicas!R648</f>
        <v>105995.61375688491</v>
      </c>
      <c r="H127" s="172">
        <f>tab_dinamicas!S648</f>
        <v>30412.020042707842</v>
      </c>
      <c r="I127" s="172">
        <f>tab_dinamicas!T648</f>
        <v>8463.2926887811573</v>
      </c>
      <c r="J127" s="172">
        <f>tab_dinamicas!U648</f>
        <v>184569.33428520037</v>
      </c>
      <c r="K127" s="172">
        <f>tab_dinamicas!V648</f>
        <v>343991.98093950242</v>
      </c>
      <c r="L127" s="172">
        <f t="shared" si="6"/>
        <v>4057551.0868022172</v>
      </c>
      <c r="N127" s="157" t="s">
        <v>555</v>
      </c>
      <c r="O127" s="20">
        <f>+B127/'Total x Ano'!$E$30</f>
        <v>2.960629296801601E-4</v>
      </c>
      <c r="P127" s="20">
        <f>+C127/'Total x Ano'!$E$30</f>
        <v>3.8747087681822339E-4</v>
      </c>
      <c r="Q127" s="20">
        <f>+D127/'Total x Ano'!$E$30</f>
        <v>1.5258913235508084E-2</v>
      </c>
      <c r="R127" s="20">
        <f>+E127/'Total x Ano'!$E$30</f>
        <v>1.3259733389430343E-5</v>
      </c>
      <c r="S127" s="20">
        <f>+F127/'Total x Ano'!$E$30</f>
        <v>4.8842400655443284E-3</v>
      </c>
      <c r="T127" s="20">
        <f>+G127/'Total x Ano'!$E$30</f>
        <v>6.5273799685605562E-4</v>
      </c>
      <c r="U127" s="20">
        <f>+H127/'Total x Ano'!$E$30</f>
        <v>1.8728209913057757E-4</v>
      </c>
      <c r="V127" s="20">
        <f>+I127/'Total x Ano'!$E$30</f>
        <v>5.2118314340367536E-5</v>
      </c>
      <c r="W127" s="20">
        <f>+J127/'Total x Ano'!$E$30</f>
        <v>1.1366075752785756E-3</v>
      </c>
      <c r="X127" s="20">
        <f>+K127/'Total x Ano'!$E$30</f>
        <v>2.1183578132582168E-3</v>
      </c>
      <c r="Y127" s="20">
        <f>+L127/'Total x Ano'!$E$30</f>
        <v>2.4987050639804019E-2</v>
      </c>
    </row>
    <row r="128" spans="1:25" x14ac:dyDescent="0.25">
      <c r="A128" s="157" t="s">
        <v>95</v>
      </c>
      <c r="B128" s="163">
        <f t="shared" ref="B128:K128" si="7">SUM(B101:B127)</f>
        <v>5187641.6275225254</v>
      </c>
      <c r="C128" s="163">
        <f t="shared" si="7"/>
        <v>3300424.6389863426</v>
      </c>
      <c r="D128" s="163">
        <f t="shared" si="7"/>
        <v>62858532.606334217</v>
      </c>
      <c r="E128" s="163">
        <f t="shared" si="7"/>
        <v>1634847.3570994919</v>
      </c>
      <c r="F128" s="163">
        <f t="shared" si="7"/>
        <v>27334380.618780971</v>
      </c>
      <c r="G128" s="163">
        <f t="shared" si="7"/>
        <v>2859685.53163293</v>
      </c>
      <c r="H128" s="163">
        <f t="shared" si="7"/>
        <v>1652867.553822875</v>
      </c>
      <c r="I128" s="163">
        <f t="shared" si="7"/>
        <v>3096107.2677468853</v>
      </c>
      <c r="J128" s="163">
        <f t="shared" si="7"/>
        <v>1932257.2588459128</v>
      </c>
      <c r="K128" s="163">
        <f t="shared" si="7"/>
        <v>12708057.833997134</v>
      </c>
      <c r="L128" s="172">
        <f t="shared" si="6"/>
        <v>122564802.29476927</v>
      </c>
      <c r="N128" s="157" t="s">
        <v>95</v>
      </c>
      <c r="O128" s="20">
        <f>+B128/'Total x Ano'!$E$30</f>
        <v>3.1946329516264478E-2</v>
      </c>
      <c r="P128" s="20">
        <f>+C128/'Total x Ano'!$E$30</f>
        <v>2.0324544490751467E-2</v>
      </c>
      <c r="Q128" s="20">
        <f>+D128/'Total x Ano'!$E$30</f>
        <v>0.38709292964591707</v>
      </c>
      <c r="R128" s="20">
        <f>+E128/'Total x Ano'!$E$30</f>
        <v>1.006765234159724E-2</v>
      </c>
      <c r="S128" s="20">
        <f>+F128/'Total x Ano'!$E$30</f>
        <v>0.16832950174077507</v>
      </c>
      <c r="T128" s="20">
        <f>+G128/'Total x Ano'!$E$30</f>
        <v>1.7610402349645126E-2</v>
      </c>
      <c r="U128" s="20">
        <f>+H128/'Total x Ano'!$E$30</f>
        <v>1.0178623604419039E-2</v>
      </c>
      <c r="V128" s="20">
        <f>+I128/'Total x Ano'!$E$30</f>
        <v>1.9066325335271785E-2</v>
      </c>
      <c r="W128" s="20">
        <f>+J128/'Total x Ano'!$E$30</f>
        <v>1.1899150236938267E-2</v>
      </c>
      <c r="X128" s="20">
        <f>+K128/'Total x Ano'!$E$30</f>
        <v>7.8258259190988388E-2</v>
      </c>
      <c r="Y128" s="20">
        <f>+L128/'Total x Ano'!$E$30</f>
        <v>0.75477371845256791</v>
      </c>
    </row>
    <row r="129" spans="1:25" x14ac:dyDescent="0.25">
      <c r="A129" s="179"/>
      <c r="B129" s="174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</row>
    <row r="130" spans="1:25" x14ac:dyDescent="0.25">
      <c r="A130" s="157"/>
      <c r="B130" s="157"/>
    </row>
    <row r="131" spans="1:25" s="123" customFormat="1" x14ac:dyDescent="0.25">
      <c r="A131" s="176"/>
      <c r="B131" s="171">
        <v>2011</v>
      </c>
      <c r="C131" s="157">
        <v>2011</v>
      </c>
      <c r="D131" s="157">
        <v>2011</v>
      </c>
      <c r="E131" s="157">
        <v>2011</v>
      </c>
      <c r="F131" s="157">
        <v>2011</v>
      </c>
      <c r="G131" s="157">
        <v>2011</v>
      </c>
      <c r="H131" s="157">
        <v>2011</v>
      </c>
      <c r="I131" s="157">
        <v>2011</v>
      </c>
      <c r="J131" s="157">
        <v>2011</v>
      </c>
      <c r="K131" s="157">
        <v>2011</v>
      </c>
      <c r="L131" s="157">
        <v>2011</v>
      </c>
      <c r="M131" s="157"/>
      <c r="N131" s="157"/>
      <c r="O131" s="15">
        <v>2011</v>
      </c>
      <c r="P131" s="123">
        <v>2011</v>
      </c>
      <c r="Q131" s="123">
        <v>2011</v>
      </c>
      <c r="R131" s="123">
        <v>2011</v>
      </c>
      <c r="S131" s="123">
        <v>2011</v>
      </c>
      <c r="T131" s="123">
        <v>2011</v>
      </c>
      <c r="U131" s="123">
        <v>2011</v>
      </c>
      <c r="V131" s="123">
        <v>2011</v>
      </c>
      <c r="W131" s="123">
        <v>2011</v>
      </c>
      <c r="X131" s="123">
        <v>2011</v>
      </c>
      <c r="Y131" s="123">
        <v>2011</v>
      </c>
    </row>
    <row r="132" spans="1:25" s="123" customFormat="1" x14ac:dyDescent="0.25">
      <c r="A132" s="157"/>
      <c r="B132" s="157" t="s">
        <v>780</v>
      </c>
      <c r="C132" s="157" t="s">
        <v>782</v>
      </c>
      <c r="D132" s="157" t="s">
        <v>23</v>
      </c>
      <c r="E132" s="157" t="s">
        <v>787</v>
      </c>
      <c r="F132" s="157" t="s">
        <v>788</v>
      </c>
      <c r="G132" s="157" t="s">
        <v>791</v>
      </c>
      <c r="H132" s="157" t="s">
        <v>25</v>
      </c>
      <c r="I132" s="157" t="s">
        <v>24</v>
      </c>
      <c r="J132" s="157" t="s">
        <v>35</v>
      </c>
      <c r="K132" s="157" t="s">
        <v>795</v>
      </c>
      <c r="L132" s="157" t="s">
        <v>939</v>
      </c>
      <c r="M132" s="157"/>
      <c r="N132" s="157"/>
      <c r="O132" s="123" t="s">
        <v>780</v>
      </c>
      <c r="P132" s="123" t="s">
        <v>782</v>
      </c>
      <c r="Q132" s="123" t="s">
        <v>23</v>
      </c>
      <c r="R132" s="123" t="s">
        <v>787</v>
      </c>
      <c r="S132" s="123" t="s">
        <v>788</v>
      </c>
      <c r="T132" s="123" t="s">
        <v>791</v>
      </c>
      <c r="U132" s="123" t="s">
        <v>25</v>
      </c>
      <c r="V132" s="123" t="s">
        <v>24</v>
      </c>
      <c r="W132" s="123" t="s">
        <v>35</v>
      </c>
      <c r="X132" s="123" t="s">
        <v>795</v>
      </c>
      <c r="Y132" s="123" t="s">
        <v>939</v>
      </c>
    </row>
    <row r="133" spans="1:25" x14ac:dyDescent="0.25">
      <c r="A133" s="157" t="s">
        <v>529</v>
      </c>
      <c r="B133" s="172">
        <f>tab_dinamicas!M654</f>
        <v>4122.6524278767329</v>
      </c>
      <c r="C133" s="172">
        <f>tab_dinamicas!N654</f>
        <v>21242.148243782271</v>
      </c>
      <c r="D133" s="172">
        <f>tab_dinamicas!O654</f>
        <v>242840.91517033003</v>
      </c>
      <c r="E133" s="172">
        <f>tab_dinamicas!P654</f>
        <v>601.80243452813068</v>
      </c>
      <c r="F133" s="172">
        <f>tab_dinamicas!Q654</f>
        <v>34609.631840277012</v>
      </c>
      <c r="G133" s="172">
        <f>tab_dinamicas!R654</f>
        <v>11926.052072944603</v>
      </c>
      <c r="H133" s="172">
        <f>tab_dinamicas!S654</f>
        <v>2773.0802809425199</v>
      </c>
      <c r="I133" s="172">
        <f>tab_dinamicas!T654</f>
        <v>3214.6753334586006</v>
      </c>
      <c r="J133" s="172">
        <f>tab_dinamicas!U654</f>
        <v>1475.2412871692991</v>
      </c>
      <c r="K133" s="172">
        <f>tab_dinamicas!V654</f>
        <v>11885.354763670322</v>
      </c>
      <c r="L133" s="172">
        <f>SUM(B133:K133)</f>
        <v>334691.5538549794</v>
      </c>
      <c r="N133" s="157" t="s">
        <v>529</v>
      </c>
      <c r="O133" s="20">
        <f>+B133/'Total x Ano'!$F$30</f>
        <v>2.4675031610754413E-5</v>
      </c>
      <c r="P133" s="20">
        <f>+C133/'Total x Ano'!$F$30</f>
        <v>1.2713918734730915E-4</v>
      </c>
      <c r="Q133" s="20">
        <f>+D133/'Total x Ano'!$F$30</f>
        <v>1.453459238449191E-3</v>
      </c>
      <c r="R133" s="20">
        <f>+E133/'Total x Ano'!$F$30</f>
        <v>3.6019272434902889E-6</v>
      </c>
      <c r="S133" s="20">
        <f>+F133/'Total x Ano'!$F$30</f>
        <v>2.0714667914297966E-4</v>
      </c>
      <c r="T133" s="20">
        <f>+G133/'Total x Ano'!$F$30</f>
        <v>7.1380189584153346E-5</v>
      </c>
      <c r="U133" s="20">
        <f>+H133/'Total x Ano'!$F$30</f>
        <v>1.6597529088004491E-5</v>
      </c>
      <c r="V133" s="20">
        <f>+I133/'Total x Ano'!$F$30</f>
        <v>1.9240577967484963E-5</v>
      </c>
      <c r="W133" s="20">
        <f>+J133/'Total x Ano'!$F$30</f>
        <v>8.8296614937146691E-6</v>
      </c>
      <c r="X133" s="20">
        <f>+K133/'Total x Ano'!$F$30</f>
        <v>7.1136606742673618E-5</v>
      </c>
      <c r="Y133" s="20">
        <f>+L133/'Total x Ano'!$F$30</f>
        <v>2.0032066286697547E-3</v>
      </c>
    </row>
    <row r="134" spans="1:25" x14ac:dyDescent="0.25">
      <c r="A134" s="157" t="s">
        <v>530</v>
      </c>
      <c r="B134" s="172">
        <f>tab_dinamicas!M655</f>
        <v>4295.2316803436906</v>
      </c>
      <c r="C134" s="172">
        <f>tab_dinamicas!N655</f>
        <v>330.61866673277376</v>
      </c>
      <c r="D134" s="172">
        <f>tab_dinamicas!O655</f>
        <v>57152.040515945533</v>
      </c>
      <c r="E134" s="172">
        <f>tab_dinamicas!P655</f>
        <v>351.14257686018578</v>
      </c>
      <c r="F134" s="172">
        <f>tab_dinamicas!Q655</f>
        <v>5834.6735743971667</v>
      </c>
      <c r="G134" s="172">
        <f>tab_dinamicas!R655</f>
        <v>2325.6083891652256</v>
      </c>
      <c r="H134" s="172">
        <f>tab_dinamicas!S655</f>
        <v>3018.6048737065985</v>
      </c>
      <c r="I134" s="172">
        <f>tab_dinamicas!T655</f>
        <v>1394.448025231336</v>
      </c>
      <c r="J134" s="172">
        <f>tab_dinamicas!U655</f>
        <v>31663.532618626356</v>
      </c>
      <c r="K134" s="172">
        <f>tab_dinamicas!V655</f>
        <v>3895.6466459990856</v>
      </c>
      <c r="L134" s="172">
        <f t="shared" ref="L134:L160" si="8">SUM(B134:K134)</f>
        <v>110261.54756700796</v>
      </c>
      <c r="N134" s="157" t="s">
        <v>530</v>
      </c>
      <c r="O134" s="20">
        <f>+B134/'Total x Ano'!$F$30</f>
        <v>2.57079584908348E-5</v>
      </c>
      <c r="P134" s="20">
        <f>+C134/'Total x Ano'!$F$30</f>
        <v>1.978829453963514E-6</v>
      </c>
      <c r="Q134" s="20">
        <f>+D134/'Total x Ano'!$F$30</f>
        <v>3.4206822695367873E-4</v>
      </c>
      <c r="R134" s="20">
        <f>+E134/'Total x Ano'!$F$30</f>
        <v>2.1016698194878512E-6</v>
      </c>
      <c r="S134" s="20">
        <f>+F134/'Total x Ano'!$F$30</f>
        <v>3.4921875517124782E-5</v>
      </c>
      <c r="T134" s="20">
        <f>+G134/'Total x Ano'!$F$30</f>
        <v>1.3919305961585027E-5</v>
      </c>
      <c r="U134" s="20">
        <f>+H134/'Total x Ano'!$F$30</f>
        <v>1.8067050759709283E-5</v>
      </c>
      <c r="V134" s="20">
        <f>+I134/'Total x Ano'!$F$30</f>
        <v>8.3460950696390078E-6</v>
      </c>
      <c r="W134" s="20">
        <f>+J134/'Total x Ano'!$F$30</f>
        <v>1.895135915387237E-4</v>
      </c>
      <c r="X134" s="20">
        <f>+K134/'Total x Ano'!$F$30</f>
        <v>2.3316349320251499E-5</v>
      </c>
      <c r="Y134" s="20">
        <f>+L134/'Total x Ano'!$F$30</f>
        <v>6.5994095288499826E-4</v>
      </c>
    </row>
    <row r="135" spans="1:25" x14ac:dyDescent="0.25">
      <c r="A135" s="157" t="s">
        <v>531</v>
      </c>
      <c r="B135" s="172">
        <f>tab_dinamicas!M656</f>
        <v>40696.894253059851</v>
      </c>
      <c r="C135" s="172">
        <f>tab_dinamicas!N656</f>
        <v>124897.06956371294</v>
      </c>
      <c r="D135" s="172">
        <f>tab_dinamicas!O656</f>
        <v>641958.57551941532</v>
      </c>
      <c r="E135" s="172">
        <f>tab_dinamicas!P656</f>
        <v>584.59170121649515</v>
      </c>
      <c r="F135" s="172">
        <f>tab_dinamicas!Q656</f>
        <v>145110.60156401611</v>
      </c>
      <c r="G135" s="172">
        <f>tab_dinamicas!R656</f>
        <v>16072.93236380607</v>
      </c>
      <c r="H135" s="172">
        <f>tab_dinamicas!S656</f>
        <v>13040.535573561341</v>
      </c>
      <c r="I135" s="172">
        <f>tab_dinamicas!T656</f>
        <v>2280.9544713041246</v>
      </c>
      <c r="J135" s="172">
        <f>tab_dinamicas!U656</f>
        <v>6809.2752894591613</v>
      </c>
      <c r="K135" s="172">
        <f>tab_dinamicas!V656</f>
        <v>77176.346466902352</v>
      </c>
      <c r="L135" s="172">
        <f t="shared" si="8"/>
        <v>1068627.7767664536</v>
      </c>
      <c r="N135" s="157" t="s">
        <v>531</v>
      </c>
      <c r="O135" s="20">
        <f>+B135/'Total x Ano'!$F$30</f>
        <v>2.4358035748140125E-4</v>
      </c>
      <c r="P135" s="20">
        <f>+C135/'Total x Ano'!$F$30</f>
        <v>7.4753794880603899E-4</v>
      </c>
      <c r="Q135" s="20">
        <f>+D135/'Total x Ano'!$F$30</f>
        <v>3.8422710671960807E-3</v>
      </c>
      <c r="R135" s="20">
        <f>+E135/'Total x Ano'!$F$30</f>
        <v>3.4989170101664019E-6</v>
      </c>
      <c r="S135" s="20">
        <f>+F135/'Total x Ano'!$F$30</f>
        <v>8.6852062920370597E-4</v>
      </c>
      <c r="T135" s="20">
        <f>+G135/'Total x Ano'!$F$30</f>
        <v>9.6200230577936743E-5</v>
      </c>
      <c r="U135" s="20">
        <f>+H135/'Total x Ano'!$F$30</f>
        <v>7.80506319967691E-5</v>
      </c>
      <c r="V135" s="20">
        <f>+I135/'Total x Ano'!$F$30</f>
        <v>1.365204189942052E-5</v>
      </c>
      <c r="W135" s="20">
        <f>+J135/'Total x Ano'!$F$30</f>
        <v>4.075509297791268E-5</v>
      </c>
      <c r="X135" s="20">
        <f>+K135/'Total x Ano'!$F$30</f>
        <v>4.6191834552837291E-4</v>
      </c>
      <c r="Y135" s="20">
        <f>+L135/'Total x Ano'!$F$30</f>
        <v>6.3959852626778047E-3</v>
      </c>
    </row>
    <row r="136" spans="1:25" x14ac:dyDescent="0.25">
      <c r="A136" s="157" t="s">
        <v>532</v>
      </c>
      <c r="B136" s="172">
        <f>tab_dinamicas!M657</f>
        <v>0</v>
      </c>
      <c r="C136" s="172">
        <f>tab_dinamicas!N657</f>
        <v>2387.750579060601</v>
      </c>
      <c r="D136" s="172">
        <f>tab_dinamicas!O657</f>
        <v>68017.238442888338</v>
      </c>
      <c r="E136" s="172">
        <f>tab_dinamicas!P657</f>
        <v>440.12101643837423</v>
      </c>
      <c r="F136" s="172">
        <f>tab_dinamicas!Q657</f>
        <v>8709.4893213927226</v>
      </c>
      <c r="G136" s="172">
        <f>tab_dinamicas!R657</f>
        <v>3152.1814325778569</v>
      </c>
      <c r="H136" s="172">
        <f>tab_dinamicas!S657</f>
        <v>3874.2365288900346</v>
      </c>
      <c r="I136" s="172">
        <f>tab_dinamicas!T657</f>
        <v>2208.0813450288215</v>
      </c>
      <c r="J136" s="172">
        <f>tab_dinamicas!U657</f>
        <v>1164.8516078760942</v>
      </c>
      <c r="K136" s="172">
        <f>tab_dinamicas!V657</f>
        <v>3736.7840073408879</v>
      </c>
      <c r="L136" s="172">
        <f t="shared" si="8"/>
        <v>93690.734281493744</v>
      </c>
      <c r="N136" s="157" t="s">
        <v>532</v>
      </c>
      <c r="O136" s="20">
        <f>+B136/'Total x Ano'!$F$30</f>
        <v>0</v>
      </c>
      <c r="P136" s="20">
        <f>+C136/'Total x Ano'!$F$30</f>
        <v>1.4291241390742611E-5</v>
      </c>
      <c r="Q136" s="20">
        <f>+D136/'Total x Ano'!$F$30</f>
        <v>4.0709895825946933E-4</v>
      </c>
      <c r="R136" s="20">
        <f>+E136/'Total x Ano'!$F$30</f>
        <v>2.6342264314451103E-6</v>
      </c>
      <c r="S136" s="20">
        <f>+F136/'Total x Ano'!$F$30</f>
        <v>5.2128314981327634E-5</v>
      </c>
      <c r="T136" s="20">
        <f>+G136/'Total x Ano'!$F$30</f>
        <v>1.8866537466451047E-5</v>
      </c>
      <c r="U136" s="20">
        <f>+H136/'Total x Ano'!$F$30</f>
        <v>2.3188204800261516E-5</v>
      </c>
      <c r="V136" s="20">
        <f>+I136/'Total x Ano'!$F$30</f>
        <v>1.3215879325476907E-5</v>
      </c>
      <c r="W136" s="20">
        <f>+J136/'Total x Ano'!$F$30</f>
        <v>6.9719072245398946E-6</v>
      </c>
      <c r="X136" s="20">
        <f>+K136/'Total x Ano'!$F$30</f>
        <v>2.2365519557317115E-5</v>
      </c>
      <c r="Y136" s="20">
        <f>+L136/'Total x Ano'!$F$30</f>
        <v>5.6076078943703125E-4</v>
      </c>
    </row>
    <row r="137" spans="1:25" x14ac:dyDescent="0.25">
      <c r="A137" s="157" t="s">
        <v>533</v>
      </c>
      <c r="B137" s="172">
        <f>tab_dinamicas!M658</f>
        <v>18599.086289436251</v>
      </c>
      <c r="C137" s="172">
        <f>tab_dinamicas!N658</f>
        <v>85572.674497969536</v>
      </c>
      <c r="D137" s="172">
        <f>tab_dinamicas!O658</f>
        <v>526339.66194083018</v>
      </c>
      <c r="E137" s="172">
        <f>tab_dinamicas!P658</f>
        <v>5837.5297320325581</v>
      </c>
      <c r="F137" s="172">
        <f>tab_dinamicas!Q658</f>
        <v>215526.77471511104</v>
      </c>
      <c r="G137" s="172">
        <f>tab_dinamicas!R658</f>
        <v>30950.672737314475</v>
      </c>
      <c r="H137" s="172">
        <f>tab_dinamicas!S658</f>
        <v>13480.592126937054</v>
      </c>
      <c r="I137" s="172">
        <f>tab_dinamicas!T658</f>
        <v>2666.9395239387259</v>
      </c>
      <c r="J137" s="172">
        <f>tab_dinamicas!U658</f>
        <v>242859.73282710646</v>
      </c>
      <c r="K137" s="172">
        <f>tab_dinamicas!V658</f>
        <v>73381.676753468681</v>
      </c>
      <c r="L137" s="172">
        <f t="shared" si="8"/>
        <v>1215215.3411441448</v>
      </c>
      <c r="N137" s="157" t="s">
        <v>533</v>
      </c>
      <c r="O137" s="20">
        <f>+B137/'Total x Ano'!$F$30</f>
        <v>1.1131984812004884E-4</v>
      </c>
      <c r="P137" s="20">
        <f>+C137/'Total x Ano'!$F$30</f>
        <v>5.1217231750523172E-4</v>
      </c>
      <c r="Q137" s="20">
        <f>+D137/'Total x Ano'!$F$30</f>
        <v>3.1502650353361539E-3</v>
      </c>
      <c r="R137" s="20">
        <f>+E137/'Total x Ano'!$F$30</f>
        <v>3.4938970283460657E-5</v>
      </c>
      <c r="S137" s="20">
        <f>+F137/'Total x Ano'!$F$30</f>
        <v>1.2899777684625907E-3</v>
      </c>
      <c r="T137" s="20">
        <f>+G137/'Total x Ano'!$F$30</f>
        <v>1.8524695970081529E-4</v>
      </c>
      <c r="U137" s="20">
        <f>+H137/'Total x Ano'!$F$30</f>
        <v>8.0684472601822885E-5</v>
      </c>
      <c r="V137" s="20">
        <f>+I137/'Total x Ano'!$F$30</f>
        <v>1.5962252023038117E-5</v>
      </c>
      <c r="W137" s="20">
        <f>+J137/'Total x Ano'!$F$30</f>
        <v>1.4535718664924039E-3</v>
      </c>
      <c r="X137" s="20">
        <f>+K137/'Total x Ano'!$F$30</f>
        <v>4.3920636658534767E-4</v>
      </c>
      <c r="Y137" s="20">
        <f>+L137/'Total x Ano'!$F$30</f>
        <v>7.2733458571109123E-3</v>
      </c>
    </row>
    <row r="138" spans="1:25" x14ac:dyDescent="0.25">
      <c r="A138" s="157" t="s">
        <v>534</v>
      </c>
      <c r="B138" s="172">
        <f>tab_dinamicas!M659</f>
        <v>1142.3727896658738</v>
      </c>
      <c r="C138" s="172">
        <f>tab_dinamicas!N659</f>
        <v>3095.1700694275787</v>
      </c>
      <c r="D138" s="172">
        <f>tab_dinamicas!O659</f>
        <v>66125.362160104618</v>
      </c>
      <c r="E138" s="172">
        <f>tab_dinamicas!P659</f>
        <v>0</v>
      </c>
      <c r="F138" s="172">
        <f>tab_dinamicas!Q659</f>
        <v>709.36711632927495</v>
      </c>
      <c r="G138" s="172">
        <f>tab_dinamicas!R659</f>
        <v>1522.1683684527275</v>
      </c>
      <c r="H138" s="172">
        <f>tab_dinamicas!S659</f>
        <v>1134.2346006865484</v>
      </c>
      <c r="I138" s="172">
        <f>tab_dinamicas!T659</f>
        <v>0</v>
      </c>
      <c r="J138" s="172">
        <f>tab_dinamicas!U659</f>
        <v>485.63812428094411</v>
      </c>
      <c r="K138" s="172">
        <f>tab_dinamicas!V659</f>
        <v>9923.6297101863856</v>
      </c>
      <c r="L138" s="172">
        <f t="shared" si="8"/>
        <v>84137.942939133951</v>
      </c>
      <c r="N138" s="157" t="s">
        <v>534</v>
      </c>
      <c r="O138" s="20">
        <f>+B138/'Total x Ano'!$F$30</f>
        <v>6.8373662804236677E-6</v>
      </c>
      <c r="P138" s="20">
        <f>+C138/'Total x Ano'!$F$30</f>
        <v>1.8525311226180816E-5</v>
      </c>
      <c r="Q138" s="20">
        <f>+D138/'Total x Ano'!$F$30</f>
        <v>3.957756396198315E-4</v>
      </c>
      <c r="R138" s="20">
        <f>+E138/'Total x Ano'!$F$30</f>
        <v>0</v>
      </c>
      <c r="S138" s="20">
        <f>+F138/'Total x Ano'!$F$30</f>
        <v>4.2457268288487213E-6</v>
      </c>
      <c r="T138" s="20">
        <f>+G138/'Total x Ano'!$F$30</f>
        <v>9.1105309665422393E-6</v>
      </c>
      <c r="U138" s="20">
        <f>+H138/'Total x Ano'!$F$30</f>
        <v>6.7886573305831956E-6</v>
      </c>
      <c r="V138" s="20">
        <f>+I138/'Total x Ano'!$F$30</f>
        <v>0</v>
      </c>
      <c r="W138" s="20">
        <f>+J138/'Total x Ano'!$F$30</f>
        <v>2.9066568859872053E-6</v>
      </c>
      <c r="X138" s="20">
        <f>+K138/'Total x Ano'!$F$30</f>
        <v>5.9395226999134302E-5</v>
      </c>
      <c r="Y138" s="20">
        <f>+L138/'Total x Ano'!$F$30</f>
        <v>5.0358511613753164E-4</v>
      </c>
    </row>
    <row r="139" spans="1:25" x14ac:dyDescent="0.25">
      <c r="A139" s="157" t="s">
        <v>535</v>
      </c>
      <c r="B139" s="172">
        <f>tab_dinamicas!M660</f>
        <v>6786.3035538843196</v>
      </c>
      <c r="C139" s="172">
        <f>tab_dinamicas!N660</f>
        <v>1897.8605331016297</v>
      </c>
      <c r="D139" s="172">
        <f>tab_dinamicas!O660</f>
        <v>92431.214404176586</v>
      </c>
      <c r="E139" s="172">
        <f>tab_dinamicas!P660</f>
        <v>0</v>
      </c>
      <c r="F139" s="172">
        <f>tab_dinamicas!Q660</f>
        <v>26165.932507485195</v>
      </c>
      <c r="G139" s="172">
        <f>tab_dinamicas!R660</f>
        <v>4333.4718418344264</v>
      </c>
      <c r="H139" s="172">
        <f>tab_dinamicas!S660</f>
        <v>2591.2823903661642</v>
      </c>
      <c r="I139" s="172">
        <f>tab_dinamicas!T660</f>
        <v>72.343492267665582</v>
      </c>
      <c r="J139" s="172">
        <f>tab_dinamicas!U660</f>
        <v>0</v>
      </c>
      <c r="K139" s="172">
        <f>tab_dinamicas!V660</f>
        <v>14939.685118084621</v>
      </c>
      <c r="L139" s="172">
        <f t="shared" si="8"/>
        <v>149218.09384120061</v>
      </c>
      <c r="N139" s="157" t="s">
        <v>535</v>
      </c>
      <c r="O139" s="20">
        <f>+B139/'Total x Ano'!$F$30</f>
        <v>4.061760180896759E-5</v>
      </c>
      <c r="P139" s="20">
        <f>+C139/'Total x Ano'!$F$30</f>
        <v>1.135913576668029E-5</v>
      </c>
      <c r="Q139" s="20">
        <f>+D139/'Total x Ano'!$F$30</f>
        <v>5.5322227064824733E-4</v>
      </c>
      <c r="R139" s="20">
        <f>+E139/'Total x Ano'!$F$30</f>
        <v>0</v>
      </c>
      <c r="S139" s="20">
        <f>+F139/'Total x Ano'!$F$30</f>
        <v>1.566091789308532E-4</v>
      </c>
      <c r="T139" s="20">
        <f>+G139/'Total x Ano'!$F$30</f>
        <v>2.5936834732548494E-5</v>
      </c>
      <c r="U139" s="20">
        <f>+H139/'Total x Ano'!$F$30</f>
        <v>1.5509426519277789E-5</v>
      </c>
      <c r="V139" s="20">
        <f>+I139/'Total x Ano'!$F$30</f>
        <v>4.3299259148469485E-7</v>
      </c>
      <c r="W139" s="20">
        <f>+J139/'Total x Ano'!$F$30</f>
        <v>0</v>
      </c>
      <c r="X139" s="20">
        <f>+K139/'Total x Ano'!$F$30</f>
        <v>8.9417482795975712E-5</v>
      </c>
      <c r="Y139" s="20">
        <f>+L139/'Total x Ano'!$F$30</f>
        <v>8.9310492379403512E-4</v>
      </c>
    </row>
    <row r="140" spans="1:25" x14ac:dyDescent="0.25">
      <c r="A140" s="157" t="s">
        <v>536</v>
      </c>
      <c r="B140" s="172">
        <f>tab_dinamicas!M661</f>
        <v>6657.8887720897674</v>
      </c>
      <c r="C140" s="172">
        <f>tab_dinamicas!N661</f>
        <v>4970.7642534502111</v>
      </c>
      <c r="D140" s="172">
        <f>tab_dinamicas!O661</f>
        <v>351569.14085115382</v>
      </c>
      <c r="E140" s="172">
        <f>tab_dinamicas!P661</f>
        <v>498.57768675389372</v>
      </c>
      <c r="F140" s="172">
        <f>tab_dinamicas!Q661</f>
        <v>48166.074415815783</v>
      </c>
      <c r="G140" s="172">
        <f>tab_dinamicas!R661</f>
        <v>9542.7080132557294</v>
      </c>
      <c r="H140" s="172">
        <f>tab_dinamicas!S661</f>
        <v>5288.3869487542979</v>
      </c>
      <c r="I140" s="172">
        <f>tab_dinamicas!T661</f>
        <v>3716.2294468416253</v>
      </c>
      <c r="J140" s="172">
        <f>tab_dinamicas!U661</f>
        <v>12316.318710369864</v>
      </c>
      <c r="K140" s="172">
        <f>tab_dinamicas!V661</f>
        <v>58137.229452360909</v>
      </c>
      <c r="L140" s="172">
        <f t="shared" si="8"/>
        <v>500863.3185508459</v>
      </c>
      <c r="N140" s="157" t="s">
        <v>536</v>
      </c>
      <c r="O140" s="20">
        <f>+B140/'Total x Ano'!$F$30</f>
        <v>3.9849009536031149E-5</v>
      </c>
      <c r="P140" s="20">
        <f>+C140/'Total x Ano'!$F$30</f>
        <v>2.9751177725807392E-5</v>
      </c>
      <c r="Q140" s="20">
        <f>+D140/'Total x Ano'!$F$30</f>
        <v>2.1042229039753947E-3</v>
      </c>
      <c r="R140" s="20">
        <f>+E140/'Total x Ano'!$F$30</f>
        <v>2.9841031705418802E-6</v>
      </c>
      <c r="S140" s="20">
        <f>+F140/'Total x Ano'!$F$30</f>
        <v>2.8828513428387904E-4</v>
      </c>
      <c r="T140" s="20">
        <f>+G140/'Total x Ano'!$F$30</f>
        <v>5.7115322234563358E-5</v>
      </c>
      <c r="U140" s="20">
        <f>+H140/'Total x Ano'!$F$30</f>
        <v>3.1652223274524142E-5</v>
      </c>
      <c r="V140" s="20">
        <f>+I140/'Total x Ano'!$F$30</f>
        <v>2.2242495742203583E-5</v>
      </c>
      <c r="W140" s="20">
        <f>+J140/'Total x Ano'!$F$30</f>
        <v>7.3716025986459699E-5</v>
      </c>
      <c r="X140" s="20">
        <f>+K140/'Total x Ano'!$F$30</f>
        <v>3.4796481139146387E-4</v>
      </c>
      <c r="Y140" s="20">
        <f>+L140/'Total x Ano'!$F$30</f>
        <v>2.9977832073208688E-3</v>
      </c>
    </row>
    <row r="141" spans="1:25" x14ac:dyDescent="0.25">
      <c r="A141" s="157" t="s">
        <v>537</v>
      </c>
      <c r="B141" s="172">
        <f>tab_dinamicas!M662</f>
        <v>6579.2428225648891</v>
      </c>
      <c r="C141" s="172">
        <f>tab_dinamicas!N662</f>
        <v>97567.54962344293</v>
      </c>
      <c r="D141" s="172">
        <f>tab_dinamicas!O662</f>
        <v>149282.52354298747</v>
      </c>
      <c r="E141" s="172">
        <f>tab_dinamicas!P662</f>
        <v>4994.326204060113</v>
      </c>
      <c r="F141" s="172">
        <f>tab_dinamicas!Q662</f>
        <v>28181.730002118322</v>
      </c>
      <c r="G141" s="172">
        <f>tab_dinamicas!R662</f>
        <v>9895.0187794117155</v>
      </c>
      <c r="H141" s="172">
        <f>tab_dinamicas!S662</f>
        <v>2659.5918501893152</v>
      </c>
      <c r="I141" s="172">
        <f>tab_dinamicas!T662</f>
        <v>217.03047680299673</v>
      </c>
      <c r="J141" s="172">
        <f>tab_dinamicas!U662</f>
        <v>16924.977906808344</v>
      </c>
      <c r="K141" s="172">
        <f>tab_dinamicas!V662</f>
        <v>21572.231829421016</v>
      </c>
      <c r="L141" s="172">
        <f t="shared" si="8"/>
        <v>337874.22303780715</v>
      </c>
      <c r="N141" s="157" t="s">
        <v>537</v>
      </c>
      <c r="O141" s="20">
        <f>+B141/'Total x Ano'!$F$30</f>
        <v>3.9378295275119366E-5</v>
      </c>
      <c r="P141" s="20">
        <f>+C141/'Total x Ano'!$F$30</f>
        <v>5.8396442903197072E-4</v>
      </c>
      <c r="Q141" s="20">
        <f>+D141/'Total x Ano'!$F$30</f>
        <v>8.9349055051277386E-4</v>
      </c>
      <c r="R141" s="20">
        <f>+E141/'Total x Ano'!$F$30</f>
        <v>2.9892201468720834E-5</v>
      </c>
      <c r="S141" s="20">
        <f>+F141/'Total x Ano'!$F$30</f>
        <v>1.6867419478438933E-4</v>
      </c>
      <c r="T141" s="20">
        <f>+G141/'Total x Ano'!$F$30</f>
        <v>5.9223983938112619E-5</v>
      </c>
      <c r="U141" s="20">
        <f>+H141/'Total x Ano'!$F$30</f>
        <v>1.591827449032004E-5</v>
      </c>
      <c r="V141" s="20">
        <f>+I141/'Total x Ano'!$F$30</f>
        <v>1.2989777744540844E-6</v>
      </c>
      <c r="W141" s="20">
        <f>+J141/'Total x Ano'!$F$30</f>
        <v>1.0129992090478089E-4</v>
      </c>
      <c r="X141" s="20">
        <f>+K141/'Total x Ano'!$F$30</f>
        <v>1.2911481421673749E-4</v>
      </c>
      <c r="Y141" s="20">
        <f>+L141/'Total x Ano'!$F$30</f>
        <v>2.0222556423973794E-3</v>
      </c>
    </row>
    <row r="142" spans="1:25" x14ac:dyDescent="0.25">
      <c r="A142" s="157" t="s">
        <v>538</v>
      </c>
      <c r="B142" s="172">
        <f>tab_dinamicas!M663</f>
        <v>64141.634778676598</v>
      </c>
      <c r="C142" s="172">
        <f>tab_dinamicas!N663</f>
        <v>214130.24608496318</v>
      </c>
      <c r="D142" s="172">
        <f>tab_dinamicas!O663</f>
        <v>668486.51352206222</v>
      </c>
      <c r="E142" s="172">
        <f>tab_dinamicas!P663</f>
        <v>3624.1765012409978</v>
      </c>
      <c r="F142" s="172">
        <f>tab_dinamicas!Q663</f>
        <v>305734.62553538411</v>
      </c>
      <c r="G142" s="172">
        <f>tab_dinamicas!R663</f>
        <v>30342.396361361112</v>
      </c>
      <c r="H142" s="172">
        <f>tab_dinamicas!S663</f>
        <v>65806.21362026759</v>
      </c>
      <c r="I142" s="172">
        <f>tab_dinamicas!T663</f>
        <v>21586.538363305375</v>
      </c>
      <c r="J142" s="172">
        <f>tab_dinamicas!U663</f>
        <v>6070.0674290938077</v>
      </c>
      <c r="K142" s="172">
        <f>tab_dinamicas!V663</f>
        <v>141493.15917553764</v>
      </c>
      <c r="L142" s="172">
        <f t="shared" si="8"/>
        <v>1521415.5713718925</v>
      </c>
      <c r="N142" s="157" t="s">
        <v>538</v>
      </c>
      <c r="O142" s="20">
        <f>+B142/'Total x Ano'!$F$30</f>
        <v>3.839025708370078E-4</v>
      </c>
      <c r="P142" s="20">
        <f>+C142/'Total x Ano'!$F$30</f>
        <v>1.2816192204896369E-3</v>
      </c>
      <c r="Q142" s="20">
        <f>+D142/'Total x Ano'!$F$30</f>
        <v>4.0010469330336402E-3</v>
      </c>
      <c r="R142" s="20">
        <f>+E142/'Total x Ano'!$F$30</f>
        <v>2.1691537498137303E-5</v>
      </c>
      <c r="S142" s="20">
        <f>+F142/'Total x Ano'!$F$30</f>
        <v>1.8298926920388282E-3</v>
      </c>
      <c r="T142" s="20">
        <f>+G142/'Total x Ano'!$F$30</f>
        <v>1.8160628441535242E-4</v>
      </c>
      <c r="U142" s="20">
        <f>+H142/'Total x Ano'!$F$30</f>
        <v>3.9386546153745054E-4</v>
      </c>
      <c r="V142" s="20">
        <f>+I142/'Total x Ano'!$F$30</f>
        <v>1.2920044214245098E-4</v>
      </c>
      <c r="W142" s="20">
        <f>+J142/'Total x Ano'!$F$30</f>
        <v>3.6330762370244339E-5</v>
      </c>
      <c r="X142" s="20">
        <f>+K142/'Total x Ano'!$F$30</f>
        <v>8.468693969333784E-4</v>
      </c>
      <c r="Y142" s="20">
        <f>+L142/'Total x Ano'!$F$30</f>
        <v>9.1060253012961254E-3</v>
      </c>
    </row>
    <row r="143" spans="1:25" x14ac:dyDescent="0.25">
      <c r="A143" s="157" t="s">
        <v>539</v>
      </c>
      <c r="B143" s="172">
        <f>tab_dinamicas!M664</f>
        <v>18736.781699067084</v>
      </c>
      <c r="C143" s="172">
        <f>tab_dinamicas!N664</f>
        <v>16443.205084053039</v>
      </c>
      <c r="D143" s="172">
        <f>tab_dinamicas!O664</f>
        <v>653437.0791317909</v>
      </c>
      <c r="E143" s="172">
        <f>tab_dinamicas!P664</f>
        <v>3130.4182680556664</v>
      </c>
      <c r="F143" s="172">
        <f>tab_dinamicas!Q664</f>
        <v>100358.96079829968</v>
      </c>
      <c r="G143" s="172">
        <f>tab_dinamicas!R664</f>
        <v>14747.789217264693</v>
      </c>
      <c r="H143" s="172">
        <f>tab_dinamicas!S664</f>
        <v>9428.8847857058481</v>
      </c>
      <c r="I143" s="172">
        <f>tab_dinamicas!T664</f>
        <v>1651.1174570791682</v>
      </c>
      <c r="J143" s="172">
        <f>tab_dinamicas!U664</f>
        <v>11696.643987716525</v>
      </c>
      <c r="K143" s="172">
        <f>tab_dinamicas!V664</f>
        <v>58656.286661275197</v>
      </c>
      <c r="L143" s="172">
        <f t="shared" si="8"/>
        <v>888287.16709030769</v>
      </c>
      <c r="N143" s="157" t="s">
        <v>539</v>
      </c>
      <c r="O143" s="20">
        <f>+B143/'Total x Ano'!$F$30</f>
        <v>1.1214398710453423E-4</v>
      </c>
      <c r="P143" s="20">
        <f>+C143/'Total x Ano'!$F$30</f>
        <v>9.8416398745525762E-5</v>
      </c>
      <c r="Q143" s="20">
        <f>+D143/'Total x Ano'!$F$30</f>
        <v>3.9109725753718252E-3</v>
      </c>
      <c r="R143" s="20">
        <f>+E143/'Total x Ano'!$F$30</f>
        <v>1.8736279875754352E-5</v>
      </c>
      <c r="S143" s="20">
        <f>+F143/'Total x Ano'!$F$30</f>
        <v>6.0067167277448466E-4</v>
      </c>
      <c r="T143" s="20">
        <f>+G143/'Total x Ano'!$F$30</f>
        <v>8.8268941292285439E-5</v>
      </c>
      <c r="U143" s="20">
        <f>+H143/'Total x Ano'!$F$30</f>
        <v>5.6434063800347521E-5</v>
      </c>
      <c r="V143" s="20">
        <f>+I143/'Total x Ano'!$F$30</f>
        <v>9.8823211898752585E-6</v>
      </c>
      <c r="W143" s="20">
        <f>+J143/'Total x Ano'!$F$30</f>
        <v>7.0007128950545468E-5</v>
      </c>
      <c r="X143" s="20">
        <f>+K143/'Total x Ano'!$F$30</f>
        <v>3.5107148925524542E-4</v>
      </c>
      <c r="Y143" s="20">
        <f>+L143/'Total x Ano'!$F$30</f>
        <v>5.3166048583604226E-3</v>
      </c>
    </row>
    <row r="144" spans="1:25" x14ac:dyDescent="0.25">
      <c r="A144" s="157" t="s">
        <v>540</v>
      </c>
      <c r="B144" s="172">
        <f>tab_dinamicas!M665</f>
        <v>2304.2378824570187</v>
      </c>
      <c r="C144" s="172">
        <f>tab_dinamicas!N665</f>
        <v>27654.882326911407</v>
      </c>
      <c r="D144" s="172">
        <f>tab_dinamicas!O665</f>
        <v>402624.47871883586</v>
      </c>
      <c r="E144" s="172">
        <f>tab_dinamicas!P665</f>
        <v>7684.4381252324329</v>
      </c>
      <c r="F144" s="172">
        <f>tab_dinamicas!Q665</f>
        <v>102906.61715760746</v>
      </c>
      <c r="G144" s="172">
        <f>tab_dinamicas!R665</f>
        <v>11349.371281174095</v>
      </c>
      <c r="H144" s="172">
        <f>tab_dinamicas!S665</f>
        <v>6893.6399196258526</v>
      </c>
      <c r="I144" s="172">
        <f>tab_dinamicas!T665</f>
        <v>19373.688062071888</v>
      </c>
      <c r="J144" s="172">
        <f>tab_dinamicas!U665</f>
        <v>61.728506411502657</v>
      </c>
      <c r="K144" s="172">
        <f>tab_dinamicas!V665</f>
        <v>30342.866410198556</v>
      </c>
      <c r="L144" s="172">
        <f t="shared" si="8"/>
        <v>611195.948390526</v>
      </c>
      <c r="N144" s="157" t="s">
        <v>540</v>
      </c>
      <c r="O144" s="20">
        <f>+B144/'Total x Ano'!$F$30</f>
        <v>1.379139851903731E-5</v>
      </c>
      <c r="P144" s="20">
        <f>+C144/'Total x Ano'!$F$30</f>
        <v>1.6552088917175042E-4</v>
      </c>
      <c r="Q144" s="20">
        <f>+D144/'Total x Ano'!$F$30</f>
        <v>2.409800950590308E-3</v>
      </c>
      <c r="R144" s="20">
        <f>+E144/'Total x Ano'!$F$30</f>
        <v>4.5993145667303413E-5</v>
      </c>
      <c r="S144" s="20">
        <f>+F144/'Total x Ano'!$F$30</f>
        <v>6.159199873726753E-4</v>
      </c>
      <c r="T144" s="20">
        <f>+G144/'Total x Ano'!$F$30</f>
        <v>6.792862120307088E-5</v>
      </c>
      <c r="U144" s="20">
        <f>+H144/'Total x Ano'!$F$30</f>
        <v>4.1260034869719174E-5</v>
      </c>
      <c r="V144" s="20">
        <f>+I144/'Total x Ano'!$F$30</f>
        <v>1.1595601950725806E-4</v>
      </c>
      <c r="W144" s="20">
        <f>+J144/'Total x Ano'!$F$30</f>
        <v>3.6945943749445442E-7</v>
      </c>
      <c r="X144" s="20">
        <f>+K144/'Total x Ano'!$F$30</f>
        <v>1.8160909776673855E-4</v>
      </c>
      <c r="Y144" s="20">
        <f>+L144/'Total x Ano'!$F$30</f>
        <v>3.658149604105355E-3</v>
      </c>
    </row>
    <row r="145" spans="1:25" x14ac:dyDescent="0.25">
      <c r="A145" s="157" t="s">
        <v>541</v>
      </c>
      <c r="B145" s="172">
        <f>tab_dinamicas!M666</f>
        <v>386542.25645103608</v>
      </c>
      <c r="C145" s="172">
        <f>tab_dinamicas!N666</f>
        <v>51278.539572003458</v>
      </c>
      <c r="D145" s="172">
        <f>tab_dinamicas!O666</f>
        <v>1038305.5224642721</v>
      </c>
      <c r="E145" s="172">
        <f>tab_dinamicas!P666</f>
        <v>8293.9537542757444</v>
      </c>
      <c r="F145" s="172">
        <f>tab_dinamicas!Q666</f>
        <v>608888.60941327736</v>
      </c>
      <c r="G145" s="172">
        <f>tab_dinamicas!R666</f>
        <v>32800.252017592225</v>
      </c>
      <c r="H145" s="172">
        <f>tab_dinamicas!S666</f>
        <v>34762.568256444298</v>
      </c>
      <c r="I145" s="172">
        <f>tab_dinamicas!T666</f>
        <v>9515.9209407106937</v>
      </c>
      <c r="J145" s="172">
        <f>tab_dinamicas!U666</f>
        <v>13160.111789892708</v>
      </c>
      <c r="K145" s="172">
        <f>tab_dinamicas!V666</f>
        <v>229949.75266953674</v>
      </c>
      <c r="L145" s="172">
        <f t="shared" si="8"/>
        <v>2413497.4873290416</v>
      </c>
      <c r="N145" s="157" t="s">
        <v>541</v>
      </c>
      <c r="O145" s="20">
        <f>+B145/'Total x Ano'!$F$30</f>
        <v>2.3135451177808673E-3</v>
      </c>
      <c r="P145" s="20">
        <f>+C145/'Total x Ano'!$F$30</f>
        <v>3.069139606183504E-4</v>
      </c>
      <c r="Q145" s="20">
        <f>+D145/'Total x Ano'!$F$30</f>
        <v>6.2144995331614291E-3</v>
      </c>
      <c r="R145" s="20">
        <f>+E145/'Total x Ano'!$F$30</f>
        <v>4.9641238170128945E-5</v>
      </c>
      <c r="S145" s="20">
        <f>+F145/'Total x Ano'!$F$30</f>
        <v>3.6443396448142544E-3</v>
      </c>
      <c r="T145" s="20">
        <f>+G145/'Total x Ano'!$F$30</f>
        <v>1.9631712096370758E-4</v>
      </c>
      <c r="U145" s="20">
        <f>+H145/'Total x Ano'!$F$30</f>
        <v>2.0806203908888392E-4</v>
      </c>
      <c r="V145" s="20">
        <f>+I145/'Total x Ano'!$F$30</f>
        <v>5.6954995388346845E-5</v>
      </c>
      <c r="W145" s="20">
        <f>+J145/'Total x Ano'!$F$30</f>
        <v>7.8766323404058183E-5</v>
      </c>
      <c r="X145" s="20">
        <f>+K145/'Total x Ano'!$F$30</f>
        <v>1.3763026389610623E-3</v>
      </c>
      <c r="Y145" s="20">
        <f>+L145/'Total x Ano'!$F$30</f>
        <v>1.444534261235109E-2</v>
      </c>
    </row>
    <row r="146" spans="1:25" x14ac:dyDescent="0.25">
      <c r="A146" s="157" t="s">
        <v>542</v>
      </c>
      <c r="B146" s="172">
        <f>tab_dinamicas!M667</f>
        <v>5383.4373807010925</v>
      </c>
      <c r="C146" s="172">
        <f>tab_dinamicas!N667</f>
        <v>3124.6124375889781</v>
      </c>
      <c r="D146" s="172">
        <f>tab_dinamicas!O667</f>
        <v>299929.12081128807</v>
      </c>
      <c r="E146" s="172">
        <f>tab_dinamicas!P667</f>
        <v>4180.3126521555396</v>
      </c>
      <c r="F146" s="172">
        <f>tab_dinamicas!Q667</f>
        <v>50120.514083879323</v>
      </c>
      <c r="G146" s="172">
        <f>tab_dinamicas!R667</f>
        <v>9480.846000495736</v>
      </c>
      <c r="H146" s="172">
        <f>tab_dinamicas!S667</f>
        <v>5057.6258108051015</v>
      </c>
      <c r="I146" s="172">
        <f>tab_dinamicas!T667</f>
        <v>1595.5390404721838</v>
      </c>
      <c r="J146" s="172">
        <f>tab_dinamicas!U667</f>
        <v>333.53310382798077</v>
      </c>
      <c r="K146" s="172">
        <f>tab_dinamicas!V667</f>
        <v>22095.579478392305</v>
      </c>
      <c r="L146" s="172">
        <f t="shared" si="8"/>
        <v>401301.12079960626</v>
      </c>
      <c r="N146" s="157" t="s">
        <v>542</v>
      </c>
      <c r="O146" s="20">
        <f>+B146/'Total x Ano'!$F$30</f>
        <v>3.2221122170061382E-5</v>
      </c>
      <c r="P146" s="20">
        <f>+C146/'Total x Ano'!$F$30</f>
        <v>1.8701530632931085E-5</v>
      </c>
      <c r="Q146" s="20">
        <f>+D146/'Total x Ano'!$F$30</f>
        <v>1.7951453988605791E-3</v>
      </c>
      <c r="R146" s="20">
        <f>+E146/'Total x Ano'!$F$30</f>
        <v>2.5020141435473618E-5</v>
      </c>
      <c r="S146" s="20">
        <f>+F146/'Total x Ano'!$F$30</f>
        <v>2.9998290930480595E-4</v>
      </c>
      <c r="T146" s="20">
        <f>+G146/'Total x Ano'!$F$30</f>
        <v>5.6745063730587579E-5</v>
      </c>
      <c r="U146" s="20">
        <f>+H146/'Total x Ano'!$F$30</f>
        <v>3.0271064306349215E-5</v>
      </c>
      <c r="V146" s="20">
        <f>+I146/'Total x Ano'!$F$30</f>
        <v>9.5496714672404245E-6</v>
      </c>
      <c r="W146" s="20">
        <f>+J146/'Total x Ano'!$F$30</f>
        <v>1.9962730363925149E-6</v>
      </c>
      <c r="X146" s="20">
        <f>+K146/'Total x Ano'!$F$30</f>
        <v>1.3224717136003209E-4</v>
      </c>
      <c r="Y146" s="20">
        <f>+L146/'Total x Ano'!$F$30</f>
        <v>2.4018803463044525E-3</v>
      </c>
    </row>
    <row r="147" spans="1:25" x14ac:dyDescent="0.25">
      <c r="A147" s="157" t="s">
        <v>543</v>
      </c>
      <c r="B147" s="172">
        <f>tab_dinamicas!M668</f>
        <v>24631.940697743194</v>
      </c>
      <c r="C147" s="172">
        <f>tab_dinamicas!N668</f>
        <v>7285.2710231305737</v>
      </c>
      <c r="D147" s="172">
        <f>tab_dinamicas!O668</f>
        <v>235947.54837165435</v>
      </c>
      <c r="E147" s="172">
        <f>tab_dinamicas!P668</f>
        <v>10875.750805455666</v>
      </c>
      <c r="F147" s="172">
        <f>tab_dinamicas!Q668</f>
        <v>62787.449071149989</v>
      </c>
      <c r="G147" s="172">
        <f>tab_dinamicas!R668</f>
        <v>13288.265695853352</v>
      </c>
      <c r="H147" s="172">
        <f>tab_dinamicas!S668</f>
        <v>8441.5690438696838</v>
      </c>
      <c r="I147" s="172">
        <f>tab_dinamicas!T668</f>
        <v>0</v>
      </c>
      <c r="J147" s="172">
        <f>tab_dinamicas!U668</f>
        <v>777.75295962888276</v>
      </c>
      <c r="K147" s="172">
        <f>tab_dinamicas!V668</f>
        <v>35874.549788728618</v>
      </c>
      <c r="L147" s="172">
        <f t="shared" si="8"/>
        <v>399910.09745721426</v>
      </c>
      <c r="N147" s="157" t="s">
        <v>543</v>
      </c>
      <c r="O147" s="20">
        <f>+B147/'Total x Ano'!$F$30</f>
        <v>1.474278819240821E-4</v>
      </c>
      <c r="P147" s="20">
        <f>+C147/'Total x Ano'!$F$30</f>
        <v>4.3604037918191195E-5</v>
      </c>
      <c r="Q147" s="20">
        <f>+D147/'Total x Ano'!$F$30</f>
        <v>1.4122008382717475E-3</v>
      </c>
      <c r="R147" s="20">
        <f>+E147/'Total x Ano'!$F$30</f>
        <v>6.5093892732916611E-5</v>
      </c>
      <c r="S147" s="20">
        <f>+F147/'Total x Ano'!$F$30</f>
        <v>3.7579745508334718E-4</v>
      </c>
      <c r="T147" s="20">
        <f>+G147/'Total x Ano'!$F$30</f>
        <v>7.9533354274581784E-5</v>
      </c>
      <c r="U147" s="20">
        <f>+H147/'Total x Ano'!$F$30</f>
        <v>5.0524749938506917E-5</v>
      </c>
      <c r="V147" s="20">
        <f>+I147/'Total x Ano'!$F$30</f>
        <v>0</v>
      </c>
      <c r="W147" s="20">
        <f>+J147/'Total x Ano'!$F$30</f>
        <v>4.6550319727254717E-6</v>
      </c>
      <c r="X147" s="20">
        <f>+K147/'Total x Ano'!$F$30</f>
        <v>2.1471750664034617E-4</v>
      </c>
      <c r="Y147" s="20">
        <f>+L147/'Total x Ano'!$F$30</f>
        <v>2.3935547487564444E-3</v>
      </c>
    </row>
    <row r="148" spans="1:25" x14ac:dyDescent="0.25">
      <c r="A148" s="157" t="s">
        <v>544</v>
      </c>
      <c r="B148" s="172">
        <f>tab_dinamicas!M669</f>
        <v>89996.85283522465</v>
      </c>
      <c r="C148" s="172">
        <f>tab_dinamicas!N669</f>
        <v>131466.31805066695</v>
      </c>
      <c r="D148" s="172">
        <f>tab_dinamicas!O669</f>
        <v>1335835.8530618127</v>
      </c>
      <c r="E148" s="172">
        <f>tab_dinamicas!P669</f>
        <v>11994.451918714538</v>
      </c>
      <c r="F148" s="172">
        <f>tab_dinamicas!Q669</f>
        <v>326349.37957530661</v>
      </c>
      <c r="G148" s="172">
        <f>tab_dinamicas!R669</f>
        <v>61516.84779145346</v>
      </c>
      <c r="H148" s="172">
        <f>tab_dinamicas!S669</f>
        <v>50099.683853659328</v>
      </c>
      <c r="I148" s="172">
        <f>tab_dinamicas!T669</f>
        <v>17523.306322411583</v>
      </c>
      <c r="J148" s="172">
        <f>tab_dinamicas!U669</f>
        <v>30808.348213510773</v>
      </c>
      <c r="K148" s="172">
        <f>tab_dinamicas!V669</f>
        <v>268052.28635482653</v>
      </c>
      <c r="L148" s="172">
        <f t="shared" si="8"/>
        <v>2323643.327977587</v>
      </c>
      <c r="N148" s="157" t="s">
        <v>544</v>
      </c>
      <c r="O148" s="20">
        <f>+B148/'Total x Ano'!$F$30</f>
        <v>5.3865205166502071E-4</v>
      </c>
      <c r="P148" s="20">
        <f>+C148/'Total x Ano'!$F$30</f>
        <v>7.8685642566293334E-4</v>
      </c>
      <c r="Q148" s="20">
        <f>+D148/'Total x Ano'!$F$30</f>
        <v>7.9952876158554675E-3</v>
      </c>
      <c r="R148" s="20">
        <f>+E148/'Total x Ano'!$F$30</f>
        <v>7.1789578536064853E-5</v>
      </c>
      <c r="S148" s="20">
        <f>+F148/'Total x Ano'!$F$30</f>
        <v>1.9532767794635817E-3</v>
      </c>
      <c r="T148" s="20">
        <f>+G148/'Total x Ano'!$F$30</f>
        <v>3.681926115294306E-4</v>
      </c>
      <c r="U148" s="20">
        <f>+H148/'Total x Ano'!$F$30</f>
        <v>2.9985823554243339E-4</v>
      </c>
      <c r="V148" s="20">
        <f>+I148/'Total x Ano'!$F$30</f>
        <v>1.0488105533871769E-4</v>
      </c>
      <c r="W148" s="20">
        <f>+J148/'Total x Ano'!$F$30</f>
        <v>1.8439511439363024E-4</v>
      </c>
      <c r="X148" s="20">
        <f>+K148/'Total x Ano'!$F$30</f>
        <v>1.6043551463170067E-3</v>
      </c>
      <c r="Y148" s="20">
        <f>+L148/'Total x Ano'!$F$30</f>
        <v>1.3907544614304285E-2</v>
      </c>
    </row>
    <row r="149" spans="1:25" x14ac:dyDescent="0.25">
      <c r="A149" s="157" t="s">
        <v>545</v>
      </c>
      <c r="B149" s="172">
        <f>tab_dinamicas!M670</f>
        <v>447066.01292975881</v>
      </c>
      <c r="C149" s="172">
        <f>tab_dinamicas!N670</f>
        <v>231469.22201587667</v>
      </c>
      <c r="D149" s="172">
        <f>tab_dinamicas!O670</f>
        <v>3180567.8294860907</v>
      </c>
      <c r="E149" s="172">
        <f>tab_dinamicas!P670</f>
        <v>54826.36066968552</v>
      </c>
      <c r="F149" s="172">
        <f>tab_dinamicas!Q670</f>
        <v>1388514.9571561934</v>
      </c>
      <c r="G149" s="172">
        <f>tab_dinamicas!R670</f>
        <v>227509.20705659868</v>
      </c>
      <c r="H149" s="172">
        <f>tab_dinamicas!S670</f>
        <v>129688.77299938555</v>
      </c>
      <c r="I149" s="172">
        <f>tab_dinamicas!T670</f>
        <v>51698.411124572078</v>
      </c>
      <c r="J149" s="172">
        <f>tab_dinamicas!U670</f>
        <v>170461.92359914858</v>
      </c>
      <c r="K149" s="172">
        <f>tab_dinamicas!V670</f>
        <v>505342.98688193806</v>
      </c>
      <c r="L149" s="172">
        <f t="shared" si="8"/>
        <v>6387145.6839192472</v>
      </c>
      <c r="N149" s="157" t="s">
        <v>545</v>
      </c>
      <c r="O149" s="20">
        <f>+B149/'Total x Ano'!$F$30</f>
        <v>2.675793847316196E-3</v>
      </c>
      <c r="P149" s="20">
        <f>+C149/'Total x Ano'!$F$30</f>
        <v>1.3853970156538411E-3</v>
      </c>
      <c r="Q149" s="20">
        <f>+D149/'Total x Ano'!$F$30</f>
        <v>1.9036436640169851E-2</v>
      </c>
      <c r="R149" s="20">
        <f>+E149/'Total x Ano'!$F$30</f>
        <v>3.2814849330479686E-4</v>
      </c>
      <c r="S149" s="20">
        <f>+F149/'Total x Ano'!$F$30</f>
        <v>8.3105842801984575E-3</v>
      </c>
      <c r="T149" s="20">
        <f>+G149/'Total x Ano'!$F$30</f>
        <v>1.3616954070393187E-3</v>
      </c>
      <c r="U149" s="20">
        <f>+H149/'Total x Ano'!$F$30</f>
        <v>7.7621740597906975E-4</v>
      </c>
      <c r="V149" s="20">
        <f>+I149/'Total x Ano'!$F$30</f>
        <v>3.0942698930881972E-4</v>
      </c>
      <c r="W149" s="20">
        <f>+J149/'Total x Ano'!$F$30</f>
        <v>1.0202541753938901E-3</v>
      </c>
      <c r="X149" s="20">
        <f>+K149/'Total x Ano'!$F$30</f>
        <v>3.0245950619724928E-3</v>
      </c>
      <c r="Y149" s="20">
        <f>+L149/'Total x Ano'!$F$30</f>
        <v>3.8228549316336728E-2</v>
      </c>
    </row>
    <row r="150" spans="1:25" x14ac:dyDescent="0.25">
      <c r="A150" s="157" t="s">
        <v>546</v>
      </c>
      <c r="B150" s="172">
        <f>tab_dinamicas!M671</f>
        <v>28457.136325571933</v>
      </c>
      <c r="C150" s="172">
        <f>tab_dinamicas!N671</f>
        <v>52934.428581864893</v>
      </c>
      <c r="D150" s="172">
        <f>tab_dinamicas!O671</f>
        <v>819356.14653009851</v>
      </c>
      <c r="E150" s="172">
        <f>tab_dinamicas!P671</f>
        <v>3241.3131102404154</v>
      </c>
      <c r="F150" s="172">
        <f>tab_dinamicas!Q671</f>
        <v>392520.08405587898</v>
      </c>
      <c r="G150" s="172">
        <f>tab_dinamicas!R671</f>
        <v>40254.500781560942</v>
      </c>
      <c r="H150" s="172">
        <f>tab_dinamicas!S671</f>
        <v>31292.055381228613</v>
      </c>
      <c r="I150" s="172">
        <f>tab_dinamicas!T671</f>
        <v>35706.954228092029</v>
      </c>
      <c r="J150" s="172">
        <f>tab_dinamicas!U671</f>
        <v>2435.4386324234665</v>
      </c>
      <c r="K150" s="172">
        <f>tab_dinamicas!V671</f>
        <v>89780.537585762926</v>
      </c>
      <c r="L150" s="172">
        <f t="shared" si="8"/>
        <v>1495978.5952127229</v>
      </c>
      <c r="N150" s="157" t="s">
        <v>546</v>
      </c>
      <c r="O150" s="20">
        <f>+B150/'Total x Ano'!$F$30</f>
        <v>1.7032256554954728E-4</v>
      </c>
      <c r="P150" s="20">
        <f>+C150/'Total x Ano'!$F$30</f>
        <v>3.168248406590613E-4</v>
      </c>
      <c r="Q150" s="20">
        <f>+D150/'Total x Ano'!$F$30</f>
        <v>4.9040367020483184E-3</v>
      </c>
      <c r="R150" s="20">
        <f>+E150/'Total x Ano'!$F$30</f>
        <v>1.9400011243908417E-5</v>
      </c>
      <c r="S150" s="20">
        <f>+F150/'Total x Ano'!$F$30</f>
        <v>2.3493238033949503E-3</v>
      </c>
      <c r="T150" s="20">
        <f>+G150/'Total x Ano'!$F$30</f>
        <v>2.4093252987900283E-4</v>
      </c>
      <c r="U150" s="20">
        <f>+H150/'Total x Ano'!$F$30</f>
        <v>1.8729021405642989E-4</v>
      </c>
      <c r="V150" s="20">
        <f>+I150/'Total x Ano'!$F$30</f>
        <v>2.1371440831253983E-4</v>
      </c>
      <c r="W150" s="20">
        <f>+J150/'Total x Ano'!$F$30</f>
        <v>1.4576665458080269E-5</v>
      </c>
      <c r="X150" s="20">
        <f>+K150/'Total x Ano'!$F$30</f>
        <v>5.3735735469220185E-4</v>
      </c>
      <c r="Y150" s="20">
        <f>+L150/'Total x Ano'!$F$30</f>
        <v>8.953779095294042E-3</v>
      </c>
    </row>
    <row r="151" spans="1:25" x14ac:dyDescent="0.25">
      <c r="A151" s="157" t="s">
        <v>547</v>
      </c>
      <c r="B151" s="172">
        <f>tab_dinamicas!M672</f>
        <v>517402.34075450082</v>
      </c>
      <c r="C151" s="172">
        <f>tab_dinamicas!N672</f>
        <v>419410.31592740747</v>
      </c>
      <c r="D151" s="172">
        <f>tab_dinamicas!O672</f>
        <v>16845632.967492491</v>
      </c>
      <c r="E151" s="172">
        <f>tab_dinamicas!P672</f>
        <v>171572.86252451441</v>
      </c>
      <c r="F151" s="172">
        <f>tab_dinamicas!Q672</f>
        <v>3251235.7781489976</v>
      </c>
      <c r="G151" s="172">
        <f>tab_dinamicas!R672</f>
        <v>379624.48111004557</v>
      </c>
      <c r="H151" s="172">
        <f>tab_dinamicas!S672</f>
        <v>193579.10174215364</v>
      </c>
      <c r="I151" s="172">
        <f>tab_dinamicas!T672</f>
        <v>738070.53656118817</v>
      </c>
      <c r="J151" s="172">
        <f>tab_dinamicas!U672</f>
        <v>483750.249402883</v>
      </c>
      <c r="K151" s="172">
        <f>tab_dinamicas!V672</f>
        <v>1215436.164344009</v>
      </c>
      <c r="L151" s="172">
        <f t="shared" si="8"/>
        <v>24215714.798008189</v>
      </c>
      <c r="N151" s="157" t="s">
        <v>547</v>
      </c>
      <c r="O151" s="20">
        <f>+B151/'Total x Ano'!$F$30</f>
        <v>3.096773093765489E-3</v>
      </c>
      <c r="P151" s="20">
        <f>+C151/'Total x Ano'!$F$30</f>
        <v>2.5102680821228588E-3</v>
      </c>
      <c r="Q151" s="20">
        <f>+D151/'Total x Ano'!$F$30</f>
        <v>0.10082502302774099</v>
      </c>
      <c r="R151" s="20">
        <f>+E151/'Total x Ano'!$F$30</f>
        <v>1.0269034027009657E-3</v>
      </c>
      <c r="S151" s="20">
        <f>+F151/'Total x Ano'!$F$30</f>
        <v>1.9459400714301724E-2</v>
      </c>
      <c r="T151" s="20">
        <f>+G151/'Total x Ano'!$F$30</f>
        <v>2.2721406268126701E-3</v>
      </c>
      <c r="U151" s="20">
        <f>+H151/'Total x Ano'!$F$30</f>
        <v>1.1586158518653333E-3</v>
      </c>
      <c r="V151" s="20">
        <f>+I151/'Total x Ano'!$F$30</f>
        <v>4.417523460737963E-3</v>
      </c>
      <c r="W151" s="20">
        <f>+J151/'Total x Ano'!$F$30</f>
        <v>2.8953575166835218E-3</v>
      </c>
      <c r="X151" s="20">
        <f>+K151/'Total x Ano'!$F$30</f>
        <v>7.2746675352131441E-3</v>
      </c>
      <c r="Y151" s="20">
        <f>+L151/'Total x Ano'!$F$30</f>
        <v>0.14493667331194465</v>
      </c>
    </row>
    <row r="152" spans="1:25" x14ac:dyDescent="0.25">
      <c r="A152" s="157" t="s">
        <v>548</v>
      </c>
      <c r="B152" s="172">
        <f>tab_dinamicas!M673</f>
        <v>2416903.1754084406</v>
      </c>
      <c r="C152" s="172">
        <f>tab_dinamicas!N673</f>
        <v>1461910.7741683982</v>
      </c>
      <c r="D152" s="172">
        <f>tab_dinamicas!O673</f>
        <v>26787478.29139594</v>
      </c>
      <c r="E152" s="172">
        <f>tab_dinamicas!P673</f>
        <v>1715388.2809682295</v>
      </c>
      <c r="F152" s="172">
        <f>tab_dinamicas!Q673</f>
        <v>13916620.163721588</v>
      </c>
      <c r="G152" s="172">
        <f>tab_dinamicas!R673</f>
        <v>1449690.6924337652</v>
      </c>
      <c r="H152" s="172">
        <f>tab_dinamicas!S673</f>
        <v>664908.94722241675</v>
      </c>
      <c r="I152" s="172">
        <f>tab_dinamicas!T673</f>
        <v>1843934.6573805755</v>
      </c>
      <c r="J152" s="172">
        <f>tab_dinamicas!U673</f>
        <v>336276.7526223333</v>
      </c>
      <c r="K152" s="172">
        <f>tab_dinamicas!V673</f>
        <v>8644330.8077107947</v>
      </c>
      <c r="L152" s="172">
        <f t="shared" si="8"/>
        <v>59237442.54303249</v>
      </c>
      <c r="N152" s="157" t="s">
        <v>548</v>
      </c>
      <c r="O152" s="20">
        <f>+B152/'Total x Ano'!$F$30</f>
        <v>1.4465726445935339E-2</v>
      </c>
      <c r="P152" s="20">
        <f>+C152/'Total x Ano'!$F$30</f>
        <v>8.749875279514166E-3</v>
      </c>
      <c r="Q152" s="20">
        <f>+D152/'Total x Ano'!$F$30</f>
        <v>0.16032927470264921</v>
      </c>
      <c r="R152" s="20">
        <f>+E152/'Total x Ano'!$F$30</f>
        <v>1.0266996987521529E-2</v>
      </c>
      <c r="S152" s="20">
        <f>+F152/'Total x Ano'!$F$30</f>
        <v>8.3294201600096637E-2</v>
      </c>
      <c r="T152" s="20">
        <f>+G152/'Total x Ano'!$F$30</f>
        <v>8.6767352541632127E-3</v>
      </c>
      <c r="U152" s="20">
        <f>+H152/'Total x Ano'!$F$30</f>
        <v>3.9796343684098531E-3</v>
      </c>
      <c r="V152" s="20">
        <f>+I152/'Total x Ano'!$F$30</f>
        <v>1.1036376884787371E-2</v>
      </c>
      <c r="W152" s="20">
        <f>+J152/'Total x Ano'!$F$30</f>
        <v>2.0126944112024993E-3</v>
      </c>
      <c r="X152" s="20">
        <f>+K152/'Total x Ano'!$F$30</f>
        <v>5.1738326154246374E-2</v>
      </c>
      <c r="Y152" s="20">
        <f>+L152/'Total x Ano'!$F$30</f>
        <v>0.35454984208852625</v>
      </c>
    </row>
    <row r="153" spans="1:25" x14ac:dyDescent="0.25">
      <c r="A153" s="157" t="s">
        <v>549</v>
      </c>
      <c r="B153" s="172">
        <f>tab_dinamicas!M674</f>
        <v>188089.26071019447</v>
      </c>
      <c r="C153" s="172">
        <f>tab_dinamicas!N674</f>
        <v>237841.03233393747</v>
      </c>
      <c r="D153" s="172">
        <f>tab_dinamicas!O674</f>
        <v>2605058.0205374216</v>
      </c>
      <c r="E153" s="172">
        <f>tab_dinamicas!P674</f>
        <v>72371.715426429932</v>
      </c>
      <c r="F153" s="172">
        <f>tab_dinamicas!Q674</f>
        <v>1430690.4686931418</v>
      </c>
      <c r="G153" s="172">
        <f>tab_dinamicas!R674</f>
        <v>185306.52011425531</v>
      </c>
      <c r="H153" s="172">
        <f>tab_dinamicas!S674</f>
        <v>115292.07314574717</v>
      </c>
      <c r="I153" s="172">
        <f>tab_dinamicas!T674</f>
        <v>150186.42186021313</v>
      </c>
      <c r="J153" s="172">
        <f>tab_dinamicas!U674</f>
        <v>126464.07730450628</v>
      </c>
      <c r="K153" s="172">
        <f>tab_dinamicas!V674</f>
        <v>541482.3828478381</v>
      </c>
      <c r="L153" s="172">
        <f t="shared" si="8"/>
        <v>5652781.9729736857</v>
      </c>
      <c r="N153" s="157" t="s">
        <v>549</v>
      </c>
      <c r="O153" s="20">
        <f>+B153/'Total x Ano'!$F$30</f>
        <v>1.1257578791471785E-3</v>
      </c>
      <c r="P153" s="20">
        <f>+C153/'Total x Ano'!$F$30</f>
        <v>1.4235337792463168E-3</v>
      </c>
      <c r="Q153" s="20">
        <f>+D153/'Total x Ano'!$F$30</f>
        <v>1.5591876863050498E-2</v>
      </c>
      <c r="R153" s="20">
        <f>+E153/'Total x Ano'!$F$30</f>
        <v>4.3316151364023646E-4</v>
      </c>
      <c r="S153" s="20">
        <f>+F153/'Total x Ano'!$F$30</f>
        <v>8.5630145052974765E-3</v>
      </c>
      <c r="T153" s="20">
        <f>+G153/'Total x Ano'!$F$30</f>
        <v>1.1091025308318484E-3</v>
      </c>
      <c r="U153" s="20">
        <f>+H153/'Total x Ano'!$F$30</f>
        <v>6.9004981601271723E-4</v>
      </c>
      <c r="V153" s="20">
        <f>+I153/'Total x Ano'!$F$30</f>
        <v>8.9890059172789943E-4</v>
      </c>
      <c r="W153" s="20">
        <f>+J153/'Total x Ano'!$F$30</f>
        <v>7.5691685382284798E-4</v>
      </c>
      <c r="X153" s="20">
        <f>+K153/'Total x Ano'!$F$30</f>
        <v>3.2408977344515846E-3</v>
      </c>
      <c r="Y153" s="20">
        <f>+L153/'Total x Ano'!$F$30</f>
        <v>3.3833212067228606E-2</v>
      </c>
    </row>
    <row r="154" spans="1:25" x14ac:dyDescent="0.25">
      <c r="A154" s="157" t="s">
        <v>550</v>
      </c>
      <c r="B154" s="172">
        <f>tab_dinamicas!M675</f>
        <v>102825.14636158518</v>
      </c>
      <c r="C154" s="172">
        <f>tab_dinamicas!N675</f>
        <v>89742.056524879445</v>
      </c>
      <c r="D154" s="172">
        <f>tab_dinamicas!O675</f>
        <v>1692974.1446366294</v>
      </c>
      <c r="E154" s="172">
        <f>tab_dinamicas!P675</f>
        <v>29689.280420249012</v>
      </c>
      <c r="F154" s="172">
        <f>tab_dinamicas!Q675</f>
        <v>581917.26122668618</v>
      </c>
      <c r="G154" s="172">
        <f>tab_dinamicas!R675</f>
        <v>143924.15312346886</v>
      </c>
      <c r="H154" s="172">
        <f>tab_dinamicas!S675</f>
        <v>126560.73257548524</v>
      </c>
      <c r="I154" s="172">
        <f>tab_dinamicas!T675</f>
        <v>84448.641609331709</v>
      </c>
      <c r="J154" s="172">
        <f>tab_dinamicas!U675</f>
        <v>3391.0509946975662</v>
      </c>
      <c r="K154" s="172">
        <f>tab_dinamicas!V675</f>
        <v>259013.99747271786</v>
      </c>
      <c r="L154" s="172">
        <f t="shared" si="8"/>
        <v>3114486.4649457303</v>
      </c>
      <c r="N154" s="157" t="s">
        <v>550</v>
      </c>
      <c r="O154" s="20">
        <f>+B154/'Total x Ano'!$F$30</f>
        <v>6.154323657498556E-4</v>
      </c>
      <c r="P154" s="20">
        <f>+C154/'Total x Ano'!$F$30</f>
        <v>5.3712703661171212E-4</v>
      </c>
      <c r="Q154" s="20">
        <f>+D154/'Total x Ano'!$F$30</f>
        <v>1.0132843179460917E-2</v>
      </c>
      <c r="R154" s="20">
        <f>+E154/'Total x Ano'!$F$30</f>
        <v>1.7769723392556164E-4</v>
      </c>
      <c r="S154" s="20">
        <f>+F154/'Total x Ano'!$F$30</f>
        <v>3.482909866114341E-3</v>
      </c>
      <c r="T154" s="20">
        <f>+G154/'Total x Ano'!$F$30</f>
        <v>8.6141945992320194E-4</v>
      </c>
      <c r="U154" s="20">
        <f>+H154/'Total x Ano'!$F$30</f>
        <v>7.5749535805246112E-4</v>
      </c>
      <c r="V154" s="20">
        <f>+I154/'Total x Ano'!$F$30</f>
        <v>5.0544471978898413E-4</v>
      </c>
      <c r="W154" s="20">
        <f>+J154/'Total x Ano'!$F$30</f>
        <v>2.0296227235177561E-5</v>
      </c>
      <c r="X154" s="20">
        <f>+K154/'Total x Ano'!$F$30</f>
        <v>1.5502588896534242E-3</v>
      </c>
      <c r="Y154" s="20">
        <f>+L154/'Total x Ano'!$F$30</f>
        <v>1.8640924336515634E-2</v>
      </c>
    </row>
    <row r="155" spans="1:25" x14ac:dyDescent="0.25">
      <c r="A155" s="157" t="s">
        <v>551</v>
      </c>
      <c r="B155" s="172">
        <f>tab_dinamicas!M676</f>
        <v>558281.52267504833</v>
      </c>
      <c r="C155" s="172">
        <f>tab_dinamicas!N676</f>
        <v>123926.03004423913</v>
      </c>
      <c r="D155" s="172">
        <f>tab_dinamicas!O676</f>
        <v>3238112.8817615113</v>
      </c>
      <c r="E155" s="172">
        <f>tab_dinamicas!P676</f>
        <v>29157.227745142802</v>
      </c>
      <c r="F155" s="172">
        <f>tab_dinamicas!Q676</f>
        <v>1609636.3455241569</v>
      </c>
      <c r="G155" s="172">
        <f>tab_dinamicas!R676</f>
        <v>185251.07437267047</v>
      </c>
      <c r="H155" s="172">
        <f>tab_dinamicas!S676</f>
        <v>77724.599213687325</v>
      </c>
      <c r="I155" s="172">
        <f>tab_dinamicas!T676</f>
        <v>89461.312142724521</v>
      </c>
      <c r="J155" s="172">
        <f>tab_dinamicas!U676</f>
        <v>80348.716454846814</v>
      </c>
      <c r="K155" s="172">
        <f>tab_dinamicas!V676</f>
        <v>547797.26983479445</v>
      </c>
      <c r="L155" s="172">
        <f t="shared" si="8"/>
        <v>6539696.979768822</v>
      </c>
      <c r="N155" s="157" t="s">
        <v>551</v>
      </c>
      <c r="O155" s="20">
        <f>+B155/'Total x Ano'!$F$30</f>
        <v>3.3414444852441039E-3</v>
      </c>
      <c r="P155" s="20">
        <f>+C155/'Total x Ano'!$F$30</f>
        <v>7.4172605191259939E-4</v>
      </c>
      <c r="Q155" s="20">
        <f>+D155/'Total x Ano'!$F$30</f>
        <v>1.9380857133718423E-2</v>
      </c>
      <c r="R155" s="20">
        <f>+E155/'Total x Ano'!$F$30</f>
        <v>1.7451277518049259E-4</v>
      </c>
      <c r="S155" s="20">
        <f>+F155/'Total x Ano'!$F$30</f>
        <v>9.6340471098320165E-3</v>
      </c>
      <c r="T155" s="20">
        <f>+G155/'Total x Ano'!$F$30</f>
        <v>1.1087706752000135E-3</v>
      </c>
      <c r="U155" s="20">
        <f>+H155/'Total x Ano'!$F$30</f>
        <v>4.6519976546232776E-4</v>
      </c>
      <c r="V155" s="20">
        <f>+I155/'Total x Ano'!$F$30</f>
        <v>5.3544671632631215E-4</v>
      </c>
      <c r="W155" s="20">
        <f>+J155/'Total x Ano'!$F$30</f>
        <v>4.809057161842721E-4</v>
      </c>
      <c r="X155" s="20">
        <f>+K155/'Total x Ano'!$F$30</f>
        <v>3.2786937986960161E-3</v>
      </c>
      <c r="Y155" s="20">
        <f>+L155/'Total x Ano'!$F$30</f>
        <v>3.9141604227756574E-2</v>
      </c>
    </row>
    <row r="156" spans="1:25" x14ac:dyDescent="0.25">
      <c r="A156" s="157" t="s">
        <v>552</v>
      </c>
      <c r="B156" s="172">
        <f>tab_dinamicas!M677</f>
        <v>8720.3805248561912</v>
      </c>
      <c r="C156" s="172">
        <f>tab_dinamicas!N677</f>
        <v>24623.08263591287</v>
      </c>
      <c r="D156" s="172">
        <f>tab_dinamicas!O677</f>
        <v>506687.58584828762</v>
      </c>
      <c r="E156" s="172">
        <f>tab_dinamicas!P677</f>
        <v>3539.7451225773657</v>
      </c>
      <c r="F156" s="172">
        <f>tab_dinamicas!Q677</f>
        <v>100267.89827719309</v>
      </c>
      <c r="G156" s="172">
        <f>tab_dinamicas!R677</f>
        <v>16405.316983230914</v>
      </c>
      <c r="H156" s="172">
        <f>tab_dinamicas!S677</f>
        <v>16806.849939568456</v>
      </c>
      <c r="I156" s="172">
        <f>tab_dinamicas!T677</f>
        <v>2674.8442119469614</v>
      </c>
      <c r="J156" s="172">
        <f>tab_dinamicas!U677</f>
        <v>2039.1495619947411</v>
      </c>
      <c r="K156" s="172">
        <f>tab_dinamicas!V677</f>
        <v>66061.882010901871</v>
      </c>
      <c r="L156" s="172">
        <f t="shared" si="8"/>
        <v>747826.73511646991</v>
      </c>
      <c r="N156" s="157" t="s">
        <v>552</v>
      </c>
      <c r="O156" s="20">
        <f>+B156/'Total x Ano'!$F$30</f>
        <v>5.2193501361805174E-5</v>
      </c>
      <c r="P156" s="20">
        <f>+C156/'Total x Ano'!$F$30</f>
        <v>1.4737486436815249E-4</v>
      </c>
      <c r="Q156" s="20">
        <f>+D156/'Total x Ano'!$F$30</f>
        <v>3.0326427988552136E-3</v>
      </c>
      <c r="R156" s="20">
        <f>+E156/'Total x Ano'!$F$30</f>
        <v>2.1186196101084905E-5</v>
      </c>
      <c r="S156" s="20">
        <f>+F156/'Total x Ano'!$F$30</f>
        <v>6.001266424508836E-4</v>
      </c>
      <c r="T156" s="20">
        <f>+G156/'Total x Ano'!$F$30</f>
        <v>9.8189629668623765E-5</v>
      </c>
      <c r="U156" s="20">
        <f>+H156/'Total x Ano'!$F$30</f>
        <v>1.0059289760442967E-4</v>
      </c>
      <c r="V156" s="20">
        <f>+I156/'Total x Ano'!$F$30</f>
        <v>1.6009563415373179E-5</v>
      </c>
      <c r="W156" s="20">
        <f>+J156/'Total x Ano'!$F$30</f>
        <v>1.2204783396496577E-5</v>
      </c>
      <c r="X156" s="20">
        <f>+K156/'Total x Ano'!$F$30</f>
        <v>3.9539569619369118E-4</v>
      </c>
      <c r="Y156" s="20">
        <f>+L156/'Total x Ano'!$F$30</f>
        <v>4.4759165734157532E-3</v>
      </c>
    </row>
    <row r="157" spans="1:25" x14ac:dyDescent="0.25">
      <c r="A157" s="157" t="s">
        <v>553</v>
      </c>
      <c r="B157" s="172">
        <f>tab_dinamicas!M678</f>
        <v>13770.813381029391</v>
      </c>
      <c r="C157" s="172">
        <f>tab_dinamicas!N678</f>
        <v>46573.894089814159</v>
      </c>
      <c r="D157" s="172">
        <f>tab_dinamicas!O678</f>
        <v>395941.3105233247</v>
      </c>
      <c r="E157" s="172">
        <f>tab_dinamicas!P678</f>
        <v>13124.672827624276</v>
      </c>
      <c r="F157" s="172">
        <f>tab_dinamicas!Q678</f>
        <v>43070.864709174159</v>
      </c>
      <c r="G157" s="172">
        <f>tab_dinamicas!R678</f>
        <v>22960.267457751695</v>
      </c>
      <c r="H157" s="172">
        <f>tab_dinamicas!S678</f>
        <v>11862.348726801436</v>
      </c>
      <c r="I157" s="172">
        <f>tab_dinamicas!T678</f>
        <v>23449.154102936081</v>
      </c>
      <c r="J157" s="172">
        <f>tab_dinamicas!U678</f>
        <v>12841.673517478766</v>
      </c>
      <c r="K157" s="172">
        <f>tab_dinamicas!V678</f>
        <v>49376.453214660891</v>
      </c>
      <c r="L157" s="172">
        <f t="shared" si="8"/>
        <v>632971.45255059551</v>
      </c>
      <c r="N157" s="157" t="s">
        <v>553</v>
      </c>
      <c r="O157" s="20">
        <f>+B157/'Total x Ano'!$F$30</f>
        <v>8.2421514165263496E-5</v>
      </c>
      <c r="P157" s="20">
        <f>+C157/'Total x Ano'!$F$30</f>
        <v>2.787555655022718E-4</v>
      </c>
      <c r="Q157" s="20">
        <f>+D157/'Total x Ano'!$F$30</f>
        <v>2.3698006378379769E-3</v>
      </c>
      <c r="R157" s="20">
        <f>+E157/'Total x Ano'!$F$30</f>
        <v>7.8554212989822685E-5</v>
      </c>
      <c r="S157" s="20">
        <f>+F157/'Total x Ano'!$F$30</f>
        <v>2.5778912163806986E-4</v>
      </c>
      <c r="T157" s="20">
        <f>+G157/'Total x Ano'!$F$30</f>
        <v>1.3742252960266738E-4</v>
      </c>
      <c r="U157" s="20">
        <f>+H157/'Total x Ano'!$F$30</f>
        <v>7.0998910272522642E-5</v>
      </c>
      <c r="V157" s="20">
        <f>+I157/'Total x Ano'!$F$30</f>
        <v>1.4034862964021368E-4</v>
      </c>
      <c r="W157" s="20">
        <f>+J157/'Total x Ano'!$F$30</f>
        <v>7.6860396437050972E-5</v>
      </c>
      <c r="X157" s="20">
        <f>+K157/'Total x Ano'!$F$30</f>
        <v>2.9552953231281296E-4</v>
      </c>
      <c r="Y157" s="20">
        <f>+L157/'Total x Ano'!$F$30</f>
        <v>3.788481050398672E-3</v>
      </c>
    </row>
    <row r="158" spans="1:25" x14ac:dyDescent="0.25">
      <c r="A158" s="157" t="s">
        <v>554</v>
      </c>
      <c r="B158" s="172">
        <f>tab_dinamicas!M679</f>
        <v>87516.169441263439</v>
      </c>
      <c r="C158" s="172">
        <f>tab_dinamicas!N679</f>
        <v>31119.668334916416</v>
      </c>
      <c r="D158" s="172">
        <f>tab_dinamicas!O679</f>
        <v>1003992.2067864793</v>
      </c>
      <c r="E158" s="172">
        <f>tab_dinamicas!P679</f>
        <v>6741.6819783018773</v>
      </c>
      <c r="F158" s="172">
        <f>tab_dinamicas!Q679</f>
        <v>239071.98938069495</v>
      </c>
      <c r="G158" s="172">
        <f>tab_dinamicas!R679</f>
        <v>45214.609992765894</v>
      </c>
      <c r="H158" s="172">
        <f>tab_dinamicas!S679</f>
        <v>37424.095471513181</v>
      </c>
      <c r="I158" s="172">
        <f>tab_dinamicas!T679</f>
        <v>7997.5611144991253</v>
      </c>
      <c r="J158" s="172">
        <f>tab_dinamicas!U679</f>
        <v>6427.9294884442625</v>
      </c>
      <c r="K158" s="172">
        <f>tab_dinamicas!V679</f>
        <v>152033.22990656999</v>
      </c>
      <c r="L158" s="172">
        <f t="shared" si="8"/>
        <v>1617539.1418954483</v>
      </c>
      <c r="N158" s="157" t="s">
        <v>554</v>
      </c>
      <c r="O158" s="20">
        <f>+B158/'Total x Ano'!$F$30</f>
        <v>5.2380458580824187E-4</v>
      </c>
      <c r="P158" s="20">
        <f>+C158/'Total x Ano'!$F$30</f>
        <v>1.8625843757479505E-4</v>
      </c>
      <c r="Q158" s="20">
        <f>+D158/'Total x Ano'!$F$30</f>
        <v>6.0091263750231888E-3</v>
      </c>
      <c r="R158" s="20">
        <f>+E158/'Total x Ano'!$F$30</f>
        <v>4.0350531322847202E-5</v>
      </c>
      <c r="S158" s="20">
        <f>+F158/'Total x Ano'!$F$30</f>
        <v>1.4309013428650296E-3</v>
      </c>
      <c r="T158" s="20">
        <f>+G158/'Total x Ano'!$F$30</f>
        <v>2.7061993470403449E-4</v>
      </c>
      <c r="U158" s="20">
        <f>+H158/'Total x Ano'!$F$30</f>
        <v>2.2399189718718865E-4</v>
      </c>
      <c r="V158" s="20">
        <f>+I158/'Total x Ano'!$F$30</f>
        <v>4.7867259431045752E-5</v>
      </c>
      <c r="W158" s="20">
        <f>+J158/'Total x Ano'!$F$30</f>
        <v>3.8472649851966862E-5</v>
      </c>
      <c r="X158" s="20">
        <f>+K158/'Total x Ano'!$F$30</f>
        <v>9.0995416651259715E-4</v>
      </c>
      <c r="Y158" s="20">
        <f>+L158/'Total x Ano'!$F$30</f>
        <v>9.6813471802809341E-3</v>
      </c>
    </row>
    <row r="159" spans="1:25" x14ac:dyDescent="0.25">
      <c r="A159" s="157" t="s">
        <v>555</v>
      </c>
      <c r="B159" s="172">
        <f>tab_dinamicas!M680</f>
        <v>29262.974780303117</v>
      </c>
      <c r="C159" s="172">
        <f>tab_dinamicas!N680</f>
        <v>58103.019325560163</v>
      </c>
      <c r="D159" s="172">
        <f>tab_dinamicas!O680</f>
        <v>2669462.834662287</v>
      </c>
      <c r="E159" s="172">
        <f>tab_dinamicas!P680</f>
        <v>3135.6471726069663</v>
      </c>
      <c r="F159" s="172">
        <f>tab_dinamicas!Q680</f>
        <v>786621.05090647889</v>
      </c>
      <c r="G159" s="172">
        <f>tab_dinamicas!R680</f>
        <v>124777.30687578057</v>
      </c>
      <c r="H159" s="172">
        <f>tab_dinamicas!S680</f>
        <v>34389.389148397939</v>
      </c>
      <c r="I159" s="172">
        <f>tab_dinamicas!T680</f>
        <v>11145.993711364727</v>
      </c>
      <c r="J159" s="172">
        <f>tab_dinamicas!U680</f>
        <v>54956.030933721624</v>
      </c>
      <c r="K159" s="172">
        <f>tab_dinamicas!V680</f>
        <v>845843.16799619631</v>
      </c>
      <c r="L159" s="172">
        <f t="shared" si="8"/>
        <v>4617697.4155126978</v>
      </c>
      <c r="N159" s="157" t="s">
        <v>555</v>
      </c>
      <c r="O159" s="20">
        <f>+B159/'Total x Ano'!$F$30</f>
        <v>1.751456957288465E-4</v>
      </c>
      <c r="P159" s="20">
        <f>+C159/'Total x Ano'!$F$30</f>
        <v>3.4776005584270391E-4</v>
      </c>
      <c r="Q159" s="20">
        <f>+D159/'Total x Ano'!$F$30</f>
        <v>1.5977354623355967E-2</v>
      </c>
      <c r="R159" s="20">
        <f>+E159/'Total x Ano'!$F$30</f>
        <v>1.876757608307479E-5</v>
      </c>
      <c r="S159" s="20">
        <f>+F159/'Total x Ano'!$F$30</f>
        <v>4.7081095572247397E-3</v>
      </c>
      <c r="T159" s="20">
        <f>+G159/'Total x Ano'!$F$30</f>
        <v>7.4682114132293962E-4</v>
      </c>
      <c r="U159" s="20">
        <f>+H159/'Total x Ano'!$F$30</f>
        <v>2.0582847551576952E-4</v>
      </c>
      <c r="V159" s="20">
        <f>+I159/'Total x Ano'!$F$30</f>
        <v>6.6711359245688473E-5</v>
      </c>
      <c r="W159" s="20">
        <f>+J159/'Total x Ano'!$F$30</f>
        <v>3.2892459993033493E-4</v>
      </c>
      <c r="X159" s="20">
        <f>+K159/'Total x Ano'!$F$30</f>
        <v>5.062567672918278E-3</v>
      </c>
      <c r="Y159" s="20">
        <f>+L159/'Total x Ano'!$F$30</f>
        <v>2.7637990757168343E-2</v>
      </c>
    </row>
    <row r="160" spans="1:25" x14ac:dyDescent="0.25">
      <c r="A160" s="157" t="s">
        <v>95</v>
      </c>
      <c r="B160" s="163">
        <f t="shared" ref="B160:K160" si="9">SUM(B133:B159)</f>
        <v>5078911.747606379</v>
      </c>
      <c r="C160" s="163">
        <f t="shared" si="9"/>
        <v>3570998.2045928044</v>
      </c>
      <c r="D160" s="163">
        <f t="shared" si="9"/>
        <v>66575547.008290112</v>
      </c>
      <c r="E160" s="163">
        <f t="shared" si="9"/>
        <v>2165880.3813426229</v>
      </c>
      <c r="F160" s="163">
        <f t="shared" si="9"/>
        <v>25810327.292492032</v>
      </c>
      <c r="G160" s="163">
        <f t="shared" si="9"/>
        <v>3084164.7126658512</v>
      </c>
      <c r="H160" s="163">
        <f t="shared" si="9"/>
        <v>1667879.6960307967</v>
      </c>
      <c r="I160" s="163">
        <f t="shared" si="9"/>
        <v>3125791.3003483694</v>
      </c>
      <c r="J160" s="163">
        <f t="shared" si="9"/>
        <v>1656000.746874257</v>
      </c>
      <c r="K160" s="163">
        <f t="shared" si="9"/>
        <v>13977611.945092114</v>
      </c>
      <c r="L160" s="172">
        <f t="shared" si="8"/>
        <v>126713113.03533535</v>
      </c>
      <c r="N160" s="157" t="s">
        <v>95</v>
      </c>
      <c r="O160" s="20">
        <f>+B160/'Total x Ano'!$F$30</f>
        <v>3.0398465578376055E-2</v>
      </c>
      <c r="P160" s="20">
        <f>+C160/'Total x Ano'!$F$30</f>
        <v>2.1373253050501719E-2</v>
      </c>
      <c r="Q160" s="20">
        <f>+D160/'Total x Ano'!$F$30</f>
        <v>0.39847010042000641</v>
      </c>
      <c r="R160" s="20">
        <f>+E160/'Total x Ano'!$F$30</f>
        <v>1.2963296763357416E-2</v>
      </c>
      <c r="S160" s="20">
        <f>+F160/'Total x Ano'!$F$30</f>
        <v>0.15448079918640201</v>
      </c>
      <c r="T160" s="20">
        <f>+G160/'Total x Ano'!$F$30</f>
        <v>1.8459441611719255E-2</v>
      </c>
      <c r="U160" s="20">
        <f>+H160/'Total x Ano'!$F$30</f>
        <v>9.9826470803630659E-3</v>
      </c>
      <c r="V160" s="20">
        <f>+I160/'Total x Ano'!$F$30</f>
        <v>1.8708586400149305E-2</v>
      </c>
      <c r="W160" s="20">
        <f>+J160/'Total x Ano'!$F$30</f>
        <v>9.9115488126657516E-3</v>
      </c>
      <c r="X160" s="20">
        <f>+K160/'Total x Ano'!$F$30</f>
        <v>8.3659251567233694E-2</v>
      </c>
      <c r="Y160" s="20">
        <f>+L160/'Total x Ano'!$F$30</f>
        <v>0.75840739047077466</v>
      </c>
    </row>
    <row r="161" spans="1:25" x14ac:dyDescent="0.25">
      <c r="A161" s="179"/>
      <c r="B161" s="157"/>
      <c r="C161" s="180"/>
      <c r="D161" s="180"/>
      <c r="E161" s="180"/>
      <c r="F161" s="180"/>
      <c r="G161" s="180"/>
      <c r="H161" s="180"/>
      <c r="I161" s="180"/>
      <c r="J161" s="180"/>
      <c r="K161" s="180"/>
      <c r="L161" s="180"/>
    </row>
    <row r="162" spans="1:25" x14ac:dyDescent="0.25">
      <c r="A162" s="157"/>
      <c r="B162" s="157"/>
    </row>
    <row r="163" spans="1:25" s="123" customFormat="1" x14ac:dyDescent="0.25">
      <c r="A163" s="176"/>
      <c r="B163" s="171">
        <v>2012</v>
      </c>
      <c r="C163" s="157">
        <v>2012</v>
      </c>
      <c r="D163" s="157">
        <v>2012</v>
      </c>
      <c r="E163" s="157">
        <v>2012</v>
      </c>
      <c r="F163" s="157">
        <v>2012</v>
      </c>
      <c r="G163" s="157">
        <v>2012</v>
      </c>
      <c r="H163" s="157">
        <v>2012</v>
      </c>
      <c r="I163" s="157">
        <v>2012</v>
      </c>
      <c r="J163" s="157">
        <v>2012</v>
      </c>
      <c r="K163" s="157">
        <v>2012</v>
      </c>
      <c r="L163" s="157">
        <v>2012</v>
      </c>
      <c r="M163" s="157"/>
      <c r="N163" s="157"/>
      <c r="O163" s="15">
        <v>2012</v>
      </c>
      <c r="P163" s="123">
        <v>2012</v>
      </c>
      <c r="Q163" s="123">
        <v>2012</v>
      </c>
      <c r="R163" s="123">
        <v>2012</v>
      </c>
      <c r="S163" s="123">
        <v>2012</v>
      </c>
      <c r="T163" s="123">
        <v>2012</v>
      </c>
      <c r="U163" s="123">
        <v>2012</v>
      </c>
      <c r="V163" s="123">
        <v>2012</v>
      </c>
      <c r="W163" s="123">
        <v>2012</v>
      </c>
      <c r="X163" s="123">
        <v>2012</v>
      </c>
      <c r="Y163" s="123">
        <v>2012</v>
      </c>
    </row>
    <row r="164" spans="1:25" s="123" customFormat="1" x14ac:dyDescent="0.25">
      <c r="A164" s="157"/>
      <c r="B164" s="157" t="s">
        <v>780</v>
      </c>
      <c r="C164" s="157" t="s">
        <v>782</v>
      </c>
      <c r="D164" s="157" t="s">
        <v>23</v>
      </c>
      <c r="E164" s="157" t="s">
        <v>787</v>
      </c>
      <c r="F164" s="157" t="s">
        <v>788</v>
      </c>
      <c r="G164" s="157" t="s">
        <v>791</v>
      </c>
      <c r="H164" s="157" t="s">
        <v>25</v>
      </c>
      <c r="I164" s="157" t="s">
        <v>24</v>
      </c>
      <c r="J164" s="157" t="s">
        <v>35</v>
      </c>
      <c r="K164" s="157" t="s">
        <v>795</v>
      </c>
      <c r="L164" s="157" t="s">
        <v>939</v>
      </c>
      <c r="M164" s="157"/>
      <c r="N164" s="157"/>
      <c r="O164" s="123" t="s">
        <v>780</v>
      </c>
      <c r="P164" s="123" t="s">
        <v>782</v>
      </c>
      <c r="Q164" s="123" t="s">
        <v>23</v>
      </c>
      <c r="R164" s="123" t="s">
        <v>787</v>
      </c>
      <c r="S164" s="123" t="s">
        <v>788</v>
      </c>
      <c r="T164" s="123" t="s">
        <v>791</v>
      </c>
      <c r="U164" s="123" t="s">
        <v>25</v>
      </c>
      <c r="V164" s="123" t="s">
        <v>24</v>
      </c>
      <c r="W164" s="123" t="s">
        <v>35</v>
      </c>
      <c r="X164" s="123" t="s">
        <v>795</v>
      </c>
      <c r="Y164" s="123" t="s">
        <v>939</v>
      </c>
    </row>
    <row r="165" spans="1:25" x14ac:dyDescent="0.25">
      <c r="A165" s="157" t="s">
        <v>529</v>
      </c>
      <c r="B165" s="172">
        <f>tab_dinamicas!M686</f>
        <v>4801.1694034540224</v>
      </c>
      <c r="C165" s="172">
        <f>tab_dinamicas!N686</f>
        <v>2709.80801925063</v>
      </c>
      <c r="D165" s="172">
        <f>tab_dinamicas!O686</f>
        <v>252055.98517702468</v>
      </c>
      <c r="E165" s="172">
        <f>tab_dinamicas!P686</f>
        <v>1132.4686073635376</v>
      </c>
      <c r="F165" s="172">
        <f>tab_dinamicas!Q686</f>
        <v>33242.22127225405</v>
      </c>
      <c r="G165" s="172">
        <f>tab_dinamicas!R686</f>
        <v>9812.5915084013068</v>
      </c>
      <c r="H165" s="172">
        <f>tab_dinamicas!S686</f>
        <v>4096.4123105266644</v>
      </c>
      <c r="I165" s="172">
        <f>tab_dinamicas!T686</f>
        <v>2637.1008028842498</v>
      </c>
      <c r="J165" s="172">
        <f>tab_dinamicas!U686</f>
        <v>907.25810615553746</v>
      </c>
      <c r="K165" s="172">
        <f>tab_dinamicas!V686</f>
        <v>13233.448987959073</v>
      </c>
      <c r="L165" s="172">
        <f>SUM(B165:K165)</f>
        <v>324628.46419527376</v>
      </c>
      <c r="N165" s="157" t="s">
        <v>529</v>
      </c>
      <c r="O165" s="20">
        <f>+B165/'Total x Ano'!$G$30</f>
        <v>2.7220452406761789E-5</v>
      </c>
      <c r="P165" s="20">
        <f>+C165/'Total x Ano'!$G$30</f>
        <v>1.5363382130696689E-5</v>
      </c>
      <c r="Q165" s="20">
        <f>+D165/'Total x Ano'!$G$30</f>
        <v>1.4290430875891836E-3</v>
      </c>
      <c r="R165" s="20">
        <f>+E165/'Total x Ano'!$G$30</f>
        <v>6.4205832451390151E-6</v>
      </c>
      <c r="S165" s="20">
        <f>+F165/'Total x Ano'!$G$30</f>
        <v>1.8846831386233986E-4</v>
      </c>
      <c r="T165" s="20">
        <f>+G165/'Total x Ano'!$G$30</f>
        <v>5.5632942247210695E-5</v>
      </c>
      <c r="U165" s="20">
        <f>+H165/'Total x Ano'!$G$30</f>
        <v>2.3224799411773553E-5</v>
      </c>
      <c r="V165" s="20">
        <f>+I165/'Total x Ano'!$G$30</f>
        <v>1.4951165198441521E-5</v>
      </c>
      <c r="W165" s="20">
        <f>+J165/'Total x Ano'!$G$30</f>
        <v>5.1437418728631078E-6</v>
      </c>
      <c r="X165" s="20">
        <f>+K165/'Total x Ano'!$G$30</f>
        <v>7.5027652241327434E-5</v>
      </c>
      <c r="Y165" s="20">
        <f>+L165/'Total x Ano'!$G$30</f>
        <v>1.8404961202057374E-3</v>
      </c>
    </row>
    <row r="166" spans="1:25" x14ac:dyDescent="0.25">
      <c r="A166" s="157" t="s">
        <v>530</v>
      </c>
      <c r="B166" s="172">
        <f>tab_dinamicas!M687</f>
        <v>5032.294073636318</v>
      </c>
      <c r="C166" s="172">
        <f>tab_dinamicas!N687</f>
        <v>3567.7043014716996</v>
      </c>
      <c r="D166" s="172">
        <f>tab_dinamicas!O687</f>
        <v>70103.01373043163</v>
      </c>
      <c r="E166" s="172">
        <f>tab_dinamicas!P687</f>
        <v>481.98777414386137</v>
      </c>
      <c r="F166" s="172">
        <f>tab_dinamicas!Q687</f>
        <v>6783.2685324509093</v>
      </c>
      <c r="G166" s="172">
        <f>tab_dinamicas!R687</f>
        <v>2305.5599091448175</v>
      </c>
      <c r="H166" s="172">
        <f>tab_dinamicas!S687</f>
        <v>3455.0042319226864</v>
      </c>
      <c r="I166" s="172">
        <f>tab_dinamicas!T687</f>
        <v>1671.9451272667447</v>
      </c>
      <c r="J166" s="172">
        <f>tab_dinamicas!U687</f>
        <v>31854.444910670944</v>
      </c>
      <c r="K166" s="172">
        <f>tab_dinamicas!V687</f>
        <v>4537.3922192202263</v>
      </c>
      <c r="L166" s="172">
        <f t="shared" ref="L166:L192" si="10">SUM(B166:K166)</f>
        <v>129792.61481035987</v>
      </c>
      <c r="N166" s="157" t="s">
        <v>530</v>
      </c>
      <c r="O166" s="20">
        <f>+B166/'Total x Ano'!$G$30</f>
        <v>2.853082443408489E-5</v>
      </c>
      <c r="P166" s="20">
        <f>+C166/'Total x Ano'!$G$30</f>
        <v>2.0227264855462982E-5</v>
      </c>
      <c r="Q166" s="20">
        <f>+D166/'Total x Ano'!$G$30</f>
        <v>3.9745228473858331E-4</v>
      </c>
      <c r="R166" s="20">
        <f>+E166/'Total x Ano'!$G$30</f>
        <v>2.7326520195861839E-6</v>
      </c>
      <c r="S166" s="20">
        <f>+F166/'Total x Ano'!$G$30</f>
        <v>3.8458055264000865E-5</v>
      </c>
      <c r="T166" s="20">
        <f>+G166/'Total x Ano'!$G$30</f>
        <v>1.3071478738630917E-5</v>
      </c>
      <c r="U166" s="20">
        <f>+H166/'Total x Ano'!$G$30</f>
        <v>1.9588306588922608E-5</v>
      </c>
      <c r="V166" s="20">
        <f>+I166/'Total x Ano'!$G$30</f>
        <v>9.4791703726888795E-6</v>
      </c>
      <c r="W166" s="20">
        <f>+J166/'Total x Ano'!$G$30</f>
        <v>1.8060025147434631E-4</v>
      </c>
      <c r="X166" s="20">
        <f>+K166/'Total x Ano'!$G$30</f>
        <v>2.5724955437989931E-5</v>
      </c>
      <c r="Y166" s="20">
        <f>+L166/'Total x Ano'!$G$30</f>
        <v>7.3586524392429704E-4</v>
      </c>
    </row>
    <row r="167" spans="1:25" x14ac:dyDescent="0.25">
      <c r="A167" s="157" t="s">
        <v>531</v>
      </c>
      <c r="B167" s="172">
        <f>tab_dinamicas!M688</f>
        <v>60195.7054885424</v>
      </c>
      <c r="C167" s="172">
        <f>tab_dinamicas!N688</f>
        <v>70487.280292998097</v>
      </c>
      <c r="D167" s="172">
        <f>tab_dinamicas!O688</f>
        <v>695427.36447382125</v>
      </c>
      <c r="E167" s="172">
        <f>tab_dinamicas!P688</f>
        <v>3314.713985790383</v>
      </c>
      <c r="F167" s="172">
        <f>tab_dinamicas!Q688</f>
        <v>136518.62235292114</v>
      </c>
      <c r="G167" s="172">
        <f>tab_dinamicas!R688</f>
        <v>19304.594996797747</v>
      </c>
      <c r="H167" s="172">
        <f>tab_dinamicas!S688</f>
        <v>12814.258497987139</v>
      </c>
      <c r="I167" s="172">
        <f>tab_dinamicas!T688</f>
        <v>2207.2511625444899</v>
      </c>
      <c r="J167" s="172">
        <f>tab_dinamicas!U688</f>
        <v>653.46811127292483</v>
      </c>
      <c r="K167" s="172">
        <f>tab_dinamicas!V688</f>
        <v>73021.601013509877</v>
      </c>
      <c r="L167" s="172">
        <f t="shared" si="10"/>
        <v>1073944.8603761855</v>
      </c>
      <c r="N167" s="157" t="s">
        <v>531</v>
      </c>
      <c r="O167" s="20">
        <f>+B167/'Total x Ano'!$G$30</f>
        <v>3.4128234158193233E-4</v>
      </c>
      <c r="P167" s="20">
        <f>+C167/'Total x Ano'!$G$30</f>
        <v>3.9963090182098111E-4</v>
      </c>
      <c r="Q167" s="20">
        <f>+D167/'Total x Ano'!$G$30</f>
        <v>3.9427576672052154E-3</v>
      </c>
      <c r="R167" s="20">
        <f>+E167/'Total x Ano'!$G$30</f>
        <v>1.8792924537785233E-5</v>
      </c>
      <c r="S167" s="20">
        <f>+F167/'Total x Ano'!$G$30</f>
        <v>7.7399865535279116E-4</v>
      </c>
      <c r="T167" s="20">
        <f>+G167/'Total x Ano'!$G$30</f>
        <v>1.0944829585977698E-4</v>
      </c>
      <c r="U167" s="20">
        <f>+H167/'Total x Ano'!$G$30</f>
        <v>7.265103233421913E-5</v>
      </c>
      <c r="V167" s="20">
        <f>+I167/'Total x Ano'!$G$30</f>
        <v>1.2514112744405121E-5</v>
      </c>
      <c r="W167" s="20">
        <f>+J167/'Total x Ano'!$G$30</f>
        <v>3.7048677368985297E-6</v>
      </c>
      <c r="X167" s="20">
        <f>+K167/'Total x Ano'!$G$30</f>
        <v>4.1399935057984642E-4</v>
      </c>
      <c r="Y167" s="20">
        <f>+L167/'Total x Ano'!$G$30</f>
        <v>6.088780149753851E-3</v>
      </c>
    </row>
    <row r="168" spans="1:25" x14ac:dyDescent="0.25">
      <c r="A168" s="157" t="s">
        <v>532</v>
      </c>
      <c r="B168" s="172">
        <f>tab_dinamicas!M689</f>
        <v>166.34724047120349</v>
      </c>
      <c r="C168" s="172">
        <f>tab_dinamicas!N689</f>
        <v>988.43354967751145</v>
      </c>
      <c r="D168" s="172">
        <f>tab_dinamicas!O689</f>
        <v>72562.37889009848</v>
      </c>
      <c r="E168" s="172">
        <f>tab_dinamicas!P689</f>
        <v>241.74795046698324</v>
      </c>
      <c r="F168" s="172">
        <f>tab_dinamicas!Q689</f>
        <v>8575.2115608417225</v>
      </c>
      <c r="G168" s="172">
        <f>tab_dinamicas!R689</f>
        <v>3470.680682767259</v>
      </c>
      <c r="H168" s="172">
        <f>tab_dinamicas!S689</f>
        <v>4195.2045509750824</v>
      </c>
      <c r="I168" s="172">
        <f>tab_dinamicas!T689</f>
        <v>1924.159446056671</v>
      </c>
      <c r="J168" s="172">
        <f>tab_dinamicas!U689</f>
        <v>1306.9712789548951</v>
      </c>
      <c r="K168" s="172">
        <f>tab_dinamicas!V689</f>
        <v>4284.1414802376257</v>
      </c>
      <c r="L168" s="172">
        <f t="shared" si="10"/>
        <v>97715.276630547436</v>
      </c>
      <c r="N168" s="157" t="s">
        <v>532</v>
      </c>
      <c r="O168" s="20">
        <f>+B168/'Total x Ano'!$G$30</f>
        <v>9.4311338795607138E-7</v>
      </c>
      <c r="P168" s="20">
        <f>+C168/'Total x Ano'!$G$30</f>
        <v>5.6039698113728452E-6</v>
      </c>
      <c r="Q168" s="20">
        <f>+D168/'Total x Ano'!$G$30</f>
        <v>4.1139576947198987E-4</v>
      </c>
      <c r="R168" s="20">
        <f>+E168/'Total x Ano'!$G$30</f>
        <v>1.3706012071527066E-6</v>
      </c>
      <c r="S168" s="20">
        <f>+F168/'Total x Ano'!$G$30</f>
        <v>4.8617559297507693E-5</v>
      </c>
      <c r="T168" s="20">
        <f>+G168/'Total x Ano'!$G$30</f>
        <v>1.9677184953392447E-5</v>
      </c>
      <c r="U168" s="20">
        <f>+H168/'Total x Ano'!$G$30</f>
        <v>2.3784906596774962E-5</v>
      </c>
      <c r="V168" s="20">
        <f>+I168/'Total x Ano'!$G$30</f>
        <v>1.0909111140033181E-5</v>
      </c>
      <c r="W168" s="20">
        <f>+J168/'Total x Ano'!$G$30</f>
        <v>7.4099342277325663E-6</v>
      </c>
      <c r="X168" s="20">
        <f>+K168/'Total x Ano'!$G$30</f>
        <v>2.4289138638338207E-5</v>
      </c>
      <c r="Y168" s="20">
        <f>+L168/'Total x Ano'!$G$30</f>
        <v>5.5400128873225049E-4</v>
      </c>
    </row>
    <row r="169" spans="1:25" x14ac:dyDescent="0.25">
      <c r="A169" s="157" t="s">
        <v>533</v>
      </c>
      <c r="B169" s="172">
        <f>tab_dinamicas!M690</f>
        <v>20958.347751413254</v>
      </c>
      <c r="C169" s="172">
        <f>tab_dinamicas!N690</f>
        <v>45374.525872251645</v>
      </c>
      <c r="D169" s="172">
        <f>tab_dinamicas!O690</f>
        <v>577759.38706940354</v>
      </c>
      <c r="E169" s="172">
        <f>tab_dinamicas!P690</f>
        <v>5481.6793084534638</v>
      </c>
      <c r="F169" s="172">
        <f>tab_dinamicas!Q690</f>
        <v>198290.97778287539</v>
      </c>
      <c r="G169" s="172">
        <f>tab_dinamicas!R690</f>
        <v>41071.829810075942</v>
      </c>
      <c r="H169" s="172">
        <f>tab_dinamicas!S690</f>
        <v>13830.898837842517</v>
      </c>
      <c r="I169" s="172">
        <f>tab_dinamicas!T690</f>
        <v>3203.6742159880632</v>
      </c>
      <c r="J169" s="172">
        <f>tab_dinamicas!U690</f>
        <v>223398.75977700605</v>
      </c>
      <c r="K169" s="172">
        <f>tab_dinamicas!V690</f>
        <v>82033.408675745726</v>
      </c>
      <c r="L169" s="172">
        <f t="shared" si="10"/>
        <v>1211403.4891010555</v>
      </c>
      <c r="N169" s="157" t="s">
        <v>533</v>
      </c>
      <c r="O169" s="20">
        <f>+B169/'Total x Ano'!$G$30</f>
        <v>1.1882432373273177E-4</v>
      </c>
      <c r="P169" s="20">
        <f>+C169/'Total x Ano'!$G$30</f>
        <v>2.5725297697191225E-4</v>
      </c>
      <c r="Q169" s="20">
        <f>+D169/'Total x Ano'!$G$30</f>
        <v>3.2756336168785149E-3</v>
      </c>
      <c r="R169" s="20">
        <f>+E169/'Total x Ano'!$G$30</f>
        <v>3.1078634846240189E-5</v>
      </c>
      <c r="S169" s="20">
        <f>+F169/'Total x Ano'!$G$30</f>
        <v>1.1242198868354734E-3</v>
      </c>
      <c r="T169" s="20">
        <f>+G169/'Total x Ano'!$G$30</f>
        <v>2.3285864227150439E-4</v>
      </c>
      <c r="U169" s="20">
        <f>+H169/'Total x Ano'!$G$30</f>
        <v>7.8414921849535711E-5</v>
      </c>
      <c r="V169" s="20">
        <f>+I169/'Total x Ano'!$G$30</f>
        <v>1.8163379417592775E-5</v>
      </c>
      <c r="W169" s="20">
        <f>+J169/'Total x Ano'!$G$30</f>
        <v>1.2665696202814347E-3</v>
      </c>
      <c r="X169" s="20">
        <f>+K169/'Total x Ano'!$G$30</f>
        <v>4.6509221170495198E-4</v>
      </c>
      <c r="Y169" s="20">
        <f>+L169/'Total x Ano'!$G$30</f>
        <v>6.868108214789892E-3</v>
      </c>
    </row>
    <row r="170" spans="1:25" x14ac:dyDescent="0.25">
      <c r="A170" s="157" t="s">
        <v>534</v>
      </c>
      <c r="B170" s="172">
        <f>tab_dinamicas!M691</f>
        <v>2481.3753500741864</v>
      </c>
      <c r="C170" s="172">
        <f>tab_dinamicas!N691</f>
        <v>1339.4471292083888</v>
      </c>
      <c r="D170" s="172">
        <f>tab_dinamicas!O691</f>
        <v>66759.309721657657</v>
      </c>
      <c r="E170" s="172">
        <f>tab_dinamicas!P691</f>
        <v>0</v>
      </c>
      <c r="F170" s="172">
        <f>tab_dinamicas!Q691</f>
        <v>0</v>
      </c>
      <c r="G170" s="172">
        <f>tab_dinamicas!R691</f>
        <v>2401.1038469974069</v>
      </c>
      <c r="H170" s="172">
        <f>tab_dinamicas!S691</f>
        <v>1056.0322930913776</v>
      </c>
      <c r="I170" s="172">
        <f>tab_dinamicas!T691</f>
        <v>0</v>
      </c>
      <c r="J170" s="172">
        <f>tab_dinamicas!U691</f>
        <v>570.0093189134775</v>
      </c>
      <c r="K170" s="172">
        <f>tab_dinamicas!V691</f>
        <v>9862.3923709548726</v>
      </c>
      <c r="L170" s="172">
        <f t="shared" si="10"/>
        <v>84469.670030897367</v>
      </c>
      <c r="N170" s="157" t="s">
        <v>534</v>
      </c>
      <c r="O170" s="20">
        <f>+B170/'Total x Ano'!$G$30</f>
        <v>1.4068272527816689E-5</v>
      </c>
      <c r="P170" s="20">
        <f>+C170/'Total x Ano'!$G$30</f>
        <v>7.5940575655923767E-6</v>
      </c>
      <c r="Q170" s="20">
        <f>+D170/'Total x Ano'!$G$30</f>
        <v>3.7849499992216931E-4</v>
      </c>
      <c r="R170" s="20">
        <f>+E170/'Total x Ano'!$G$30</f>
        <v>0</v>
      </c>
      <c r="S170" s="20">
        <f>+F170/'Total x Ano'!$G$30</f>
        <v>0</v>
      </c>
      <c r="T170" s="20">
        <f>+G170/'Total x Ano'!$G$30</f>
        <v>1.3613169521547263E-5</v>
      </c>
      <c r="U170" s="20">
        <f>+H170/'Total x Ano'!$G$30</f>
        <v>5.9872240195101959E-6</v>
      </c>
      <c r="V170" s="20">
        <f>+I170/'Total x Ano'!$G$30</f>
        <v>0</v>
      </c>
      <c r="W170" s="20">
        <f>+J170/'Total x Ano'!$G$30</f>
        <v>3.2316942463502062E-6</v>
      </c>
      <c r="X170" s="20">
        <f>+K170/'Total x Ano'!$G$30</f>
        <v>5.5915290545102411E-5</v>
      </c>
      <c r="Y170" s="20">
        <f>+L170/'Total x Ano'!$G$30</f>
        <v>4.7890470834808846E-4</v>
      </c>
    </row>
    <row r="171" spans="1:25" x14ac:dyDescent="0.25">
      <c r="A171" s="157" t="s">
        <v>535</v>
      </c>
      <c r="B171" s="172">
        <f>tab_dinamicas!M692</f>
        <v>8200.1346700920749</v>
      </c>
      <c r="C171" s="172">
        <f>tab_dinamicas!N692</f>
        <v>1831.6251076567862</v>
      </c>
      <c r="D171" s="172">
        <f>tab_dinamicas!O692</f>
        <v>124754.52399949623</v>
      </c>
      <c r="E171" s="172">
        <f>tab_dinamicas!P692</f>
        <v>0</v>
      </c>
      <c r="F171" s="172">
        <f>tab_dinamicas!Q692</f>
        <v>22043.387844118999</v>
      </c>
      <c r="G171" s="172">
        <f>tab_dinamicas!R692</f>
        <v>6688.028830181076</v>
      </c>
      <c r="H171" s="172">
        <f>tab_dinamicas!S692</f>
        <v>2923.1646545573476</v>
      </c>
      <c r="I171" s="172">
        <f>tab_dinamicas!T692</f>
        <v>178.31245746372693</v>
      </c>
      <c r="J171" s="172">
        <f>tab_dinamicas!U692</f>
        <v>0</v>
      </c>
      <c r="K171" s="172">
        <f>tab_dinamicas!V692</f>
        <v>11977.352508855098</v>
      </c>
      <c r="L171" s="172">
        <f t="shared" si="10"/>
        <v>178596.53007242136</v>
      </c>
      <c r="N171" s="157" t="s">
        <v>535</v>
      </c>
      <c r="O171" s="20">
        <f>+B171/'Total x Ano'!$G$30</f>
        <v>4.6491043485301208E-5</v>
      </c>
      <c r="P171" s="20">
        <f>+C171/'Total x Ano'!$G$30</f>
        <v>1.0384483420671065E-5</v>
      </c>
      <c r="Q171" s="20">
        <f>+D171/'Total x Ano'!$G$30</f>
        <v>7.0730155461989593E-4</v>
      </c>
      <c r="R171" s="20">
        <f>+E171/'Total x Ano'!$G$30</f>
        <v>0</v>
      </c>
      <c r="S171" s="20">
        <f>+F171/'Total x Ano'!$G$30</f>
        <v>1.2497600881630267E-4</v>
      </c>
      <c r="T171" s="20">
        <f>+G171/'Total x Ano'!$G$30</f>
        <v>3.7918089358818452E-5</v>
      </c>
      <c r="U171" s="20">
        <f>+H171/'Total x Ano'!$G$30</f>
        <v>1.6573017460967526E-5</v>
      </c>
      <c r="V171" s="20">
        <f>+I171/'Total x Ano'!$G$30</f>
        <v>1.0109507401326578E-6</v>
      </c>
      <c r="W171" s="20">
        <f>+J171/'Total x Ano'!$G$30</f>
        <v>0</v>
      </c>
      <c r="X171" s="20">
        <f>+K171/'Total x Ano'!$G$30</f>
        <v>6.790615504875744E-5</v>
      </c>
      <c r="Y171" s="20">
        <f>+L171/'Total x Ano'!$G$30</f>
        <v>1.0125613029508471E-3</v>
      </c>
    </row>
    <row r="172" spans="1:25" x14ac:dyDescent="0.25">
      <c r="A172" s="157" t="s">
        <v>536</v>
      </c>
      <c r="B172" s="172">
        <f>tab_dinamicas!M693</f>
        <v>7693.6483278432224</v>
      </c>
      <c r="C172" s="172">
        <f>tab_dinamicas!N693</f>
        <v>6191.1310522130862</v>
      </c>
      <c r="D172" s="172">
        <f>tab_dinamicas!O693</f>
        <v>418933.98645598377</v>
      </c>
      <c r="E172" s="172">
        <f>tab_dinamicas!P693</f>
        <v>483.69155827607409</v>
      </c>
      <c r="F172" s="172">
        <f>tab_dinamicas!Q693</f>
        <v>49876.430937340498</v>
      </c>
      <c r="G172" s="172">
        <f>tab_dinamicas!R693</f>
        <v>14628.208645302537</v>
      </c>
      <c r="H172" s="172">
        <f>tab_dinamicas!S693</f>
        <v>6242.8710062788869</v>
      </c>
      <c r="I172" s="172">
        <f>tab_dinamicas!T693</f>
        <v>9823.597134298092</v>
      </c>
      <c r="J172" s="172">
        <f>tab_dinamicas!U693</f>
        <v>8646.2793555242515</v>
      </c>
      <c r="K172" s="172">
        <f>tab_dinamicas!V693</f>
        <v>55154.059693941577</v>
      </c>
      <c r="L172" s="172">
        <f t="shared" si="10"/>
        <v>577673.90416700195</v>
      </c>
      <c r="N172" s="157" t="s">
        <v>536</v>
      </c>
      <c r="O172" s="20">
        <f>+B172/'Total x Ano'!$G$30</f>
        <v>4.3619495698642951E-5</v>
      </c>
      <c r="P172" s="20">
        <f>+C172/'Total x Ano'!$G$30</f>
        <v>3.5100904381660028E-5</v>
      </c>
      <c r="Q172" s="20">
        <f>+D172/'Total x Ano'!$G$30</f>
        <v>2.3751656485389203E-3</v>
      </c>
      <c r="R172" s="20">
        <f>+E172/'Total x Ano'!$G$30</f>
        <v>2.742311702672752E-6</v>
      </c>
      <c r="S172" s="20">
        <f>+F172/'Total x Ano'!$G$30</f>
        <v>2.8277673634517065E-4</v>
      </c>
      <c r="T172" s="20">
        <f>+G172/'Total x Ano'!$G$30</f>
        <v>8.2935306748222341E-5</v>
      </c>
      <c r="U172" s="20">
        <f>+H172/'Total x Ano'!$G$30</f>
        <v>3.5394246448732888E-5</v>
      </c>
      <c r="V172" s="20">
        <f>+I172/'Total x Ano'!$G$30</f>
        <v>5.5695339153204999E-5</v>
      </c>
      <c r="W172" s="20">
        <f>+J172/'Total x Ano'!$G$30</f>
        <v>4.9020481452559672E-5</v>
      </c>
      <c r="X172" s="20">
        <f>+K172/'Total x Ano'!$G$30</f>
        <v>3.1269849713250436E-4</v>
      </c>
      <c r="Y172" s="20">
        <f>+L172/'Total x Ano'!$G$30</f>
        <v>3.2751489676022907E-3</v>
      </c>
    </row>
    <row r="173" spans="1:25" x14ac:dyDescent="0.25">
      <c r="A173" s="157" t="s">
        <v>537</v>
      </c>
      <c r="B173" s="172">
        <f>tab_dinamicas!M694</f>
        <v>10736.665954315858</v>
      </c>
      <c r="C173" s="172">
        <f>tab_dinamicas!N694</f>
        <v>66158.814406705889</v>
      </c>
      <c r="D173" s="172">
        <f>tab_dinamicas!O694</f>
        <v>191954.79033833463</v>
      </c>
      <c r="E173" s="172">
        <f>tab_dinamicas!P694</f>
        <v>5895.1846650859488</v>
      </c>
      <c r="F173" s="172">
        <f>tab_dinamicas!Q694</f>
        <v>31586.893888391827</v>
      </c>
      <c r="G173" s="172">
        <f>tab_dinamicas!R694</f>
        <v>9115.5622969081851</v>
      </c>
      <c r="H173" s="172">
        <f>tab_dinamicas!S694</f>
        <v>3381.0902191440218</v>
      </c>
      <c r="I173" s="172">
        <f>tab_dinamicas!T694</f>
        <v>404.47334496895979</v>
      </c>
      <c r="J173" s="172">
        <f>tab_dinamicas!U694</f>
        <v>18652.703550825725</v>
      </c>
      <c r="K173" s="172">
        <f>tab_dinamicas!V694</f>
        <v>50462.083696506757</v>
      </c>
      <c r="L173" s="172">
        <f t="shared" si="10"/>
        <v>388348.26236118778</v>
      </c>
      <c r="N173" s="157" t="s">
        <v>537</v>
      </c>
      <c r="O173" s="20">
        <f>+B173/'Total x Ano'!$G$30</f>
        <v>6.0872025137563596E-5</v>
      </c>
      <c r="P173" s="20">
        <f>+C173/'Total x Ano'!$G$30</f>
        <v>3.7509046390863711E-4</v>
      </c>
      <c r="Q173" s="20">
        <f>+D173/'Total x Ano'!$G$30</f>
        <v>1.0882965785159705E-3</v>
      </c>
      <c r="R173" s="20">
        <f>+E173/'Total x Ano'!$G$30</f>
        <v>3.3423022626445993E-5</v>
      </c>
      <c r="S173" s="20">
        <f>+F173/'Total x Ano'!$G$30</f>
        <v>1.7908335855590653E-4</v>
      </c>
      <c r="T173" s="20">
        <f>+G173/'Total x Ano'!$G$30</f>
        <v>5.1681102834104068E-5</v>
      </c>
      <c r="U173" s="20">
        <f>+H173/'Total x Ano'!$G$30</f>
        <v>1.9169247668488144E-5</v>
      </c>
      <c r="V173" s="20">
        <f>+I173/'Total x Ano'!$G$30</f>
        <v>2.2931803715591908E-6</v>
      </c>
      <c r="W173" s="20">
        <f>+J173/'Total x Ano'!$G$30</f>
        <v>1.0575236709986055E-4</v>
      </c>
      <c r="X173" s="20">
        <f>+K173/'Total x Ano'!$G$30</f>
        <v>2.8609712180091091E-4</v>
      </c>
      <c r="Y173" s="20">
        <f>+L173/'Total x Ano'!$G$30</f>
        <v>2.2017584685194466E-3</v>
      </c>
    </row>
    <row r="174" spans="1:25" x14ac:dyDescent="0.25">
      <c r="A174" s="157" t="s">
        <v>538</v>
      </c>
      <c r="B174" s="172">
        <f>tab_dinamicas!M695</f>
        <v>74179.539236298355</v>
      </c>
      <c r="C174" s="172">
        <f>tab_dinamicas!N695</f>
        <v>232243.48601490998</v>
      </c>
      <c r="D174" s="172">
        <f>tab_dinamicas!O695</f>
        <v>731064.53861480579</v>
      </c>
      <c r="E174" s="172">
        <f>tab_dinamicas!P695</f>
        <v>4198.9943856243517</v>
      </c>
      <c r="F174" s="172">
        <f>tab_dinamicas!Q695</f>
        <v>304831.52661964879</v>
      </c>
      <c r="G174" s="172">
        <f>tab_dinamicas!R695</f>
        <v>43807.09459178531</v>
      </c>
      <c r="H174" s="172">
        <f>tab_dinamicas!S695</f>
        <v>84428.838542397018</v>
      </c>
      <c r="I174" s="172">
        <f>tab_dinamicas!T695</f>
        <v>36053.414369237566</v>
      </c>
      <c r="J174" s="172">
        <f>tab_dinamicas!U695</f>
        <v>7163.3047471081545</v>
      </c>
      <c r="K174" s="172">
        <f>tab_dinamicas!V695</f>
        <v>143128.46520912903</v>
      </c>
      <c r="L174" s="172">
        <f t="shared" si="10"/>
        <v>1661099.2023309441</v>
      </c>
      <c r="N174" s="157" t="s">
        <v>538</v>
      </c>
      <c r="O174" s="20">
        <f>+B174/'Total x Ano'!$G$30</f>
        <v>4.2056433498983384E-4</v>
      </c>
      <c r="P174" s="20">
        <f>+C174/'Total x Ano'!$G$30</f>
        <v>1.3167152055291655E-3</v>
      </c>
      <c r="Q174" s="20">
        <f>+D174/'Total x Ano'!$G$30</f>
        <v>4.1448042773327975E-3</v>
      </c>
      <c r="R174" s="20">
        <f>+E174/'Total x Ano'!$G$30</f>
        <v>2.3806393239930214E-5</v>
      </c>
      <c r="S174" s="20">
        <f>+F174/'Total x Ano'!$G$30</f>
        <v>1.7282564652814068E-3</v>
      </c>
      <c r="T174" s="20">
        <f>+G174/'Total x Ano'!$G$30</f>
        <v>2.4836635269656198E-4</v>
      </c>
      <c r="U174" s="20">
        <f>+H174/'Total x Ano'!$G$30</f>
        <v>4.7867321233200922E-4</v>
      </c>
      <c r="V174" s="20">
        <f>+I174/'Total x Ano'!$G$30</f>
        <v>2.0440650338916766E-4</v>
      </c>
      <c r="W174" s="20">
        <f>+J174/'Total x Ano'!$G$30</f>
        <v>4.0612688192903831E-5</v>
      </c>
      <c r="X174" s="20">
        <f>+K174/'Total x Ano'!$G$30</f>
        <v>8.1147346570923111E-4</v>
      </c>
      <c r="Y174" s="20">
        <f>+L174/'Total x Ano'!$G$30</f>
        <v>9.4176788986930059E-3</v>
      </c>
    </row>
    <row r="175" spans="1:25" x14ac:dyDescent="0.25">
      <c r="A175" s="157" t="s">
        <v>539</v>
      </c>
      <c r="B175" s="172">
        <f>tab_dinamicas!M696</f>
        <v>18607.518441567732</v>
      </c>
      <c r="C175" s="172">
        <f>tab_dinamicas!N696</f>
        <v>21438.678047193614</v>
      </c>
      <c r="D175" s="172">
        <f>tab_dinamicas!O696</f>
        <v>667328.77611586358</v>
      </c>
      <c r="E175" s="172">
        <f>tab_dinamicas!P696</f>
        <v>6848.7089808054961</v>
      </c>
      <c r="F175" s="172">
        <f>tab_dinamicas!Q696</f>
        <v>78009.380366395999</v>
      </c>
      <c r="G175" s="172">
        <f>tab_dinamicas!R696</f>
        <v>17352.636141898271</v>
      </c>
      <c r="H175" s="172">
        <f>tab_dinamicas!S696</f>
        <v>16266.884747060445</v>
      </c>
      <c r="I175" s="172">
        <f>tab_dinamicas!T696</f>
        <v>1429.3671388276446</v>
      </c>
      <c r="J175" s="172">
        <f>tab_dinamicas!U696</f>
        <v>8279.4543526125926</v>
      </c>
      <c r="K175" s="172">
        <f>tab_dinamicas!V696</f>
        <v>68472.890597031073</v>
      </c>
      <c r="L175" s="172">
        <f t="shared" si="10"/>
        <v>904034.29492925655</v>
      </c>
      <c r="N175" s="157" t="s">
        <v>539</v>
      </c>
      <c r="O175" s="20">
        <f>+B175/'Total x Ano'!$G$30</f>
        <v>1.0549618802916026E-4</v>
      </c>
      <c r="P175" s="20">
        <f>+C175/'Total x Ano'!$G$30</f>
        <v>1.2154757860193278E-4</v>
      </c>
      <c r="Q175" s="20">
        <f>+D175/'Total x Ano'!$G$30</f>
        <v>3.7834514184932389E-3</v>
      </c>
      <c r="R175" s="20">
        <f>+E175/'Total x Ano'!$G$30</f>
        <v>3.8829072918289771E-5</v>
      </c>
      <c r="S175" s="20">
        <f>+F175/'Total x Ano'!$G$30</f>
        <v>4.4227779674194009E-4</v>
      </c>
      <c r="T175" s="20">
        <f>+G175/'Total x Ano'!$G$30</f>
        <v>9.8381574683156198E-5</v>
      </c>
      <c r="U175" s="20">
        <f>+H175/'Total x Ano'!$G$30</f>
        <v>9.2225856839187539E-5</v>
      </c>
      <c r="V175" s="20">
        <f>+I175/'Total x Ano'!$G$30</f>
        <v>8.1038632267914242E-6</v>
      </c>
      <c r="W175" s="20">
        <f>+J175/'Total x Ano'!$G$30</f>
        <v>4.6940750100821979E-5</v>
      </c>
      <c r="X175" s="20">
        <f>+K175/'Total x Ano'!$G$30</f>
        <v>3.8821022609804279E-4</v>
      </c>
      <c r="Y175" s="20">
        <f>+L175/'Total x Ano'!$G$30</f>
        <v>5.1254643257325622E-3</v>
      </c>
    </row>
    <row r="176" spans="1:25" x14ac:dyDescent="0.25">
      <c r="A176" s="157" t="s">
        <v>540</v>
      </c>
      <c r="B176" s="172">
        <f>tab_dinamicas!M697</f>
        <v>3108.7333713655971</v>
      </c>
      <c r="C176" s="172">
        <f>tab_dinamicas!N697</f>
        <v>69476.864678130878</v>
      </c>
      <c r="D176" s="172">
        <f>tab_dinamicas!O697</f>
        <v>446965.63827076874</v>
      </c>
      <c r="E176" s="172">
        <f>tab_dinamicas!P697</f>
        <v>8740.4313813476292</v>
      </c>
      <c r="F176" s="172">
        <f>tab_dinamicas!Q697</f>
        <v>86497.939352724279</v>
      </c>
      <c r="G176" s="172">
        <f>tab_dinamicas!R697</f>
        <v>12472.000438535237</v>
      </c>
      <c r="H176" s="172">
        <f>tab_dinamicas!S697</f>
        <v>7053.0694962784337</v>
      </c>
      <c r="I176" s="172">
        <f>tab_dinamicas!T697</f>
        <v>24472.765220969632</v>
      </c>
      <c r="J176" s="172">
        <f>tab_dinamicas!U697</f>
        <v>65.814025415199808</v>
      </c>
      <c r="K176" s="172">
        <f>tab_dinamicas!V697</f>
        <v>39616.069588153143</v>
      </c>
      <c r="L176" s="172">
        <f t="shared" si="10"/>
        <v>698469.32582368876</v>
      </c>
      <c r="N176" s="157" t="s">
        <v>540</v>
      </c>
      <c r="O176" s="20">
        <f>+B176/'Total x Ano'!$G$30</f>
        <v>1.7625107899690405E-5</v>
      </c>
      <c r="P176" s="20">
        <f>+C176/'Total x Ano'!$G$30</f>
        <v>3.9390230367242267E-4</v>
      </c>
      <c r="Q176" s="20">
        <f>+D176/'Total x Ano'!$G$30</f>
        <v>2.5340923974177111E-3</v>
      </c>
      <c r="R176" s="20">
        <f>+E176/'Total x Ano'!$G$30</f>
        <v>4.9554280725728769E-5</v>
      </c>
      <c r="S176" s="20">
        <f>+F176/'Total x Ano'!$G$30</f>
        <v>4.9040407525298565E-4</v>
      </c>
      <c r="T176" s="20">
        <f>+G176/'Total x Ano'!$G$30</f>
        <v>7.0710584406795694E-5</v>
      </c>
      <c r="U176" s="20">
        <f>+H176/'Total x Ano'!$G$30</f>
        <v>3.9987704330305866E-5</v>
      </c>
      <c r="V176" s="20">
        <f>+I176/'Total x Ano'!$G$30</f>
        <v>1.3874947642547567E-4</v>
      </c>
      <c r="W176" s="20">
        <f>+J176/'Total x Ano'!$G$30</f>
        <v>3.7313566674465564E-7</v>
      </c>
      <c r="X176" s="20">
        <f>+K176/'Total x Ano'!$G$30</f>
        <v>2.2460514223711717E-4</v>
      </c>
      <c r="Y176" s="20">
        <f>+L176/'Total x Ano'!$G$30</f>
        <v>3.9600042080349777E-3</v>
      </c>
    </row>
    <row r="177" spans="1:25" x14ac:dyDescent="0.25">
      <c r="A177" s="157" t="s">
        <v>541</v>
      </c>
      <c r="B177" s="172">
        <f>tab_dinamicas!M698</f>
        <v>429053.86375771248</v>
      </c>
      <c r="C177" s="172">
        <f>tab_dinamicas!N698</f>
        <v>60562.072963535378</v>
      </c>
      <c r="D177" s="172">
        <f>tab_dinamicas!O698</f>
        <v>1101956.1677844105</v>
      </c>
      <c r="E177" s="172">
        <f>tab_dinamicas!P698</f>
        <v>12305.405194602266</v>
      </c>
      <c r="F177" s="172">
        <f>tab_dinamicas!Q698</f>
        <v>376764.06541380228</v>
      </c>
      <c r="G177" s="172">
        <f>tab_dinamicas!R698</f>
        <v>44512.911727833329</v>
      </c>
      <c r="H177" s="172">
        <f>tab_dinamicas!S698</f>
        <v>41002.02432070308</v>
      </c>
      <c r="I177" s="172">
        <f>tab_dinamicas!T698</f>
        <v>12650.472595374786</v>
      </c>
      <c r="J177" s="172">
        <f>tab_dinamicas!U698</f>
        <v>12416.72319825317</v>
      </c>
      <c r="K177" s="172">
        <f>tab_dinamicas!V698</f>
        <v>270227.43438758061</v>
      </c>
      <c r="L177" s="172">
        <f t="shared" si="10"/>
        <v>2361451.1413438078</v>
      </c>
      <c r="N177" s="157" t="s">
        <v>541</v>
      </c>
      <c r="O177" s="20">
        <f>+B177/'Total x Ano'!$G$30</f>
        <v>2.4325407618302364E-3</v>
      </c>
      <c r="P177" s="20">
        <f>+C177/'Total x Ano'!$G$30</f>
        <v>3.4335947895793435E-4</v>
      </c>
      <c r="Q177" s="20">
        <f>+D177/'Total x Ano'!$G$30</f>
        <v>6.247591555076943E-3</v>
      </c>
      <c r="R177" s="20">
        <f>+E177/'Total x Ano'!$G$30</f>
        <v>6.9766064951721284E-5</v>
      </c>
      <c r="S177" s="20">
        <f>+F177/'Total x Ano'!$G$30</f>
        <v>2.1360813271442615E-3</v>
      </c>
      <c r="T177" s="20">
        <f>+G177/'Total x Ano'!$G$30</f>
        <v>2.5236801565514249E-4</v>
      </c>
      <c r="U177" s="20">
        <f>+H177/'Total x Ano'!$G$30</f>
        <v>2.3246287681489755E-4</v>
      </c>
      <c r="V177" s="20">
        <f>+I177/'Total x Ano'!$G$30</f>
        <v>7.1722440569939636E-5</v>
      </c>
      <c r="W177" s="20">
        <f>+J177/'Total x Ano'!$G$30</f>
        <v>7.0397187531610938E-5</v>
      </c>
      <c r="X177" s="20">
        <f>+K177/'Total x Ano'!$G$30</f>
        <v>1.5320669609067924E-3</v>
      </c>
      <c r="Y177" s="20">
        <f>+L177/'Total x Ano'!$G$30</f>
        <v>1.3388356669439478E-2</v>
      </c>
    </row>
    <row r="178" spans="1:25" x14ac:dyDescent="0.25">
      <c r="A178" s="157" t="s">
        <v>542</v>
      </c>
      <c r="B178" s="172">
        <f>tab_dinamicas!M699</f>
        <v>4992.2982966089139</v>
      </c>
      <c r="C178" s="172">
        <f>tab_dinamicas!N699</f>
        <v>5484.6860964280313</v>
      </c>
      <c r="D178" s="172">
        <f>tab_dinamicas!O699</f>
        <v>295227.92133001948</v>
      </c>
      <c r="E178" s="172">
        <f>tab_dinamicas!P699</f>
        <v>3943.6318146870976</v>
      </c>
      <c r="F178" s="172">
        <f>tab_dinamicas!Q699</f>
        <v>49491.649501978711</v>
      </c>
      <c r="G178" s="172">
        <f>tab_dinamicas!R699</f>
        <v>15042.364247023475</v>
      </c>
      <c r="H178" s="172">
        <f>tab_dinamicas!S699</f>
        <v>9259.2447830423916</v>
      </c>
      <c r="I178" s="172">
        <f>tab_dinamicas!T699</f>
        <v>1768.868355728139</v>
      </c>
      <c r="J178" s="172">
        <f>tab_dinamicas!U699</f>
        <v>332.59767820843115</v>
      </c>
      <c r="K178" s="172">
        <f>tab_dinamicas!V699</f>
        <v>29646.514161278639</v>
      </c>
      <c r="L178" s="172">
        <f t="shared" si="10"/>
        <v>415189.77626500337</v>
      </c>
      <c r="N178" s="157" t="s">
        <v>542</v>
      </c>
      <c r="O178" s="20">
        <f>+B178/'Total x Ano'!$G$30</f>
        <v>2.8304066522926272E-5</v>
      </c>
      <c r="P178" s="20">
        <f>+C178/'Total x Ano'!$G$30</f>
        <v>3.1095681969988842E-5</v>
      </c>
      <c r="Q178" s="20">
        <f>+D178/'Total x Ano'!$G$30</f>
        <v>1.6738083800854095E-3</v>
      </c>
      <c r="R178" s="20">
        <f>+E178/'Total x Ano'!$G$30</f>
        <v>2.2358603311154705E-5</v>
      </c>
      <c r="S178" s="20">
        <f>+F178/'Total x Ano'!$G$30</f>
        <v>2.8059520016760191E-4</v>
      </c>
      <c r="T178" s="20">
        <f>+G178/'Total x Ano'!$G$30</f>
        <v>8.5283381123087831E-5</v>
      </c>
      <c r="U178" s="20">
        <f>+H178/'Total x Ano'!$G$30</f>
        <v>5.2495717347119936E-5</v>
      </c>
      <c r="V178" s="20">
        <f>+I178/'Total x Ano'!$G$30</f>
        <v>1.0028681107624634E-5</v>
      </c>
      <c r="W178" s="20">
        <f>+J178/'Total x Ano'!$G$30</f>
        <v>1.8856779483262763E-6</v>
      </c>
      <c r="X178" s="20">
        <f>+K178/'Total x Ano'!$G$30</f>
        <v>1.680822857808172E-4</v>
      </c>
      <c r="Y178" s="20">
        <f>+L178/'Total x Ano'!$G$30</f>
        <v>2.3539376753640572E-3</v>
      </c>
    </row>
    <row r="179" spans="1:25" x14ac:dyDescent="0.25">
      <c r="A179" s="157" t="s">
        <v>543</v>
      </c>
      <c r="B179" s="172">
        <f>tab_dinamicas!M700</f>
        <v>29193.303567778519</v>
      </c>
      <c r="C179" s="172">
        <f>tab_dinamicas!N700</f>
        <v>8428.9897602512501</v>
      </c>
      <c r="D179" s="172">
        <f>tab_dinamicas!O700</f>
        <v>232897.52357033463</v>
      </c>
      <c r="E179" s="172">
        <f>tab_dinamicas!P700</f>
        <v>16326.690277722291</v>
      </c>
      <c r="F179" s="172">
        <f>tab_dinamicas!Q700</f>
        <v>60132.560175442501</v>
      </c>
      <c r="G179" s="172">
        <f>tab_dinamicas!R700</f>
        <v>15696.695059692236</v>
      </c>
      <c r="H179" s="172">
        <f>tab_dinamicas!S700</f>
        <v>8992.2022465727314</v>
      </c>
      <c r="I179" s="172">
        <f>tab_dinamicas!T700</f>
        <v>0</v>
      </c>
      <c r="J179" s="172">
        <f>tab_dinamicas!U700</f>
        <v>723.65191804137442</v>
      </c>
      <c r="K179" s="172">
        <f>tab_dinamicas!V700</f>
        <v>46564.808514864264</v>
      </c>
      <c r="L179" s="172">
        <f t="shared" si="10"/>
        <v>418956.42509069981</v>
      </c>
      <c r="N179" s="157" t="s">
        <v>543</v>
      </c>
      <c r="O179" s="20">
        <f>+B179/'Total x Ano'!$G$30</f>
        <v>1.6551278732035148E-4</v>
      </c>
      <c r="P179" s="20">
        <f>+C179/'Total x Ano'!$G$30</f>
        <v>4.7788548023516707E-5</v>
      </c>
      <c r="Q179" s="20">
        <f>+D179/'Total x Ano'!$G$30</f>
        <v>1.3204233017560687E-3</v>
      </c>
      <c r="R179" s="20">
        <f>+E179/'Total x Ano'!$G$30</f>
        <v>9.2564927066509826E-5</v>
      </c>
      <c r="S179" s="20">
        <f>+F179/'Total x Ano'!$G$30</f>
        <v>3.4092433630332052E-4</v>
      </c>
      <c r="T179" s="20">
        <f>+G179/'Total x Ano'!$G$30</f>
        <v>8.899313998552543E-5</v>
      </c>
      <c r="U179" s="20">
        <f>+H179/'Total x Ano'!$G$30</f>
        <v>5.0981707312538799E-5</v>
      </c>
      <c r="V179" s="20">
        <f>+I179/'Total x Ano'!$G$30</f>
        <v>0</v>
      </c>
      <c r="W179" s="20">
        <f>+J179/'Total x Ano'!$G$30</f>
        <v>4.1027780815098981E-6</v>
      </c>
      <c r="X179" s="20">
        <f>+K179/'Total x Ano'!$G$30</f>
        <v>2.6400133956885007E-4</v>
      </c>
      <c r="Y179" s="20">
        <f>+L179/'Total x Ano'!$G$30</f>
        <v>2.3752928654181917E-3</v>
      </c>
    </row>
    <row r="180" spans="1:25" x14ac:dyDescent="0.25">
      <c r="A180" s="157" t="s">
        <v>544</v>
      </c>
      <c r="B180" s="172">
        <f>tab_dinamicas!M701</f>
        <v>83345.227764633906</v>
      </c>
      <c r="C180" s="172">
        <f>tab_dinamicas!N701</f>
        <v>142858.33243500328</v>
      </c>
      <c r="D180" s="172">
        <f>tab_dinamicas!O701</f>
        <v>1244293.7032679142</v>
      </c>
      <c r="E180" s="172">
        <f>tab_dinamicas!P701</f>
        <v>15491.911185359191</v>
      </c>
      <c r="F180" s="172">
        <f>tab_dinamicas!Q701</f>
        <v>250676.73056143775</v>
      </c>
      <c r="G180" s="172">
        <f>tab_dinamicas!R701</f>
        <v>67993.335686644612</v>
      </c>
      <c r="H180" s="172">
        <f>tab_dinamicas!S701</f>
        <v>41022.253853651193</v>
      </c>
      <c r="I180" s="172">
        <f>tab_dinamicas!T701</f>
        <v>32214.91006288298</v>
      </c>
      <c r="J180" s="172">
        <f>tab_dinamicas!U701</f>
        <v>31861.634103702319</v>
      </c>
      <c r="K180" s="172">
        <f>tab_dinamicas!V701</f>
        <v>303140.27538908523</v>
      </c>
      <c r="L180" s="172">
        <f t="shared" si="10"/>
        <v>2212898.3143103146</v>
      </c>
      <c r="N180" s="157" t="s">
        <v>544</v>
      </c>
      <c r="O180" s="20">
        <f>+B180/'Total x Ano'!$G$30</f>
        <v>4.7252963081573636E-4</v>
      </c>
      <c r="P180" s="20">
        <f>+C180/'Total x Ano'!$G$30</f>
        <v>8.0994193542906505E-4</v>
      </c>
      <c r="Q180" s="20">
        <f>+D180/'Total x Ano'!$G$30</f>
        <v>7.0545808080570861E-3</v>
      </c>
      <c r="R180" s="20">
        <f>+E180/'Total x Ano'!$G$30</f>
        <v>8.7832108320834584E-5</v>
      </c>
      <c r="S180" s="20">
        <f>+F180/'Total x Ano'!$G$30</f>
        <v>1.4212233396349912E-3</v>
      </c>
      <c r="T180" s="20">
        <f>+G180/'Total x Ano'!$G$30</f>
        <v>3.8549136731226184E-4</v>
      </c>
      <c r="U180" s="20">
        <f>+H180/'Total x Ano'!$G$30</f>
        <v>2.3257756908933155E-4</v>
      </c>
      <c r="V180" s="20">
        <f>+I180/'Total x Ano'!$G$30</f>
        <v>1.8264392535784332E-4</v>
      </c>
      <c r="W180" s="20">
        <f>+J180/'Total x Ano'!$G$30</f>
        <v>1.8064101093736646E-4</v>
      </c>
      <c r="X180" s="20">
        <f>+K180/'Total x Ano'!$G$30</f>
        <v>1.7186678380614812E-3</v>
      </c>
      <c r="Y180" s="20">
        <f>+L180/'Total x Ano'!$G$30</f>
        <v>1.2546129533015997E-2</v>
      </c>
    </row>
    <row r="181" spans="1:25" x14ac:dyDescent="0.25">
      <c r="A181" s="157" t="s">
        <v>545</v>
      </c>
      <c r="B181" s="172">
        <f>tab_dinamicas!M702</f>
        <v>423424.81623833551</v>
      </c>
      <c r="C181" s="172">
        <f>tab_dinamicas!N702</f>
        <v>293301.15290926403</v>
      </c>
      <c r="D181" s="172">
        <f>tab_dinamicas!O702</f>
        <v>3106578.0517649273</v>
      </c>
      <c r="E181" s="172">
        <f>tab_dinamicas!P702</f>
        <v>47768.944061264781</v>
      </c>
      <c r="F181" s="172">
        <f>tab_dinamicas!Q702</f>
        <v>1389841.9227294647</v>
      </c>
      <c r="G181" s="172">
        <f>tab_dinamicas!R702</f>
        <v>264608.32311911299</v>
      </c>
      <c r="H181" s="172">
        <f>tab_dinamicas!S702</f>
        <v>139449.83925711154</v>
      </c>
      <c r="I181" s="172">
        <f>tab_dinamicas!T702</f>
        <v>71473.709463619074</v>
      </c>
      <c r="J181" s="172">
        <f>tab_dinamicas!U702</f>
        <v>192022.03117787678</v>
      </c>
      <c r="K181" s="172">
        <f>tab_dinamicas!V702</f>
        <v>549305.88952198857</v>
      </c>
      <c r="L181" s="172">
        <f t="shared" si="10"/>
        <v>6477774.680242965</v>
      </c>
      <c r="N181" s="157" t="s">
        <v>545</v>
      </c>
      <c r="O181" s="20">
        <f>+B181/'Total x Ano'!$G$30</f>
        <v>2.4006266160835005E-3</v>
      </c>
      <c r="P181" s="20">
        <f>+C181/'Total x Ano'!$G$30</f>
        <v>1.6628844772424284E-3</v>
      </c>
      <c r="Q181" s="20">
        <f>+D181/'Total x Ano'!$G$30</f>
        <v>1.7612888215342425E-2</v>
      </c>
      <c r="R181" s="20">
        <f>+E181/'Total x Ano'!$G$30</f>
        <v>2.7082824184572143E-4</v>
      </c>
      <c r="S181" s="20">
        <f>+F181/'Total x Ano'!$G$30</f>
        <v>7.8797731826256278E-3</v>
      </c>
      <c r="T181" s="20">
        <f>+G181/'Total x Ano'!$G$30</f>
        <v>1.5002091491950074E-3</v>
      </c>
      <c r="U181" s="20">
        <f>+H181/'Total x Ano'!$G$30</f>
        <v>7.906173254161739E-4</v>
      </c>
      <c r="V181" s="20">
        <f>+I181/'Total x Ano'!$G$30</f>
        <v>4.0522350771241515E-4</v>
      </c>
      <c r="W181" s="20">
        <f>+J181/'Total x Ano'!$G$30</f>
        <v>1.0886778035715228E-3</v>
      </c>
      <c r="X181" s="20">
        <f>+K181/'Total x Ano'!$G$30</f>
        <v>3.1143151940713288E-3</v>
      </c>
      <c r="Y181" s="20">
        <f>+L181/'Total x Ano'!$G$30</f>
        <v>3.672604371310615E-2</v>
      </c>
    </row>
    <row r="182" spans="1:25" x14ac:dyDescent="0.25">
      <c r="A182" s="157" t="s">
        <v>546</v>
      </c>
      <c r="B182" s="172">
        <f>tab_dinamicas!M703</f>
        <v>27018.853009839557</v>
      </c>
      <c r="C182" s="172">
        <f>tab_dinamicas!N703</f>
        <v>52965.496293598706</v>
      </c>
      <c r="D182" s="172">
        <f>tab_dinamicas!O703</f>
        <v>802517.37746864604</v>
      </c>
      <c r="E182" s="172">
        <f>tab_dinamicas!P703</f>
        <v>5222.0553206118484</v>
      </c>
      <c r="F182" s="172">
        <f>tab_dinamicas!Q703</f>
        <v>386267.98079185683</v>
      </c>
      <c r="G182" s="172">
        <f>tab_dinamicas!R703</f>
        <v>46491.73691863905</v>
      </c>
      <c r="H182" s="172">
        <f>tab_dinamicas!S703</f>
        <v>39634.990671587562</v>
      </c>
      <c r="I182" s="172">
        <f>tab_dinamicas!T703</f>
        <v>46577.341290934666</v>
      </c>
      <c r="J182" s="172">
        <f>tab_dinamicas!U703</f>
        <v>3181.1762856584778</v>
      </c>
      <c r="K182" s="172">
        <f>tab_dinamicas!V703</f>
        <v>107841.78872447419</v>
      </c>
      <c r="L182" s="172">
        <f t="shared" si="10"/>
        <v>1517718.7967758472</v>
      </c>
      <c r="N182" s="157" t="s">
        <v>546</v>
      </c>
      <c r="O182" s="20">
        <f>+B182/'Total x Ano'!$G$30</f>
        <v>1.5318463912365328E-4</v>
      </c>
      <c r="P182" s="20">
        <f>+C182/'Total x Ano'!$G$30</f>
        <v>3.0029033552184429E-4</v>
      </c>
      <c r="Q182" s="20">
        <f>+D182/'Total x Ano'!$G$30</f>
        <v>4.5499094581559806E-3</v>
      </c>
      <c r="R182" s="20">
        <f>+E182/'Total x Ano'!$G$30</f>
        <v>2.9606684616862266E-5</v>
      </c>
      <c r="S182" s="20">
        <f>+F182/'Total x Ano'!$G$30</f>
        <v>2.1899642157672109E-3</v>
      </c>
      <c r="T182" s="20">
        <f>+G182/'Total x Ano'!$G$30</f>
        <v>2.6358705676810082E-4</v>
      </c>
      <c r="U182" s="20">
        <f>+H182/'Total x Ano'!$G$30</f>
        <v>2.2471241619640312E-4</v>
      </c>
      <c r="V182" s="20">
        <f>+I182/'Total x Ano'!$G$30</f>
        <v>2.6407239472351794E-4</v>
      </c>
      <c r="W182" s="20">
        <f>+J182/'Total x Ano'!$G$30</f>
        <v>1.8035826359092786E-5</v>
      </c>
      <c r="X182" s="20">
        <f>+K182/'Total x Ano'!$G$30</f>
        <v>6.1141401828537268E-4</v>
      </c>
      <c r="Y182" s="20">
        <f>+L182/'Total x Ano'!$G$30</f>
        <v>8.6047770455180399E-3</v>
      </c>
    </row>
    <row r="183" spans="1:25" x14ac:dyDescent="0.25">
      <c r="A183" s="157" t="s">
        <v>547</v>
      </c>
      <c r="B183" s="172">
        <f>tab_dinamicas!M704</f>
        <v>626509.41718685743</v>
      </c>
      <c r="C183" s="172">
        <f>tab_dinamicas!N704</f>
        <v>425013.92819680803</v>
      </c>
      <c r="D183" s="172">
        <f>tab_dinamicas!O704</f>
        <v>17911940.503557008</v>
      </c>
      <c r="E183" s="172">
        <f>tab_dinamicas!P704</f>
        <v>251589.4771924004</v>
      </c>
      <c r="F183" s="172">
        <f>tab_dinamicas!Q704</f>
        <v>3020097.6927094543</v>
      </c>
      <c r="G183" s="172">
        <f>tab_dinamicas!R704</f>
        <v>424511.1068369312</v>
      </c>
      <c r="H183" s="172">
        <f>tab_dinamicas!S704</f>
        <v>186382.57928983722</v>
      </c>
      <c r="I183" s="172">
        <f>tab_dinamicas!T704</f>
        <v>406223.21034898929</v>
      </c>
      <c r="J183" s="172">
        <f>tab_dinamicas!U704</f>
        <v>563239.81069377589</v>
      </c>
      <c r="K183" s="172">
        <f>tab_dinamicas!V704</f>
        <v>1286633.7255124026</v>
      </c>
      <c r="L183" s="172">
        <f t="shared" si="10"/>
        <v>25102141.451524466</v>
      </c>
      <c r="N183" s="157" t="s">
        <v>547</v>
      </c>
      <c r="O183" s="20">
        <f>+B183/'Total x Ano'!$G$30</f>
        <v>3.5520241715808129E-3</v>
      </c>
      <c r="P183" s="20">
        <f>+C183/'Total x Ano'!$G$30</f>
        <v>2.409636159967434E-3</v>
      </c>
      <c r="Q183" s="20">
        <f>+D183/'Total x Ano'!$G$30</f>
        <v>0.10155257667831039</v>
      </c>
      <c r="R183" s="20">
        <f>+E183/'Total x Ano'!$G$30</f>
        <v>1.4263981989535725E-3</v>
      </c>
      <c r="S183" s="20">
        <f>+F183/'Total x Ano'!$G$30</f>
        <v>1.7122583812399329E-2</v>
      </c>
      <c r="T183" s="20">
        <f>+G183/'Total x Ano'!$G$30</f>
        <v>2.4067853909681596E-3</v>
      </c>
      <c r="U183" s="20">
        <f>+H183/'Total x Ano'!$G$30</f>
        <v>1.0567046697745424E-3</v>
      </c>
      <c r="V183" s="20">
        <f>+I183/'Total x Ano'!$G$30</f>
        <v>2.3031013144155428E-3</v>
      </c>
      <c r="W183" s="20">
        <f>+J183/'Total x Ano'!$G$30</f>
        <v>3.1933142058169551E-3</v>
      </c>
      <c r="X183" s="20">
        <f>+K183/'Total x Ano'!$G$30</f>
        <v>7.2946295261002774E-3</v>
      </c>
      <c r="Y183" s="20">
        <f>+L183/'Total x Ano'!$G$30</f>
        <v>0.14231775412828701</v>
      </c>
    </row>
    <row r="184" spans="1:25" x14ac:dyDescent="0.25">
      <c r="A184" s="157" t="s">
        <v>548</v>
      </c>
      <c r="B184" s="172">
        <f>tab_dinamicas!M705</f>
        <v>2974963.9875846552</v>
      </c>
      <c r="C184" s="172">
        <f>tab_dinamicas!N705</f>
        <v>1702429.1608296561</v>
      </c>
      <c r="D184" s="172">
        <f>tab_dinamicas!O705</f>
        <v>27558195.770604055</v>
      </c>
      <c r="E184" s="172">
        <f>tab_dinamicas!P705</f>
        <v>1835265.4463971888</v>
      </c>
      <c r="F184" s="172">
        <f>tab_dinamicas!Q705</f>
        <v>13408410.054453554</v>
      </c>
      <c r="G184" s="172">
        <f>tab_dinamicas!R705</f>
        <v>1563679.7110311915</v>
      </c>
      <c r="H184" s="172">
        <f>tab_dinamicas!S705</f>
        <v>698145.55556492205</v>
      </c>
      <c r="I184" s="172">
        <f>tab_dinamicas!T705</f>
        <v>2528099.0045467461</v>
      </c>
      <c r="J184" s="172">
        <f>tab_dinamicas!U705</f>
        <v>401356.45247723063</v>
      </c>
      <c r="K184" s="172">
        <f>tab_dinamicas!V705</f>
        <v>10118435.600347584</v>
      </c>
      <c r="L184" s="172">
        <f t="shared" si="10"/>
        <v>62788980.743836783</v>
      </c>
      <c r="N184" s="157" t="s">
        <v>548</v>
      </c>
      <c r="O184" s="20">
        <f>+B184/'Total x Ano'!$G$30</f>
        <v>1.6866696179814115E-2</v>
      </c>
      <c r="P184" s="20">
        <f>+C184/'Total x Ano'!$G$30</f>
        <v>9.6520010135257538E-3</v>
      </c>
      <c r="Q184" s="20">
        <f>+D184/'Total x Ano'!$G$30</f>
        <v>0.15624246789756818</v>
      </c>
      <c r="R184" s="20">
        <f>+E184/'Total x Ano'!$G$30</f>
        <v>1.0405122489843741E-2</v>
      </c>
      <c r="S184" s="20">
        <f>+F184/'Total x Ano'!$G$30</f>
        <v>7.6019602115065088E-2</v>
      </c>
      <c r="T184" s="20">
        <f>+G184/'Total x Ano'!$G$30</f>
        <v>8.8653545785996306E-3</v>
      </c>
      <c r="U184" s="20">
        <f>+H184/'Total x Ano'!$G$30</f>
        <v>3.9581685775502166E-3</v>
      </c>
      <c r="V184" s="20">
        <f>+I184/'Total x Ano'!$G$30</f>
        <v>1.4333174451903208E-2</v>
      </c>
      <c r="W184" s="20">
        <f>+J184/'Total x Ano'!$G$30</f>
        <v>2.2755090051485263E-3</v>
      </c>
      <c r="X184" s="20">
        <f>+K184/'Total x Ano'!$G$30</f>
        <v>5.7366939498531104E-2</v>
      </c>
      <c r="Y184" s="20">
        <f>+L184/'Total x Ano'!$G$30</f>
        <v>0.35598503580754959</v>
      </c>
    </row>
    <row r="185" spans="1:25" x14ac:dyDescent="0.25">
      <c r="A185" s="157" t="s">
        <v>549</v>
      </c>
      <c r="B185" s="172">
        <f>tab_dinamicas!M706</f>
        <v>211600.09480154654</v>
      </c>
      <c r="C185" s="172">
        <f>tab_dinamicas!N706</f>
        <v>279939.57703908742</v>
      </c>
      <c r="D185" s="172">
        <f>tab_dinamicas!O706</f>
        <v>2581586.5691769035</v>
      </c>
      <c r="E185" s="172">
        <f>tab_dinamicas!P706</f>
        <v>106030.04516322784</v>
      </c>
      <c r="F185" s="172">
        <f>tab_dinamicas!Q706</f>
        <v>1746479.2013409387</v>
      </c>
      <c r="G185" s="172">
        <f>tab_dinamicas!R706</f>
        <v>209051.8578325453</v>
      </c>
      <c r="H185" s="172">
        <f>tab_dinamicas!S706</f>
        <v>114069.27642718903</v>
      </c>
      <c r="I185" s="172">
        <f>tab_dinamicas!T706</f>
        <v>205924.49562019901</v>
      </c>
      <c r="J185" s="172">
        <f>tab_dinamicas!U706</f>
        <v>134108.49770726979</v>
      </c>
      <c r="K185" s="172">
        <f>tab_dinamicas!V706</f>
        <v>604035.83587311953</v>
      </c>
      <c r="L185" s="172">
        <f t="shared" si="10"/>
        <v>6192825.4509820268</v>
      </c>
      <c r="N185" s="157" t="s">
        <v>549</v>
      </c>
      <c r="O185" s="20">
        <f>+B185/'Total x Ano'!$G$30</f>
        <v>1.1996765424831855E-3</v>
      </c>
      <c r="P185" s="20">
        <f>+C185/'Total x Ano'!$G$30</f>
        <v>1.5871304037052975E-3</v>
      </c>
      <c r="Q185" s="20">
        <f>+D185/'Total x Ano'!$G$30</f>
        <v>1.4636424678050479E-2</v>
      </c>
      <c r="R185" s="20">
        <f>+E185/'Total x Ano'!$G$30</f>
        <v>6.0114225421333553E-4</v>
      </c>
      <c r="S185" s="20">
        <f>+F185/'Total x Ano'!$G$30</f>
        <v>9.9017447593703969E-3</v>
      </c>
      <c r="T185" s="20">
        <f>+G185/'Total x Ano'!$G$30</f>
        <v>1.1852291949086659E-3</v>
      </c>
      <c r="U185" s="20">
        <f>+H185/'Total x Ano'!$G$30</f>
        <v>6.4672104838172642E-4</v>
      </c>
      <c r="V185" s="20">
        <f>+I185/'Total x Ano'!$G$30</f>
        <v>1.1674984699318227E-3</v>
      </c>
      <c r="W185" s="20">
        <f>+J185/'Total x Ano'!$G$30</f>
        <v>7.6033434199527475E-4</v>
      </c>
      <c r="X185" s="20">
        <f>+K185/'Total x Ano'!$G$30</f>
        <v>3.4246091609544432E-3</v>
      </c>
      <c r="Y185" s="20">
        <f>+L185/'Total x Ano'!$G$30</f>
        <v>3.511051085399463E-2</v>
      </c>
    </row>
    <row r="186" spans="1:25" x14ac:dyDescent="0.25">
      <c r="A186" s="157" t="s">
        <v>550</v>
      </c>
      <c r="B186" s="172">
        <f>tab_dinamicas!M707</f>
        <v>133554.28642010866</v>
      </c>
      <c r="C186" s="172">
        <f>tab_dinamicas!N707</f>
        <v>87686.619965566715</v>
      </c>
      <c r="D186" s="172">
        <f>tab_dinamicas!O707</f>
        <v>1759976.3263471655</v>
      </c>
      <c r="E186" s="172">
        <f>tab_dinamicas!P707</f>
        <v>38234.578231594227</v>
      </c>
      <c r="F186" s="172">
        <f>tab_dinamicas!Q707</f>
        <v>541790.28177064867</v>
      </c>
      <c r="G186" s="172">
        <f>tab_dinamicas!R707</f>
        <v>161412.5836891013</v>
      </c>
      <c r="H186" s="172">
        <f>tab_dinamicas!S707</f>
        <v>137526.24819596208</v>
      </c>
      <c r="I186" s="172">
        <f>tab_dinamicas!T707</f>
        <v>92673.606224386152</v>
      </c>
      <c r="J186" s="172">
        <f>tab_dinamicas!U707</f>
        <v>3331.9468884978305</v>
      </c>
      <c r="K186" s="172">
        <f>tab_dinamicas!V707</f>
        <v>309485.42703815061</v>
      </c>
      <c r="L186" s="172">
        <f t="shared" si="10"/>
        <v>3265671.9047711818</v>
      </c>
      <c r="N186" s="157" t="s">
        <v>550</v>
      </c>
      <c r="O186" s="20">
        <f>+B186/'Total x Ano'!$G$30</f>
        <v>7.5719221542198479E-4</v>
      </c>
      <c r="P186" s="20">
        <f>+C186/'Total x Ano'!$G$30</f>
        <v>4.971433550679075E-4</v>
      </c>
      <c r="Q186" s="20">
        <f>+D186/'Total x Ano'!$G$30</f>
        <v>9.9782673350153634E-3</v>
      </c>
      <c r="R186" s="20">
        <f>+E186/'Total x Ano'!$G$30</f>
        <v>2.1677271297633929E-4</v>
      </c>
      <c r="S186" s="20">
        <f>+F186/'Total x Ano'!$G$30</f>
        <v>3.0717051076711152E-3</v>
      </c>
      <c r="T186" s="20">
        <f>+G186/'Total x Ano'!$G$30</f>
        <v>9.1513612267060099E-4</v>
      </c>
      <c r="U186" s="20">
        <f>+H186/'Total x Ano'!$G$30</f>
        <v>7.7971143676070962E-4</v>
      </c>
      <c r="V186" s="20">
        <f>+I186/'Total x Ano'!$G$30</f>
        <v>5.2541730474644013E-4</v>
      </c>
      <c r="W186" s="20">
        <f>+J186/'Total x Ano'!$G$30</f>
        <v>1.8890627278213632E-5</v>
      </c>
      <c r="X186" s="20">
        <f>+K186/'Total x Ano'!$G$30</f>
        <v>1.754641969353915E-3</v>
      </c>
      <c r="Y186" s="20">
        <f>+L186/'Total x Ano'!$G$30</f>
        <v>1.851487818696259E-2</v>
      </c>
    </row>
    <row r="187" spans="1:25" x14ac:dyDescent="0.25">
      <c r="A187" s="157" t="s">
        <v>551</v>
      </c>
      <c r="B187" s="172">
        <f>tab_dinamicas!M708</f>
        <v>575025.046271028</v>
      </c>
      <c r="C187" s="172">
        <f>tab_dinamicas!N708</f>
        <v>109611.57772710225</v>
      </c>
      <c r="D187" s="172">
        <f>tab_dinamicas!O708</f>
        <v>3006741.2564984742</v>
      </c>
      <c r="E187" s="172">
        <f>tab_dinamicas!P708</f>
        <v>25424.394313046698</v>
      </c>
      <c r="F187" s="172">
        <f>tab_dinamicas!Q708</f>
        <v>1443895.5626766342</v>
      </c>
      <c r="G187" s="172">
        <f>tab_dinamicas!R708</f>
        <v>199014.08087653902</v>
      </c>
      <c r="H187" s="172">
        <f>tab_dinamicas!S708</f>
        <v>90923.698920273993</v>
      </c>
      <c r="I187" s="172">
        <f>tab_dinamicas!T708</f>
        <v>101417.67989310189</v>
      </c>
      <c r="J187" s="172">
        <f>tab_dinamicas!U708</f>
        <v>79223.776605700928</v>
      </c>
      <c r="K187" s="172">
        <f>tab_dinamicas!V708</f>
        <v>568193.84338332259</v>
      </c>
      <c r="L187" s="172">
        <f t="shared" si="10"/>
        <v>6199470.9171652244</v>
      </c>
      <c r="N187" s="157" t="s">
        <v>551</v>
      </c>
      <c r="O187" s="20">
        <f>+B187/'Total x Ano'!$G$30</f>
        <v>3.2601311450197834E-3</v>
      </c>
      <c r="P187" s="20">
        <f>+C187/'Total x Ano'!$G$30</f>
        <v>6.2144791904325688E-4</v>
      </c>
      <c r="Q187" s="20">
        <f>+D187/'Total x Ano'!$G$30</f>
        <v>1.7046858878398172E-2</v>
      </c>
      <c r="R187" s="20">
        <f>+E187/'Total x Ano'!$G$30</f>
        <v>1.441447816590586E-4</v>
      </c>
      <c r="S187" s="20">
        <f>+F187/'Total x Ano'!$G$30</f>
        <v>8.1862327990131784E-3</v>
      </c>
      <c r="T187" s="20">
        <f>+G187/'Total x Ano'!$G$30</f>
        <v>1.1283195533317426E-3</v>
      </c>
      <c r="U187" s="20">
        <f>+H187/'Total x Ano'!$G$30</f>
        <v>5.1549612419955879E-4</v>
      </c>
      <c r="V187" s="20">
        <f>+I187/'Total x Ano'!$G$30</f>
        <v>5.7499223558917661E-4</v>
      </c>
      <c r="W187" s="20">
        <f>+J187/'Total x Ano'!$G$30</f>
        <v>4.4916287249268722E-4</v>
      </c>
      <c r="X187" s="20">
        <f>+K187/'Total x Ano'!$G$30</f>
        <v>3.2214013237075122E-3</v>
      </c>
      <c r="Y187" s="20">
        <f>+L187/'Total x Ano'!$G$30</f>
        <v>3.5148187632454128E-2</v>
      </c>
    </row>
    <row r="188" spans="1:25" x14ac:dyDescent="0.25">
      <c r="A188" s="157" t="s">
        <v>552</v>
      </c>
      <c r="B188" s="172">
        <f>tab_dinamicas!M709</f>
        <v>10260.109128975166</v>
      </c>
      <c r="C188" s="172">
        <f>tab_dinamicas!N709</f>
        <v>30974.189032228613</v>
      </c>
      <c r="D188" s="172">
        <f>tab_dinamicas!O709</f>
        <v>489605.10856887721</v>
      </c>
      <c r="E188" s="172">
        <f>tab_dinamicas!P709</f>
        <v>8130.6496231064975</v>
      </c>
      <c r="F188" s="172">
        <f>tab_dinamicas!Q709</f>
        <v>101393.60017261098</v>
      </c>
      <c r="G188" s="172">
        <f>tab_dinamicas!R709</f>
        <v>19988.948013136389</v>
      </c>
      <c r="H188" s="172">
        <f>tab_dinamicas!S709</f>
        <v>21059.895440676006</v>
      </c>
      <c r="I188" s="172">
        <f>tab_dinamicas!T709</f>
        <v>4046.0413251687701</v>
      </c>
      <c r="J188" s="172">
        <f>tab_dinamicas!U709</f>
        <v>3211.1276049011403</v>
      </c>
      <c r="K188" s="172">
        <f>tab_dinamicas!V709</f>
        <v>77632.860187370999</v>
      </c>
      <c r="L188" s="172">
        <f t="shared" si="10"/>
        <v>766302.52909705171</v>
      </c>
      <c r="N188" s="157" t="s">
        <v>552</v>
      </c>
      <c r="O188" s="20">
        <f>+B188/'Total x Ano'!$G$30</f>
        <v>5.8170164133873221E-5</v>
      </c>
      <c r="P188" s="20">
        <f>+C188/'Total x Ano'!$G$30</f>
        <v>1.7560959998271723E-4</v>
      </c>
      <c r="Q188" s="20">
        <f>+D188/'Total x Ano'!$G$30</f>
        <v>2.7758388500765565E-3</v>
      </c>
      <c r="R188" s="20">
        <f>+E188/'Total x Ano'!$G$30</f>
        <v>4.6097094791657572E-5</v>
      </c>
      <c r="S188" s="20">
        <f>+F188/'Total x Ano'!$G$30</f>
        <v>5.7485571449806096E-4</v>
      </c>
      <c r="T188" s="20">
        <f>+G188/'Total x Ano'!$G$30</f>
        <v>1.1332826699707291E-4</v>
      </c>
      <c r="U188" s="20">
        <f>+H188/'Total x Ano'!$G$30</f>
        <v>1.1940005306246648E-4</v>
      </c>
      <c r="V188" s="20">
        <f>+I188/'Total x Ano'!$G$30</f>
        <v>2.293921877622467E-5</v>
      </c>
      <c r="W188" s="20">
        <f>+J188/'Total x Ano'!$G$30</f>
        <v>1.8205636751406393E-5</v>
      </c>
      <c r="X188" s="20">
        <f>+K188/'Total x Ano'!$G$30</f>
        <v>4.4014309813997818E-4</v>
      </c>
      <c r="Y188" s="20">
        <f>+L188/'Total x Ano'!$G$30</f>
        <v>4.3445876972100141E-3</v>
      </c>
    </row>
    <row r="189" spans="1:25" x14ac:dyDescent="0.25">
      <c r="A189" s="157" t="s">
        <v>553</v>
      </c>
      <c r="B189" s="172">
        <f>tab_dinamicas!M710</f>
        <v>16005.987395929529</v>
      </c>
      <c r="C189" s="172">
        <f>tab_dinamicas!N710</f>
        <v>13735.364023375247</v>
      </c>
      <c r="D189" s="172">
        <f>tab_dinamicas!O710</f>
        <v>448711.69337310398</v>
      </c>
      <c r="E189" s="172">
        <f>tab_dinamicas!P710</f>
        <v>33118.429882197735</v>
      </c>
      <c r="F189" s="172">
        <f>tab_dinamicas!Q710</f>
        <v>40335.357530554546</v>
      </c>
      <c r="G189" s="172">
        <f>tab_dinamicas!R710</f>
        <v>28004.366108514936</v>
      </c>
      <c r="H189" s="172">
        <f>tab_dinamicas!S710</f>
        <v>11857.502368919313</v>
      </c>
      <c r="I189" s="172">
        <f>tab_dinamicas!T710</f>
        <v>25080.862225050951</v>
      </c>
      <c r="J189" s="172">
        <f>tab_dinamicas!U710</f>
        <v>1857.2455925509021</v>
      </c>
      <c r="K189" s="172">
        <f>tab_dinamicas!V710</f>
        <v>63465.982115703344</v>
      </c>
      <c r="L189" s="172">
        <f t="shared" si="10"/>
        <v>682172.79061590065</v>
      </c>
      <c r="N189" s="157" t="s">
        <v>553</v>
      </c>
      <c r="O189" s="20">
        <f>+B189/'Total x Ano'!$G$30</f>
        <v>9.0746687217636545E-5</v>
      </c>
      <c r="P189" s="20">
        <f>+C189/'Total x Ano'!$G$30</f>
        <v>7.7873282792075189E-5</v>
      </c>
      <c r="Q189" s="20">
        <f>+D189/'Total x Ano'!$G$30</f>
        <v>2.5439917377281171E-3</v>
      </c>
      <c r="R189" s="20">
        <f>+E189/'Total x Ano'!$G$30</f>
        <v>1.8776647284023999E-4</v>
      </c>
      <c r="S189" s="20">
        <f>+F189/'Total x Ano'!$G$30</f>
        <v>2.2868317855652081E-4</v>
      </c>
      <c r="T189" s="20">
        <f>+G189/'Total x Ano'!$G$30</f>
        <v>1.5877205130274333E-4</v>
      </c>
      <c r="U189" s="20">
        <f>+H189/'Total x Ano'!$G$30</f>
        <v>6.7226659126843339E-5</v>
      </c>
      <c r="V189" s="20">
        <f>+I189/'Total x Ano'!$G$30</f>
        <v>1.4219711056777062E-4</v>
      </c>
      <c r="W189" s="20">
        <f>+J189/'Total x Ano'!$G$30</f>
        <v>1.052973994696583E-5</v>
      </c>
      <c r="X189" s="20">
        <f>+K189/'Total x Ano'!$G$30</f>
        <v>3.598233264558547E-4</v>
      </c>
      <c r="Y189" s="20">
        <f>+L189/'Total x Ano'!$G$30</f>
        <v>3.8676102465347684E-3</v>
      </c>
    </row>
    <row r="190" spans="1:25" x14ac:dyDescent="0.25">
      <c r="A190" s="157" t="s">
        <v>554</v>
      </c>
      <c r="B190" s="172">
        <f>tab_dinamicas!M711</f>
        <v>107931.01742974683</v>
      </c>
      <c r="C190" s="172">
        <f>tab_dinamicas!N711</f>
        <v>55300.17030903502</v>
      </c>
      <c r="D190" s="172">
        <f>tab_dinamicas!O711</f>
        <v>900290.35788586165</v>
      </c>
      <c r="E190" s="172">
        <f>tab_dinamicas!P711</f>
        <v>13562.558399587255</v>
      </c>
      <c r="F190" s="172">
        <f>tab_dinamicas!Q711</f>
        <v>205623.29819323344</v>
      </c>
      <c r="G190" s="172">
        <f>tab_dinamicas!R711</f>
        <v>54562.752142833386</v>
      </c>
      <c r="H190" s="172">
        <f>tab_dinamicas!S711</f>
        <v>44233.06613363231</v>
      </c>
      <c r="I190" s="172">
        <f>tab_dinamicas!T711</f>
        <v>21266.401727178934</v>
      </c>
      <c r="J190" s="172">
        <f>tab_dinamicas!U711</f>
        <v>3820.9198128978501</v>
      </c>
      <c r="K190" s="172">
        <f>tab_dinamicas!V711</f>
        <v>151335.85383342241</v>
      </c>
      <c r="L190" s="172">
        <f t="shared" si="10"/>
        <v>1557926.3958674287</v>
      </c>
      <c r="N190" s="157" t="s">
        <v>554</v>
      </c>
      <c r="O190" s="20">
        <f>+B190/'Total x Ano'!$G$30</f>
        <v>6.1191990456454539E-4</v>
      </c>
      <c r="P190" s="20">
        <f>+C190/'Total x Ano'!$G$30</f>
        <v>3.1352687803516791E-4</v>
      </c>
      <c r="Q190" s="20">
        <f>+D190/'Total x Ano'!$G$30</f>
        <v>5.1042379011805921E-3</v>
      </c>
      <c r="R190" s="20">
        <f>+E190/'Total x Ano'!$G$30</f>
        <v>7.6893553300639664E-5</v>
      </c>
      <c r="S190" s="20">
        <f>+F190/'Total x Ano'!$G$30</f>
        <v>1.1657908171629251E-3</v>
      </c>
      <c r="T190" s="20">
        <f>+G190/'Total x Ano'!$G$30</f>
        <v>3.0934605157182076E-4</v>
      </c>
      <c r="U190" s="20">
        <f>+H190/'Total x Ano'!$G$30</f>
        <v>2.5078141809149252E-4</v>
      </c>
      <c r="V190" s="20">
        <f>+I190/'Total x Ano'!$G$30</f>
        <v>1.2057085002276663E-4</v>
      </c>
      <c r="W190" s="20">
        <f>+J190/'Total x Ano'!$G$30</f>
        <v>2.1662881930851056E-5</v>
      </c>
      <c r="X190" s="20">
        <f>+K190/'Total x Ano'!$G$30</f>
        <v>8.580056358240063E-4</v>
      </c>
      <c r="Y190" s="20">
        <f>+L190/'Total x Ano'!$G$30</f>
        <v>8.8327358916848054E-3</v>
      </c>
    </row>
    <row r="191" spans="1:25" x14ac:dyDescent="0.25">
      <c r="A191" s="157" t="s">
        <v>555</v>
      </c>
      <c r="B191" s="172">
        <f>tab_dinamicas!M712</f>
        <v>32190.78929149374</v>
      </c>
      <c r="C191" s="172">
        <f>tab_dinamicas!N712</f>
        <v>75651.86763008291</v>
      </c>
      <c r="D191" s="172">
        <f>tab_dinamicas!O712</f>
        <v>2827746.031035074</v>
      </c>
      <c r="E191" s="172">
        <f>tab_dinamicas!P712</f>
        <v>6051.7387131667565</v>
      </c>
      <c r="F191" s="172">
        <f>tab_dinamicas!Q712</f>
        <v>741959.74917632365</v>
      </c>
      <c r="G191" s="172">
        <f>tab_dinamicas!R712</f>
        <v>118101.99711161181</v>
      </c>
      <c r="H191" s="172">
        <f>tab_dinamicas!S712</f>
        <v>35113.408524326376</v>
      </c>
      <c r="I191" s="172">
        <f>tab_dinamicas!T712</f>
        <v>10231.66912570043</v>
      </c>
      <c r="J191" s="172">
        <f>tab_dinamicas!U712</f>
        <v>45484.653586202461</v>
      </c>
      <c r="K191" s="172">
        <f>tab_dinamicas!V712</f>
        <v>415837.56524937105</v>
      </c>
      <c r="L191" s="172">
        <f t="shared" si="10"/>
        <v>4308369.4694433529</v>
      </c>
      <c r="N191" s="157" t="s">
        <v>555</v>
      </c>
      <c r="O191" s="20">
        <f>+B191/'Total x Ano'!$G$30</f>
        <v>1.8250717152675734E-4</v>
      </c>
      <c r="P191" s="20">
        <f>+C191/'Total x Ano'!$G$30</f>
        <v>4.2891176904231786E-4</v>
      </c>
      <c r="Q191" s="20">
        <f>+D191/'Total x Ano'!$G$30</f>
        <v>1.6032037153453648E-2</v>
      </c>
      <c r="R191" s="20">
        <f>+E191/'Total x Ano'!$G$30</f>
        <v>3.431061305635329E-5</v>
      </c>
      <c r="S191" s="20">
        <f>+F191/'Total x Ano'!$G$30</f>
        <v>4.2065751784674428E-3</v>
      </c>
      <c r="T191" s="20">
        <f>+G191/'Total x Ano'!$G$30</f>
        <v>6.6958474516799738E-4</v>
      </c>
      <c r="U191" s="20">
        <f>+H191/'Total x Ano'!$G$30</f>
        <v>1.9907709669398315E-4</v>
      </c>
      <c r="V191" s="20">
        <f>+I191/'Total x Ano'!$G$30</f>
        <v>5.8008922217470274E-5</v>
      </c>
      <c r="W191" s="20">
        <f>+J191/'Total x Ano'!$G$30</f>
        <v>2.578773511491923E-4</v>
      </c>
      <c r="X191" s="20">
        <f>+K191/'Total x Ano'!$G$30</f>
        <v>2.3576103450278106E-3</v>
      </c>
      <c r="Y191" s="20">
        <f>+L191/'Total x Ano'!$G$30</f>
        <v>2.4426500345802973E-2</v>
      </c>
    </row>
    <row r="192" spans="1:25" x14ac:dyDescent="0.25">
      <c r="A192" s="157" t="s">
        <v>95</v>
      </c>
      <c r="B192" s="163">
        <f t="shared" ref="B192:K192" si="11">SUM(B165:B191)</f>
        <v>5901230.5774543239</v>
      </c>
      <c r="C192" s="163">
        <f t="shared" si="11"/>
        <v>3865750.9836826921</v>
      </c>
      <c r="D192" s="163">
        <f t="shared" si="11"/>
        <v>68583934.055090472</v>
      </c>
      <c r="E192" s="163">
        <f t="shared" si="11"/>
        <v>2455285.5643671211</v>
      </c>
      <c r="F192" s="163">
        <f t="shared" si="11"/>
        <v>24719415.567707904</v>
      </c>
      <c r="G192" s="163">
        <f t="shared" si="11"/>
        <v>3415102.6621001461</v>
      </c>
      <c r="H192" s="163">
        <f t="shared" si="11"/>
        <v>1778415.5153864685</v>
      </c>
      <c r="I192" s="163">
        <f t="shared" si="11"/>
        <v>3643654.3332255669</v>
      </c>
      <c r="J192" s="163">
        <f t="shared" si="11"/>
        <v>1777670.7128652278</v>
      </c>
      <c r="K192" s="163">
        <f t="shared" si="11"/>
        <v>15457566.71028096</v>
      </c>
      <c r="L192" s="172">
        <f t="shared" si="10"/>
        <v>131598026.68216088</v>
      </c>
      <c r="N192" s="157" t="s">
        <v>95</v>
      </c>
      <c r="O192" s="20">
        <f>+B192/'Total x Ano'!$G$30</f>
        <v>3.3457300206770575E-2</v>
      </c>
      <c r="P192" s="20">
        <f>+C192/'Total x Ano'!$G$30</f>
        <v>2.191705433097722E-2</v>
      </c>
      <c r="Q192" s="20">
        <f>+D192/'Total x Ano'!$G$30</f>
        <v>0.38883979212897962</v>
      </c>
      <c r="R192" s="20">
        <f>+E192/'Total x Ano'!$G$30</f>
        <v>1.392035527881671E-2</v>
      </c>
      <c r="S192" s="20">
        <f>+F192/'Total x Ano'!$G$30</f>
        <v>0.14014787199545292</v>
      </c>
      <c r="T192" s="20">
        <f>+G192/'Total x Ano'!$G$30</f>
        <v>1.9362082789877284E-2</v>
      </c>
      <c r="U192" s="20">
        <f>+H192/'Total x Ano'!$G$30</f>
        <v>1.0082809171698431E-2</v>
      </c>
      <c r="V192" s="20">
        <f>+I192/'Total x Ano'!$G$30</f>
        <v>2.0657867079821254E-2</v>
      </c>
      <c r="W192" s="20">
        <f>+J192/'Total x Ano'!$G$30</f>
        <v>1.0078586479292018E-2</v>
      </c>
      <c r="X192" s="20">
        <f>+K192/'Total x Ano'!$G$30</f>
        <v>8.7637390727943645E-2</v>
      </c>
      <c r="Y192" s="20">
        <f>+L192/'Total x Ano'!$G$30</f>
        <v>0.74610111018962977</v>
      </c>
    </row>
    <row r="193" spans="1:25" x14ac:dyDescent="0.25">
      <c r="A193" s="179"/>
      <c r="B193" s="175"/>
      <c r="C193" s="180"/>
      <c r="D193" s="180"/>
      <c r="E193" s="180"/>
      <c r="F193" s="180"/>
      <c r="G193" s="180"/>
      <c r="H193" s="180"/>
      <c r="I193" s="180"/>
      <c r="J193" s="180"/>
      <c r="K193" s="180"/>
      <c r="L193" s="180"/>
    </row>
    <row r="194" spans="1:25" x14ac:dyDescent="0.25">
      <c r="A194" s="157"/>
      <c r="B194" s="157"/>
    </row>
    <row r="195" spans="1:25" s="123" customFormat="1" x14ac:dyDescent="0.25">
      <c r="A195" s="176"/>
      <c r="B195" s="171">
        <v>2013</v>
      </c>
      <c r="C195" s="157">
        <v>2013</v>
      </c>
      <c r="D195" s="157">
        <v>2013</v>
      </c>
      <c r="E195" s="157">
        <v>2013</v>
      </c>
      <c r="F195" s="157">
        <v>2013</v>
      </c>
      <c r="G195" s="157">
        <v>2013</v>
      </c>
      <c r="H195" s="157">
        <v>2013</v>
      </c>
      <c r="I195" s="157">
        <v>2013</v>
      </c>
      <c r="J195" s="157">
        <v>2013</v>
      </c>
      <c r="K195" s="157">
        <v>2013</v>
      </c>
      <c r="L195" s="157">
        <v>2013</v>
      </c>
      <c r="M195" s="157"/>
      <c r="N195" s="157"/>
      <c r="O195" s="15">
        <v>2013</v>
      </c>
      <c r="P195" s="123">
        <v>2013</v>
      </c>
      <c r="Q195" s="123">
        <v>2013</v>
      </c>
      <c r="R195" s="123">
        <v>2013</v>
      </c>
      <c r="S195" s="123">
        <v>2013</v>
      </c>
      <c r="T195" s="123">
        <v>2013</v>
      </c>
      <c r="U195" s="123">
        <v>2013</v>
      </c>
      <c r="V195" s="123">
        <v>2013</v>
      </c>
      <c r="W195" s="123">
        <v>2013</v>
      </c>
      <c r="X195" s="123">
        <v>2013</v>
      </c>
      <c r="Y195" s="123">
        <v>2013</v>
      </c>
    </row>
    <row r="196" spans="1:25" s="123" customFormat="1" x14ac:dyDescent="0.25">
      <c r="A196" s="157"/>
      <c r="B196" s="157" t="s">
        <v>780</v>
      </c>
      <c r="C196" s="157" t="s">
        <v>782</v>
      </c>
      <c r="D196" s="157" t="s">
        <v>23</v>
      </c>
      <c r="E196" s="157" t="s">
        <v>787</v>
      </c>
      <c r="F196" s="157" t="s">
        <v>788</v>
      </c>
      <c r="G196" s="157" t="s">
        <v>791</v>
      </c>
      <c r="H196" s="157" t="s">
        <v>25</v>
      </c>
      <c r="I196" s="157" t="s">
        <v>24</v>
      </c>
      <c r="J196" s="157" t="s">
        <v>35</v>
      </c>
      <c r="K196" s="157" t="s">
        <v>795</v>
      </c>
      <c r="L196" s="157" t="s">
        <v>939</v>
      </c>
      <c r="M196" s="157"/>
      <c r="N196" s="157"/>
      <c r="O196" s="123" t="s">
        <v>780</v>
      </c>
      <c r="P196" s="123" t="s">
        <v>782</v>
      </c>
      <c r="Q196" s="123" t="s">
        <v>23</v>
      </c>
      <c r="R196" s="123" t="s">
        <v>787</v>
      </c>
      <c r="S196" s="123" t="s">
        <v>788</v>
      </c>
      <c r="T196" s="123" t="s">
        <v>791</v>
      </c>
      <c r="U196" s="123" t="s">
        <v>25</v>
      </c>
      <c r="V196" s="123" t="s">
        <v>24</v>
      </c>
      <c r="W196" s="123" t="s">
        <v>35</v>
      </c>
      <c r="X196" s="123" t="s">
        <v>795</v>
      </c>
      <c r="Y196" s="123" t="s">
        <v>939</v>
      </c>
    </row>
    <row r="197" spans="1:25" x14ac:dyDescent="0.25">
      <c r="A197" s="157" t="s">
        <v>529</v>
      </c>
      <c r="B197" s="172">
        <f>tab_dinamicas!M718</f>
        <v>5724.2298108951236</v>
      </c>
      <c r="C197" s="172">
        <f>tab_dinamicas!N718</f>
        <v>2130.5020687873775</v>
      </c>
      <c r="D197" s="172">
        <f>tab_dinamicas!O718</f>
        <v>279480.92017441045</v>
      </c>
      <c r="E197" s="172">
        <f>tab_dinamicas!P718</f>
        <v>1122.3938290358265</v>
      </c>
      <c r="F197" s="172">
        <f>tab_dinamicas!Q718</f>
        <v>33971.914264941151</v>
      </c>
      <c r="G197" s="172">
        <f>tab_dinamicas!R718</f>
        <v>10842.993127864907</v>
      </c>
      <c r="H197" s="172">
        <f>tab_dinamicas!S718</f>
        <v>3935.6151090320168</v>
      </c>
      <c r="I197" s="172">
        <f>tab_dinamicas!T718</f>
        <v>5996.797897072438</v>
      </c>
      <c r="J197" s="172">
        <f>tab_dinamicas!U718</f>
        <v>3919.9440623195669</v>
      </c>
      <c r="K197" s="172">
        <f>tab_dinamicas!V718</f>
        <v>14580.887209785189</v>
      </c>
      <c r="L197" s="172">
        <f>SUM(B197:K197)</f>
        <v>361706.19755414402</v>
      </c>
      <c r="N197" s="157" t="s">
        <v>529</v>
      </c>
      <c r="O197" s="20">
        <f>+B197/'Total x Ano'!$H$30</f>
        <v>3.1875257184421758E-5</v>
      </c>
      <c r="P197" s="20">
        <f>+C197/'Total x Ano'!$H$30</f>
        <v>1.1863657403356563E-5</v>
      </c>
      <c r="Q197" s="20">
        <f>+D197/'Total x Ano'!$H$30</f>
        <v>1.5562838151155769E-3</v>
      </c>
      <c r="R197" s="20">
        <f>+E197/'Total x Ano'!$H$30</f>
        <v>6.2500271904929554E-6</v>
      </c>
      <c r="S197" s="20">
        <f>+F197/'Total x Ano'!$H$30</f>
        <v>1.8917191308096576E-4</v>
      </c>
      <c r="T197" s="20">
        <f>+G197/'Total x Ano'!$H$30</f>
        <v>6.0378986521780645E-5</v>
      </c>
      <c r="U197" s="20">
        <f>+H197/'Total x Ano'!$H$30</f>
        <v>2.1915392624614877E-5</v>
      </c>
      <c r="V197" s="20">
        <f>+I197/'Total x Ano'!$H$30</f>
        <v>3.339304702413627E-5</v>
      </c>
      <c r="W197" s="20">
        <f>+J197/'Total x Ano'!$H$30</f>
        <v>2.1828128719983082E-5</v>
      </c>
      <c r="X197" s="20">
        <f>+K197/'Total x Ano'!$H$30</f>
        <v>8.1193373631564686E-5</v>
      </c>
      <c r="Y197" s="20">
        <f>+L197/'Total x Ano'!$H$30</f>
        <v>2.0141535984968934E-3</v>
      </c>
    </row>
    <row r="198" spans="1:25" x14ac:dyDescent="0.25">
      <c r="A198" s="157" t="s">
        <v>530</v>
      </c>
      <c r="B198" s="172">
        <f>tab_dinamicas!M719</f>
        <v>2636.6995275251611</v>
      </c>
      <c r="C198" s="172">
        <f>tab_dinamicas!N719</f>
        <v>7519.3848970580111</v>
      </c>
      <c r="D198" s="172">
        <f>tab_dinamicas!O719</f>
        <v>96846.981064435546</v>
      </c>
      <c r="E198" s="172">
        <f>tab_dinamicas!P719</f>
        <v>0</v>
      </c>
      <c r="F198" s="172">
        <f>tab_dinamicas!Q719</f>
        <v>5144.3938575345501</v>
      </c>
      <c r="G198" s="172">
        <f>tab_dinamicas!R719</f>
        <v>2489.9396652642067</v>
      </c>
      <c r="H198" s="172">
        <f>tab_dinamicas!S719</f>
        <v>3511.1564273540107</v>
      </c>
      <c r="I198" s="172">
        <f>tab_dinamicas!T719</f>
        <v>1762.8700511855814</v>
      </c>
      <c r="J198" s="172">
        <f>tab_dinamicas!U719</f>
        <v>37930.114442881786</v>
      </c>
      <c r="K198" s="172">
        <f>tab_dinamicas!V719</f>
        <v>3352.3229612317159</v>
      </c>
      <c r="L198" s="172">
        <f t="shared" ref="L198:L224" si="12">SUM(B198:K198)</f>
        <v>161193.86289447057</v>
      </c>
      <c r="N198" s="157" t="s">
        <v>530</v>
      </c>
      <c r="O198" s="20">
        <f>+B198/'Total x Ano'!$H$30</f>
        <v>1.4682407648613478E-5</v>
      </c>
      <c r="P198" s="20">
        <f>+C198/'Total x Ano'!$H$30</f>
        <v>4.1871541741071469E-5</v>
      </c>
      <c r="Q198" s="20">
        <f>+D198/'Total x Ano'!$H$30</f>
        <v>5.3929044272262982E-4</v>
      </c>
      <c r="R198" s="20">
        <f>+E198/'Total x Ano'!$H$30</f>
        <v>0</v>
      </c>
      <c r="S198" s="20">
        <f>+F198/'Total x Ano'!$H$30</f>
        <v>2.8646452480780329E-5</v>
      </c>
      <c r="T198" s="20">
        <f>+G198/'Total x Ano'!$H$30</f>
        <v>1.3865178342932141E-5</v>
      </c>
      <c r="U198" s="20">
        <f>+H198/'Total x Ano'!$H$30</f>
        <v>1.9551803095610392E-5</v>
      </c>
      <c r="V198" s="20">
        <f>+I198/'Total x Ano'!$H$30</f>
        <v>9.8165059965452657E-6</v>
      </c>
      <c r="W198" s="20">
        <f>+J198/'Total x Ano'!$H$30</f>
        <v>2.1121307020207584E-4</v>
      </c>
      <c r="X198" s="20">
        <f>+K198/'Total x Ano'!$H$30</f>
        <v>1.8667342172587179E-5</v>
      </c>
      <c r="Y198" s="20">
        <f>+L198/'Total x Ano'!$H$30</f>
        <v>8.9760474440284599E-4</v>
      </c>
    </row>
    <row r="199" spans="1:25" x14ac:dyDescent="0.25">
      <c r="A199" s="157" t="s">
        <v>531</v>
      </c>
      <c r="B199" s="172">
        <f>tab_dinamicas!M720</f>
        <v>69243.237534260814</v>
      </c>
      <c r="C199" s="172">
        <f>tab_dinamicas!N720</f>
        <v>70871.792822885633</v>
      </c>
      <c r="D199" s="172">
        <f>tab_dinamicas!O720</f>
        <v>708495.21430320677</v>
      </c>
      <c r="E199" s="172">
        <f>tab_dinamicas!P720</f>
        <v>3341.1390149507697</v>
      </c>
      <c r="F199" s="172">
        <f>tab_dinamicas!Q720</f>
        <v>101091.58576878085</v>
      </c>
      <c r="G199" s="172">
        <f>tab_dinamicas!R720</f>
        <v>18052.289117207434</v>
      </c>
      <c r="H199" s="172">
        <f>tab_dinamicas!S720</f>
        <v>15647.841839446046</v>
      </c>
      <c r="I199" s="172">
        <f>tab_dinamicas!T720</f>
        <v>19497.724820096548</v>
      </c>
      <c r="J199" s="172">
        <f>tab_dinamicas!U720</f>
        <v>1657.4771159143736</v>
      </c>
      <c r="K199" s="172">
        <f>tab_dinamicas!V720</f>
        <v>70869.82963056906</v>
      </c>
      <c r="L199" s="172">
        <f t="shared" si="12"/>
        <v>1078768.1319673182</v>
      </c>
      <c r="N199" s="157" t="s">
        <v>531</v>
      </c>
      <c r="O199" s="20">
        <f>+B199/'Total x Ano'!$H$30</f>
        <v>3.8557955875315007E-4</v>
      </c>
      <c r="P199" s="20">
        <f>+C199/'Total x Ano'!$H$30</f>
        <v>3.9464813572837265E-4</v>
      </c>
      <c r="Q199" s="20">
        <f>+D199/'Total x Ano'!$H$30</f>
        <v>3.9452411793221218E-3</v>
      </c>
      <c r="R199" s="20">
        <f>+E199/'Total x Ano'!$H$30</f>
        <v>1.8605064595372619E-5</v>
      </c>
      <c r="S199" s="20">
        <f>+F199/'Total x Ano'!$H$30</f>
        <v>5.6292643761921772E-4</v>
      </c>
      <c r="T199" s="20">
        <f>+G199/'Total x Ano'!$H$30</f>
        <v>1.0052380449214421E-4</v>
      </c>
      <c r="U199" s="20">
        <f>+H199/'Total x Ano'!$H$30</f>
        <v>8.7134688768811269E-5</v>
      </c>
      <c r="V199" s="20">
        <f>+I199/'Total x Ano'!$H$30</f>
        <v>1.0857268378162388E-4</v>
      </c>
      <c r="W199" s="20">
        <f>+J199/'Total x Ano'!$H$30</f>
        <v>9.2296275817763918E-6</v>
      </c>
      <c r="X199" s="20">
        <f>+K199/'Total x Ano'!$H$30</f>
        <v>3.946372037319189E-4</v>
      </c>
      <c r="Y199" s="20">
        <f>+L199/'Total x Ano'!$H$30</f>
        <v>6.0070983843745094E-3</v>
      </c>
    </row>
    <row r="200" spans="1:25" x14ac:dyDescent="0.25">
      <c r="A200" s="157" t="s">
        <v>532</v>
      </c>
      <c r="B200" s="172">
        <f>tab_dinamicas!M721</f>
        <v>115.64985876683917</v>
      </c>
      <c r="C200" s="172">
        <f>tab_dinamicas!N721</f>
        <v>749.91776748690859</v>
      </c>
      <c r="D200" s="172">
        <f>tab_dinamicas!O721</f>
        <v>87711.479653859948</v>
      </c>
      <c r="E200" s="172">
        <f>tab_dinamicas!P721</f>
        <v>121.91343423566472</v>
      </c>
      <c r="F200" s="172">
        <f>tab_dinamicas!Q721</f>
        <v>12688.730664231822</v>
      </c>
      <c r="G200" s="172">
        <f>tab_dinamicas!R721</f>
        <v>3285.9443184798238</v>
      </c>
      <c r="H200" s="172">
        <f>tab_dinamicas!S721</f>
        <v>4923.0920633899113</v>
      </c>
      <c r="I200" s="172">
        <f>tab_dinamicas!T721</f>
        <v>2352.2285500399466</v>
      </c>
      <c r="J200" s="172">
        <f>tab_dinamicas!U721</f>
        <v>1210.8186413697038</v>
      </c>
      <c r="K200" s="172">
        <f>tab_dinamicas!V721</f>
        <v>3806.4370093226403</v>
      </c>
      <c r="L200" s="172">
        <f t="shared" si="12"/>
        <v>116966.21196118322</v>
      </c>
      <c r="N200" s="157" t="s">
        <v>532</v>
      </c>
      <c r="O200" s="20">
        <f>+B200/'Total x Ano'!$H$30</f>
        <v>6.4399388447309696E-7</v>
      </c>
      <c r="P200" s="20">
        <f>+C200/'Total x Ano'!$H$30</f>
        <v>4.1759018235633452E-6</v>
      </c>
      <c r="Q200" s="20">
        <f>+D200/'Total x Ano'!$H$30</f>
        <v>4.8841958907232729E-4</v>
      </c>
      <c r="R200" s="20">
        <f>+E200/'Total x Ano'!$H$30</f>
        <v>6.7887247697524332E-7</v>
      </c>
      <c r="S200" s="20">
        <f>+F200/'Total x Ano'!$H$30</f>
        <v>7.0656938422778201E-5</v>
      </c>
      <c r="T200" s="20">
        <f>+G200/'Total x Ano'!$H$30</f>
        <v>1.8297714051570396E-5</v>
      </c>
      <c r="U200" s="20">
        <f>+H200/'Total x Ano'!$H$30</f>
        <v>2.7414137944716788E-5</v>
      </c>
      <c r="V200" s="20">
        <f>+I200/'Total x Ano'!$H$30</f>
        <v>1.3098336800936047E-5</v>
      </c>
      <c r="W200" s="20">
        <f>+J200/'Total x Ano'!$H$30</f>
        <v>6.7424189580739667E-6</v>
      </c>
      <c r="X200" s="20">
        <f>+K200/'Total x Ano'!$H$30</f>
        <v>2.1196067005822615E-5</v>
      </c>
      <c r="Y200" s="20">
        <f>+L200/'Total x Ano'!$H$30</f>
        <v>6.5132397044123701E-4</v>
      </c>
    </row>
    <row r="201" spans="1:25" x14ac:dyDescent="0.25">
      <c r="A201" s="157" t="s">
        <v>533</v>
      </c>
      <c r="B201" s="172">
        <f>tab_dinamicas!M722</f>
        <v>34126.485683238694</v>
      </c>
      <c r="C201" s="172">
        <f>tab_dinamicas!N722</f>
        <v>56073.758673651551</v>
      </c>
      <c r="D201" s="172">
        <f>tab_dinamicas!O722</f>
        <v>587978.74127644766</v>
      </c>
      <c r="E201" s="172">
        <f>tab_dinamicas!P722</f>
        <v>5476.695908038836</v>
      </c>
      <c r="F201" s="172">
        <f>tab_dinamicas!Q722</f>
        <v>176452.46840957316</v>
      </c>
      <c r="G201" s="172">
        <f>tab_dinamicas!R722</f>
        <v>44015.184013927937</v>
      </c>
      <c r="H201" s="172">
        <f>tab_dinamicas!S722</f>
        <v>15327.032988765486</v>
      </c>
      <c r="I201" s="172">
        <f>tab_dinamicas!T722</f>
        <v>8208.6895182368808</v>
      </c>
      <c r="J201" s="172">
        <f>tab_dinamicas!U722</f>
        <v>268049.20432405832</v>
      </c>
      <c r="K201" s="172">
        <f>tab_dinamicas!V722</f>
        <v>84155.227350177825</v>
      </c>
      <c r="L201" s="172">
        <f t="shared" si="12"/>
        <v>1279863.4881461165</v>
      </c>
      <c r="N201" s="157" t="s">
        <v>533</v>
      </c>
      <c r="O201" s="20">
        <f>+B201/'Total x Ano'!$H$30</f>
        <v>1.9003264087743147E-4</v>
      </c>
      <c r="P201" s="20">
        <f>+C201/'Total x Ano'!$H$30</f>
        <v>3.1224558378454501E-4</v>
      </c>
      <c r="Q201" s="20">
        <f>+D201/'Total x Ano'!$H$30</f>
        <v>3.2741476524033165E-3</v>
      </c>
      <c r="R201" s="20">
        <f>+E201/'Total x Ano'!$H$30</f>
        <v>3.0496869684955867E-5</v>
      </c>
      <c r="S201" s="20">
        <f>+F201/'Total x Ano'!$H$30</f>
        <v>9.8257197862251398E-4</v>
      </c>
      <c r="T201" s="20">
        <f>+G201/'Total x Ano'!$H$30</f>
        <v>2.4509765624595173E-4</v>
      </c>
      <c r="U201" s="20">
        <f>+H201/'Total x Ano'!$H$30</f>
        <v>8.5348271213908357E-5</v>
      </c>
      <c r="V201" s="20">
        <f>+I201/'Total x Ano'!$H$30</f>
        <v>4.5709920493208097E-5</v>
      </c>
      <c r="W201" s="20">
        <f>+J201/'Total x Ano'!$H$30</f>
        <v>1.4926265380971646E-3</v>
      </c>
      <c r="X201" s="20">
        <f>+K201/'Total x Ano'!$H$30</f>
        <v>4.6861667050731708E-4</v>
      </c>
      <c r="Y201" s="20">
        <f>+L201/'Total x Ano'!$H$30</f>
        <v>7.1268937819303135E-3</v>
      </c>
    </row>
    <row r="202" spans="1:25" x14ac:dyDescent="0.25">
      <c r="A202" s="157" t="s">
        <v>534</v>
      </c>
      <c r="B202" s="172">
        <f>tab_dinamicas!M723</f>
        <v>1901.2145422714391</v>
      </c>
      <c r="C202" s="172">
        <f>tab_dinamicas!N723</f>
        <v>6896.5954285211328</v>
      </c>
      <c r="D202" s="172">
        <f>tab_dinamicas!O723</f>
        <v>72370.254899134525</v>
      </c>
      <c r="E202" s="172">
        <f>tab_dinamicas!P723</f>
        <v>0</v>
      </c>
      <c r="F202" s="172">
        <f>tab_dinamicas!Q723</f>
        <v>2151.8765238978081</v>
      </c>
      <c r="G202" s="172">
        <f>tab_dinamicas!R723</f>
        <v>2529.1989595085106</v>
      </c>
      <c r="H202" s="172">
        <f>tab_dinamicas!S723</f>
        <v>2496.1484629859792</v>
      </c>
      <c r="I202" s="172">
        <f>tab_dinamicas!T723</f>
        <v>0</v>
      </c>
      <c r="J202" s="172">
        <f>tab_dinamicas!U723</f>
        <v>588.32571658236145</v>
      </c>
      <c r="K202" s="172">
        <f>tab_dinamicas!V723</f>
        <v>9689.4471176873194</v>
      </c>
      <c r="L202" s="172">
        <f t="shared" si="12"/>
        <v>98623.061650589065</v>
      </c>
      <c r="N202" s="157" t="s">
        <v>534</v>
      </c>
      <c r="O202" s="20">
        <f>+B202/'Total x Ano'!$H$30</f>
        <v>1.0586874479134208E-5</v>
      </c>
      <c r="P202" s="20">
        <f>+C202/'Total x Ano'!$H$30</f>
        <v>3.840355126249597E-5</v>
      </c>
      <c r="Q202" s="20">
        <f>+D202/'Total x Ano'!$H$30</f>
        <v>4.0299229129854656E-4</v>
      </c>
      <c r="R202" s="20">
        <f>+E202/'Total x Ano'!$H$30</f>
        <v>0</v>
      </c>
      <c r="S202" s="20">
        <f>+F202/'Total x Ano'!$H$30</f>
        <v>1.1982680621558789E-5</v>
      </c>
      <c r="T202" s="20">
        <f>+G202/'Total x Ano'!$H$30</f>
        <v>1.4083792923802783E-5</v>
      </c>
      <c r="U202" s="20">
        <f>+H202/'Total x Ano'!$H$30</f>
        <v>1.3899751906664832E-5</v>
      </c>
      <c r="V202" s="20">
        <f>+I202/'Total x Ano'!$H$30</f>
        <v>0</v>
      </c>
      <c r="W202" s="20">
        <f>+J202/'Total x Ano'!$H$30</f>
        <v>3.2760797773315635E-6</v>
      </c>
      <c r="X202" s="20">
        <f>+K202/'Total x Ano'!$H$30</f>
        <v>5.3955489044707062E-5</v>
      </c>
      <c r="Y202" s="20">
        <f>+L202/'Total x Ano'!$H$30</f>
        <v>5.4918051131424173E-4</v>
      </c>
    </row>
    <row r="203" spans="1:25" x14ac:dyDescent="0.25">
      <c r="A203" s="157" t="s">
        <v>535</v>
      </c>
      <c r="B203" s="172">
        <f>tab_dinamicas!M724</f>
        <v>6942.3431924548267</v>
      </c>
      <c r="C203" s="172">
        <f>tab_dinamicas!N724</f>
        <v>1490.6417609041484</v>
      </c>
      <c r="D203" s="172">
        <f>tab_dinamicas!O724</f>
        <v>133706.65342551848</v>
      </c>
      <c r="E203" s="172">
        <f>tab_dinamicas!P724</f>
        <v>483.10034361578465</v>
      </c>
      <c r="F203" s="172">
        <f>tab_dinamicas!Q724</f>
        <v>24188.394736900671</v>
      </c>
      <c r="G203" s="172">
        <f>tab_dinamicas!R724</f>
        <v>8451.8090075261716</v>
      </c>
      <c r="H203" s="172">
        <f>tab_dinamicas!S724</f>
        <v>3490.2568352210419</v>
      </c>
      <c r="I203" s="172">
        <f>tab_dinamicas!T724</f>
        <v>0</v>
      </c>
      <c r="J203" s="172">
        <f>tab_dinamicas!U724</f>
        <v>280.42073900962913</v>
      </c>
      <c r="K203" s="172">
        <f>tab_dinamicas!V724</f>
        <v>9454.6441915042597</v>
      </c>
      <c r="L203" s="172">
        <f t="shared" si="12"/>
        <v>188488.264232655</v>
      </c>
      <c r="N203" s="157" t="s">
        <v>535</v>
      </c>
      <c r="O203" s="20">
        <f>+B203/'Total x Ano'!$H$30</f>
        <v>3.8658296754758219E-5</v>
      </c>
      <c r="P203" s="20">
        <f>+C203/'Total x Ano'!$H$30</f>
        <v>8.300608303360376E-6</v>
      </c>
      <c r="Q203" s="20">
        <f>+D203/'Total x Ano'!$H$30</f>
        <v>7.4454277798121629E-4</v>
      </c>
      <c r="R203" s="20">
        <f>+E203/'Total x Ano'!$H$30</f>
        <v>2.6901344298452713E-6</v>
      </c>
      <c r="S203" s="20">
        <f>+F203/'Total x Ano'!$H$30</f>
        <v>1.34692583734065E-4</v>
      </c>
      <c r="T203" s="20">
        <f>+G203/'Total x Ano'!$H$30</f>
        <v>4.7063726420582208E-5</v>
      </c>
      <c r="U203" s="20">
        <f>+H203/'Total x Ano'!$H$30</f>
        <v>1.9435424142232254E-5</v>
      </c>
      <c r="V203" s="20">
        <f>+I203/'Total x Ano'!$H$30</f>
        <v>0</v>
      </c>
      <c r="W203" s="20">
        <f>+J203/'Total x Ano'!$H$30</f>
        <v>1.5615171771693403E-6</v>
      </c>
      <c r="X203" s="20">
        <f>+K203/'Total x Ano'!$H$30</f>
        <v>5.2647993729705117E-5</v>
      </c>
      <c r="Y203" s="20">
        <f>+L203/'Total x Ano'!$H$30</f>
        <v>1.049593062672934E-3</v>
      </c>
    </row>
    <row r="204" spans="1:25" x14ac:dyDescent="0.25">
      <c r="A204" s="157" t="s">
        <v>536</v>
      </c>
      <c r="B204" s="172">
        <f>tab_dinamicas!M725</f>
        <v>16801.130145670159</v>
      </c>
      <c r="C204" s="172">
        <f>tab_dinamicas!N725</f>
        <v>7947.637753668696</v>
      </c>
      <c r="D204" s="172">
        <f>tab_dinamicas!O725</f>
        <v>458492.95272274048</v>
      </c>
      <c r="E204" s="172">
        <f>tab_dinamicas!P725</f>
        <v>1240.1100628096442</v>
      </c>
      <c r="F204" s="172">
        <f>tab_dinamicas!Q725</f>
        <v>42299.925010972955</v>
      </c>
      <c r="G204" s="172">
        <f>tab_dinamicas!R725</f>
        <v>16097.062072946897</v>
      </c>
      <c r="H204" s="172">
        <f>tab_dinamicas!S725</f>
        <v>8176.1744385987186</v>
      </c>
      <c r="I204" s="172">
        <f>tab_dinamicas!T725</f>
        <v>3567.0623416040271</v>
      </c>
      <c r="J204" s="172">
        <f>tab_dinamicas!U725</f>
        <v>8951.6295343054608</v>
      </c>
      <c r="K204" s="172">
        <f>tab_dinamicas!V725</f>
        <v>49652.694814982118</v>
      </c>
      <c r="L204" s="172">
        <f t="shared" si="12"/>
        <v>613226.37889829918</v>
      </c>
      <c r="N204" s="157" t="s">
        <v>536</v>
      </c>
      <c r="O204" s="20">
        <f>+B204/'Total x Ano'!$H$30</f>
        <v>9.355675122666552E-5</v>
      </c>
      <c r="P204" s="20">
        <f>+C204/'Total x Ano'!$H$30</f>
        <v>4.4256259055957585E-5</v>
      </c>
      <c r="Q204" s="20">
        <f>+D204/'Total x Ano'!$H$30</f>
        <v>2.5531086745444504E-3</v>
      </c>
      <c r="R204" s="20">
        <f>+E204/'Total x Ano'!$H$30</f>
        <v>6.9055276421310431E-6</v>
      </c>
      <c r="S204" s="20">
        <f>+F204/'Total x Ano'!$H$30</f>
        <v>2.3554627140234859E-4</v>
      </c>
      <c r="T204" s="20">
        <f>+G204/'Total x Ano'!$H$30</f>
        <v>8.9636162495116206E-5</v>
      </c>
      <c r="U204" s="20">
        <f>+H204/'Total x Ano'!$H$30</f>
        <v>4.5528860934092262E-5</v>
      </c>
      <c r="V204" s="20">
        <f>+I204/'Total x Ano'!$H$30</f>
        <v>1.9863114041138423E-5</v>
      </c>
      <c r="W204" s="20">
        <f>+J204/'Total x Ano'!$H$30</f>
        <v>4.9846966850031646E-5</v>
      </c>
      <c r="X204" s="20">
        <f>+K204/'Total x Ano'!$H$30</f>
        <v>2.7649002038925252E-4</v>
      </c>
      <c r="Y204" s="20">
        <f>+L204/'Total x Ano'!$H$30</f>
        <v>3.4147386085811842E-3</v>
      </c>
    </row>
    <row r="205" spans="1:25" x14ac:dyDescent="0.25">
      <c r="A205" s="157" t="s">
        <v>537</v>
      </c>
      <c r="B205" s="172">
        <f>tab_dinamicas!M726</f>
        <v>13998.107044582222</v>
      </c>
      <c r="C205" s="172">
        <f>tab_dinamicas!N726</f>
        <v>63827.493373528057</v>
      </c>
      <c r="D205" s="172">
        <f>tab_dinamicas!O726</f>
        <v>223835.13042313664</v>
      </c>
      <c r="E205" s="172">
        <f>tab_dinamicas!P726</f>
        <v>8239.8675670825232</v>
      </c>
      <c r="F205" s="172">
        <f>tab_dinamicas!Q726</f>
        <v>33375.014055226879</v>
      </c>
      <c r="G205" s="172">
        <f>tab_dinamicas!R726</f>
        <v>10688.654498471358</v>
      </c>
      <c r="H205" s="172">
        <f>tab_dinamicas!S726</f>
        <v>3840.9836381585105</v>
      </c>
      <c r="I205" s="172">
        <f>tab_dinamicas!T726</f>
        <v>692.15739403932434</v>
      </c>
      <c r="J205" s="172">
        <f>tab_dinamicas!U726</f>
        <v>35655.303677844437</v>
      </c>
      <c r="K205" s="172">
        <f>tab_dinamicas!V726</f>
        <v>72594.876995401457</v>
      </c>
      <c r="L205" s="172">
        <f t="shared" si="12"/>
        <v>466747.58866747143</v>
      </c>
      <c r="N205" s="157" t="s">
        <v>537</v>
      </c>
      <c r="O205" s="20">
        <f>+B205/'Total x Ano'!$H$30</f>
        <v>7.7948174144208771E-5</v>
      </c>
      <c r="P205" s="20">
        <f>+C205/'Total x Ano'!$H$30</f>
        <v>3.5542209763238621E-4</v>
      </c>
      <c r="Q205" s="20">
        <f>+D205/'Total x Ano'!$H$30</f>
        <v>1.2464213675639215E-3</v>
      </c>
      <c r="R205" s="20">
        <f>+E205/'Total x Ano'!$H$30</f>
        <v>4.5883534823571241E-5</v>
      </c>
      <c r="S205" s="20">
        <f>+F205/'Total x Ano'!$H$30</f>
        <v>1.8584808641316424E-4</v>
      </c>
      <c r="T205" s="20">
        <f>+G205/'Total x Ano'!$H$30</f>
        <v>5.9519555005588387E-5</v>
      </c>
      <c r="U205" s="20">
        <f>+H205/'Total x Ano'!$H$30</f>
        <v>2.13884392052934E-5</v>
      </c>
      <c r="V205" s="20">
        <f>+I205/'Total x Ano'!$H$30</f>
        <v>3.85426435974145E-6</v>
      </c>
      <c r="W205" s="20">
        <f>+J205/'Total x Ano'!$H$30</f>
        <v>1.9854583276107625E-4</v>
      </c>
      <c r="X205" s="20">
        <f>+K205/'Total x Ano'!$H$30</f>
        <v>4.0424309486939282E-4</v>
      </c>
      <c r="Y205" s="20">
        <f>+L205/'Total x Ano'!$H$30</f>
        <v>2.5990744467783442E-3</v>
      </c>
    </row>
    <row r="206" spans="1:25" x14ac:dyDescent="0.25">
      <c r="A206" s="157" t="s">
        <v>538</v>
      </c>
      <c r="B206" s="172">
        <f>tab_dinamicas!M727</f>
        <v>91127.402725183973</v>
      </c>
      <c r="C206" s="172">
        <f>tab_dinamicas!N727</f>
        <v>273115.95088549849</v>
      </c>
      <c r="D206" s="172">
        <f>tab_dinamicas!O727</f>
        <v>817357.06417812244</v>
      </c>
      <c r="E206" s="172">
        <f>tab_dinamicas!P727</f>
        <v>7911.6501630612074</v>
      </c>
      <c r="F206" s="172">
        <f>tab_dinamicas!Q727</f>
        <v>302862.63849053549</v>
      </c>
      <c r="G206" s="172">
        <f>tab_dinamicas!R727</f>
        <v>45458.385033625556</v>
      </c>
      <c r="H206" s="172">
        <f>tab_dinamicas!S727</f>
        <v>95570.307899161344</v>
      </c>
      <c r="I206" s="172">
        <f>tab_dinamicas!T727</f>
        <v>35831.195815796178</v>
      </c>
      <c r="J206" s="172">
        <f>tab_dinamicas!U727</f>
        <v>659.06982986058676</v>
      </c>
      <c r="K206" s="172">
        <f>tab_dinamicas!V727</f>
        <v>150915.68110278208</v>
      </c>
      <c r="L206" s="172">
        <f t="shared" si="12"/>
        <v>1820809.3461236276</v>
      </c>
      <c r="N206" s="157" t="s">
        <v>538</v>
      </c>
      <c r="O206" s="20">
        <f>+B206/'Total x Ano'!$H$30</f>
        <v>5.0744108716337382E-4</v>
      </c>
      <c r="P206" s="20">
        <f>+C206/'Total x Ano'!$H$30</f>
        <v>1.5208406131901656E-3</v>
      </c>
      <c r="Q206" s="20">
        <f>+D206/'Total x Ano'!$H$30</f>
        <v>4.5514361744514713E-3</v>
      </c>
      <c r="R206" s="20">
        <f>+E206/'Total x Ano'!$H$30</f>
        <v>4.4055862890192538E-5</v>
      </c>
      <c r="S206" s="20">
        <f>+F206/'Total x Ano'!$H$30</f>
        <v>1.6864844376205711E-3</v>
      </c>
      <c r="T206" s="20">
        <f>+G206/'Total x Ano'!$H$30</f>
        <v>2.5313409174756687E-4</v>
      </c>
      <c r="U206" s="20">
        <f>+H206/'Total x Ano'!$H$30</f>
        <v>5.3218131418867232E-4</v>
      </c>
      <c r="V206" s="20">
        <f>+I206/'Total x Ano'!$H$30</f>
        <v>1.9952528455094995E-4</v>
      </c>
      <c r="W206" s="20">
        <f>+J206/'Total x Ano'!$H$30</f>
        <v>3.6700169321144316E-6</v>
      </c>
      <c r="X206" s="20">
        <f>+K206/'Total x Ano'!$H$30</f>
        <v>8.4037089830974506E-4</v>
      </c>
      <c r="Y206" s="20">
        <f>+L206/'Total x Ano'!$H$30</f>
        <v>1.0139139781044824E-2</v>
      </c>
    </row>
    <row r="207" spans="1:25" x14ac:dyDescent="0.25">
      <c r="A207" s="157" t="s">
        <v>539</v>
      </c>
      <c r="B207" s="172">
        <f>tab_dinamicas!M728</f>
        <v>20403.830728767109</v>
      </c>
      <c r="C207" s="172">
        <f>tab_dinamicas!N728</f>
        <v>25366.557141599347</v>
      </c>
      <c r="D207" s="172">
        <f>tab_dinamicas!O728</f>
        <v>603684.36849763058</v>
      </c>
      <c r="E207" s="172">
        <f>tab_dinamicas!P728</f>
        <v>9294.555375019876</v>
      </c>
      <c r="F207" s="172">
        <f>tab_dinamicas!Q728</f>
        <v>65000.070504079573</v>
      </c>
      <c r="G207" s="172">
        <f>tab_dinamicas!R728</f>
        <v>19158.356863947396</v>
      </c>
      <c r="H207" s="172">
        <f>tab_dinamicas!S728</f>
        <v>17372.044495329115</v>
      </c>
      <c r="I207" s="172">
        <f>tab_dinamicas!T728</f>
        <v>591.73011558752353</v>
      </c>
      <c r="J207" s="172">
        <f>tab_dinamicas!U728</f>
        <v>9180.723977521011</v>
      </c>
      <c r="K207" s="172">
        <f>tab_dinamicas!V728</f>
        <v>67565.336460737075</v>
      </c>
      <c r="L207" s="172">
        <f t="shared" si="12"/>
        <v>837617.57416021859</v>
      </c>
      <c r="N207" s="157" t="s">
        <v>539</v>
      </c>
      <c r="O207" s="20">
        <f>+B207/'Total x Ano'!$H$30</f>
        <v>1.1361831609013559E-4</v>
      </c>
      <c r="P207" s="20">
        <f>+C207/'Total x Ano'!$H$30</f>
        <v>1.4125315710295891E-4</v>
      </c>
      <c r="Q207" s="20">
        <f>+D207/'Total x Ano'!$H$30</f>
        <v>3.3616041178940997E-3</v>
      </c>
      <c r="R207" s="20">
        <f>+E207/'Total x Ano'!$H$30</f>
        <v>5.1756542413743461E-5</v>
      </c>
      <c r="S207" s="20">
        <f>+F207/'Total x Ano'!$H$30</f>
        <v>3.6195156951588075E-4</v>
      </c>
      <c r="T207" s="20">
        <f>+G207/'Total x Ano'!$H$30</f>
        <v>1.0668292022569246E-4</v>
      </c>
      <c r="U207" s="20">
        <f>+H207/'Total x Ano'!$H$30</f>
        <v>9.6735876161695064E-5</v>
      </c>
      <c r="V207" s="20">
        <f>+I207/'Total x Ano'!$H$30</f>
        <v>3.2950371038947614E-6</v>
      </c>
      <c r="W207" s="20">
        <f>+J207/'Total x Ano'!$H$30</f>
        <v>5.1122674593826027E-5</v>
      </c>
      <c r="X207" s="20">
        <f>+K207/'Total x Ano'!$H$30</f>
        <v>3.7623620077915861E-4</v>
      </c>
      <c r="Y207" s="20">
        <f>+L207/'Total x Ano'!$H$30</f>
        <v>4.6642564118810851E-3</v>
      </c>
    </row>
    <row r="208" spans="1:25" x14ac:dyDescent="0.25">
      <c r="A208" s="157" t="s">
        <v>540</v>
      </c>
      <c r="B208" s="172">
        <f>tab_dinamicas!M729</f>
        <v>2785.7163082801071</v>
      </c>
      <c r="C208" s="172">
        <f>tab_dinamicas!N729</f>
        <v>19421.795921829733</v>
      </c>
      <c r="D208" s="172">
        <f>tab_dinamicas!O729</f>
        <v>473505.23179204226</v>
      </c>
      <c r="E208" s="172">
        <f>tab_dinamicas!P729</f>
        <v>8648.6058567410346</v>
      </c>
      <c r="F208" s="172">
        <f>tab_dinamicas!Q729</f>
        <v>77376.953621624925</v>
      </c>
      <c r="G208" s="172">
        <f>tab_dinamicas!R729</f>
        <v>16493.140914690277</v>
      </c>
      <c r="H208" s="172">
        <f>tab_dinamicas!S729</f>
        <v>8229.5288981348058</v>
      </c>
      <c r="I208" s="172">
        <f>tab_dinamicas!T729</f>
        <v>30250.825739186814</v>
      </c>
      <c r="J208" s="172">
        <f>tab_dinamicas!U729</f>
        <v>0</v>
      </c>
      <c r="K208" s="172">
        <f>tab_dinamicas!V729</f>
        <v>52056.809128095687</v>
      </c>
      <c r="L208" s="172">
        <f t="shared" si="12"/>
        <v>688768.60818062583</v>
      </c>
      <c r="N208" s="157" t="s">
        <v>540</v>
      </c>
      <c r="O208" s="20">
        <f>+B208/'Total x Ano'!$H$30</f>
        <v>1.5512204558988695E-5</v>
      </c>
      <c r="P208" s="20">
        <f>+C208/'Total x Ano'!$H$30</f>
        <v>1.0814987525716912E-4</v>
      </c>
      <c r="Q208" s="20">
        <f>+D208/'Total x Ano'!$H$30</f>
        <v>2.636704244964688E-3</v>
      </c>
      <c r="R208" s="20">
        <f>+E208/'Total x Ano'!$H$30</f>
        <v>4.8159585669606085E-5</v>
      </c>
      <c r="S208" s="20">
        <f>+F208/'Total x Ano'!$H$30</f>
        <v>4.3087199122263846E-4</v>
      </c>
      <c r="T208" s="20">
        <f>+G208/'Total x Ano'!$H$30</f>
        <v>9.184171946312058E-5</v>
      </c>
      <c r="U208" s="20">
        <f>+H208/'Total x Ano'!$H$30</f>
        <v>4.5825964155981015E-5</v>
      </c>
      <c r="V208" s="20">
        <f>+I208/'Total x Ano'!$H$30</f>
        <v>1.684511073686122E-4</v>
      </c>
      <c r="W208" s="20">
        <f>+J208/'Total x Ano'!$H$30</f>
        <v>0</v>
      </c>
      <c r="X208" s="20">
        <f>+K208/'Total x Ano'!$H$30</f>
        <v>2.8987728200572158E-4</v>
      </c>
      <c r="Y208" s="20">
        <f>+L208/'Total x Ano'!$H$30</f>
        <v>3.8353939746665266E-3</v>
      </c>
    </row>
    <row r="209" spans="1:25" x14ac:dyDescent="0.25">
      <c r="A209" s="157" t="s">
        <v>541</v>
      </c>
      <c r="B209" s="172">
        <f>tab_dinamicas!M730</f>
        <v>48598.512558186769</v>
      </c>
      <c r="C209" s="172">
        <f>tab_dinamicas!N730</f>
        <v>61440.815616545093</v>
      </c>
      <c r="D209" s="172">
        <f>tab_dinamicas!O730</f>
        <v>1225153.9671279103</v>
      </c>
      <c r="E209" s="172">
        <f>tab_dinamicas!P730</f>
        <v>35020.235472761211</v>
      </c>
      <c r="F209" s="172">
        <f>tab_dinamicas!Q730</f>
        <v>553563.94478190469</v>
      </c>
      <c r="G209" s="172">
        <f>tab_dinamicas!R730</f>
        <v>69732.598710859776</v>
      </c>
      <c r="H209" s="172">
        <f>tab_dinamicas!S730</f>
        <v>45767.817649095778</v>
      </c>
      <c r="I209" s="172">
        <f>tab_dinamicas!T730</f>
        <v>14913.982888146331</v>
      </c>
      <c r="J209" s="172">
        <f>tab_dinamicas!U730</f>
        <v>20190.232161936372</v>
      </c>
      <c r="K209" s="172">
        <f>tab_dinamicas!V730</f>
        <v>295112.3809774227</v>
      </c>
      <c r="L209" s="172">
        <f t="shared" si="12"/>
        <v>2369494.4879447687</v>
      </c>
      <c r="N209" s="157" t="s">
        <v>541</v>
      </c>
      <c r="O209" s="20">
        <f>+B209/'Total x Ano'!$H$30</f>
        <v>2.7061982795032396E-4</v>
      </c>
      <c r="P209" s="20">
        <f>+C209/'Total x Ano'!$H$30</f>
        <v>3.4213193112380671E-4</v>
      </c>
      <c r="Q209" s="20">
        <f>+D209/'Total x Ano'!$H$30</f>
        <v>6.8222449277608559E-3</v>
      </c>
      <c r="R209" s="20">
        <f>+E209/'Total x Ano'!$H$30</f>
        <v>1.9500946838797793E-4</v>
      </c>
      <c r="S209" s="20">
        <f>+F209/'Total x Ano'!$H$30</f>
        <v>3.0825095586417468E-3</v>
      </c>
      <c r="T209" s="20">
        <f>+G209/'Total x Ano'!$H$30</f>
        <v>3.8830455650402197E-4</v>
      </c>
      <c r="U209" s="20">
        <f>+H209/'Total x Ano'!$H$30</f>
        <v>2.5485716096826594E-4</v>
      </c>
      <c r="V209" s="20">
        <f>+I209/'Total x Ano'!$H$30</f>
        <v>8.304821013630672E-5</v>
      </c>
      <c r="W209" s="20">
        <f>+J209/'Total x Ano'!$H$30</f>
        <v>1.1242889681856917E-4</v>
      </c>
      <c r="X209" s="20">
        <f>+K209/'Total x Ano'!$H$30</f>
        <v>1.643327286416445E-3</v>
      </c>
      <c r="Y209" s="20">
        <f>+L209/'Total x Ano'!$H$30</f>
        <v>1.3194481824708318E-2</v>
      </c>
    </row>
    <row r="210" spans="1:25" x14ac:dyDescent="0.25">
      <c r="A210" s="157" t="s">
        <v>542</v>
      </c>
      <c r="B210" s="172">
        <f>tab_dinamicas!M731</f>
        <v>6652.800603201832</v>
      </c>
      <c r="C210" s="172">
        <f>tab_dinamicas!N731</f>
        <v>8206.7542377577156</v>
      </c>
      <c r="D210" s="172">
        <f>tab_dinamicas!O731</f>
        <v>315220.60597923247</v>
      </c>
      <c r="E210" s="172">
        <f>tab_dinamicas!P731</f>
        <v>9185.8254833033898</v>
      </c>
      <c r="F210" s="172">
        <f>tab_dinamicas!Q731</f>
        <v>8957.3465314863824</v>
      </c>
      <c r="G210" s="172">
        <f>tab_dinamicas!R731</f>
        <v>16138.703185639402</v>
      </c>
      <c r="H210" s="172">
        <f>tab_dinamicas!S731</f>
        <v>10873.318092536565</v>
      </c>
      <c r="I210" s="172">
        <f>tab_dinamicas!T731</f>
        <v>2647.2124391361149</v>
      </c>
      <c r="J210" s="172">
        <f>tab_dinamicas!U731</f>
        <v>416.23491727576197</v>
      </c>
      <c r="K210" s="172">
        <f>tab_dinamicas!V731</f>
        <v>25860.752211277679</v>
      </c>
      <c r="L210" s="172">
        <f t="shared" si="12"/>
        <v>404159.55368084734</v>
      </c>
      <c r="N210" s="157" t="s">
        <v>542</v>
      </c>
      <c r="O210" s="20">
        <f>+B210/'Total x Ano'!$H$30</f>
        <v>3.7045984740185311E-5</v>
      </c>
      <c r="P210" s="20">
        <f>+C210/'Total x Ano'!$H$30</f>
        <v>4.5699143923252782E-5</v>
      </c>
      <c r="Q210" s="20">
        <f>+D210/'Total x Ano'!$H$30</f>
        <v>1.7552995280331171E-3</v>
      </c>
      <c r="R210" s="20">
        <f>+E210/'Total x Ano'!$H$30</f>
        <v>5.1151082224933295E-5</v>
      </c>
      <c r="S210" s="20">
        <f>+F210/'Total x Ano'!$H$30</f>
        <v>4.987880183246328E-5</v>
      </c>
      <c r="T210" s="20">
        <f>+G210/'Total x Ano'!$H$30</f>
        <v>8.9868040183533381E-5</v>
      </c>
      <c r="U210" s="20">
        <f>+H210/'Total x Ano'!$H$30</f>
        <v>6.0547850470285608E-5</v>
      </c>
      <c r="V210" s="20">
        <f>+I210/'Total x Ano'!$H$30</f>
        <v>1.4740948582927198E-5</v>
      </c>
      <c r="W210" s="20">
        <f>+J210/'Total x Ano'!$H$30</f>
        <v>2.3177956643265367E-6</v>
      </c>
      <c r="X210" s="20">
        <f>+K210/'Total x Ano'!$H$30</f>
        <v>1.4400507228904866E-4</v>
      </c>
      <c r="Y210" s="20">
        <f>+L210/'Total x Ano'!$H$30</f>
        <v>2.2505542479440734E-3</v>
      </c>
    </row>
    <row r="211" spans="1:25" x14ac:dyDescent="0.25">
      <c r="A211" s="157" t="s">
        <v>543</v>
      </c>
      <c r="B211" s="172">
        <f>tab_dinamicas!M732</f>
        <v>50500.364536568435</v>
      </c>
      <c r="C211" s="172">
        <f>tab_dinamicas!N732</f>
        <v>14712.460050681675</v>
      </c>
      <c r="D211" s="172">
        <f>tab_dinamicas!O732</f>
        <v>250141.64793876262</v>
      </c>
      <c r="E211" s="172">
        <f>tab_dinamicas!P732</f>
        <v>12896.80358937221</v>
      </c>
      <c r="F211" s="172">
        <f>tab_dinamicas!Q732</f>
        <v>71096.702620286305</v>
      </c>
      <c r="G211" s="172">
        <f>tab_dinamicas!R732</f>
        <v>15688.895322336295</v>
      </c>
      <c r="H211" s="172">
        <f>tab_dinamicas!S732</f>
        <v>8720.8699872206362</v>
      </c>
      <c r="I211" s="172">
        <f>tab_dinamicas!T732</f>
        <v>0</v>
      </c>
      <c r="J211" s="172">
        <f>tab_dinamicas!U732</f>
        <v>782.91224470890529</v>
      </c>
      <c r="K211" s="172">
        <f>tab_dinamicas!V732</f>
        <v>50033.903280053564</v>
      </c>
      <c r="L211" s="172">
        <f t="shared" si="12"/>
        <v>474574.55956999067</v>
      </c>
      <c r="N211" s="157" t="s">
        <v>543</v>
      </c>
      <c r="O211" s="20">
        <f>+B211/'Total x Ano'!$H$30</f>
        <v>2.8121025197946285E-4</v>
      </c>
      <c r="P211" s="20">
        <f>+C211/'Total x Ano'!$H$30</f>
        <v>8.1926034317912066E-5</v>
      </c>
      <c r="Q211" s="20">
        <f>+D211/'Total x Ano'!$H$30</f>
        <v>1.3929086748766147E-3</v>
      </c>
      <c r="R211" s="20">
        <f>+E211/'Total x Ano'!$H$30</f>
        <v>7.1815588271067156E-5</v>
      </c>
      <c r="S211" s="20">
        <f>+F211/'Total x Ano'!$H$30</f>
        <v>3.9590054135712598E-4</v>
      </c>
      <c r="T211" s="20">
        <f>+G211/'Total x Ano'!$H$30</f>
        <v>8.7363294252635872E-5</v>
      </c>
      <c r="U211" s="20">
        <f>+H211/'Total x Ano'!$H$30</f>
        <v>4.8561987009234643E-5</v>
      </c>
      <c r="V211" s="20">
        <f>+I211/'Total x Ano'!$H$30</f>
        <v>0</v>
      </c>
      <c r="W211" s="20">
        <f>+J211/'Total x Ano'!$H$30</f>
        <v>4.3596308983665508E-6</v>
      </c>
      <c r="X211" s="20">
        <f>+K211/'Total x Ano'!$H$30</f>
        <v>2.7861277196744794E-4</v>
      </c>
      <c r="Y211" s="20">
        <f>+L211/'Total x Ano'!$H$30</f>
        <v>2.6426587749298677E-3</v>
      </c>
    </row>
    <row r="212" spans="1:25" x14ac:dyDescent="0.25">
      <c r="A212" s="157" t="s">
        <v>544</v>
      </c>
      <c r="B212" s="172">
        <f>tab_dinamicas!M733</f>
        <v>96684.18126233606</v>
      </c>
      <c r="C212" s="172">
        <f>tab_dinamicas!N733</f>
        <v>188943.53984275213</v>
      </c>
      <c r="D212" s="172">
        <f>tab_dinamicas!O733</f>
        <v>1307893.8974263796</v>
      </c>
      <c r="E212" s="172">
        <f>tab_dinamicas!P733</f>
        <v>18633.686267455087</v>
      </c>
      <c r="F212" s="172">
        <f>tab_dinamicas!Q733</f>
        <v>223581.20248377117</v>
      </c>
      <c r="G212" s="172">
        <f>tab_dinamicas!R733</f>
        <v>75668.62824494543</v>
      </c>
      <c r="H212" s="172">
        <f>tab_dinamicas!S733</f>
        <v>43165.796336541323</v>
      </c>
      <c r="I212" s="172">
        <f>tab_dinamicas!T733</f>
        <v>34989.559837827488</v>
      </c>
      <c r="J212" s="172">
        <f>tab_dinamicas!U733</f>
        <v>31534.201486835827</v>
      </c>
      <c r="K212" s="172">
        <f>tab_dinamicas!V733</f>
        <v>284952.65008519264</v>
      </c>
      <c r="L212" s="172">
        <f t="shared" si="12"/>
        <v>2306047.3432740369</v>
      </c>
      <c r="N212" s="157" t="s">
        <v>544</v>
      </c>
      <c r="O212" s="20">
        <f>+B212/'Total x Ano'!$H$30</f>
        <v>5.3838389533845303E-4</v>
      </c>
      <c r="P212" s="20">
        <f>+C212/'Total x Ano'!$H$30</f>
        <v>1.0521282556405572E-3</v>
      </c>
      <c r="Q212" s="20">
        <f>+D212/'Total x Ano'!$H$30</f>
        <v>7.2829805454443161E-3</v>
      </c>
      <c r="R212" s="20">
        <f>+E212/'Total x Ano'!$H$30</f>
        <v>1.0376130268887293E-4</v>
      </c>
      <c r="S212" s="20">
        <f>+F212/'Total x Ano'!$H$30</f>
        <v>1.2450073750023057E-3</v>
      </c>
      <c r="T212" s="20">
        <f>+G212/'Total x Ano'!$H$30</f>
        <v>4.2135921613581536E-4</v>
      </c>
      <c r="U212" s="20">
        <f>+H212/'Total x Ano'!$H$30</f>
        <v>2.4036785825383664E-4</v>
      </c>
      <c r="V212" s="20">
        <f>+I212/'Total x Ano'!$H$30</f>
        <v>1.9483865173925661E-4</v>
      </c>
      <c r="W212" s="20">
        <f>+J212/'Total x Ano'!$H$30</f>
        <v>1.7559755909609182E-4</v>
      </c>
      <c r="X212" s="20">
        <f>+K212/'Total x Ano'!$H$30</f>
        <v>1.5867530317458928E-3</v>
      </c>
      <c r="Y212" s="20">
        <f>+L212/'Total x Ano'!$H$30</f>
        <v>1.2841177691085398E-2</v>
      </c>
    </row>
    <row r="213" spans="1:25" x14ac:dyDescent="0.25">
      <c r="A213" s="157" t="s">
        <v>545</v>
      </c>
      <c r="B213" s="172">
        <f>tab_dinamicas!M734</f>
        <v>365029.13650492008</v>
      </c>
      <c r="C213" s="172">
        <f>tab_dinamicas!N734</f>
        <v>281577.23227057199</v>
      </c>
      <c r="D213" s="172">
        <f>tab_dinamicas!O734</f>
        <v>3347443.6552551985</v>
      </c>
      <c r="E213" s="172">
        <f>tab_dinamicas!P734</f>
        <v>55726.741686280053</v>
      </c>
      <c r="F213" s="172">
        <f>tab_dinamicas!Q734</f>
        <v>1352714.8014385868</v>
      </c>
      <c r="G213" s="172">
        <f>tab_dinamicas!R734</f>
        <v>283447.03540342842</v>
      </c>
      <c r="H213" s="172">
        <f>tab_dinamicas!S734</f>
        <v>148608.75646649636</v>
      </c>
      <c r="I213" s="172">
        <f>tab_dinamicas!T734</f>
        <v>81118.073910592168</v>
      </c>
      <c r="J213" s="172">
        <f>tab_dinamicas!U734</f>
        <v>167757.30885885248</v>
      </c>
      <c r="K213" s="172">
        <f>tab_dinamicas!V734</f>
        <v>591108.92198155914</v>
      </c>
      <c r="L213" s="172">
        <f t="shared" si="12"/>
        <v>6674531.6637764862</v>
      </c>
      <c r="N213" s="157" t="s">
        <v>545</v>
      </c>
      <c r="O213" s="20">
        <f>+B213/'Total x Ano'!$H$30</f>
        <v>2.0326573164053743E-3</v>
      </c>
      <c r="P213" s="20">
        <f>+C213/'Total x Ano'!$H$30</f>
        <v>1.5679570863523084E-3</v>
      </c>
      <c r="Q213" s="20">
        <f>+D213/'Total x Ano'!$H$30</f>
        <v>1.8640171856575939E-2</v>
      </c>
      <c r="R213" s="20">
        <f>+E213/'Total x Ano'!$H$30</f>
        <v>3.1031322675394911E-4</v>
      </c>
      <c r="S213" s="20">
        <f>+F213/'Total x Ano'!$H$30</f>
        <v>7.5325648371001351E-3</v>
      </c>
      <c r="T213" s="20">
        <f>+G213/'Total x Ano'!$H$30</f>
        <v>1.5783690470374992E-3</v>
      </c>
      <c r="U213" s="20">
        <f>+H213/'Total x Ano'!$H$30</f>
        <v>8.2752483543038161E-4</v>
      </c>
      <c r="V213" s="20">
        <f>+I213/'Total x Ano'!$H$30</f>
        <v>4.5170434340069355E-4</v>
      </c>
      <c r="W213" s="20">
        <f>+J213/'Total x Ano'!$H$30</f>
        <v>9.3415315965558949E-4</v>
      </c>
      <c r="X213" s="20">
        <f>+K213/'Total x Ano'!$H$30</f>
        <v>3.2915779999444367E-3</v>
      </c>
      <c r="Y213" s="20">
        <f>+L213/'Total x Ano'!$H$30</f>
        <v>3.716699370865631E-2</v>
      </c>
    </row>
    <row r="214" spans="1:25" x14ac:dyDescent="0.25">
      <c r="A214" s="157" t="s">
        <v>546</v>
      </c>
      <c r="B214" s="172">
        <f>tab_dinamicas!M735</f>
        <v>29435.383943160352</v>
      </c>
      <c r="C214" s="172">
        <f>tab_dinamicas!N735</f>
        <v>87601.447692365895</v>
      </c>
      <c r="D214" s="172">
        <f>tab_dinamicas!O735</f>
        <v>872225.98050189042</v>
      </c>
      <c r="E214" s="172">
        <f>tab_dinamicas!P735</f>
        <v>11134.998033572427</v>
      </c>
      <c r="F214" s="172">
        <f>tab_dinamicas!Q735</f>
        <v>370528.19355353352</v>
      </c>
      <c r="G214" s="172">
        <f>tab_dinamicas!R735</f>
        <v>54893.715687539996</v>
      </c>
      <c r="H214" s="172">
        <f>tab_dinamicas!S735</f>
        <v>43120.674520599503</v>
      </c>
      <c r="I214" s="172">
        <f>tab_dinamicas!T735</f>
        <v>48725.632785822905</v>
      </c>
      <c r="J214" s="172">
        <f>tab_dinamicas!U735</f>
        <v>3227.916409946346</v>
      </c>
      <c r="K214" s="172">
        <f>tab_dinamicas!V735</f>
        <v>119343.46094342225</v>
      </c>
      <c r="L214" s="172">
        <f t="shared" si="12"/>
        <v>1640237.4040718535</v>
      </c>
      <c r="N214" s="157" t="s">
        <v>546</v>
      </c>
      <c r="O214" s="20">
        <f>+B214/'Total x Ano'!$H$30</f>
        <v>1.6391033632587768E-4</v>
      </c>
      <c r="P214" s="20">
        <f>+C214/'Total x Ano'!$H$30</f>
        <v>4.8780687833446459E-4</v>
      </c>
      <c r="Q214" s="20">
        <f>+D214/'Total x Ano'!$H$30</f>
        <v>4.8569726181354345E-3</v>
      </c>
      <c r="R214" s="20">
        <f>+E214/'Total x Ano'!$H$30</f>
        <v>6.2005009895409755E-5</v>
      </c>
      <c r="S214" s="20">
        <f>+F214/'Total x Ano'!$H$30</f>
        <v>2.0632787036464553E-3</v>
      </c>
      <c r="T214" s="20">
        <f>+G214/'Total x Ano'!$H$30</f>
        <v>3.0567453843633298E-4</v>
      </c>
      <c r="U214" s="20">
        <f>+H214/'Total x Ano'!$H$30</f>
        <v>2.4011659834022588E-4</v>
      </c>
      <c r="V214" s="20">
        <f>+I214/'Total x Ano'!$H$30</f>
        <v>2.7132769435036467E-4</v>
      </c>
      <c r="W214" s="20">
        <f>+J214/'Total x Ano'!$H$30</f>
        <v>1.7974586824068421E-5</v>
      </c>
      <c r="X214" s="20">
        <f>+K214/'Total x Ano'!$H$30</f>
        <v>6.6456163300957914E-4</v>
      </c>
      <c r="Y214" s="20">
        <f>+L214/'Total x Ano'!$H$30</f>
        <v>9.1336285972982122E-3</v>
      </c>
    </row>
    <row r="215" spans="1:25" x14ac:dyDescent="0.25">
      <c r="A215" s="157" t="s">
        <v>547</v>
      </c>
      <c r="B215" s="172">
        <f>tab_dinamicas!M736</f>
        <v>540787.61923512246</v>
      </c>
      <c r="C215" s="172">
        <f>tab_dinamicas!N736</f>
        <v>452447.14725671906</v>
      </c>
      <c r="D215" s="172">
        <f>tab_dinamicas!O736</f>
        <v>17202690.264381971</v>
      </c>
      <c r="E215" s="172">
        <f>tab_dinamicas!P736</f>
        <v>261335.84528891763</v>
      </c>
      <c r="F215" s="172">
        <f>tab_dinamicas!Q736</f>
        <v>2636073.1663325895</v>
      </c>
      <c r="G215" s="172">
        <f>tab_dinamicas!R736</f>
        <v>458192.53250032529</v>
      </c>
      <c r="H215" s="172">
        <f>tab_dinamicas!S736</f>
        <v>229865.30359941514</v>
      </c>
      <c r="I215" s="172">
        <f>tab_dinamicas!T736</f>
        <v>432862.01890358585</v>
      </c>
      <c r="J215" s="172">
        <f>tab_dinamicas!U736</f>
        <v>565109.79033247521</v>
      </c>
      <c r="K215" s="172">
        <f>tab_dinamicas!V736</f>
        <v>1371481.7408077421</v>
      </c>
      <c r="L215" s="172">
        <f t="shared" si="12"/>
        <v>24150845.428638861</v>
      </c>
      <c r="N215" s="157" t="s">
        <v>547</v>
      </c>
      <c r="O215" s="20">
        <f>+B215/'Total x Ano'!$H$30</f>
        <v>3.0113648498984935E-3</v>
      </c>
      <c r="P215" s="20">
        <f>+C215/'Total x Ano'!$H$30</f>
        <v>2.519442729870178E-3</v>
      </c>
      <c r="Q215" s="20">
        <f>+D215/'Total x Ano'!$H$30</f>
        <v>9.5792830573896412E-2</v>
      </c>
      <c r="R215" s="20">
        <f>+E215/'Total x Ano'!$H$30</f>
        <v>1.4552433349614036E-3</v>
      </c>
      <c r="S215" s="20">
        <f>+F215/'Total x Ano'!$H$30</f>
        <v>1.4678919769062318E-2</v>
      </c>
      <c r="T215" s="20">
        <f>+G215/'Total x Ano'!$H$30</f>
        <v>2.5514357906510298E-3</v>
      </c>
      <c r="U215" s="20">
        <f>+H215/'Total x Ano'!$H$30</f>
        <v>1.2800002641509579E-3</v>
      </c>
      <c r="V215" s="20">
        <f>+I215/'Total x Ano'!$H$30</f>
        <v>2.4103833412939513E-3</v>
      </c>
      <c r="W215" s="20">
        <f>+J215/'Total x Ano'!$H$30</f>
        <v>3.1468023645726982E-3</v>
      </c>
      <c r="X215" s="20">
        <f>+K215/'Total x Ano'!$H$30</f>
        <v>7.6370681569734389E-3</v>
      </c>
      <c r="Y215" s="20">
        <f>+L215/'Total x Ano'!$H$30</f>
        <v>0.13448349117533087</v>
      </c>
    </row>
    <row r="216" spans="1:25" x14ac:dyDescent="0.25">
      <c r="A216" s="157" t="s">
        <v>548</v>
      </c>
      <c r="B216" s="172">
        <f>tab_dinamicas!M737</f>
        <v>2627023.4732993837</v>
      </c>
      <c r="C216" s="172">
        <f>tab_dinamicas!N737</f>
        <v>1724802.0326979321</v>
      </c>
      <c r="D216" s="172">
        <f>tab_dinamicas!O737</f>
        <v>27262551.804493275</v>
      </c>
      <c r="E216" s="172">
        <f>tab_dinamicas!P737</f>
        <v>2603912.3789447099</v>
      </c>
      <c r="F216" s="172">
        <f>tab_dinamicas!Q737</f>
        <v>11836837.632217936</v>
      </c>
      <c r="G216" s="172">
        <f>tab_dinamicas!R737</f>
        <v>1563835.7770994718</v>
      </c>
      <c r="H216" s="172">
        <f>tab_dinamicas!S737</f>
        <v>744740.43509428052</v>
      </c>
      <c r="I216" s="172">
        <f>tab_dinamicas!T737</f>
        <v>3009679.4130939315</v>
      </c>
      <c r="J216" s="172">
        <f>tab_dinamicas!U737</f>
        <v>394416.82557310961</v>
      </c>
      <c r="K216" s="172">
        <f>tab_dinamicas!V737</f>
        <v>10367291.471067749</v>
      </c>
      <c r="L216" s="172">
        <f t="shared" si="12"/>
        <v>62135091.243581787</v>
      </c>
      <c r="N216" s="157" t="s">
        <v>548</v>
      </c>
      <c r="O216" s="20">
        <f>+B216/'Total x Ano'!$H$30</f>
        <v>1.4628526737614757E-2</v>
      </c>
      <c r="P216" s="20">
        <f>+C216/'Total x Ano'!$H$30</f>
        <v>9.6045250104769588E-3</v>
      </c>
      <c r="Q216" s="20">
        <f>+D216/'Total x Ano'!$H$30</f>
        <v>0.15181096479003087</v>
      </c>
      <c r="R216" s="20">
        <f>+E216/'Total x Ano'!$H$30</f>
        <v>1.4499833079130513E-2</v>
      </c>
      <c r="S216" s="20">
        <f>+F216/'Total x Ano'!$H$30</f>
        <v>6.5913189414418039E-2</v>
      </c>
      <c r="T216" s="20">
        <f>+G216/'Total x Ano'!$H$30</f>
        <v>8.7081876926689665E-3</v>
      </c>
      <c r="U216" s="20">
        <f>+H216/'Total x Ano'!$H$30</f>
        <v>4.1470719535203655E-3</v>
      </c>
      <c r="V216" s="20">
        <f>+I216/'Total x Ano'!$H$30</f>
        <v>1.6759338549342223E-2</v>
      </c>
      <c r="W216" s="20">
        <f>+J216/'Total x Ano'!$H$30</f>
        <v>2.1963020647908131E-3</v>
      </c>
      <c r="X216" s="20">
        <f>+K216/'Total x Ano'!$H$30</f>
        <v>5.7730051528883525E-2</v>
      </c>
      <c r="Y216" s="20">
        <f>+L216/'Total x Ano'!$H$30</f>
        <v>0.34599799082087707</v>
      </c>
    </row>
    <row r="217" spans="1:25" x14ac:dyDescent="0.25">
      <c r="A217" s="157" t="s">
        <v>549</v>
      </c>
      <c r="B217" s="172">
        <f>tab_dinamicas!M738</f>
        <v>239084.67713627836</v>
      </c>
      <c r="C217" s="172">
        <f>tab_dinamicas!N738</f>
        <v>238221.13970635779</v>
      </c>
      <c r="D217" s="172">
        <f>tab_dinamicas!O738</f>
        <v>2829563.4590127459</v>
      </c>
      <c r="E217" s="172">
        <f>tab_dinamicas!P738</f>
        <v>140163.35904469393</v>
      </c>
      <c r="F217" s="172">
        <f>tab_dinamicas!Q738</f>
        <v>1731427.1078128251</v>
      </c>
      <c r="G217" s="172">
        <f>tab_dinamicas!R738</f>
        <v>202347.91999896531</v>
      </c>
      <c r="H217" s="172">
        <f>tab_dinamicas!S738</f>
        <v>122121.32065824731</v>
      </c>
      <c r="I217" s="172">
        <f>tab_dinamicas!T738</f>
        <v>258823.71289799767</v>
      </c>
      <c r="J217" s="172">
        <f>tab_dinamicas!U738</f>
        <v>184710.04522020626</v>
      </c>
      <c r="K217" s="172">
        <f>tab_dinamicas!V738</f>
        <v>540430.30884909478</v>
      </c>
      <c r="L217" s="172">
        <f t="shared" si="12"/>
        <v>6486893.0503374115</v>
      </c>
      <c r="N217" s="157" t="s">
        <v>549</v>
      </c>
      <c r="O217" s="20">
        <f>+B217/'Total x Ano'!$H$30</f>
        <v>1.3313381580292636E-3</v>
      </c>
      <c r="P217" s="20">
        <f>+C217/'Total x Ano'!$H$30</f>
        <v>1.3265295674281833E-3</v>
      </c>
      <c r="Q217" s="20">
        <f>+D217/'Total x Ano'!$H$30</f>
        <v>1.5756366525328133E-2</v>
      </c>
      <c r="R217" s="20">
        <f>+E217/'Total x Ano'!$H$30</f>
        <v>7.8049681179439331E-4</v>
      </c>
      <c r="S217" s="20">
        <f>+F217/'Total x Ano'!$H$30</f>
        <v>9.6414166063998538E-3</v>
      </c>
      <c r="T217" s="20">
        <f>+G217/'Total x Ano'!$H$30</f>
        <v>1.126770273692282E-3</v>
      </c>
      <c r="U217" s="20">
        <f>+H217/'Total x Ano'!$H$30</f>
        <v>6.8003008828783546E-4</v>
      </c>
      <c r="V217" s="20">
        <f>+I217/'Total x Ano'!$H$30</f>
        <v>1.4412545768773936E-3</v>
      </c>
      <c r="W217" s="20">
        <f>+J217/'Total x Ano'!$H$30</f>
        <v>1.0285541270083221E-3</v>
      </c>
      <c r="X217" s="20">
        <f>+K217/'Total x Ano'!$H$30</f>
        <v>3.0093751742870044E-3</v>
      </c>
      <c r="Y217" s="20">
        <f>+L217/'Total x Ano'!$H$30</f>
        <v>3.612213190913266E-2</v>
      </c>
    </row>
    <row r="218" spans="1:25" x14ac:dyDescent="0.25">
      <c r="A218" s="157" t="s">
        <v>550</v>
      </c>
      <c r="B218" s="172">
        <f>tab_dinamicas!M739</f>
        <v>118283.01043125012</v>
      </c>
      <c r="C218" s="172">
        <f>tab_dinamicas!N739</f>
        <v>93918.666191215409</v>
      </c>
      <c r="D218" s="172">
        <f>tab_dinamicas!O739</f>
        <v>1968877.8857004025</v>
      </c>
      <c r="E218" s="172">
        <f>tab_dinamicas!P739</f>
        <v>51833.495651848483</v>
      </c>
      <c r="F218" s="172">
        <f>tab_dinamicas!Q739</f>
        <v>518653.05875670677</v>
      </c>
      <c r="G218" s="172">
        <f>tab_dinamicas!R739</f>
        <v>170723.06408888436</v>
      </c>
      <c r="H218" s="172">
        <f>tab_dinamicas!S739</f>
        <v>150166.2721481612</v>
      </c>
      <c r="I218" s="172">
        <f>tab_dinamicas!T739</f>
        <v>108748.81510301099</v>
      </c>
      <c r="J218" s="172">
        <f>tab_dinamicas!U739</f>
        <v>3233.6110821399816</v>
      </c>
      <c r="K218" s="172">
        <f>tab_dinamicas!V739</f>
        <v>343473.89788726671</v>
      </c>
      <c r="L218" s="172">
        <f t="shared" si="12"/>
        <v>3527911.7770408867</v>
      </c>
      <c r="N218" s="157" t="s">
        <v>550</v>
      </c>
      <c r="O218" s="20">
        <f>+B218/'Total x Ano'!$H$30</f>
        <v>6.5865653591817624E-4</v>
      </c>
      <c r="P218" s="20">
        <f>+C218/'Total x Ano'!$H$30</f>
        <v>5.2298418095738752E-4</v>
      </c>
      <c r="Q218" s="20">
        <f>+D218/'Total x Ano'!$H$30</f>
        <v>1.0963656429720988E-2</v>
      </c>
      <c r="R218" s="20">
        <f>+E218/'Total x Ano'!$H$30</f>
        <v>2.8863376545881802E-4</v>
      </c>
      <c r="S218" s="20">
        <f>+F218/'Total x Ano'!$H$30</f>
        <v>2.8881090004267006E-3</v>
      </c>
      <c r="T218" s="20">
        <f>+G218/'Total x Ano'!$H$30</f>
        <v>9.5066790728563398E-4</v>
      </c>
      <c r="U218" s="20">
        <f>+H218/'Total x Ano'!$H$30</f>
        <v>8.361978298002693E-4</v>
      </c>
      <c r="V218" s="20">
        <f>+I218/'Total x Ano'!$H$30</f>
        <v>6.0556556330283815E-4</v>
      </c>
      <c r="W218" s="20">
        <f>+J218/'Total x Ano'!$H$30</f>
        <v>1.8006297490262781E-5</v>
      </c>
      <c r="X218" s="20">
        <f>+K218/'Total x Ano'!$H$30</f>
        <v>1.9126274089230539E-3</v>
      </c>
      <c r="Y218" s="20">
        <f>+L218/'Total x Ano'!$H$30</f>
        <v>1.9645104919284128E-2</v>
      </c>
    </row>
    <row r="219" spans="1:25" x14ac:dyDescent="0.25">
      <c r="A219" s="157" t="s">
        <v>551</v>
      </c>
      <c r="B219" s="172">
        <f>tab_dinamicas!M740</f>
        <v>573765.80511599453</v>
      </c>
      <c r="C219" s="172">
        <f>tab_dinamicas!N740</f>
        <v>110570.34086002785</v>
      </c>
      <c r="D219" s="172">
        <f>tab_dinamicas!O740</f>
        <v>3317007.4530082159</v>
      </c>
      <c r="E219" s="172">
        <f>tab_dinamicas!P740</f>
        <v>41555.333141976975</v>
      </c>
      <c r="F219" s="172">
        <f>tab_dinamicas!Q740</f>
        <v>1307588.907364422</v>
      </c>
      <c r="G219" s="172">
        <f>tab_dinamicas!R740</f>
        <v>212536.78678171325</v>
      </c>
      <c r="H219" s="172">
        <f>tab_dinamicas!S740</f>
        <v>109761.97390282837</v>
      </c>
      <c r="I219" s="172">
        <f>tab_dinamicas!T740</f>
        <v>143798.91279240552</v>
      </c>
      <c r="J219" s="172">
        <f>tab_dinamicas!U740</f>
        <v>108990.7732892442</v>
      </c>
      <c r="K219" s="172">
        <f>tab_dinamicas!V740</f>
        <v>606315.65448503697</v>
      </c>
      <c r="L219" s="172">
        <f t="shared" si="12"/>
        <v>6531891.940741865</v>
      </c>
      <c r="N219" s="157" t="s">
        <v>551</v>
      </c>
      <c r="O219" s="20">
        <f>+B219/'Total x Ano'!$H$30</f>
        <v>3.1950032067002594E-3</v>
      </c>
      <c r="P219" s="20">
        <f>+C219/'Total x Ano'!$H$30</f>
        <v>6.1570869240335933E-4</v>
      </c>
      <c r="Q219" s="20">
        <f>+D219/'Total x Ano'!$H$30</f>
        <v>1.8470688483897033E-2</v>
      </c>
      <c r="R219" s="20">
        <f>+E219/'Total x Ano'!$H$30</f>
        <v>2.3140002673612253E-4</v>
      </c>
      <c r="S219" s="20">
        <f>+F219/'Total x Ano'!$H$30</f>
        <v>7.281282214492423E-3</v>
      </c>
      <c r="T219" s="20">
        <f>+G219/'Total x Ano'!$H$30</f>
        <v>1.1835067709761178E-3</v>
      </c>
      <c r="U219" s="20">
        <f>+H219/'Total x Ano'!$H$30</f>
        <v>6.1120731745662338E-4</v>
      </c>
      <c r="V219" s="20">
        <f>+I219/'Total x Ano'!$H$30</f>
        <v>8.0074131883628886E-4</v>
      </c>
      <c r="W219" s="20">
        <f>+J219/'Total x Ano'!$H$30</f>
        <v>6.0691290253778304E-4</v>
      </c>
      <c r="X219" s="20">
        <f>+K219/'Total x Ano'!$H$30</f>
        <v>3.3762563803547553E-3</v>
      </c>
      <c r="Y219" s="20">
        <f>+L219/'Total x Ano'!$H$30</f>
        <v>3.6372707314390761E-2</v>
      </c>
    </row>
    <row r="220" spans="1:25" x14ac:dyDescent="0.25">
      <c r="A220" s="157" t="s">
        <v>552</v>
      </c>
      <c r="B220" s="172">
        <f>tab_dinamicas!M741</f>
        <v>13336.674530721808</v>
      </c>
      <c r="C220" s="172">
        <f>tab_dinamicas!N741</f>
        <v>30789.034952876344</v>
      </c>
      <c r="D220" s="172">
        <f>tab_dinamicas!O741</f>
        <v>529625.24401059467</v>
      </c>
      <c r="E220" s="172">
        <f>tab_dinamicas!P741</f>
        <v>6291.6078987298652</v>
      </c>
      <c r="F220" s="172">
        <f>tab_dinamicas!Q741</f>
        <v>102070.3173192082</v>
      </c>
      <c r="G220" s="172">
        <f>tab_dinamicas!R741</f>
        <v>21596.605185127792</v>
      </c>
      <c r="H220" s="172">
        <f>tab_dinamicas!S741</f>
        <v>26344.046020892085</v>
      </c>
      <c r="I220" s="172">
        <f>tab_dinamicas!T741</f>
        <v>4231.5562291535871</v>
      </c>
      <c r="J220" s="172">
        <f>tab_dinamicas!U741</f>
        <v>12152.598752131085</v>
      </c>
      <c r="K220" s="172">
        <f>tab_dinamicas!V741</f>
        <v>95753.465859257063</v>
      </c>
      <c r="L220" s="172">
        <f t="shared" si="12"/>
        <v>842191.15075869241</v>
      </c>
      <c r="N220" s="157" t="s">
        <v>552</v>
      </c>
      <c r="O220" s="20">
        <f>+B220/'Total x Ano'!$H$30</f>
        <v>7.4265000654334071E-5</v>
      </c>
      <c r="P220" s="20">
        <f>+C220/'Total x Ano'!$H$30</f>
        <v>1.7144811441971387E-4</v>
      </c>
      <c r="Q220" s="20">
        <f>+D220/'Total x Ano'!$H$30</f>
        <v>2.9492073906725153E-3</v>
      </c>
      <c r="R220" s="20">
        <f>+E220/'Total x Ano'!$H$30</f>
        <v>3.503469051746429E-5</v>
      </c>
      <c r="S220" s="20">
        <f>+F220/'Total x Ano'!$H$30</f>
        <v>5.6837648433554638E-4</v>
      </c>
      <c r="T220" s="20">
        <f>+G220/'Total x Ano'!$H$30</f>
        <v>1.2026025637127889E-4</v>
      </c>
      <c r="U220" s="20">
        <f>+H220/'Total x Ano'!$H$30</f>
        <v>1.4669628403036924E-4</v>
      </c>
      <c r="V220" s="20">
        <f>+I220/'Total x Ano'!$H$30</f>
        <v>2.3563334728086402E-5</v>
      </c>
      <c r="W220" s="20">
        <f>+J220/'Total x Ano'!$H$30</f>
        <v>6.7671498783289922E-5</v>
      </c>
      <c r="X220" s="20">
        <f>+K220/'Total x Ano'!$H$30</f>
        <v>5.332012255612579E-4</v>
      </c>
      <c r="Y220" s="20">
        <f>+L220/'Total x Ano'!$H$30</f>
        <v>4.6897242800738557E-3</v>
      </c>
    </row>
    <row r="221" spans="1:25" x14ac:dyDescent="0.25">
      <c r="A221" s="157" t="s">
        <v>553</v>
      </c>
      <c r="B221" s="172">
        <f>tab_dinamicas!M742</f>
        <v>13977.104864313025</v>
      </c>
      <c r="C221" s="172">
        <f>tab_dinamicas!N742</f>
        <v>15877.098873512439</v>
      </c>
      <c r="D221" s="172">
        <f>tab_dinamicas!O742</f>
        <v>514898.86719856062</v>
      </c>
      <c r="E221" s="172">
        <f>tab_dinamicas!P742</f>
        <v>9173.9367202092562</v>
      </c>
      <c r="F221" s="172">
        <f>tab_dinamicas!Q742</f>
        <v>37626.733259750567</v>
      </c>
      <c r="G221" s="172">
        <f>tab_dinamicas!R742</f>
        <v>25710.83011556623</v>
      </c>
      <c r="H221" s="172">
        <f>tab_dinamicas!S742</f>
        <v>13328.020333237004</v>
      </c>
      <c r="I221" s="172">
        <f>tab_dinamicas!T742</f>
        <v>28500.051964163438</v>
      </c>
      <c r="J221" s="172">
        <f>tab_dinamicas!U742</f>
        <v>1676.4189337091384</v>
      </c>
      <c r="K221" s="172">
        <f>tab_dinamicas!V742</f>
        <v>67894.630744907947</v>
      </c>
      <c r="L221" s="172">
        <f t="shared" si="12"/>
        <v>728663.69300792972</v>
      </c>
      <c r="N221" s="157" t="s">
        <v>553</v>
      </c>
      <c r="O221" s="20">
        <f>+B221/'Total x Ano'!$H$30</f>
        <v>7.783122393088224E-5</v>
      </c>
      <c r="P221" s="20">
        <f>+C221/'Total x Ano'!$H$30</f>
        <v>8.8411301896449006E-5</v>
      </c>
      <c r="Q221" s="20">
        <f>+D221/'Total x Ano'!$H$30</f>
        <v>2.8672038611522906E-3</v>
      </c>
      <c r="R221" s="20">
        <f>+E221/'Total x Ano'!$H$30</f>
        <v>5.1084879889641149E-5</v>
      </c>
      <c r="S221" s="20">
        <f>+F221/'Total x Ano'!$H$30</f>
        <v>2.0952369825917867E-4</v>
      </c>
      <c r="T221" s="20">
        <f>+G221/'Total x Ano'!$H$30</f>
        <v>1.43170234150766E-4</v>
      </c>
      <c r="U221" s="20">
        <f>+H221/'Total x Ano'!$H$30</f>
        <v>7.421680993179742E-5</v>
      </c>
      <c r="V221" s="20">
        <f>+I221/'Total x Ano'!$H$30</f>
        <v>1.5870195923965466E-4</v>
      </c>
      <c r="W221" s="20">
        <f>+J221/'Total x Ano'!$H$30</f>
        <v>9.335104708603026E-6</v>
      </c>
      <c r="X221" s="20">
        <f>+K221/'Total x Ano'!$H$30</f>
        <v>3.7806986929773007E-4</v>
      </c>
      <c r="Y221" s="20">
        <f>+L221/'Total x Ano'!$H$30</f>
        <v>4.0575489424569929E-3</v>
      </c>
    </row>
    <row r="222" spans="1:25" x14ac:dyDescent="0.25">
      <c r="A222" s="157" t="s">
        <v>554</v>
      </c>
      <c r="B222" s="172">
        <f>tab_dinamicas!M743</f>
        <v>115113.92193238634</v>
      </c>
      <c r="C222" s="172">
        <f>tab_dinamicas!N743</f>
        <v>43431.745767701839</v>
      </c>
      <c r="D222" s="172">
        <f>tab_dinamicas!O743</f>
        <v>1086244.8094348498</v>
      </c>
      <c r="E222" s="172">
        <f>tab_dinamicas!P743</f>
        <v>17725.686025541738</v>
      </c>
      <c r="F222" s="172">
        <f>tab_dinamicas!Q743</f>
        <v>202402.01318229258</v>
      </c>
      <c r="G222" s="172">
        <f>tab_dinamicas!R743</f>
        <v>57374.856355617929</v>
      </c>
      <c r="H222" s="172">
        <f>tab_dinamicas!S743</f>
        <v>47776.080492158748</v>
      </c>
      <c r="I222" s="172">
        <f>tab_dinamicas!T743</f>
        <v>35819.936263032134</v>
      </c>
      <c r="J222" s="172">
        <f>tab_dinamicas!U743</f>
        <v>7710.3163894395238</v>
      </c>
      <c r="K222" s="172">
        <f>tab_dinamicas!V743</f>
        <v>160441.67275563814</v>
      </c>
      <c r="L222" s="172">
        <f t="shared" si="12"/>
        <v>1774041.0385986587</v>
      </c>
      <c r="N222" s="157" t="s">
        <v>554</v>
      </c>
      <c r="O222" s="20">
        <f>+B222/'Total x Ano'!$H$30</f>
        <v>6.4100953111952022E-4</v>
      </c>
      <c r="P222" s="20">
        <f>+C222/'Total x Ano'!$H$30</f>
        <v>2.4184879224781381E-4</v>
      </c>
      <c r="Q222" s="20">
        <f>+D222/'Total x Ano'!$H$30</f>
        <v>6.0487321106635784E-3</v>
      </c>
      <c r="R222" s="20">
        <f>+E222/'Total x Ano'!$H$30</f>
        <v>9.8705121824258199E-5</v>
      </c>
      <c r="S222" s="20">
        <f>+F222/'Total x Ano'!$H$30</f>
        <v>1.127071490482565E-3</v>
      </c>
      <c r="T222" s="20">
        <f>+G222/'Total x Ano'!$H$30</f>
        <v>3.1949071974253827E-4</v>
      </c>
      <c r="U222" s="20">
        <f>+H222/'Total x Ano'!$H$30</f>
        <v>2.6604013173137374E-4</v>
      </c>
      <c r="V222" s="20">
        <f>+I222/'Total x Ano'!$H$30</f>
        <v>1.9946258596057324E-4</v>
      </c>
      <c r="W222" s="20">
        <f>+J222/'Total x Ano'!$H$30</f>
        <v>4.2934739869959047E-5</v>
      </c>
      <c r="X222" s="20">
        <f>+K222/'Total x Ano'!$H$30</f>
        <v>8.9341618892569959E-4</v>
      </c>
      <c r="Y222" s="20">
        <f>+L222/'Total x Ano'!$H$30</f>
        <v>9.8787114125678793E-3</v>
      </c>
    </row>
    <row r="223" spans="1:25" x14ac:dyDescent="0.25">
      <c r="A223" s="157" t="s">
        <v>555</v>
      </c>
      <c r="B223" s="172">
        <f>tab_dinamicas!M744</f>
        <v>38820.475968108469</v>
      </c>
      <c r="C223" s="172">
        <f>tab_dinamicas!N744</f>
        <v>99031.774947813348</v>
      </c>
      <c r="D223" s="172">
        <f>tab_dinamicas!O744</f>
        <v>3105032.6258097184</v>
      </c>
      <c r="E223" s="172">
        <f>tab_dinamicas!P744</f>
        <v>8950.4495659613949</v>
      </c>
      <c r="F223" s="172">
        <f>tab_dinamicas!Q744</f>
        <v>773515.23265513952</v>
      </c>
      <c r="G223" s="172">
        <f>tab_dinamicas!R744</f>
        <v>125009.82300121797</v>
      </c>
      <c r="H223" s="172">
        <f>tab_dinamicas!S744</f>
        <v>46058.483127048552</v>
      </c>
      <c r="I223" s="172">
        <f>tab_dinamicas!T744</f>
        <v>8845.1985755084206</v>
      </c>
      <c r="J223" s="172">
        <f>tab_dinamicas!U744</f>
        <v>64354.690252095868</v>
      </c>
      <c r="K223" s="172">
        <f>tab_dinamicas!V744</f>
        <v>411673.4800135697</v>
      </c>
      <c r="L223" s="172">
        <f t="shared" si="12"/>
        <v>4681292.2339161821</v>
      </c>
      <c r="N223" s="157" t="s">
        <v>555</v>
      </c>
      <c r="O223" s="20">
        <f>+B223/'Total x Ano'!$H$30</f>
        <v>2.1617103023185958E-4</v>
      </c>
      <c r="P223" s="20">
        <f>+C223/'Total x Ano'!$H$30</f>
        <v>5.5145642299041524E-4</v>
      </c>
      <c r="Q223" s="20">
        <f>+D223/'Total x Ano'!$H$30</f>
        <v>1.7290310973421281E-2</v>
      </c>
      <c r="R223" s="20">
        <f>+E223/'Total x Ano'!$H$30</f>
        <v>4.9840396220326145E-5</v>
      </c>
      <c r="S223" s="20">
        <f>+F223/'Total x Ano'!$H$30</f>
        <v>4.3073038280227313E-3</v>
      </c>
      <c r="T223" s="20">
        <f>+G223/'Total x Ano'!$H$30</f>
        <v>6.9611465478877351E-4</v>
      </c>
      <c r="U223" s="20">
        <f>+H223/'Total x Ano'!$H$30</f>
        <v>2.5647572576570701E-4</v>
      </c>
      <c r="V223" s="20">
        <f>+I223/'Total x Ano'!$H$30</f>
        <v>4.9254308222388293E-5</v>
      </c>
      <c r="W223" s="20">
        <f>+J223/'Total x Ano'!$H$30</f>
        <v>3.5835778271952034E-4</v>
      </c>
      <c r="X223" s="20">
        <f>+K223/'Total x Ano'!$H$30</f>
        <v>2.2923953937807515E-3</v>
      </c>
      <c r="Y223" s="20">
        <f>+L223/'Total x Ano'!$H$30</f>
        <v>2.6067680516163757E-2</v>
      </c>
    </row>
    <row r="224" spans="1:25" x14ac:dyDescent="0.25">
      <c r="A224" s="157" t="s">
        <v>95</v>
      </c>
      <c r="B224" s="163">
        <f t="shared" ref="B224:K224" si="13">SUM(B197:B223)</f>
        <v>5142899.18902383</v>
      </c>
      <c r="C224" s="163">
        <f t="shared" si="13"/>
        <v>3986983.2594602499</v>
      </c>
      <c r="D224" s="163">
        <f t="shared" si="13"/>
        <v>69678037.15969041</v>
      </c>
      <c r="E224" s="163">
        <f t="shared" si="13"/>
        <v>3329420.4143699249</v>
      </c>
      <c r="F224" s="163">
        <f t="shared" si="13"/>
        <v>22603240.326218735</v>
      </c>
      <c r="G224" s="163">
        <f t="shared" si="13"/>
        <v>3550460.7292750995</v>
      </c>
      <c r="H224" s="163">
        <f t="shared" si="13"/>
        <v>1972939.3515243358</v>
      </c>
      <c r="I224" s="163">
        <f t="shared" si="13"/>
        <v>4322455.3599271607</v>
      </c>
      <c r="J224" s="163">
        <f t="shared" si="13"/>
        <v>1934346.9079657737</v>
      </c>
      <c r="K224" s="163">
        <f t="shared" si="13"/>
        <v>15919862.585921466</v>
      </c>
      <c r="L224" s="172">
        <f t="shared" si="12"/>
        <v>132440645.28337699</v>
      </c>
      <c r="N224" s="157" t="s">
        <v>95</v>
      </c>
      <c r="O224" s="20">
        <f>+B224/'Total x Ano'!$H$30</f>
        <v>2.8638129449602583E-2</v>
      </c>
      <c r="P224" s="20">
        <f>+C224/'Total x Ano'!$H$30</f>
        <v>2.2201435124668167E-2</v>
      </c>
      <c r="Q224" s="20">
        <f>+D224/'Total x Ano'!$H$30</f>
        <v>0.38800073161694382</v>
      </c>
      <c r="R224" s="20">
        <f>+E224/'Total x Ano'!$H$30</f>
        <v>1.8539809806572039E-2</v>
      </c>
      <c r="S224" s="20">
        <f>+F224/'Total x Ano'!$H$30</f>
        <v>0.12586568366423603</v>
      </c>
      <c r="T224" s="20">
        <f>+G224/'Total x Ano'!$H$30</f>
        <v>1.9770668300813071E-2</v>
      </c>
      <c r="U224" s="20">
        <f>+H224/'Total x Ano'!$H$30</f>
        <v>1.0986272619489821E-2</v>
      </c>
      <c r="V224" s="20">
        <f>+I224/'Total x Ano'!$H$30</f>
        <v>2.406950468753374E-2</v>
      </c>
      <c r="W224" s="20">
        <f>+J224/'Total x Ano'!$H$30</f>
        <v>1.0771371383088885E-2</v>
      </c>
      <c r="X224" s="20">
        <f>+K224/'Total x Ano'!$H$30</f>
        <v>8.8649430758536957E-2</v>
      </c>
      <c r="Y224" s="20">
        <f>+L224/'Total x Ano'!$H$30</f>
        <v>0.7374930374114852</v>
      </c>
    </row>
    <row r="225" spans="1:25" x14ac:dyDescent="0.25">
      <c r="A225" s="179"/>
      <c r="B225" s="174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</row>
    <row r="226" spans="1:25" x14ac:dyDescent="0.25">
      <c r="A226" s="157"/>
      <c r="B226" s="157"/>
    </row>
    <row r="227" spans="1:25" s="123" customFormat="1" x14ac:dyDescent="0.25">
      <c r="A227" s="176"/>
      <c r="B227" s="171">
        <v>2014</v>
      </c>
      <c r="C227" s="157">
        <v>2014</v>
      </c>
      <c r="D227" s="157">
        <v>2014</v>
      </c>
      <c r="E227" s="157">
        <v>2014</v>
      </c>
      <c r="F227" s="157">
        <v>2014</v>
      </c>
      <c r="G227" s="157">
        <v>2014</v>
      </c>
      <c r="H227" s="157">
        <v>2014</v>
      </c>
      <c r="I227" s="157">
        <v>2014</v>
      </c>
      <c r="J227" s="157">
        <v>2014</v>
      </c>
      <c r="K227" s="157">
        <v>2014</v>
      </c>
      <c r="L227" s="157">
        <v>2014</v>
      </c>
      <c r="M227" s="157"/>
      <c r="N227" s="157"/>
      <c r="O227" s="15">
        <v>2014</v>
      </c>
      <c r="P227" s="123">
        <v>2014</v>
      </c>
      <c r="Q227" s="123">
        <v>2014</v>
      </c>
      <c r="R227" s="123">
        <v>2014</v>
      </c>
      <c r="S227" s="123">
        <v>2014</v>
      </c>
      <c r="T227" s="123">
        <v>2014</v>
      </c>
      <c r="U227" s="123">
        <v>2014</v>
      </c>
      <c r="V227" s="123">
        <v>2014</v>
      </c>
      <c r="W227" s="123">
        <v>2014</v>
      </c>
      <c r="X227" s="123">
        <v>2014</v>
      </c>
      <c r="Y227" s="123">
        <v>2014</v>
      </c>
    </row>
    <row r="228" spans="1:25" s="123" customFormat="1" x14ac:dyDescent="0.25">
      <c r="A228" s="157"/>
      <c r="B228" s="157" t="s">
        <v>780</v>
      </c>
      <c r="C228" s="157" t="s">
        <v>782</v>
      </c>
      <c r="D228" s="157" t="s">
        <v>23</v>
      </c>
      <c r="E228" s="157" t="s">
        <v>787</v>
      </c>
      <c r="F228" s="157" t="s">
        <v>788</v>
      </c>
      <c r="G228" s="157" t="s">
        <v>791</v>
      </c>
      <c r="H228" s="157" t="s">
        <v>25</v>
      </c>
      <c r="I228" s="157" t="s">
        <v>24</v>
      </c>
      <c r="J228" s="157" t="s">
        <v>35</v>
      </c>
      <c r="K228" s="157" t="s">
        <v>795</v>
      </c>
      <c r="L228" s="157" t="s">
        <v>939</v>
      </c>
      <c r="M228" s="157"/>
      <c r="N228" s="157"/>
      <c r="O228" s="123" t="s">
        <v>780</v>
      </c>
      <c r="P228" s="123" t="s">
        <v>782</v>
      </c>
      <c r="Q228" s="123" t="s">
        <v>23</v>
      </c>
      <c r="R228" s="123" t="s">
        <v>787</v>
      </c>
      <c r="S228" s="123" t="s">
        <v>788</v>
      </c>
      <c r="T228" s="123" t="s">
        <v>791</v>
      </c>
      <c r="U228" s="123" t="s">
        <v>25</v>
      </c>
      <c r="V228" s="123" t="s">
        <v>24</v>
      </c>
      <c r="W228" s="123" t="s">
        <v>35</v>
      </c>
      <c r="X228" s="123" t="s">
        <v>795</v>
      </c>
      <c r="Y228" s="123" t="s">
        <v>939</v>
      </c>
    </row>
    <row r="229" spans="1:25" x14ac:dyDescent="0.25">
      <c r="A229" s="157" t="s">
        <v>529</v>
      </c>
      <c r="B229" s="172">
        <f>tab_dinamicas!M750</f>
        <v>5089.5941509190834</v>
      </c>
      <c r="C229" s="172">
        <f>tab_dinamicas!N750</f>
        <v>3903.5828995237425</v>
      </c>
      <c r="D229" s="172">
        <f>tab_dinamicas!O750</f>
        <v>299732.70011656859</v>
      </c>
      <c r="E229" s="172">
        <f>tab_dinamicas!P750</f>
        <v>1313.8416250906691</v>
      </c>
      <c r="F229" s="172">
        <f>tab_dinamicas!Q750</f>
        <v>60230.559043694535</v>
      </c>
      <c r="G229" s="172">
        <f>tab_dinamicas!R750</f>
        <v>11889.440696798581</v>
      </c>
      <c r="H229" s="172">
        <f>tab_dinamicas!S750</f>
        <v>4034.8870601149806</v>
      </c>
      <c r="I229" s="172">
        <f>tab_dinamicas!T750</f>
        <v>4852.3886669106623</v>
      </c>
      <c r="J229" s="172">
        <f>tab_dinamicas!U750</f>
        <v>4163.7974531782738</v>
      </c>
      <c r="K229" s="172">
        <f>tab_dinamicas!V750</f>
        <v>23959.901912492925</v>
      </c>
      <c r="L229" s="172">
        <f>SUM(B229:K229)</f>
        <v>419170.69362529204</v>
      </c>
      <c r="N229" s="157" t="s">
        <v>529</v>
      </c>
      <c r="O229" s="20">
        <f>+B229/'Total x Ano'!$I$30</f>
        <v>2.7771488266740074E-5</v>
      </c>
      <c r="P229" s="20">
        <f>+C229/'Total x Ano'!$I$30</f>
        <v>2.1299990427094143E-5</v>
      </c>
      <c r="Q229" s="20">
        <f>+D229/'Total x Ano'!$I$30</f>
        <v>1.6354984145331994E-3</v>
      </c>
      <c r="R229" s="20">
        <f>+E229/'Total x Ano'!$I$30</f>
        <v>7.1690072319364237E-6</v>
      </c>
      <c r="S229" s="20">
        <f>+F229/'Total x Ano'!$I$30</f>
        <v>3.2864943926405252E-4</v>
      </c>
      <c r="T229" s="20">
        <f>+G229/'Total x Ano'!$I$30</f>
        <v>6.4875008304860263E-5</v>
      </c>
      <c r="U229" s="20">
        <f>+H229/'Total x Ano'!$I$30</f>
        <v>2.2016454617971765E-5</v>
      </c>
      <c r="V229" s="20">
        <f>+I229/'Total x Ano'!$I$30</f>
        <v>2.647717105389184E-5</v>
      </c>
      <c r="W229" s="20">
        <f>+J229/'Total x Ano'!$I$30</f>
        <v>2.2719857160937125E-5</v>
      </c>
      <c r="X229" s="20">
        <f>+K229/'Total x Ano'!$I$30</f>
        <v>1.3073775926021163E-4</v>
      </c>
      <c r="Y229" s="20">
        <f>+L229/'Total x Ano'!$I$30</f>
        <v>2.2872145901208954E-3</v>
      </c>
    </row>
    <row r="230" spans="1:25" x14ac:dyDescent="0.25">
      <c r="A230" s="157" t="s">
        <v>530</v>
      </c>
      <c r="B230" s="172">
        <f>tab_dinamicas!M751</f>
        <v>2932.5982210366583</v>
      </c>
      <c r="C230" s="172">
        <f>tab_dinamicas!N751</f>
        <v>11238.360666260105</v>
      </c>
      <c r="D230" s="172">
        <f>tab_dinamicas!O751</f>
        <v>97522.005888354688</v>
      </c>
      <c r="E230" s="172">
        <f>tab_dinamicas!P751</f>
        <v>53.459781571371259</v>
      </c>
      <c r="F230" s="172">
        <f>tab_dinamicas!Q751</f>
        <v>11215.493847205167</v>
      </c>
      <c r="G230" s="172">
        <f>tab_dinamicas!R751</f>
        <v>2472.8385494848408</v>
      </c>
      <c r="H230" s="172">
        <f>tab_dinamicas!S751</f>
        <v>3940.361533460532</v>
      </c>
      <c r="I230" s="172">
        <f>tab_dinamicas!T751</f>
        <v>1779.4074018222429</v>
      </c>
      <c r="J230" s="172">
        <f>tab_dinamicas!U751</f>
        <v>34061.087804450537</v>
      </c>
      <c r="K230" s="172">
        <f>tab_dinamicas!V751</f>
        <v>3358.1624457052353</v>
      </c>
      <c r="L230" s="172">
        <f t="shared" ref="L230:L256" si="14">SUM(B230:K230)</f>
        <v>168573.77613935136</v>
      </c>
      <c r="N230" s="157" t="s">
        <v>530</v>
      </c>
      <c r="O230" s="20">
        <f>+B230/'Total x Ano'!$I$30</f>
        <v>1.6001790058618996E-5</v>
      </c>
      <c r="P230" s="20">
        <f>+C230/'Total x Ano'!$I$30</f>
        <v>6.1322375051078539E-5</v>
      </c>
      <c r="Q230" s="20">
        <f>+D230/'Total x Ano'!$I$30</f>
        <v>5.321310819622673E-4</v>
      </c>
      <c r="R230" s="20">
        <f>+E230/'Total x Ano'!$I$30</f>
        <v>2.9170453529850186E-7</v>
      </c>
      <c r="S230" s="20">
        <f>+F230/'Total x Ano'!$I$30</f>
        <v>6.1197601723726459E-5</v>
      </c>
      <c r="T230" s="20">
        <f>+G230/'Total x Ano'!$I$30</f>
        <v>1.349310077114096E-5</v>
      </c>
      <c r="U230" s="20">
        <f>+H230/'Total x Ano'!$I$30</f>
        <v>2.1500673894293159E-5</v>
      </c>
      <c r="V230" s="20">
        <f>+I230/'Total x Ano'!$I$30</f>
        <v>9.7093776666913871E-6</v>
      </c>
      <c r="W230" s="20">
        <f>+J230/'Total x Ano'!$I$30</f>
        <v>1.8585511383906419E-4</v>
      </c>
      <c r="X230" s="20">
        <f>+K230/'Total x Ano'!$I$30</f>
        <v>1.8323891098835241E-5</v>
      </c>
      <c r="Y230" s="20">
        <f>+L230/'Total x Ano'!$I$30</f>
        <v>9.1982671060101466E-4</v>
      </c>
    </row>
    <row r="231" spans="1:25" x14ac:dyDescent="0.25">
      <c r="A231" s="157" t="s">
        <v>531</v>
      </c>
      <c r="B231" s="172">
        <f>tab_dinamicas!M752</f>
        <v>79317.422783886155</v>
      </c>
      <c r="C231" s="172">
        <f>tab_dinamicas!N752</f>
        <v>80017.081828183582</v>
      </c>
      <c r="D231" s="172">
        <f>tab_dinamicas!O752</f>
        <v>765874.80305031873</v>
      </c>
      <c r="E231" s="172">
        <f>tab_dinamicas!P752</f>
        <v>2722.7040024410467</v>
      </c>
      <c r="F231" s="172">
        <f>tab_dinamicas!Q752</f>
        <v>97715.862015265826</v>
      </c>
      <c r="G231" s="172">
        <f>tab_dinamicas!R752</f>
        <v>18355.323692057995</v>
      </c>
      <c r="H231" s="172">
        <f>tab_dinamicas!S752</f>
        <v>15950.125625758441</v>
      </c>
      <c r="I231" s="172">
        <f>tab_dinamicas!T752</f>
        <v>2430.7264294125962</v>
      </c>
      <c r="J231" s="172">
        <f>tab_dinamicas!U752</f>
        <v>432.21567563014486</v>
      </c>
      <c r="K231" s="172">
        <f>tab_dinamicas!V752</f>
        <v>68086.202914162743</v>
      </c>
      <c r="L231" s="172">
        <f t="shared" si="14"/>
        <v>1130902.4680171174</v>
      </c>
      <c r="N231" s="157" t="s">
        <v>531</v>
      </c>
      <c r="O231" s="20">
        <f>+B231/'Total x Ano'!$I$30</f>
        <v>4.3279735296634204E-4</v>
      </c>
      <c r="P231" s="20">
        <f>+C231/'Total x Ano'!$I$30</f>
        <v>4.3661505873290413E-4</v>
      </c>
      <c r="Q231" s="20">
        <f>+D231/'Total x Ano'!$I$30</f>
        <v>4.1790135865475506E-3</v>
      </c>
      <c r="R231" s="20">
        <f>+E231/'Total x Ano'!$I$30</f>
        <v>1.4856497397526954E-5</v>
      </c>
      <c r="S231" s="20">
        <f>+F231/'Total x Ano'!$I$30</f>
        <v>5.3318886240493303E-4</v>
      </c>
      <c r="T231" s="20">
        <f>+G231/'Total x Ano'!$I$30</f>
        <v>1.0015624850051213E-4</v>
      </c>
      <c r="U231" s="20">
        <f>+H231/'Total x Ano'!$I$30</f>
        <v>8.7032229591192618E-5</v>
      </c>
      <c r="V231" s="20">
        <f>+I231/'Total x Ano'!$I$30</f>
        <v>1.3263315013417488E-5</v>
      </c>
      <c r="W231" s="20">
        <f>+J231/'Total x Ano'!$I$30</f>
        <v>2.3583948363144322E-6</v>
      </c>
      <c r="X231" s="20">
        <f>+K231/'Total x Ano'!$I$30</f>
        <v>3.7151394183681667E-4</v>
      </c>
      <c r="Y231" s="20">
        <f>+L231/'Total x Ano'!$I$30</f>
        <v>6.1707954878275099E-3</v>
      </c>
    </row>
    <row r="232" spans="1:25" x14ac:dyDescent="0.25">
      <c r="A232" s="157" t="s">
        <v>532</v>
      </c>
      <c r="B232" s="172">
        <f>tab_dinamicas!M753</f>
        <v>340.61042946734301</v>
      </c>
      <c r="C232" s="172">
        <f>tab_dinamicas!N753</f>
        <v>287.73167603933734</v>
      </c>
      <c r="D232" s="172">
        <f>tab_dinamicas!O753</f>
        <v>89144.800224233593</v>
      </c>
      <c r="E232" s="172">
        <f>tab_dinamicas!P753</f>
        <v>0</v>
      </c>
      <c r="F232" s="172">
        <f>tab_dinamicas!Q753</f>
        <v>10111.499391880527</v>
      </c>
      <c r="G232" s="172">
        <f>tab_dinamicas!R753</f>
        <v>4829.1663004823913</v>
      </c>
      <c r="H232" s="172">
        <f>tab_dinamicas!S753</f>
        <v>7100.3625108887572</v>
      </c>
      <c r="I232" s="172">
        <f>tab_dinamicas!T753</f>
        <v>2572.6902136108392</v>
      </c>
      <c r="J232" s="172">
        <f>tab_dinamicas!U753</f>
        <v>1221.0711346166363</v>
      </c>
      <c r="K232" s="172">
        <f>tab_dinamicas!V753</f>
        <v>7676.2554622969546</v>
      </c>
      <c r="L232" s="172">
        <f t="shared" si="14"/>
        <v>123284.18734351639</v>
      </c>
      <c r="N232" s="157" t="s">
        <v>532</v>
      </c>
      <c r="O232" s="20">
        <f>+B232/'Total x Ano'!$I$30</f>
        <v>1.8585486907189748E-6</v>
      </c>
      <c r="P232" s="20">
        <f>+C232/'Total x Ano'!$I$30</f>
        <v>1.5700145489307707E-6</v>
      </c>
      <c r="Q232" s="20">
        <f>+D232/'Total x Ano'!$I$30</f>
        <v>4.8642066539256971E-4</v>
      </c>
      <c r="R232" s="20">
        <f>+E232/'Total x Ano'!$I$30</f>
        <v>0</v>
      </c>
      <c r="S232" s="20">
        <f>+F232/'Total x Ano'!$I$30</f>
        <v>5.5173630429854664E-5</v>
      </c>
      <c r="T232" s="20">
        <f>+G232/'Total x Ano'!$I$30</f>
        <v>2.6350457674069169E-5</v>
      </c>
      <c r="U232" s="20">
        <f>+H232/'Total x Ano'!$I$30</f>
        <v>3.8743292355666496E-5</v>
      </c>
      <c r="V232" s="20">
        <f>+I232/'Total x Ano'!$I$30</f>
        <v>1.4037943687189361E-5</v>
      </c>
      <c r="W232" s="20">
        <f>+J232/'Total x Ano'!$I$30</f>
        <v>6.6628029037909111E-6</v>
      </c>
      <c r="X232" s="20">
        <f>+K232/'Total x Ano'!$I$30</f>
        <v>4.1885665572211266E-5</v>
      </c>
      <c r="Y232" s="20">
        <f>+L232/'Total x Ano'!$I$30</f>
        <v>6.7270302125500131E-4</v>
      </c>
    </row>
    <row r="233" spans="1:25" x14ac:dyDescent="0.25">
      <c r="A233" s="157" t="s">
        <v>533</v>
      </c>
      <c r="B233" s="172">
        <f>tab_dinamicas!M754</f>
        <v>37083.983139874399</v>
      </c>
      <c r="C233" s="172">
        <f>tab_dinamicas!N754</f>
        <v>64540.898805668468</v>
      </c>
      <c r="D233" s="172">
        <f>tab_dinamicas!O754</f>
        <v>594621.03878246562</v>
      </c>
      <c r="E233" s="172">
        <f>tab_dinamicas!P754</f>
        <v>5312.6974383665902</v>
      </c>
      <c r="F233" s="172">
        <f>tab_dinamicas!Q754</f>
        <v>187762.2543594311</v>
      </c>
      <c r="G233" s="172">
        <f>tab_dinamicas!R754</f>
        <v>48482.629474181173</v>
      </c>
      <c r="H233" s="172">
        <f>tab_dinamicas!S754</f>
        <v>60702.945539686742</v>
      </c>
      <c r="I233" s="172">
        <f>tab_dinamicas!T754</f>
        <v>12012.107622227972</v>
      </c>
      <c r="J233" s="172">
        <f>tab_dinamicas!U754</f>
        <v>254300.85236271718</v>
      </c>
      <c r="K233" s="172">
        <f>tab_dinamicas!V754</f>
        <v>102261.55947639528</v>
      </c>
      <c r="L233" s="172">
        <f t="shared" si="14"/>
        <v>1367080.9670010146</v>
      </c>
      <c r="N233" s="157" t="s">
        <v>533</v>
      </c>
      <c r="O233" s="20">
        <f>+B233/'Total x Ano'!$I$30</f>
        <v>2.0234961219197262E-4</v>
      </c>
      <c r="P233" s="20">
        <f>+C233/'Total x Ano'!$I$30</f>
        <v>3.5216890792418248E-4</v>
      </c>
      <c r="Q233" s="20">
        <f>+D233/'Total x Ano'!$I$30</f>
        <v>3.2445634587036799E-3</v>
      </c>
      <c r="R233" s="20">
        <f>+E233/'Total x Ano'!$I$30</f>
        <v>2.8988856517703802E-5</v>
      </c>
      <c r="S233" s="20">
        <f>+F233/'Total x Ano'!$I$30</f>
        <v>1.0245290860643533E-3</v>
      </c>
      <c r="T233" s="20">
        <f>+G233/'Total x Ano'!$I$30</f>
        <v>2.6454658970004292E-4</v>
      </c>
      <c r="U233" s="20">
        <f>+H233/'Total x Ano'!$I$30</f>
        <v>3.3122702711129668E-4</v>
      </c>
      <c r="V233" s="20">
        <f>+I233/'Total x Ano'!$I$30</f>
        <v>6.5544343222196305E-5</v>
      </c>
      <c r="W233" s="20">
        <f>+J233/'Total x Ano'!$I$30</f>
        <v>1.3875984858906444E-3</v>
      </c>
      <c r="X233" s="20">
        <f>+K233/'Total x Ano'!$I$30</f>
        <v>5.5799256579710035E-4</v>
      </c>
      <c r="Y233" s="20">
        <f>+L233/'Total x Ano'!$I$30</f>
        <v>7.4595089331231735E-3</v>
      </c>
    </row>
    <row r="234" spans="1:25" x14ac:dyDescent="0.25">
      <c r="A234" s="157" t="s">
        <v>534</v>
      </c>
      <c r="B234" s="172">
        <f>tab_dinamicas!M755</f>
        <v>1955.2278524661519</v>
      </c>
      <c r="C234" s="172">
        <f>tab_dinamicas!N755</f>
        <v>6763.4615379759653</v>
      </c>
      <c r="D234" s="172">
        <f>tab_dinamicas!O755</f>
        <v>80187.609060499992</v>
      </c>
      <c r="E234" s="172">
        <f>tab_dinamicas!P755</f>
        <v>489.02335192411857</v>
      </c>
      <c r="F234" s="172">
        <f>tab_dinamicas!Q755</f>
        <v>1699.2249053068674</v>
      </c>
      <c r="G234" s="172">
        <f>tab_dinamicas!R755</f>
        <v>3589.8000902713884</v>
      </c>
      <c r="H234" s="172">
        <f>tab_dinamicas!S755</f>
        <v>2503.3019339531434</v>
      </c>
      <c r="I234" s="172">
        <f>tab_dinamicas!T755</f>
        <v>0</v>
      </c>
      <c r="J234" s="172">
        <f>tab_dinamicas!U755</f>
        <v>515.97866675965884</v>
      </c>
      <c r="K234" s="172">
        <f>tab_dinamicas!V755</f>
        <v>6740.3516771509558</v>
      </c>
      <c r="L234" s="172">
        <f t="shared" si="14"/>
        <v>104443.97907630824</v>
      </c>
      <c r="N234" s="157" t="s">
        <v>534</v>
      </c>
      <c r="O234" s="20">
        <f>+B234/'Total x Ano'!$I$30</f>
        <v>1.0668746024427442E-5</v>
      </c>
      <c r="P234" s="20">
        <f>+C234/'Total x Ano'!$I$30</f>
        <v>3.6904984400480839E-5</v>
      </c>
      <c r="Q234" s="20">
        <f>+D234/'Total x Ano'!$I$30</f>
        <v>4.3754554452234173E-4</v>
      </c>
      <c r="R234" s="20">
        <f>+E234/'Total x Ano'!$I$30</f>
        <v>2.6683672366430453E-6</v>
      </c>
      <c r="S234" s="20">
        <f>+F234/'Total x Ano'!$I$30</f>
        <v>9.2718600188898315E-6</v>
      </c>
      <c r="T234" s="20">
        <f>+G234/'Total x Ano'!$I$30</f>
        <v>1.9587827266917046E-5</v>
      </c>
      <c r="U234" s="20">
        <f>+H234/'Total x Ano'!$I$30</f>
        <v>1.3659324933469087E-5</v>
      </c>
      <c r="V234" s="20">
        <f>+I234/'Total x Ano'!$I$30</f>
        <v>0</v>
      </c>
      <c r="W234" s="20">
        <f>+J234/'Total x Ano'!$I$30</f>
        <v>2.8154495358370413E-6</v>
      </c>
      <c r="X234" s="20">
        <f>+K234/'Total x Ano'!$I$30</f>
        <v>3.6778884910085942E-5</v>
      </c>
      <c r="Y234" s="20">
        <f>+L234/'Total x Ano'!$I$30</f>
        <v>5.6990098884909194E-4</v>
      </c>
    </row>
    <row r="235" spans="1:25" x14ac:dyDescent="0.25">
      <c r="A235" s="157" t="s">
        <v>535</v>
      </c>
      <c r="B235" s="172">
        <f>tab_dinamicas!M756</f>
        <v>7739.4571390876199</v>
      </c>
      <c r="C235" s="172">
        <f>tab_dinamicas!N756</f>
        <v>1943.2130740976063</v>
      </c>
      <c r="D235" s="172">
        <f>tab_dinamicas!O756</f>
        <v>146230.27157549007</v>
      </c>
      <c r="E235" s="172">
        <f>tab_dinamicas!P756</f>
        <v>1519.7199216529141</v>
      </c>
      <c r="F235" s="172">
        <f>tab_dinamicas!Q756</f>
        <v>21474.582835307239</v>
      </c>
      <c r="G235" s="172">
        <f>tab_dinamicas!R756</f>
        <v>9274.3736973614323</v>
      </c>
      <c r="H235" s="172">
        <f>tab_dinamicas!S756</f>
        <v>4206.0496687671366</v>
      </c>
      <c r="I235" s="172">
        <f>tab_dinamicas!T756</f>
        <v>83.47080826711462</v>
      </c>
      <c r="J235" s="172">
        <f>tab_dinamicas!U756</f>
        <v>472.73046758155641</v>
      </c>
      <c r="K235" s="172">
        <f>tab_dinamicas!V756</f>
        <v>8578.4283588448343</v>
      </c>
      <c r="L235" s="172">
        <f t="shared" si="14"/>
        <v>201522.29754645756</v>
      </c>
      <c r="N235" s="157" t="s">
        <v>535</v>
      </c>
      <c r="O235" s="20">
        <f>+B235/'Total x Ano'!$I$30</f>
        <v>4.2230526984218606E-5</v>
      </c>
      <c r="P235" s="20">
        <f>+C235/'Total x Ano'!$I$30</f>
        <v>1.0603187108216158E-5</v>
      </c>
      <c r="Q235" s="20">
        <f>+D235/'Total x Ano'!$I$30</f>
        <v>7.9790886087991765E-4</v>
      </c>
      <c r="R235" s="20">
        <f>+E235/'Total x Ano'!$I$30</f>
        <v>8.2923869215178301E-6</v>
      </c>
      <c r="S235" s="20">
        <f>+F235/'Total x Ano'!$I$30</f>
        <v>1.1717655820084944E-4</v>
      </c>
      <c r="T235" s="20">
        <f>+G235/'Total x Ano'!$I$30</f>
        <v>5.0605834705135537E-5</v>
      </c>
      <c r="U235" s="20">
        <f>+H235/'Total x Ano'!$I$30</f>
        <v>2.2950407353089081E-5</v>
      </c>
      <c r="V235" s="20">
        <f>+I235/'Total x Ano'!$I$30</f>
        <v>4.554603969722965E-7</v>
      </c>
      <c r="W235" s="20">
        <f>+J235/'Total x Ano'!$I$30</f>
        <v>2.5794647361815679E-6</v>
      </c>
      <c r="X235" s="20">
        <f>+K235/'Total x Ano'!$I$30</f>
        <v>4.6808392860108272E-5</v>
      </c>
      <c r="Y235" s="20">
        <f>+L235/'Total x Ano'!$I$30</f>
        <v>1.0996110801462066E-3</v>
      </c>
    </row>
    <row r="236" spans="1:25" x14ac:dyDescent="0.25">
      <c r="A236" s="157" t="s">
        <v>536</v>
      </c>
      <c r="B236" s="172">
        <f>tab_dinamicas!M757</f>
        <v>23760.156767237106</v>
      </c>
      <c r="C236" s="172">
        <f>tab_dinamicas!N757</f>
        <v>9597.2856643275536</v>
      </c>
      <c r="D236" s="172">
        <f>tab_dinamicas!O757</f>
        <v>455767.60491899459</v>
      </c>
      <c r="E236" s="172">
        <f>tab_dinamicas!P757</f>
        <v>1891.8040108732489</v>
      </c>
      <c r="F236" s="172">
        <f>tab_dinamicas!Q757</f>
        <v>36455.286879565312</v>
      </c>
      <c r="G236" s="172">
        <f>tab_dinamicas!R757</f>
        <v>20159.164859912977</v>
      </c>
      <c r="H236" s="172">
        <f>tab_dinamicas!S757</f>
        <v>7240.4195635824844</v>
      </c>
      <c r="I236" s="172">
        <f>tab_dinamicas!T757</f>
        <v>2671.7564586658123</v>
      </c>
      <c r="J236" s="172">
        <f>tab_dinamicas!U757</f>
        <v>7231.0315902209195</v>
      </c>
      <c r="K236" s="172">
        <f>tab_dinamicas!V757</f>
        <v>46101.082352429628</v>
      </c>
      <c r="L236" s="172">
        <f t="shared" si="14"/>
        <v>610875.59306580957</v>
      </c>
      <c r="N236" s="157" t="s">
        <v>536</v>
      </c>
      <c r="O236" s="20">
        <f>+B236/'Total x Ano'!$I$30</f>
        <v>1.2964784525266575E-4</v>
      </c>
      <c r="P236" s="20">
        <f>+C236/'Total x Ano'!$I$30</f>
        <v>5.2367811325642732E-5</v>
      </c>
      <c r="Q236" s="20">
        <f>+D236/'Total x Ano'!$I$30</f>
        <v>2.4869064835125235E-3</v>
      </c>
      <c r="R236" s="20">
        <f>+E236/'Total x Ano'!$I$30</f>
        <v>1.0322672365035403E-5</v>
      </c>
      <c r="S236" s="20">
        <f>+F236/'Total x Ano'!$I$30</f>
        <v>1.9891911649844775E-4</v>
      </c>
      <c r="T236" s="20">
        <f>+G236/'Total x Ano'!$I$30</f>
        <v>1.0999894957700191E-4</v>
      </c>
      <c r="U236" s="20">
        <f>+H236/'Total x Ano'!$I$30</f>
        <v>3.9507516904858821E-5</v>
      </c>
      <c r="V236" s="20">
        <f>+I236/'Total x Ano'!$I$30</f>
        <v>1.4578500945900718E-5</v>
      </c>
      <c r="W236" s="20">
        <f>+J236/'Total x Ano'!$I$30</f>
        <v>3.9456291210957065E-5</v>
      </c>
      <c r="X236" s="20">
        <f>+K236/'Total x Ano'!$I$30</f>
        <v>2.5155162271697448E-4</v>
      </c>
      <c r="Y236" s="20">
        <f>+L236/'Total x Ano'!$I$30</f>
        <v>3.3332568103100076E-3</v>
      </c>
    </row>
    <row r="237" spans="1:25" x14ac:dyDescent="0.25">
      <c r="A237" s="157" t="s">
        <v>537</v>
      </c>
      <c r="B237" s="172">
        <f>tab_dinamicas!M758</f>
        <v>12539.806584763943</v>
      </c>
      <c r="C237" s="172">
        <f>tab_dinamicas!N758</f>
        <v>59730.830244355355</v>
      </c>
      <c r="D237" s="172">
        <f>tab_dinamicas!O758</f>
        <v>222900.63791382697</v>
      </c>
      <c r="E237" s="172">
        <f>tab_dinamicas!P758</f>
        <v>8694.2284286898594</v>
      </c>
      <c r="F237" s="172">
        <f>tab_dinamicas!Q758</f>
        <v>32127.378655962639</v>
      </c>
      <c r="G237" s="172">
        <f>tab_dinamicas!R758</f>
        <v>9749.9827240244194</v>
      </c>
      <c r="H237" s="172">
        <f>tab_dinamicas!S758</f>
        <v>4802.6383523370514</v>
      </c>
      <c r="I237" s="172">
        <f>tab_dinamicas!T758</f>
        <v>822.80772793463746</v>
      </c>
      <c r="J237" s="172">
        <f>tab_dinamicas!U758</f>
        <v>21133.705027311873</v>
      </c>
      <c r="K237" s="172">
        <f>tab_dinamicas!V758</f>
        <v>31626.188289049627</v>
      </c>
      <c r="L237" s="172">
        <f t="shared" si="14"/>
        <v>404128.20394825639</v>
      </c>
      <c r="N237" s="157" t="s">
        <v>537</v>
      </c>
      <c r="O237" s="20">
        <f>+B237/'Total x Ano'!$I$30</f>
        <v>6.8423744823165253E-5</v>
      </c>
      <c r="P237" s="20">
        <f>+C237/'Total x Ano'!$I$30</f>
        <v>3.2592265750584608E-4</v>
      </c>
      <c r="Q237" s="20">
        <f>+D237/'Total x Ano'!$I$30</f>
        <v>1.2162624890935316E-3</v>
      </c>
      <c r="R237" s="20">
        <f>+E237/'Total x Ano'!$I$30</f>
        <v>4.744025862103698E-5</v>
      </c>
      <c r="S237" s="20">
        <f>+F237/'Total x Ano'!$I$30</f>
        <v>1.7530378512087513E-4</v>
      </c>
      <c r="T237" s="20">
        <f>+G237/'Total x Ano'!$I$30</f>
        <v>5.3201006365559902E-5</v>
      </c>
      <c r="U237" s="20">
        <f>+H237/'Total x Ano'!$I$30</f>
        <v>2.6205707311110273E-5</v>
      </c>
      <c r="V237" s="20">
        <f>+I237/'Total x Ano'!$I$30</f>
        <v>4.4896694087078565E-6</v>
      </c>
      <c r="W237" s="20">
        <f>+J237/'Total x Ano'!$I$30</f>
        <v>1.1531655055300468E-4</v>
      </c>
      <c r="X237" s="20">
        <f>+K237/'Total x Ano'!$I$30</f>
        <v>1.7256902828537886E-4</v>
      </c>
      <c r="Y237" s="20">
        <f>+L237/'Total x Ano'!$I$30</f>
        <v>2.2051348970882167E-3</v>
      </c>
    </row>
    <row r="238" spans="1:25" x14ac:dyDescent="0.25">
      <c r="A238" s="157" t="s">
        <v>538</v>
      </c>
      <c r="B238" s="172">
        <f>tab_dinamicas!M759</f>
        <v>97362.730295553498</v>
      </c>
      <c r="C238" s="172">
        <f>tab_dinamicas!N759</f>
        <v>240058.0570430753</v>
      </c>
      <c r="D238" s="172">
        <f>tab_dinamicas!O759</f>
        <v>1010847.3866702369</v>
      </c>
      <c r="E238" s="172">
        <f>tab_dinamicas!P759</f>
        <v>13582.977102497833</v>
      </c>
      <c r="F238" s="172">
        <f>tab_dinamicas!Q759</f>
        <v>277006.31602096971</v>
      </c>
      <c r="G238" s="172">
        <f>tab_dinamicas!R759</f>
        <v>46508.632889698856</v>
      </c>
      <c r="H238" s="172">
        <f>tab_dinamicas!S759</f>
        <v>119464.77669441623</v>
      </c>
      <c r="I238" s="172">
        <f>tab_dinamicas!T759</f>
        <v>28129.866344639679</v>
      </c>
      <c r="J238" s="172">
        <f>tab_dinamicas!U759</f>
        <v>1086.4224602358568</v>
      </c>
      <c r="K238" s="172">
        <f>tab_dinamicas!V759</f>
        <v>173176.96529010282</v>
      </c>
      <c r="L238" s="172">
        <f t="shared" si="14"/>
        <v>2007224.130811427</v>
      </c>
      <c r="N238" s="157" t="s">
        <v>538</v>
      </c>
      <c r="O238" s="20">
        <f>+B238/'Total x Ano'!$I$30</f>
        <v>5.3126199100422735E-4</v>
      </c>
      <c r="P238" s="20">
        <f>+C238/'Total x Ano'!$I$30</f>
        <v>1.3098823436254331E-3</v>
      </c>
      <c r="Q238" s="20">
        <f>+D238/'Total x Ano'!$I$30</f>
        <v>5.515712158170402E-3</v>
      </c>
      <c r="R238" s="20">
        <f>+E238/'Total x Ano'!$I$30</f>
        <v>7.4115828893999152E-5</v>
      </c>
      <c r="S238" s="20">
        <f>+F238/'Total x Ano'!$I$30</f>
        <v>1.5114913737866637E-3</v>
      </c>
      <c r="T238" s="20">
        <f>+G238/'Total x Ano'!$I$30</f>
        <v>2.5377543165502745E-4</v>
      </c>
      <c r="U238" s="20">
        <f>+H238/'Total x Ano'!$I$30</f>
        <v>6.5186231866023894E-4</v>
      </c>
      <c r="V238" s="20">
        <f>+I238/'Total x Ano'!$I$30</f>
        <v>1.5349126668460513E-4</v>
      </c>
      <c r="W238" s="20">
        <f>+J238/'Total x Ano'!$I$30</f>
        <v>5.9280892960226651E-6</v>
      </c>
      <c r="X238" s="20">
        <f>+K238/'Total x Ano'!$I$30</f>
        <v>9.4494411872806424E-4</v>
      </c>
      <c r="Y238" s="20">
        <f>+L238/'Total x Ano'!$I$30</f>
        <v>1.0952464920504687E-2</v>
      </c>
    </row>
    <row r="239" spans="1:25" x14ac:dyDescent="0.25">
      <c r="A239" s="157" t="s">
        <v>539</v>
      </c>
      <c r="B239" s="172">
        <f>tab_dinamicas!M760</f>
        <v>17757.95620366784</v>
      </c>
      <c r="C239" s="172">
        <f>tab_dinamicas!N760</f>
        <v>27732.332108512772</v>
      </c>
      <c r="D239" s="172">
        <f>tab_dinamicas!O760</f>
        <v>626411.73435395013</v>
      </c>
      <c r="E239" s="172">
        <f>tab_dinamicas!P760</f>
        <v>11425.346332502584</v>
      </c>
      <c r="F239" s="172">
        <f>tab_dinamicas!Q760</f>
        <v>59941.996598260164</v>
      </c>
      <c r="G239" s="172">
        <f>tab_dinamicas!R760</f>
        <v>18383.43085161304</v>
      </c>
      <c r="H239" s="172">
        <f>tab_dinamicas!S760</f>
        <v>18489.218953633328</v>
      </c>
      <c r="I239" s="172">
        <f>tab_dinamicas!T760</f>
        <v>1136.2521420946796</v>
      </c>
      <c r="J239" s="172">
        <f>tab_dinamicas!U760</f>
        <v>9319.1956937540599</v>
      </c>
      <c r="K239" s="172">
        <f>tab_dinamicas!V760</f>
        <v>80713.258899397319</v>
      </c>
      <c r="L239" s="172">
        <f t="shared" si="14"/>
        <v>871310.72213738575</v>
      </c>
      <c r="N239" s="157" t="s">
        <v>539</v>
      </c>
      <c r="O239" s="20">
        <f>+B239/'Total x Ano'!$I$30</f>
        <v>9.6896698975966369E-5</v>
      </c>
      <c r="P239" s="20">
        <f>+C239/'Total x Ano'!$I$30</f>
        <v>1.5132211192553022E-4</v>
      </c>
      <c r="Q239" s="20">
        <f>+D239/'Total x Ano'!$I$30</f>
        <v>3.4180301247826554E-3</v>
      </c>
      <c r="R239" s="20">
        <f>+E239/'Total x Ano'!$I$30</f>
        <v>6.2342666666111117E-5</v>
      </c>
      <c r="S239" s="20">
        <f>+F239/'Total x Ano'!$I$30</f>
        <v>3.2707489160269224E-4</v>
      </c>
      <c r="T239" s="20">
        <f>+G239/'Total x Ano'!$I$30</f>
        <v>1.0030961586707383E-4</v>
      </c>
      <c r="U239" s="20">
        <f>+H239/'Total x Ano'!$I$30</f>
        <v>1.0088685109387215E-4</v>
      </c>
      <c r="V239" s="20">
        <f>+I239/'Total x Ano'!$I$30</f>
        <v>6.1999861082326901E-6</v>
      </c>
      <c r="W239" s="20">
        <f>+J239/'Total x Ano'!$I$30</f>
        <v>5.0850406965712529E-5</v>
      </c>
      <c r="X239" s="20">
        <f>+K239/'Total x Ano'!$I$30</f>
        <v>4.4041376503275602E-4</v>
      </c>
      <c r="Y239" s="20">
        <f>+L239/'Total x Ano'!$I$30</f>
        <v>4.7543271190206016E-3</v>
      </c>
    </row>
    <row r="240" spans="1:25" x14ac:dyDescent="0.25">
      <c r="A240" s="157" t="s">
        <v>540</v>
      </c>
      <c r="B240" s="172">
        <f>tab_dinamicas!M761</f>
        <v>4508.5667305743436</v>
      </c>
      <c r="C240" s="172">
        <f>tab_dinamicas!N761</f>
        <v>25033.115609535223</v>
      </c>
      <c r="D240" s="172">
        <f>tab_dinamicas!O761</f>
        <v>545989.09951486345</v>
      </c>
      <c r="E240" s="172">
        <f>tab_dinamicas!P761</f>
        <v>17786.553808066576</v>
      </c>
      <c r="F240" s="172">
        <f>tab_dinamicas!Q761</f>
        <v>76013.850913303089</v>
      </c>
      <c r="G240" s="172">
        <f>tab_dinamicas!R761</f>
        <v>19201.326025979055</v>
      </c>
      <c r="H240" s="172">
        <f>tab_dinamicas!S761</f>
        <v>10876.047567875186</v>
      </c>
      <c r="I240" s="172">
        <f>tab_dinamicas!T761</f>
        <v>20610.346415235548</v>
      </c>
      <c r="J240" s="172">
        <f>tab_dinamicas!U761</f>
        <v>212.28099050445465</v>
      </c>
      <c r="K240" s="172">
        <f>tab_dinamicas!V761</f>
        <v>56071.67276600784</v>
      </c>
      <c r="L240" s="172">
        <f t="shared" si="14"/>
        <v>776302.86034194473</v>
      </c>
      <c r="N240" s="157" t="s">
        <v>540</v>
      </c>
      <c r="O240" s="20">
        <f>+B240/'Total x Ano'!$I$30</f>
        <v>2.4601098701622325E-5</v>
      </c>
      <c r="P240" s="20">
        <f>+C240/'Total x Ano'!$I$30</f>
        <v>1.3659377463419439E-4</v>
      </c>
      <c r="Q240" s="20">
        <f>+D240/'Total x Ano'!$I$30</f>
        <v>2.9792021566605415E-3</v>
      </c>
      <c r="R240" s="20">
        <f>+E240/'Total x Ano'!$I$30</f>
        <v>9.7052742466167437E-5</v>
      </c>
      <c r="S240" s="20">
        <f>+F240/'Total x Ano'!$I$30</f>
        <v>4.1477133660398376E-4</v>
      </c>
      <c r="T240" s="20">
        <f>+G240/'Total x Ano'!$I$30</f>
        <v>1.0477247981354929E-4</v>
      </c>
      <c r="U240" s="20">
        <f>+H240/'Total x Ano'!$I$30</f>
        <v>5.9345405245172504E-5</v>
      </c>
      <c r="V240" s="20">
        <f>+I240/'Total x Ano'!$I$30</f>
        <v>1.1246083217476221E-4</v>
      </c>
      <c r="W240" s="20">
        <f>+J240/'Total x Ano'!$I$30</f>
        <v>1.1583161372467851E-6</v>
      </c>
      <c r="X240" s="20">
        <f>+K240/'Total x Ano'!$I$30</f>
        <v>3.0595638004583852E-4</v>
      </c>
      <c r="Y240" s="20">
        <f>+L240/'Total x Ano'!$I$30</f>
        <v>4.235914522483078E-3</v>
      </c>
    </row>
    <row r="241" spans="1:25" x14ac:dyDescent="0.25">
      <c r="A241" s="157" t="s">
        <v>541</v>
      </c>
      <c r="B241" s="172">
        <f>tab_dinamicas!M762</f>
        <v>74398.543163281429</v>
      </c>
      <c r="C241" s="172">
        <f>tab_dinamicas!N762</f>
        <v>66286.748919114238</v>
      </c>
      <c r="D241" s="172">
        <f>tab_dinamicas!O762</f>
        <v>1146159.0336552099</v>
      </c>
      <c r="E241" s="172">
        <f>tab_dinamicas!P762</f>
        <v>14179.745302943173</v>
      </c>
      <c r="F241" s="172">
        <f>tab_dinamicas!Q762</f>
        <v>549915.35357402288</v>
      </c>
      <c r="G241" s="172">
        <f>tab_dinamicas!R762</f>
        <v>59175.982321875606</v>
      </c>
      <c r="H241" s="172">
        <f>tab_dinamicas!S762</f>
        <v>56644.790339359235</v>
      </c>
      <c r="I241" s="172">
        <f>tab_dinamicas!T762</f>
        <v>13337.83504035385</v>
      </c>
      <c r="J241" s="172">
        <f>tab_dinamicas!U762</f>
        <v>19319.778630137305</v>
      </c>
      <c r="K241" s="172">
        <f>tab_dinamicas!V762</f>
        <v>315725.07340547658</v>
      </c>
      <c r="L241" s="172">
        <f t="shared" si="14"/>
        <v>2315142.8843517746</v>
      </c>
      <c r="N241" s="157" t="s">
        <v>541</v>
      </c>
      <c r="O241" s="20">
        <f>+B241/'Total x Ano'!$I$30</f>
        <v>4.0595737248489973E-4</v>
      </c>
      <c r="P241" s="20">
        <f>+C241/'Total x Ano'!$I$30</f>
        <v>3.616951794702724E-4</v>
      </c>
      <c r="Q241" s="20">
        <f>+D241/'Total x Ano'!$I$30</f>
        <v>6.2540432912957938E-3</v>
      </c>
      <c r="R241" s="20">
        <f>+E241/'Total x Ano'!$I$30</f>
        <v>7.7372108390005444E-5</v>
      </c>
      <c r="S241" s="20">
        <f>+F241/'Total x Ano'!$I$30</f>
        <v>3.0006258527948385E-3</v>
      </c>
      <c r="T241" s="20">
        <f>+G241/'Total x Ano'!$I$30</f>
        <v>3.2289511697666877E-4</v>
      </c>
      <c r="U241" s="20">
        <f>+H241/'Total x Ano'!$I$30</f>
        <v>3.0908360934778917E-4</v>
      </c>
      <c r="V241" s="20">
        <f>+I241/'Total x Ano'!$I$30</f>
        <v>7.2778205558887701E-5</v>
      </c>
      <c r="W241" s="20">
        <f>+J241/'Total x Ano'!$I$30</f>
        <v>1.0541881918934246E-4</v>
      </c>
      <c r="X241" s="20">
        <f>+K241/'Total x Ano'!$I$30</f>
        <v>1.7227611694760536E-3</v>
      </c>
      <c r="Y241" s="20">
        <f>+L241/'Total x Ano'!$I$30</f>
        <v>1.2632630724984554E-2</v>
      </c>
    </row>
    <row r="242" spans="1:25" x14ac:dyDescent="0.25">
      <c r="A242" s="157" t="s">
        <v>542</v>
      </c>
      <c r="B242" s="172">
        <f>tab_dinamicas!M763</f>
        <v>11068.736997487396</v>
      </c>
      <c r="C242" s="172">
        <f>tab_dinamicas!N763</f>
        <v>8310.1081775219282</v>
      </c>
      <c r="D242" s="172">
        <f>tab_dinamicas!O763</f>
        <v>338818.19032773742</v>
      </c>
      <c r="E242" s="172">
        <f>tab_dinamicas!P763</f>
        <v>6167.5440708422075</v>
      </c>
      <c r="F242" s="172">
        <f>tab_dinamicas!Q763</f>
        <v>44464.978958131229</v>
      </c>
      <c r="G242" s="172">
        <f>tab_dinamicas!R763</f>
        <v>17111.848983342403</v>
      </c>
      <c r="H242" s="172">
        <f>tab_dinamicas!S763</f>
        <v>18051.131601168119</v>
      </c>
      <c r="I242" s="172">
        <f>tab_dinamicas!T763</f>
        <v>1879.9724321078861</v>
      </c>
      <c r="J242" s="172">
        <f>tab_dinamicas!U763</f>
        <v>337.02501983361782</v>
      </c>
      <c r="K242" s="172">
        <f>tab_dinamicas!V763</f>
        <v>32270.946787187229</v>
      </c>
      <c r="L242" s="172">
        <f t="shared" si="14"/>
        <v>478480.48335535952</v>
      </c>
      <c r="N242" s="157" t="s">
        <v>542</v>
      </c>
      <c r="O242" s="20">
        <f>+B242/'Total x Ano'!$I$30</f>
        <v>6.0396819577027232E-5</v>
      </c>
      <c r="P242" s="20">
        <f>+C242/'Total x Ano'!$I$30</f>
        <v>4.5344297581314176E-5</v>
      </c>
      <c r="Q242" s="20">
        <f>+D242/'Total x Ano'!$I$30</f>
        <v>1.8487692963781194E-3</v>
      </c>
      <c r="R242" s="20">
        <f>+E242/'Total x Ano'!$I$30</f>
        <v>3.3653346950476681E-5</v>
      </c>
      <c r="S242" s="20">
        <f>+F242/'Total x Ano'!$I$30</f>
        <v>2.4262418668364626E-4</v>
      </c>
      <c r="T242" s="20">
        <f>+G242/'Total x Ano'!$I$30</f>
        <v>9.3371199976191759E-5</v>
      </c>
      <c r="U242" s="20">
        <f>+H242/'Total x Ano'!$I$30</f>
        <v>9.8496417317026151E-5</v>
      </c>
      <c r="V242" s="20">
        <f>+I242/'Total x Ano'!$I$30</f>
        <v>1.025811308169845E-5</v>
      </c>
      <c r="W242" s="20">
        <f>+J242/'Total x Ano'!$I$30</f>
        <v>1.838984820079805E-6</v>
      </c>
      <c r="X242" s="20">
        <f>+K242/'Total x Ano'!$I$30</f>
        <v>1.7608716795132373E-4</v>
      </c>
      <c r="Y242" s="20">
        <f>+L242/'Total x Ano'!$I$30</f>
        <v>2.610839830316904E-3</v>
      </c>
    </row>
    <row r="243" spans="1:25" x14ac:dyDescent="0.25">
      <c r="A243" s="157" t="s">
        <v>543</v>
      </c>
      <c r="B243" s="172">
        <f>tab_dinamicas!M764</f>
        <v>39031.05213819482</v>
      </c>
      <c r="C243" s="172">
        <f>tab_dinamicas!N764</f>
        <v>9001.9624797531578</v>
      </c>
      <c r="D243" s="172">
        <f>tab_dinamicas!O764</f>
        <v>299568.09203204192</v>
      </c>
      <c r="E243" s="172">
        <f>tab_dinamicas!P764</f>
        <v>12877.837905841428</v>
      </c>
      <c r="F243" s="172">
        <f>tab_dinamicas!Q764</f>
        <v>61363.556437893545</v>
      </c>
      <c r="G243" s="172">
        <f>tab_dinamicas!R764</f>
        <v>18061.143601375654</v>
      </c>
      <c r="H243" s="172">
        <f>tab_dinamicas!S764</f>
        <v>11044.923064282155</v>
      </c>
      <c r="I243" s="172">
        <f>tab_dinamicas!T764</f>
        <v>0</v>
      </c>
      <c r="J243" s="172">
        <f>tab_dinamicas!U764</f>
        <v>1048.3577768803225</v>
      </c>
      <c r="K243" s="172">
        <f>tab_dinamicas!V764</f>
        <v>55417.816044791594</v>
      </c>
      <c r="L243" s="172">
        <f t="shared" si="14"/>
        <v>507414.74148105457</v>
      </c>
      <c r="N243" s="157" t="s">
        <v>543</v>
      </c>
      <c r="O243" s="20">
        <f>+B243/'Total x Ano'!$I$30</f>
        <v>2.129738392399435E-4</v>
      </c>
      <c r="P243" s="20">
        <f>+C243/'Total x Ano'!$I$30</f>
        <v>4.9119416592176488E-5</v>
      </c>
      <c r="Q243" s="20">
        <f>+D243/'Total x Ano'!$I$30</f>
        <v>1.6346002267106563E-3</v>
      </c>
      <c r="R243" s="20">
        <f>+E243/'Total x Ano'!$I$30</f>
        <v>7.0268220549269818E-5</v>
      </c>
      <c r="S243" s="20">
        <f>+F243/'Total x Ano'!$I$30</f>
        <v>3.3483166576507182E-4</v>
      </c>
      <c r="T243" s="20">
        <f>+G243/'Total x Ano'!$I$30</f>
        <v>9.8551048027854032E-5</v>
      </c>
      <c r="U243" s="20">
        <f>+H243/'Total x Ano'!$I$30</f>
        <v>6.0266878299396118E-5</v>
      </c>
      <c r="V243" s="20">
        <f>+I243/'Total x Ano'!$I$30</f>
        <v>0</v>
      </c>
      <c r="W243" s="20">
        <f>+J243/'Total x Ano'!$I$30</f>
        <v>5.7203884704087995E-6</v>
      </c>
      <c r="X243" s="20">
        <f>+K243/'Total x Ano'!$I$30</f>
        <v>3.0238859571511597E-4</v>
      </c>
      <c r="Y243" s="20">
        <f>+L243/'Total x Ano'!$I$30</f>
        <v>2.7687202793698928E-3</v>
      </c>
    </row>
    <row r="244" spans="1:25" x14ac:dyDescent="0.25">
      <c r="A244" s="157" t="s">
        <v>544</v>
      </c>
      <c r="B244" s="172">
        <f>tab_dinamicas!M765</f>
        <v>85561.599549197155</v>
      </c>
      <c r="C244" s="172">
        <f>tab_dinamicas!N765</f>
        <v>170292.06276707049</v>
      </c>
      <c r="D244" s="172">
        <f>tab_dinamicas!O765</f>
        <v>1405888.1339339863</v>
      </c>
      <c r="E244" s="172">
        <f>tab_dinamicas!P765</f>
        <v>22098.207481046607</v>
      </c>
      <c r="F244" s="172">
        <f>tab_dinamicas!Q765</f>
        <v>246953.85108410785</v>
      </c>
      <c r="G244" s="172">
        <f>tab_dinamicas!R765</f>
        <v>84779.632864279367</v>
      </c>
      <c r="H244" s="172">
        <f>tab_dinamicas!S765</f>
        <v>49974.343800729024</v>
      </c>
      <c r="I244" s="172">
        <f>tab_dinamicas!T765</f>
        <v>26391.859573293044</v>
      </c>
      <c r="J244" s="172">
        <f>tab_dinamicas!U765</f>
        <v>30964.879242034076</v>
      </c>
      <c r="K244" s="172">
        <f>tab_dinamicas!V765</f>
        <v>383017.39906247705</v>
      </c>
      <c r="L244" s="172">
        <f t="shared" si="14"/>
        <v>2505921.9693582212</v>
      </c>
      <c r="N244" s="157" t="s">
        <v>544</v>
      </c>
      <c r="O244" s="20">
        <f>+B244/'Total x Ano'!$I$30</f>
        <v>4.6686884798760435E-4</v>
      </c>
      <c r="P244" s="20">
        <f>+C244/'Total x Ano'!$I$30</f>
        <v>9.292025813493691E-4</v>
      </c>
      <c r="Q244" s="20">
        <f>+D244/'Total x Ano'!$I$30</f>
        <v>7.6712611375597149E-3</v>
      </c>
      <c r="R244" s="20">
        <f>+E244/'Total x Ano'!$I$30</f>
        <v>1.2057938051210843E-4</v>
      </c>
      <c r="S244" s="20">
        <f>+F244/'Total x Ano'!$I$30</f>
        <v>1.3475094033912514E-3</v>
      </c>
      <c r="T244" s="20">
        <f>+G244/'Total x Ano'!$I$30</f>
        <v>4.6260202867525222E-4</v>
      </c>
      <c r="U244" s="20">
        <f>+H244/'Total x Ano'!$I$30</f>
        <v>2.7268616344377074E-4</v>
      </c>
      <c r="V244" s="20">
        <f>+I244/'Total x Ano'!$I$30</f>
        <v>1.4400779251618802E-4</v>
      </c>
      <c r="W244" s="20">
        <f>+J244/'Total x Ano'!$I$30</f>
        <v>1.6896058016647238E-4</v>
      </c>
      <c r="X244" s="20">
        <f>+K244/'Total x Ano'!$I$30</f>
        <v>2.0899433016874341E-3</v>
      </c>
      <c r="Y244" s="20">
        <f>+L244/'Total x Ano'!$I$30</f>
        <v>1.3673621217289168E-2</v>
      </c>
    </row>
    <row r="245" spans="1:25" x14ac:dyDescent="0.25">
      <c r="A245" s="157" t="s">
        <v>545</v>
      </c>
      <c r="B245" s="172">
        <f>tab_dinamicas!M766</f>
        <v>343179.58136486856</v>
      </c>
      <c r="C245" s="172">
        <f>tab_dinamicas!N766</f>
        <v>348063.85442507989</v>
      </c>
      <c r="D245" s="172">
        <f>tab_dinamicas!O766</f>
        <v>3306618.4402327109</v>
      </c>
      <c r="E245" s="172">
        <f>tab_dinamicas!P766</f>
        <v>65591.523405396307</v>
      </c>
      <c r="F245" s="172">
        <f>tab_dinamicas!Q766</f>
        <v>1196828.2270202967</v>
      </c>
      <c r="G245" s="172">
        <f>tab_dinamicas!R766</f>
        <v>282955.22398996266</v>
      </c>
      <c r="H245" s="172">
        <f>tab_dinamicas!S766</f>
        <v>157877.40385384986</v>
      </c>
      <c r="I245" s="172">
        <f>tab_dinamicas!T766</f>
        <v>55972.975067703403</v>
      </c>
      <c r="J245" s="172">
        <f>tab_dinamicas!U766</f>
        <v>169097.74236198096</v>
      </c>
      <c r="K245" s="172">
        <f>tab_dinamicas!V766</f>
        <v>634467.57922682818</v>
      </c>
      <c r="L245" s="172">
        <f t="shared" si="14"/>
        <v>6560652.5509486767</v>
      </c>
      <c r="N245" s="157" t="s">
        <v>545</v>
      </c>
      <c r="O245" s="20">
        <f>+B245/'Total x Ano'!$I$30</f>
        <v>1.8725673275025619E-3</v>
      </c>
      <c r="P245" s="20">
        <f>+C245/'Total x Ano'!$I$30</f>
        <v>1.8992184764863602E-3</v>
      </c>
      <c r="Q245" s="20">
        <f>+D245/'Total x Ano'!$I$30</f>
        <v>1.8042640040154559E-2</v>
      </c>
      <c r="R245" s="20">
        <f>+E245/'Total x Ano'!$I$30</f>
        <v>3.5790166536591708E-4</v>
      </c>
      <c r="S245" s="20">
        <f>+F245/'Total x Ano'!$I$30</f>
        <v>6.5305209174675366E-3</v>
      </c>
      <c r="T245" s="20">
        <f>+G245/'Total x Ano'!$I$30</f>
        <v>1.5439517277877721E-3</v>
      </c>
      <c r="U245" s="20">
        <f>+H245/'Total x Ano'!$I$30</f>
        <v>8.6146170769211931E-4</v>
      </c>
      <c r="V245" s="20">
        <f>+I245/'Total x Ano'!$I$30</f>
        <v>3.0541783377100026E-4</v>
      </c>
      <c r="W245" s="20">
        <f>+J245/'Total x Ano'!$I$30</f>
        <v>9.2268574442030222E-4</v>
      </c>
      <c r="X245" s="20">
        <f>+K245/'Total x Ano'!$I$30</f>
        <v>3.4619870287580755E-3</v>
      </c>
      <c r="Y245" s="20">
        <f>+L245/'Total x Ano'!$I$30</f>
        <v>3.57983524694062E-2</v>
      </c>
    </row>
    <row r="246" spans="1:25" x14ac:dyDescent="0.25">
      <c r="A246" s="157" t="s">
        <v>546</v>
      </c>
      <c r="B246" s="172">
        <f>tab_dinamicas!M767</f>
        <v>26668.369666668965</v>
      </c>
      <c r="C246" s="172">
        <f>tab_dinamicas!N767</f>
        <v>17038.363769524614</v>
      </c>
      <c r="D246" s="172">
        <f>tab_dinamicas!O767</f>
        <v>866463.53791347577</v>
      </c>
      <c r="E246" s="172">
        <f>tab_dinamicas!P767</f>
        <v>8310.5328749124619</v>
      </c>
      <c r="F246" s="172">
        <f>tab_dinamicas!Q767</f>
        <v>356438.07473115437</v>
      </c>
      <c r="G246" s="172">
        <f>tab_dinamicas!R767</f>
        <v>57575.39125432272</v>
      </c>
      <c r="H246" s="172">
        <f>tab_dinamicas!S767</f>
        <v>55789.771749598127</v>
      </c>
      <c r="I246" s="172">
        <f>tab_dinamicas!T767</f>
        <v>50969.967842651051</v>
      </c>
      <c r="J246" s="172">
        <f>tab_dinamicas!U767</f>
        <v>2762.967547733384</v>
      </c>
      <c r="K246" s="172">
        <f>tab_dinamicas!V767</f>
        <v>137161.03404538624</v>
      </c>
      <c r="L246" s="172">
        <f t="shared" si="14"/>
        <v>1579178.0113954279</v>
      </c>
      <c r="N246" s="157" t="s">
        <v>546</v>
      </c>
      <c r="O246" s="20">
        <f>+B246/'Total x Ano'!$I$30</f>
        <v>1.4551657623962852E-4</v>
      </c>
      <c r="P246" s="20">
        <f>+C246/'Total x Ano'!$I$30</f>
        <v>9.2970226206416607E-5</v>
      </c>
      <c r="Q246" s="20">
        <f>+D246/'Total x Ano'!$I$30</f>
        <v>4.7278783461303826E-3</v>
      </c>
      <c r="R246" s="20">
        <f>+E246/'Total x Ano'!$I$30</f>
        <v>4.5346614952453877E-5</v>
      </c>
      <c r="S246" s="20">
        <f>+F246/'Total x Ano'!$I$30</f>
        <v>1.94491260338079E-3</v>
      </c>
      <c r="T246" s="20">
        <f>+G246/'Total x Ano'!$I$30</f>
        <v>3.1416145477604574E-4</v>
      </c>
      <c r="U246" s="20">
        <f>+H246/'Total x Ano'!$I$30</f>
        <v>3.0441818062610862E-4</v>
      </c>
      <c r="V246" s="20">
        <f>+I246/'Total x Ano'!$I$30</f>
        <v>2.7811880906902732E-4</v>
      </c>
      <c r="W246" s="20">
        <f>+J246/'Total x Ano'!$I$30</f>
        <v>1.5076196364184557E-5</v>
      </c>
      <c r="X246" s="20">
        <f>+K246/'Total x Ano'!$I$30</f>
        <v>7.4842235641863852E-4</v>
      </c>
      <c r="Y246" s="20">
        <f>+L246/'Total x Ano'!$I$30</f>
        <v>8.6168213641636768E-3</v>
      </c>
    </row>
    <row r="247" spans="1:25" x14ac:dyDescent="0.25">
      <c r="A247" s="157" t="s">
        <v>547</v>
      </c>
      <c r="B247" s="172">
        <f>tab_dinamicas!M768</f>
        <v>505158.47804477712</v>
      </c>
      <c r="C247" s="172">
        <f>tab_dinamicas!N768</f>
        <v>512176.0568471154</v>
      </c>
      <c r="D247" s="172">
        <f>tab_dinamicas!O768</f>
        <v>17438126.304534368</v>
      </c>
      <c r="E247" s="172">
        <f>tab_dinamicas!P768</f>
        <v>252268.41895966913</v>
      </c>
      <c r="F247" s="172">
        <f>tab_dinamicas!Q768</f>
        <v>2526433.2226091791</v>
      </c>
      <c r="G247" s="172">
        <f>tab_dinamicas!R768</f>
        <v>489152.91789504758</v>
      </c>
      <c r="H247" s="172">
        <f>tab_dinamicas!S768</f>
        <v>244909.9216165485</v>
      </c>
      <c r="I247" s="172">
        <f>tab_dinamicas!T768</f>
        <v>408047.88976381993</v>
      </c>
      <c r="J247" s="172">
        <f>tab_dinamicas!U768</f>
        <v>437241.29299248051</v>
      </c>
      <c r="K247" s="172">
        <f>tab_dinamicas!V768</f>
        <v>1396253.7406457148</v>
      </c>
      <c r="L247" s="172">
        <f t="shared" si="14"/>
        <v>24209768.243908722</v>
      </c>
      <c r="N247" s="157" t="s">
        <v>547</v>
      </c>
      <c r="O247" s="20">
        <f>+B247/'Total x Ano'!$I$30</f>
        <v>2.7564089257159008E-3</v>
      </c>
      <c r="P247" s="20">
        <f>+C247/'Total x Ano'!$I$30</f>
        <v>2.7947005068500994E-3</v>
      </c>
      <c r="Q247" s="20">
        <f>+D247/'Total x Ano'!$I$30</f>
        <v>9.5151539729912554E-2</v>
      </c>
      <c r="R247" s="20">
        <f>+E247/'Total x Ano'!$I$30</f>
        <v>1.3765084659927932E-3</v>
      </c>
      <c r="S247" s="20">
        <f>+F247/'Total x Ano'!$I$30</f>
        <v>1.3785541345319856E-2</v>
      </c>
      <c r="T247" s="20">
        <f>+G247/'Total x Ano'!$I$30</f>
        <v>2.6690742163618061E-3</v>
      </c>
      <c r="U247" s="20">
        <f>+H247/'Total x Ano'!$I$30</f>
        <v>1.336356654951355E-3</v>
      </c>
      <c r="V247" s="20">
        <f>+I247/'Total x Ano'!$I$30</f>
        <v>2.2265227534493319E-3</v>
      </c>
      <c r="W247" s="20">
        <f>+J247/'Total x Ano'!$I$30</f>
        <v>2.3858172337537301E-3</v>
      </c>
      <c r="X247" s="20">
        <f>+K247/'Total x Ano'!$I$30</f>
        <v>7.6186908476252859E-3</v>
      </c>
      <c r="Y247" s="20">
        <f>+L247/'Total x Ano'!$I$30</f>
        <v>0.13210116067993272</v>
      </c>
    </row>
    <row r="248" spans="1:25" x14ac:dyDescent="0.25">
      <c r="A248" s="157" t="s">
        <v>548</v>
      </c>
      <c r="B248" s="172">
        <f>tab_dinamicas!M769</f>
        <v>2902911.2321107779</v>
      </c>
      <c r="C248" s="172">
        <f>tab_dinamicas!N769</f>
        <v>1911772.438367846</v>
      </c>
      <c r="D248" s="172">
        <f>tab_dinamicas!O769</f>
        <v>27441256.52724902</v>
      </c>
      <c r="E248" s="172">
        <f>tab_dinamicas!P769</f>
        <v>3463705.695872128</v>
      </c>
      <c r="F248" s="172">
        <f>tab_dinamicas!Q769</f>
        <v>11494573.243706869</v>
      </c>
      <c r="G248" s="172">
        <f>tab_dinamicas!R769</f>
        <v>1602894.7384271489</v>
      </c>
      <c r="H248" s="172">
        <f>tab_dinamicas!S769</f>
        <v>785570.11007679394</v>
      </c>
      <c r="I248" s="172">
        <f>tab_dinamicas!T769</f>
        <v>2204238.558838977</v>
      </c>
      <c r="J248" s="172">
        <f>tab_dinamicas!U769</f>
        <v>411732.39106655278</v>
      </c>
      <c r="K248" s="172">
        <f>tab_dinamicas!V769</f>
        <v>11053243.645533774</v>
      </c>
      <c r="L248" s="172">
        <f t="shared" si="14"/>
        <v>63271898.581249878</v>
      </c>
      <c r="N248" s="157" t="s">
        <v>548</v>
      </c>
      <c r="O248" s="20">
        <f>+B248/'Total x Ano'!$I$30</f>
        <v>1.5839802316535267E-2</v>
      </c>
      <c r="P248" s="20">
        <f>+C248/'Total x Ano'!$I$30</f>
        <v>1.0431630551764557E-2</v>
      </c>
      <c r="Q248" s="20">
        <f>+D248/'Total x Ano'!$I$30</f>
        <v>0.14973385128035852</v>
      </c>
      <c r="R248" s="20">
        <f>+E248/'Total x Ano'!$I$30</f>
        <v>1.8899790285829193E-2</v>
      </c>
      <c r="S248" s="20">
        <f>+F248/'Total x Ano'!$I$30</f>
        <v>6.2720404909131E-2</v>
      </c>
      <c r="T248" s="20">
        <f>+G248/'Total x Ano'!$I$30</f>
        <v>8.7462322340594589E-3</v>
      </c>
      <c r="U248" s="20">
        <f>+H248/'Total x Ano'!$I$30</f>
        <v>4.2864814851219044E-3</v>
      </c>
      <c r="V248" s="20">
        <f>+I248/'Total x Ano'!$I$30</f>
        <v>1.2027478706300864E-2</v>
      </c>
      <c r="W248" s="20">
        <f>+J248/'Total x Ano'!$I$30</f>
        <v>2.2466273200735993E-3</v>
      </c>
      <c r="X248" s="20">
        <f>+K248/'Total x Ano'!$I$30</f>
        <v>6.0312279743548608E-2</v>
      </c>
      <c r="Y248" s="20">
        <f>+L248/'Total x Ano'!$I$30</f>
        <v>0.34524457883272291</v>
      </c>
    </row>
    <row r="249" spans="1:25" x14ac:dyDescent="0.25">
      <c r="A249" s="157" t="s">
        <v>549</v>
      </c>
      <c r="B249" s="172">
        <f>tab_dinamicas!M770</f>
        <v>228358.80236129847</v>
      </c>
      <c r="C249" s="172">
        <f>tab_dinamicas!N770</f>
        <v>211636.14663638407</v>
      </c>
      <c r="D249" s="172">
        <f>tab_dinamicas!O770</f>
        <v>2762063.1757906498</v>
      </c>
      <c r="E249" s="172">
        <f>tab_dinamicas!P770</f>
        <v>97086.499029912549</v>
      </c>
      <c r="F249" s="172">
        <f>tab_dinamicas!Q770</f>
        <v>1605091.6408901731</v>
      </c>
      <c r="G249" s="172">
        <f>tab_dinamicas!R770</f>
        <v>229733.86047196598</v>
      </c>
      <c r="H249" s="172">
        <f>tab_dinamicas!S770</f>
        <v>132324.34350172593</v>
      </c>
      <c r="I249" s="172">
        <f>tab_dinamicas!T770</f>
        <v>145234.97672400804</v>
      </c>
      <c r="J249" s="172">
        <f>tab_dinamicas!U770</f>
        <v>196450.29542727431</v>
      </c>
      <c r="K249" s="172">
        <f>tab_dinamicas!V770</f>
        <v>604025.82718157303</v>
      </c>
      <c r="L249" s="172">
        <f t="shared" si="14"/>
        <v>6212005.5680149654</v>
      </c>
      <c r="N249" s="157" t="s">
        <v>549</v>
      </c>
      <c r="O249" s="20">
        <f>+B249/'Total x Ano'!$I$30</f>
        <v>1.2460450897127814E-3</v>
      </c>
      <c r="P249" s="20">
        <f>+C249/'Total x Ano'!$I$30</f>
        <v>1.1547975317578254E-3</v>
      </c>
      <c r="Q249" s="20">
        <f>+D249/'Total x Ano'!$I$30</f>
        <v>1.5071261637750254E-2</v>
      </c>
      <c r="R249" s="20">
        <f>+E249/'Total x Ano'!$I$30</f>
        <v>5.2975472871077533E-4</v>
      </c>
      <c r="S249" s="20">
        <f>+F249/'Total x Ano'!$I$30</f>
        <v>8.7582196831891765E-3</v>
      </c>
      <c r="T249" s="20">
        <f>+G249/'Total x Ano'!$I$30</f>
        <v>1.253548126114926E-3</v>
      </c>
      <c r="U249" s="20">
        <f>+H249/'Total x Ano'!$I$30</f>
        <v>7.2203084253754464E-4</v>
      </c>
      <c r="V249" s="20">
        <f>+I249/'Total x Ano'!$I$30</f>
        <v>7.9247801148991492E-4</v>
      </c>
      <c r="W249" s="20">
        <f>+J249/'Total x Ano'!$I$30</f>
        <v>1.071935583207744E-3</v>
      </c>
      <c r="X249" s="20">
        <f>+K249/'Total x Ano'!$I$30</f>
        <v>3.2958809042469201E-3</v>
      </c>
      <c r="Y249" s="20">
        <f>+L249/'Total x Ano'!$I$30</f>
        <v>3.3895952138717864E-2</v>
      </c>
    </row>
    <row r="250" spans="1:25" x14ac:dyDescent="0.25">
      <c r="A250" s="157" t="s">
        <v>550</v>
      </c>
      <c r="B250" s="172">
        <f>tab_dinamicas!M771</f>
        <v>125140.04425843044</v>
      </c>
      <c r="C250" s="172">
        <f>tab_dinamicas!N771</f>
        <v>99831.700303509584</v>
      </c>
      <c r="D250" s="172">
        <f>tab_dinamicas!O771</f>
        <v>1983166.3539665965</v>
      </c>
      <c r="E250" s="172">
        <f>tab_dinamicas!P771</f>
        <v>56539.119786158219</v>
      </c>
      <c r="F250" s="172">
        <f>tab_dinamicas!Q771</f>
        <v>482260.38494754216</v>
      </c>
      <c r="G250" s="172">
        <f>tab_dinamicas!R771</f>
        <v>190122.34057234789</v>
      </c>
      <c r="H250" s="172">
        <f>tab_dinamicas!S771</f>
        <v>146161.28315340306</v>
      </c>
      <c r="I250" s="172">
        <f>tab_dinamicas!T771</f>
        <v>58589.360776556307</v>
      </c>
      <c r="J250" s="172">
        <f>tab_dinamicas!U771</f>
        <v>3407.7019685770674</v>
      </c>
      <c r="K250" s="172">
        <f>tab_dinamicas!V771</f>
        <v>392175.34068827424</v>
      </c>
      <c r="L250" s="172">
        <f t="shared" si="14"/>
        <v>3537393.6304213954</v>
      </c>
      <c r="N250" s="157" t="s">
        <v>550</v>
      </c>
      <c r="O250" s="20">
        <f>+B250/'Total x Ano'!$I$30</f>
        <v>6.8282954745905577E-4</v>
      </c>
      <c r="P250" s="20">
        <f>+C250/'Total x Ano'!$I$30</f>
        <v>5.4473398298899179E-4</v>
      </c>
      <c r="Q250" s="20">
        <f>+D250/'Total x Ano'!$I$30</f>
        <v>1.0821193104411174E-2</v>
      </c>
      <c r="R250" s="20">
        <f>+E250/'Total x Ano'!$I$30</f>
        <v>3.0850701552884348E-4</v>
      </c>
      <c r="S250" s="20">
        <f>+F250/'Total x Ano'!$I$30</f>
        <v>2.6314649508282864E-3</v>
      </c>
      <c r="T250" s="20">
        <f>+G250/'Total x Ano'!$I$30</f>
        <v>1.0374069511017213E-3</v>
      </c>
      <c r="U250" s="20">
        <f>+H250/'Total x Ano'!$I$30</f>
        <v>7.9753242395828514E-4</v>
      </c>
      <c r="V250" s="20">
        <f>+I250/'Total x Ano'!$I$30</f>
        <v>3.1969420293916935E-4</v>
      </c>
      <c r="W250" s="20">
        <f>+J250/'Total x Ano'!$I$30</f>
        <v>1.8594204651817958E-5</v>
      </c>
      <c r="X250" s="20">
        <f>+K250/'Total x Ano'!$I$30</f>
        <v>2.1399138220996347E-3</v>
      </c>
      <c r="Y250" s="20">
        <f>+L250/'Total x Ano'!$I$30</f>
        <v>1.9301870205966978E-2</v>
      </c>
    </row>
    <row r="251" spans="1:25" x14ac:dyDescent="0.25">
      <c r="A251" s="157" t="s">
        <v>551</v>
      </c>
      <c r="B251" s="172">
        <f>tab_dinamicas!M772</f>
        <v>602153.5250008218</v>
      </c>
      <c r="C251" s="172">
        <f>tab_dinamicas!N772</f>
        <v>135899.59760523099</v>
      </c>
      <c r="D251" s="172">
        <f>tab_dinamicas!O772</f>
        <v>3574885.2741401368</v>
      </c>
      <c r="E251" s="172">
        <f>tab_dinamicas!P772</f>
        <v>146375.67588425087</v>
      </c>
      <c r="F251" s="172">
        <f>tab_dinamicas!Q772</f>
        <v>1312033.0310189826</v>
      </c>
      <c r="G251" s="172">
        <f>tab_dinamicas!R772</f>
        <v>231994.16220111999</v>
      </c>
      <c r="H251" s="172">
        <f>tab_dinamicas!S772</f>
        <v>123144.88546769755</v>
      </c>
      <c r="I251" s="172">
        <f>tab_dinamicas!T772</f>
        <v>100768.70669390575</v>
      </c>
      <c r="J251" s="172">
        <f>tab_dinamicas!U772</f>
        <v>111273.34925161416</v>
      </c>
      <c r="K251" s="172">
        <f>tab_dinamicas!V772</f>
        <v>656614.96742790658</v>
      </c>
      <c r="L251" s="172">
        <f t="shared" si="14"/>
        <v>6995143.1746916659</v>
      </c>
      <c r="N251" s="157" t="s">
        <v>551</v>
      </c>
      <c r="O251" s="20">
        <f>+B251/'Total x Ano'!$I$30</f>
        <v>3.2856646440692526E-3</v>
      </c>
      <c r="P251" s="20">
        <f>+C251/'Total x Ano'!$I$30</f>
        <v>7.415392992910513E-4</v>
      </c>
      <c r="Q251" s="20">
        <f>+D251/'Total x Ano'!$I$30</f>
        <v>1.9506444227541529E-2</v>
      </c>
      <c r="R251" s="20">
        <f>+E251/'Total x Ano'!$I$30</f>
        <v>7.9870226285558494E-4</v>
      </c>
      <c r="S251" s="20">
        <f>+F251/'Total x Ano'!$I$30</f>
        <v>7.159138596530187E-3</v>
      </c>
      <c r="T251" s="20">
        <f>+G251/'Total x Ano'!$I$30</f>
        <v>1.2658815148074523E-3</v>
      </c>
      <c r="U251" s="20">
        <f>+H251/'Total x Ano'!$I$30</f>
        <v>6.7194291734590293E-4</v>
      </c>
      <c r="V251" s="20">
        <f>+I251/'Total x Ano'!$I$30</f>
        <v>5.4984678004218091E-4</v>
      </c>
      <c r="W251" s="20">
        <f>+J251/'Total x Ano'!$I$30</f>
        <v>6.071656052544066E-4</v>
      </c>
      <c r="X251" s="20">
        <f>+K251/'Total x Ano'!$I$30</f>
        <v>3.5828347650071666E-3</v>
      </c>
      <c r="Y251" s="20">
        <f>+L251/'Total x Ano'!$I$30</f>
        <v>3.816916061274471E-2</v>
      </c>
    </row>
    <row r="252" spans="1:25" x14ac:dyDescent="0.25">
      <c r="A252" s="157" t="s">
        <v>552</v>
      </c>
      <c r="B252" s="172">
        <f>tab_dinamicas!M773</f>
        <v>17420.184801987303</v>
      </c>
      <c r="C252" s="172">
        <f>tab_dinamicas!N773</f>
        <v>28227.233034542034</v>
      </c>
      <c r="D252" s="172">
        <f>tab_dinamicas!O773</f>
        <v>472575.54849469673</v>
      </c>
      <c r="E252" s="172">
        <f>tab_dinamicas!P773</f>
        <v>5227.6816842288526</v>
      </c>
      <c r="F252" s="172">
        <f>tab_dinamicas!Q773</f>
        <v>87413.353966002658</v>
      </c>
      <c r="G252" s="172">
        <f>tab_dinamicas!R773</f>
        <v>25757.476068195996</v>
      </c>
      <c r="H252" s="172">
        <f>tab_dinamicas!S773</f>
        <v>28900.0692988595</v>
      </c>
      <c r="I252" s="172">
        <f>tab_dinamicas!T773</f>
        <v>4415.7994464987514</v>
      </c>
      <c r="J252" s="172">
        <f>tab_dinamicas!U773</f>
        <v>13158.954320201798</v>
      </c>
      <c r="K252" s="172">
        <f>tab_dinamicas!V773</f>
        <v>117038.68585382143</v>
      </c>
      <c r="L252" s="172">
        <f t="shared" si="14"/>
        <v>800134.986969035</v>
      </c>
      <c r="N252" s="157" t="s">
        <v>552</v>
      </c>
      <c r="O252" s="20">
        <f>+B252/'Total x Ano'!$I$30</f>
        <v>9.5053641506066244E-5</v>
      </c>
      <c r="P252" s="20">
        <f>+C252/'Total x Ano'!$I$30</f>
        <v>1.5402255028129549E-4</v>
      </c>
      <c r="Q252" s="20">
        <f>+D252/'Total x Ano'!$I$30</f>
        <v>2.5786194165990151E-3</v>
      </c>
      <c r="R252" s="20">
        <f>+E252/'Total x Ano'!$I$30</f>
        <v>2.8524966087835659E-5</v>
      </c>
      <c r="S252" s="20">
        <f>+F252/'Total x Ano'!$I$30</f>
        <v>4.7697298881579036E-4</v>
      </c>
      <c r="T252" s="20">
        <f>+G252/'Total x Ano'!$I$30</f>
        <v>1.4054626423986471E-4</v>
      </c>
      <c r="U252" s="20">
        <f>+H252/'Total x Ano'!$I$30</f>
        <v>1.5769389692817017E-4</v>
      </c>
      <c r="V252" s="20">
        <f>+I252/'Total x Ano'!$I$30</f>
        <v>2.4094911869264108E-5</v>
      </c>
      <c r="W252" s="20">
        <f>+J252/'Total x Ano'!$I$30</f>
        <v>7.18021387697604E-5</v>
      </c>
      <c r="X252" s="20">
        <f>+K252/'Total x Ano'!$I$30</f>
        <v>6.3862429784448146E-4</v>
      </c>
      <c r="Y252" s="20">
        <f>+L252/'Total x Ano'!$I$30</f>
        <v>4.3659550729415429E-3</v>
      </c>
    </row>
    <row r="253" spans="1:25" x14ac:dyDescent="0.25">
      <c r="A253" s="157" t="s">
        <v>553</v>
      </c>
      <c r="B253" s="172">
        <f>tab_dinamicas!M774</f>
        <v>19605.011168237808</v>
      </c>
      <c r="C253" s="172">
        <f>tab_dinamicas!N774</f>
        <v>21002.607991114412</v>
      </c>
      <c r="D253" s="172">
        <f>tab_dinamicas!O774</f>
        <v>536823.0661995979</v>
      </c>
      <c r="E253" s="172">
        <f>tab_dinamicas!P774</f>
        <v>8803.065861496676</v>
      </c>
      <c r="F253" s="172">
        <f>tab_dinamicas!Q774</f>
        <v>31626.342713458049</v>
      </c>
      <c r="G253" s="172">
        <f>tab_dinamicas!R774</f>
        <v>31567.826902105076</v>
      </c>
      <c r="H253" s="172">
        <f>tab_dinamicas!S774</f>
        <v>16131.952276989909</v>
      </c>
      <c r="I253" s="172">
        <f>tab_dinamicas!T774</f>
        <v>24451.595006076375</v>
      </c>
      <c r="J253" s="172">
        <f>tab_dinamicas!U774</f>
        <v>2083.7417115520075</v>
      </c>
      <c r="K253" s="172">
        <f>tab_dinamicas!V774</f>
        <v>79018.693365997795</v>
      </c>
      <c r="L253" s="172">
        <f t="shared" si="14"/>
        <v>771113.90319662611</v>
      </c>
      <c r="N253" s="157" t="s">
        <v>553</v>
      </c>
      <c r="O253" s="20">
        <f>+B253/'Total x Ano'!$I$30</f>
        <v>1.069751971342755E-4</v>
      </c>
      <c r="P253" s="20">
        <f>+C253/'Total x Ano'!$I$30</f>
        <v>1.1460121654117493E-4</v>
      </c>
      <c r="Q253" s="20">
        <f>+D253/'Total x Ano'!$I$30</f>
        <v>2.9291874837575008E-3</v>
      </c>
      <c r="R253" s="20">
        <f>+E253/'Total x Ano'!$I$30</f>
        <v>4.8034132591838917E-5</v>
      </c>
      <c r="S253" s="20">
        <f>+F253/'Total x Ano'!$I$30</f>
        <v>1.7256987090573706E-4</v>
      </c>
      <c r="T253" s="20">
        <f>+G253/'Total x Ano'!$I$30</f>
        <v>1.7225057802692975E-4</v>
      </c>
      <c r="U253" s="20">
        <f>+H253/'Total x Ano'!$I$30</f>
        <v>8.8024370921428849E-5</v>
      </c>
      <c r="V253" s="20">
        <f>+I253/'Total x Ano'!$I$30</f>
        <v>1.3342069400400138E-4</v>
      </c>
      <c r="W253" s="20">
        <f>+J253/'Total x Ano'!$I$30</f>
        <v>1.1369984870568411E-5</v>
      </c>
      <c r="X253" s="20">
        <f>+K253/'Total x Ano'!$I$30</f>
        <v>4.3116732898450477E-4</v>
      </c>
      <c r="Y253" s="20">
        <f>+L253/'Total x Ano'!$I$30</f>
        <v>4.2076008577379611E-3</v>
      </c>
    </row>
    <row r="254" spans="1:25" x14ac:dyDescent="0.25">
      <c r="A254" s="157" t="s">
        <v>554</v>
      </c>
      <c r="B254" s="172">
        <f>tab_dinamicas!M775</f>
        <v>139803.08308809809</v>
      </c>
      <c r="C254" s="172">
        <f>tab_dinamicas!N775</f>
        <v>63926.605557737275</v>
      </c>
      <c r="D254" s="172">
        <f>tab_dinamicas!O775</f>
        <v>1036810.7941515715</v>
      </c>
      <c r="E254" s="172">
        <f>tab_dinamicas!P775</f>
        <v>23619.273252701194</v>
      </c>
      <c r="F254" s="172">
        <f>tab_dinamicas!Q775</f>
        <v>204062.02746824591</v>
      </c>
      <c r="G254" s="172">
        <f>tab_dinamicas!R775</f>
        <v>58295.76884412572</v>
      </c>
      <c r="H254" s="172">
        <f>tab_dinamicas!S775</f>
        <v>57585.343373599026</v>
      </c>
      <c r="I254" s="172">
        <f>tab_dinamicas!T775</f>
        <v>16340.499225361898</v>
      </c>
      <c r="J254" s="172">
        <f>tab_dinamicas!U775</f>
        <v>7553.525011340912</v>
      </c>
      <c r="K254" s="172">
        <f>tab_dinamicas!V775</f>
        <v>176211.85864557594</v>
      </c>
      <c r="L254" s="172">
        <f t="shared" si="14"/>
        <v>1784208.7786183576</v>
      </c>
      <c r="N254" s="157" t="s">
        <v>554</v>
      </c>
      <c r="O254" s="20">
        <f>+B254/'Total x Ano'!$I$30</f>
        <v>7.6283875816190408E-4</v>
      </c>
      <c r="P254" s="20">
        <f>+C254/'Total x Ano'!$I$30</f>
        <v>3.4881700260100889E-4</v>
      </c>
      <c r="Q254" s="20">
        <f>+D254/'Total x Ano'!$I$30</f>
        <v>5.6573820919316757E-3</v>
      </c>
      <c r="R254" s="20">
        <f>+E254/'Total x Ano'!$I$30</f>
        <v>1.2887911109530576E-4</v>
      </c>
      <c r="S254" s="20">
        <f>+F254/'Total x Ano'!$I$30</f>
        <v>1.1134691752383069E-3</v>
      </c>
      <c r="T254" s="20">
        <f>+G254/'Total x Ano'!$I$30</f>
        <v>3.1809221176562296E-4</v>
      </c>
      <c r="U254" s="20">
        <f>+H254/'Total x Ano'!$I$30</f>
        <v>3.1421575874518665E-4</v>
      </c>
      <c r="V254" s="20">
        <f>+I254/'Total x Ano'!$I$30</f>
        <v>8.9162312171367462E-5</v>
      </c>
      <c r="W254" s="20">
        <f>+J254/'Total x Ano'!$I$30</f>
        <v>4.1215984026368958E-5</v>
      </c>
      <c r="X254" s="20">
        <f>+K254/'Total x Ano'!$I$30</f>
        <v>9.615040845550269E-4</v>
      </c>
      <c r="Y254" s="20">
        <f>+L254/'Total x Ano'!$I$30</f>
        <v>9.7355764902917752E-3</v>
      </c>
    </row>
    <row r="255" spans="1:25" x14ac:dyDescent="0.25">
      <c r="A255" s="157" t="s">
        <v>555</v>
      </c>
      <c r="B255" s="172">
        <f>tab_dinamicas!M776</f>
        <v>44739.819778105804</v>
      </c>
      <c r="C255" s="172">
        <f>tab_dinamicas!N776</f>
        <v>115980.40574463642</v>
      </c>
      <c r="D255" s="172">
        <f>tab_dinamicas!O776</f>
        <v>3181502.658151547</v>
      </c>
      <c r="E255" s="172">
        <f>tab_dinamicas!P776</f>
        <v>19942.137736674642</v>
      </c>
      <c r="F255" s="172">
        <f>tab_dinamicas!Q776</f>
        <v>723150.2659840245</v>
      </c>
      <c r="G255" s="172">
        <f>tab_dinamicas!R776</f>
        <v>130893.93464176918</v>
      </c>
      <c r="H255" s="172">
        <f>tab_dinamicas!S776</f>
        <v>41861.420466984913</v>
      </c>
      <c r="I255" s="172">
        <f>tab_dinamicas!T776</f>
        <v>5874.4875612297774</v>
      </c>
      <c r="J255" s="172">
        <f>tab_dinamicas!U776</f>
        <v>63895.989158583994</v>
      </c>
      <c r="K255" s="172">
        <f>tab_dinamicas!V776</f>
        <v>471262.62236679613</v>
      </c>
      <c r="L255" s="172">
        <f t="shared" si="14"/>
        <v>4799103.7415903518</v>
      </c>
      <c r="N255" s="157" t="s">
        <v>555</v>
      </c>
      <c r="O255" s="20">
        <f>+B255/'Total x Ano'!$I$30</f>
        <v>2.4412386197814235E-4</v>
      </c>
      <c r="P255" s="20">
        <f>+C255/'Total x Ano'!$I$30</f>
        <v>6.3284976793823177E-4</v>
      </c>
      <c r="Q255" s="20">
        <f>+D255/'Total x Ano'!$I$30</f>
        <v>1.7359942879827228E-2</v>
      </c>
      <c r="R255" s="20">
        <f>+E255/'Total x Ano'!$I$30</f>
        <v>1.0881473605665876E-4</v>
      </c>
      <c r="S255" s="20">
        <f>+F255/'Total x Ano'!$I$30</f>
        <v>3.9458861613236298E-3</v>
      </c>
      <c r="T255" s="20">
        <f>+G255/'Total x Ano'!$I$30</f>
        <v>7.1422578349098864E-4</v>
      </c>
      <c r="U255" s="20">
        <f>+H255/'Total x Ano'!$I$30</f>
        <v>2.284178095257378E-4</v>
      </c>
      <c r="V255" s="20">
        <f>+I255/'Total x Ano'!$I$30</f>
        <v>3.2054277323928221E-5</v>
      </c>
      <c r="W255" s="20">
        <f>+J255/'Total x Ano'!$I$30</f>
        <v>3.4864994351051118E-4</v>
      </c>
      <c r="X255" s="20">
        <f>+K255/'Total x Ano'!$I$30</f>
        <v>2.5714554047986823E-3</v>
      </c>
      <c r="Y255" s="20">
        <f>+L255/'Total x Ano'!$I$30</f>
        <v>2.6186420625773737E-2</v>
      </c>
    </row>
    <row r="256" spans="1:25" x14ac:dyDescent="0.25">
      <c r="A256" s="181" t="s">
        <v>95</v>
      </c>
      <c r="B256" s="163">
        <f t="shared" ref="B256:K256" si="15">SUM(B229:B255)</f>
        <v>5455586.1737907678</v>
      </c>
      <c r="C256" s="163">
        <f t="shared" si="15"/>
        <v>4250291.8437837344</v>
      </c>
      <c r="D256" s="163">
        <f t="shared" si="15"/>
        <v>70725954.822843164</v>
      </c>
      <c r="E256" s="163">
        <f t="shared" si="15"/>
        <v>4267585.3149118796</v>
      </c>
      <c r="F256" s="163">
        <f t="shared" si="15"/>
        <v>21794361.860576235</v>
      </c>
      <c r="G256" s="163">
        <f t="shared" si="15"/>
        <v>3722968.358890851</v>
      </c>
      <c r="H256" s="163">
        <f t="shared" si="15"/>
        <v>2185282.8286460633</v>
      </c>
      <c r="I256" s="163">
        <f t="shared" si="15"/>
        <v>3193616.3042233647</v>
      </c>
      <c r="J256" s="163">
        <f t="shared" si="15"/>
        <v>1804478.3608137383</v>
      </c>
      <c r="K256" s="163">
        <f t="shared" si="15"/>
        <v>17112255.260125618</v>
      </c>
      <c r="L256" s="172">
        <f t="shared" si="14"/>
        <v>134512381.12860543</v>
      </c>
      <c r="N256" s="157" t="s">
        <v>95</v>
      </c>
      <c r="O256" s="20">
        <f>+B256/'Total x Ano'!$I$30</f>
        <v>2.9768532209245E-2</v>
      </c>
      <c r="P256" s="20">
        <f>+C256/'Total x Ano'!$I$30</f>
        <v>2.3191815804909671E-2</v>
      </c>
      <c r="Q256" s="20">
        <f>+D256/'Total x Ano'!$I$30</f>
        <v>0.38591780921507995</v>
      </c>
      <c r="R256" s="20">
        <f>+E256/'Total x Ano'!$I$30</f>
        <v>2.3286178030322041E-2</v>
      </c>
      <c r="S256" s="20">
        <f>+F256/'Total x Ano'!$I$30</f>
        <v>0.11892143985248442</v>
      </c>
      <c r="T256" s="20">
        <f>+G256/'Total x Ano'!$I$30</f>
        <v>2.0314463006389446E-2</v>
      </c>
      <c r="U256" s="20">
        <f>+H256/'Total x Ano'!$I$30</f>
        <v>1.1924046325833961E-2</v>
      </c>
      <c r="V256" s="20">
        <f>+I256/'Total x Ano'!$I$30</f>
        <v>1.7426041269949392E-2</v>
      </c>
      <c r="W256" s="20">
        <f>+J256/'Total x Ano'!$I$30</f>
        <v>9.8461779346150097E-3</v>
      </c>
      <c r="X256" s="20">
        <f>+K256/'Total x Ano'!$I$30</f>
        <v>9.3373416834861347E-2</v>
      </c>
      <c r="Y256" s="20">
        <f>+L256/'Total x Ano'!$I$30</f>
        <v>0.73396992048369025</v>
      </c>
    </row>
    <row r="257" spans="1:25" x14ac:dyDescent="0.25">
      <c r="A257" s="179"/>
      <c r="B257" s="174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</row>
    <row r="258" spans="1:25" x14ac:dyDescent="0.25">
      <c r="A258" s="157"/>
      <c r="B258" s="157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</row>
    <row r="259" spans="1:25" s="123" customFormat="1" x14ac:dyDescent="0.25">
      <c r="A259" s="176"/>
      <c r="B259" s="171">
        <v>2015</v>
      </c>
      <c r="C259" s="157">
        <v>2015</v>
      </c>
      <c r="D259" s="157">
        <v>2015</v>
      </c>
      <c r="E259" s="157">
        <v>2015</v>
      </c>
      <c r="F259" s="157">
        <v>2015</v>
      </c>
      <c r="G259" s="157">
        <v>2015</v>
      </c>
      <c r="H259" s="157">
        <v>2015</v>
      </c>
      <c r="I259" s="157">
        <v>2015</v>
      </c>
      <c r="J259" s="157">
        <v>2015</v>
      </c>
      <c r="K259" s="157">
        <v>2015</v>
      </c>
      <c r="L259" s="157">
        <v>2015</v>
      </c>
      <c r="M259" s="157"/>
      <c r="N259" s="157"/>
      <c r="O259" s="15">
        <v>2015</v>
      </c>
      <c r="P259" s="123">
        <v>2015</v>
      </c>
      <c r="Q259" s="123">
        <v>2015</v>
      </c>
      <c r="R259" s="123">
        <v>2015</v>
      </c>
      <c r="S259" s="123">
        <v>2015</v>
      </c>
      <c r="T259" s="123">
        <v>2015</v>
      </c>
      <c r="U259" s="123">
        <v>2015</v>
      </c>
      <c r="V259" s="123">
        <v>2015</v>
      </c>
      <c r="W259" s="123">
        <v>2015</v>
      </c>
      <c r="X259" s="123">
        <v>2015</v>
      </c>
      <c r="Y259" s="123">
        <v>2015</v>
      </c>
    </row>
    <row r="260" spans="1:25" s="123" customFormat="1" x14ac:dyDescent="0.25">
      <c r="A260" s="157"/>
      <c r="B260" s="157" t="s">
        <v>780</v>
      </c>
      <c r="C260" s="157" t="s">
        <v>782</v>
      </c>
      <c r="D260" s="157" t="s">
        <v>23</v>
      </c>
      <c r="E260" s="157" t="s">
        <v>787</v>
      </c>
      <c r="F260" s="157" t="s">
        <v>788</v>
      </c>
      <c r="G260" s="157" t="s">
        <v>791</v>
      </c>
      <c r="H260" s="157" t="s">
        <v>25</v>
      </c>
      <c r="I260" s="157" t="s">
        <v>24</v>
      </c>
      <c r="J260" s="157" t="s">
        <v>35</v>
      </c>
      <c r="K260" s="157" t="s">
        <v>795</v>
      </c>
      <c r="L260" s="157" t="s">
        <v>939</v>
      </c>
      <c r="M260" s="157"/>
      <c r="N260" s="157"/>
      <c r="O260" s="123" t="s">
        <v>780</v>
      </c>
      <c r="P260" s="123" t="s">
        <v>782</v>
      </c>
      <c r="Q260" s="123" t="s">
        <v>23</v>
      </c>
      <c r="R260" s="123" t="s">
        <v>787</v>
      </c>
      <c r="S260" s="123" t="s">
        <v>788</v>
      </c>
      <c r="T260" s="123" t="s">
        <v>791</v>
      </c>
      <c r="U260" s="123" t="s">
        <v>25</v>
      </c>
      <c r="V260" s="123" t="s">
        <v>24</v>
      </c>
      <c r="W260" s="123" t="s">
        <v>35</v>
      </c>
      <c r="X260" s="123" t="s">
        <v>795</v>
      </c>
      <c r="Y260" s="123" t="s">
        <v>939</v>
      </c>
    </row>
    <row r="261" spans="1:25" x14ac:dyDescent="0.25">
      <c r="A261" s="157" t="s">
        <v>529</v>
      </c>
      <c r="B261" s="172">
        <f>'[1]SCC x Atuacao = Não Financeiro'!B37</f>
        <v>4835.1248511664617</v>
      </c>
      <c r="C261" s="172">
        <f>'[1]SCC x Atuacao = Não Financeiro'!C37</f>
        <v>3218.7449410753843</v>
      </c>
      <c r="D261" s="172">
        <f>'[1]SCC x Atuacao = Não Financeiro'!D37</f>
        <v>242641.77859620648</v>
      </c>
      <c r="E261" s="172">
        <f>'[1]SCC x Atuacao = Não Financeiro'!E37</f>
        <v>819.89155096544573</v>
      </c>
      <c r="F261" s="172">
        <f>'[1]SCC x Atuacao = Não Financeiro'!F37</f>
        <v>23142.155652683425</v>
      </c>
      <c r="G261" s="172">
        <f>'[1]SCC x Atuacao = Não Financeiro'!G37</f>
        <v>13731.992063580181</v>
      </c>
      <c r="H261" s="172">
        <f>'[1]SCC x Atuacao = Não Financeiro'!H37</f>
        <v>3461.8931323724873</v>
      </c>
      <c r="I261" s="172">
        <f>'[1]SCC x Atuacao = Não Financeiro'!I37</f>
        <v>1648.5779304711866</v>
      </c>
      <c r="J261" s="172">
        <f>'[1]SCC x Atuacao = Não Financeiro'!J37</f>
        <v>1430.4117187813267</v>
      </c>
      <c r="K261" s="172">
        <f>'[1]SCC x Atuacao = Não Financeiro'!K37</f>
        <v>16205.910870673601</v>
      </c>
      <c r="L261" s="172">
        <f>SUM(B261:K261)</f>
        <v>311136.48130797595</v>
      </c>
      <c r="N261" s="157" t="s">
        <v>529</v>
      </c>
      <c r="O261" s="154">
        <f>B261/'Total x Ano'!$J$30</f>
        <v>3.0844901736418911E-5</v>
      </c>
      <c r="P261" s="154">
        <f>C261/'Total x Ano'!$J$30</f>
        <v>2.0533465934827767E-5</v>
      </c>
      <c r="Q261" s="154">
        <f>D261/'Total x Ano'!$J$30</f>
        <v>1.547894221623738E-3</v>
      </c>
      <c r="R261" s="154">
        <f>E261/'Total x Ano'!$J$30</f>
        <v>5.2303663509223037E-6</v>
      </c>
      <c r="S261" s="154">
        <f>F261/'Total x Ano'!$J$30</f>
        <v>1.4763166185951227E-4</v>
      </c>
      <c r="T261" s="154">
        <f>G261/'Total x Ano'!$J$30</f>
        <v>8.7601035936896596E-5</v>
      </c>
      <c r="U261" s="154">
        <f>H261/'Total x Ano'!$J$30</f>
        <v>2.2084590734870479E-5</v>
      </c>
      <c r="V261" s="154">
        <f>I261/'Total x Ano'!$J$30</f>
        <v>1.0516837896739133E-5</v>
      </c>
      <c r="W261" s="154">
        <f>J261/'Total x Ano'!$J$30</f>
        <v>9.1250816197203359E-6</v>
      </c>
      <c r="X261" s="154">
        <f>K261/'Total x Ano'!$J$30</f>
        <v>1.0338300328160046E-4</v>
      </c>
      <c r="Y261" s="154">
        <f>L261/'Total x Ano'!$J$30</f>
        <v>1.984845166975246E-3</v>
      </c>
    </row>
    <row r="262" spans="1:25" x14ac:dyDescent="0.25">
      <c r="A262" s="157" t="s">
        <v>530</v>
      </c>
      <c r="B262" s="172">
        <f>'[1]SCC x Atuacao = Não Financeiro'!B38</f>
        <v>611.77996603980932</v>
      </c>
      <c r="C262" s="172">
        <f>'[1]SCC x Atuacao = Não Financeiro'!C38</f>
        <v>2846.4948041313351</v>
      </c>
      <c r="D262" s="172">
        <f>'[1]SCC x Atuacao = Não Financeiro'!D38</f>
        <v>75087.267680355217</v>
      </c>
      <c r="E262" s="172">
        <f>'[1]SCC x Atuacao = Não Financeiro'!E38</f>
        <v>136.3415950187451</v>
      </c>
      <c r="F262" s="172">
        <f>'[1]SCC x Atuacao = Não Financeiro'!F38</f>
        <v>13728.406166315992</v>
      </c>
      <c r="G262" s="172">
        <f>'[1]SCC x Atuacao = Não Financeiro'!G38</f>
        <v>2502.4597726677557</v>
      </c>
      <c r="H262" s="172">
        <f>'[1]SCC x Atuacao = Não Financeiro'!H38</f>
        <v>949.30047688009097</v>
      </c>
      <c r="I262" s="172">
        <f>'[1]SCC x Atuacao = Não Financeiro'!I38</f>
        <v>0</v>
      </c>
      <c r="J262" s="172">
        <f>'[1]SCC x Atuacao = Não Financeiro'!J38</f>
        <v>73712.249623169264</v>
      </c>
      <c r="K262" s="172">
        <f>'[1]SCC x Atuacao = Não Financeiro'!K38</f>
        <v>8449.2292150130525</v>
      </c>
      <c r="L262" s="172">
        <f t="shared" ref="L262:L288" si="16">SUM(B262:K262)</f>
        <v>178023.52929959126</v>
      </c>
      <c r="N262" s="157" t="s">
        <v>530</v>
      </c>
      <c r="O262" s="154">
        <f>B262/'Total x Ano'!$J$30</f>
        <v>3.9027519490536437E-6</v>
      </c>
      <c r="P262" s="154">
        <f>C262/'Total x Ano'!$J$30</f>
        <v>1.8158756025809039E-5</v>
      </c>
      <c r="Q262" s="154">
        <f>D262/'Total x Ano'!$J$30</f>
        <v>4.7900715380658616E-4</v>
      </c>
      <c r="R262" s="154">
        <f>E262/'Total x Ano'!$J$30</f>
        <v>8.6976928836186348E-7</v>
      </c>
      <c r="S262" s="154">
        <f>F262/'Total x Ano'!$J$30</f>
        <v>8.7578160281736608E-5</v>
      </c>
      <c r="T262" s="154">
        <f>G262/'Total x Ano'!$J$30</f>
        <v>1.5964039846593969E-5</v>
      </c>
      <c r="U262" s="154">
        <f>H262/'Total x Ano'!$J$30</f>
        <v>6.0559097911686878E-6</v>
      </c>
      <c r="V262" s="154">
        <f>I262/'Total x Ano'!$J$30</f>
        <v>0</v>
      </c>
      <c r="W262" s="154">
        <f>J262/'Total x Ano'!$J$30</f>
        <v>4.7023544714642194E-4</v>
      </c>
      <c r="X262" s="154">
        <f>K262/'Total x Ano'!$J$30</f>
        <v>5.3900499554356827E-5</v>
      </c>
      <c r="Y262" s="154">
        <f>L262/'Total x Ano'!$J$30</f>
        <v>1.1356724876900887E-3</v>
      </c>
    </row>
    <row r="263" spans="1:25" x14ac:dyDescent="0.25">
      <c r="A263" s="157" t="s">
        <v>531</v>
      </c>
      <c r="B263" s="172">
        <f>'[1]SCC x Atuacao = Não Financeiro'!B39</f>
        <v>129087.17409118374</v>
      </c>
      <c r="C263" s="172">
        <f>'[1]SCC x Atuacao = Não Financeiro'!C39</f>
        <v>61210.230122199107</v>
      </c>
      <c r="D263" s="172">
        <f>'[1]SCC x Atuacao = Não Financeiro'!D39</f>
        <v>430176.26869855274</v>
      </c>
      <c r="E263" s="172">
        <f>'[1]SCC x Atuacao = Não Financeiro'!E39</f>
        <v>7610.434078390278</v>
      </c>
      <c r="F263" s="172">
        <f>'[1]SCC x Atuacao = Não Financeiro'!F39</f>
        <v>80511.456461760739</v>
      </c>
      <c r="G263" s="172">
        <f>'[1]SCC x Atuacao = Não Financeiro'!G39</f>
        <v>21174.294693883039</v>
      </c>
      <c r="H263" s="172">
        <f>'[1]SCC x Atuacao = Não Financeiro'!H39</f>
        <v>14767.316220540788</v>
      </c>
      <c r="I263" s="172">
        <f>'[1]SCC x Atuacao = Não Financeiro'!I39</f>
        <v>2040.6665605560111</v>
      </c>
      <c r="J263" s="172">
        <f>'[1]SCC x Atuacao = Não Financeiro'!J39</f>
        <v>0</v>
      </c>
      <c r="K263" s="172">
        <f>'[1]SCC x Atuacao = Não Financeiro'!K39</f>
        <v>66335.650680490406</v>
      </c>
      <c r="L263" s="172">
        <f t="shared" si="16"/>
        <v>812913.49160755693</v>
      </c>
      <c r="N263" s="157" t="s">
        <v>531</v>
      </c>
      <c r="O263" s="154">
        <f>B263/'Total x Ano'!$J$30</f>
        <v>8.2349087621056837E-4</v>
      </c>
      <c r="P263" s="154">
        <f>C263/'Total x Ano'!$J$30</f>
        <v>3.9048082345326398E-4</v>
      </c>
      <c r="Q263" s="154">
        <f>D263/'Total x Ano'!$J$30</f>
        <v>2.7442403548576717E-3</v>
      </c>
      <c r="R263" s="154">
        <f>E263/'Total x Ano'!$J$30</f>
        <v>4.8549540817505625E-5</v>
      </c>
      <c r="S263" s="154">
        <f>F263/'Total x Ano'!$J$30</f>
        <v>5.1360989419329541E-4</v>
      </c>
      <c r="T263" s="154">
        <f>G263/'Total x Ano'!$J$30</f>
        <v>1.3507800920864232E-4</v>
      </c>
      <c r="U263" s="154">
        <f>H263/'Total x Ano'!$J$30</f>
        <v>9.4205719966738473E-5</v>
      </c>
      <c r="V263" s="154">
        <f>I263/'Total x Ano'!$J$30</f>
        <v>1.3018104283690005E-5</v>
      </c>
      <c r="W263" s="154">
        <f>J263/'Total x Ano'!$J$30</f>
        <v>0</v>
      </c>
      <c r="X263" s="154">
        <f>K263/'Total x Ano'!$J$30</f>
        <v>4.2317761998793399E-4</v>
      </c>
      <c r="Y263" s="154">
        <f>L263/'Total x Ano'!$J$30</f>
        <v>5.1858509429793106E-3</v>
      </c>
    </row>
    <row r="264" spans="1:25" x14ac:dyDescent="0.25">
      <c r="A264" s="157" t="s">
        <v>532</v>
      </c>
      <c r="B264" s="172">
        <f>'[1]SCC x Atuacao = Não Financeiro'!B40</f>
        <v>542.66457560265383</v>
      </c>
      <c r="C264" s="172">
        <f>'[1]SCC x Atuacao = Não Financeiro'!C40</f>
        <v>9387.2866548784168</v>
      </c>
      <c r="D264" s="172">
        <f>'[1]SCC x Atuacao = Não Financeiro'!D40</f>
        <v>93946.187777278217</v>
      </c>
      <c r="E264" s="172">
        <f>'[1]SCC x Atuacao = Não Financeiro'!E40</f>
        <v>52.221106664253881</v>
      </c>
      <c r="F264" s="172">
        <f>'[1]SCC x Atuacao = Não Financeiro'!F40</f>
        <v>8196.063116853973</v>
      </c>
      <c r="G264" s="172">
        <f>'[1]SCC x Atuacao = Não Financeiro'!G40</f>
        <v>4930.8099871435179</v>
      </c>
      <c r="H264" s="172">
        <f>'[1]SCC x Atuacao = Não Financeiro'!H40</f>
        <v>5011.5252278654916</v>
      </c>
      <c r="I264" s="172">
        <f>'[1]SCC x Atuacao = Não Financeiro'!I40</f>
        <v>1727.7235966230962</v>
      </c>
      <c r="J264" s="172">
        <f>'[1]SCC x Atuacao = Não Financeiro'!J40</f>
        <v>1264.1298711766415</v>
      </c>
      <c r="K264" s="172">
        <f>'[1]SCC x Atuacao = Não Financeiro'!K40</f>
        <v>2968.7589581596203</v>
      </c>
      <c r="L264" s="172">
        <f t="shared" si="16"/>
        <v>128027.37087224587</v>
      </c>
      <c r="N264" s="157" t="s">
        <v>532</v>
      </c>
      <c r="O264" s="154">
        <f>B264/'Total x Ano'!$J$30</f>
        <v>3.4618414261342646E-6</v>
      </c>
      <c r="P264" s="154">
        <f>C264/'Total x Ano'!$J$30</f>
        <v>5.9884686198220544E-5</v>
      </c>
      <c r="Q264" s="154">
        <f>D264/'Total x Ano'!$J$30</f>
        <v>5.9931460297291573E-4</v>
      </c>
      <c r="R264" s="154">
        <f>E264/'Total x Ano'!$J$30</f>
        <v>3.3313615536471021E-7</v>
      </c>
      <c r="S264" s="154">
        <f>F264/'Total x Ano'!$J$30</f>
        <v>5.2285467127877603E-5</v>
      </c>
      <c r="T264" s="154">
        <f>G264/'Total x Ano'!$J$30</f>
        <v>3.145530967989449E-5</v>
      </c>
      <c r="U264" s="154">
        <f>H264/'Total x Ano'!$J$30</f>
        <v>3.197021958301727E-5</v>
      </c>
      <c r="V264" s="154">
        <f>I264/'Total x Ano'!$J$30</f>
        <v>1.1021734951203015E-5</v>
      </c>
      <c r="W264" s="154">
        <f>J264/'Total x Ano'!$J$30</f>
        <v>8.0643133029147509E-6</v>
      </c>
      <c r="X264" s="154">
        <f>K264/'Total x Ano'!$J$30</f>
        <v>1.893872054233627E-5</v>
      </c>
      <c r="Y264" s="154">
        <f>L264/'Total x Ano'!$J$30</f>
        <v>8.1673003193987847E-4</v>
      </c>
    </row>
    <row r="265" spans="1:25" x14ac:dyDescent="0.25">
      <c r="A265" s="157" t="s">
        <v>533</v>
      </c>
      <c r="B265" s="172">
        <f>'[1]SCC x Atuacao = Não Financeiro'!B41</f>
        <v>31321.125451500953</v>
      </c>
      <c r="C265" s="172">
        <f>'[1]SCC x Atuacao = Não Financeiro'!C41</f>
        <v>35079.817502339502</v>
      </c>
      <c r="D265" s="172">
        <f>'[1]SCC x Atuacao = Não Financeiro'!D41</f>
        <v>467223.82583630679</v>
      </c>
      <c r="E265" s="172">
        <f>'[1]SCC x Atuacao = Não Financeiro'!E41</f>
        <v>9652.8193626788889</v>
      </c>
      <c r="F265" s="172">
        <f>'[1]SCC x Atuacao = Não Financeiro'!F41</f>
        <v>125988.45635203272</v>
      </c>
      <c r="G265" s="172">
        <f>'[1]SCC x Atuacao = Não Financeiro'!G41</f>
        <v>56411.638517571701</v>
      </c>
      <c r="H265" s="172">
        <f>'[1]SCC x Atuacao = Não Financeiro'!H41</f>
        <v>58706.811591846767</v>
      </c>
      <c r="I265" s="172">
        <f>'[1]SCC x Atuacao = Não Financeiro'!I41</f>
        <v>9432.0986552349623</v>
      </c>
      <c r="J265" s="172">
        <f>'[1]SCC x Atuacao = Não Financeiro'!J41</f>
        <v>214763.13623159257</v>
      </c>
      <c r="K265" s="172">
        <f>'[1]SCC x Atuacao = Não Financeiro'!K41</f>
        <v>89113.612071201642</v>
      </c>
      <c r="L265" s="172">
        <f t="shared" si="16"/>
        <v>1097693.3415723066</v>
      </c>
      <c r="N265" s="157" t="s">
        <v>533</v>
      </c>
      <c r="O265" s="154">
        <f>B265/'Total x Ano'!$J$30</f>
        <v>1.9980808491274591E-4</v>
      </c>
      <c r="P265" s="154">
        <f>C265/'Total x Ano'!$J$30</f>
        <v>2.2378605663722051E-4</v>
      </c>
      <c r="Q265" s="154">
        <f>D265/'Total x Ano'!$J$30</f>
        <v>2.9805792901827252E-3</v>
      </c>
      <c r="R265" s="154">
        <f>E265/'Total x Ano'!$J$30</f>
        <v>6.1578609422961042E-5</v>
      </c>
      <c r="S265" s="154">
        <f>F265/'Total x Ano'!$J$30</f>
        <v>8.037231045159134E-4</v>
      </c>
      <c r="T265" s="154">
        <f>G265/'Total x Ano'!$J$30</f>
        <v>3.5986897969038172E-4</v>
      </c>
      <c r="U265" s="154">
        <f>H265/'Total x Ano'!$J$30</f>
        <v>3.7451066736614254E-4</v>
      </c>
      <c r="V265" s="154">
        <f>I265/'Total x Ano'!$J$30</f>
        <v>6.0170557150917153E-5</v>
      </c>
      <c r="W265" s="154">
        <f>J265/'Total x Ano'!$J$30</f>
        <v>1.3700469041808743E-3</v>
      </c>
      <c r="X265" s="154">
        <f>K265/'Total x Ano'!$J$30</f>
        <v>5.6848596309781989E-4</v>
      </c>
      <c r="Y265" s="154">
        <f>L265/'Total x Ano'!$J$30</f>
        <v>7.0025582171577023E-3</v>
      </c>
    </row>
    <row r="266" spans="1:25" x14ac:dyDescent="0.25">
      <c r="A266" s="157" t="s">
        <v>534</v>
      </c>
      <c r="B266" s="172">
        <f>'[1]SCC x Atuacao = Não Financeiro'!B42</f>
        <v>1286.05832019946</v>
      </c>
      <c r="C266" s="172">
        <f>'[1]SCC x Atuacao = Não Financeiro'!C42</f>
        <v>103.1868876560188</v>
      </c>
      <c r="D266" s="172">
        <f>'[1]SCC x Atuacao = Não Financeiro'!D42</f>
        <v>73787.956207612602</v>
      </c>
      <c r="E266" s="172">
        <f>'[1]SCC x Atuacao = Não Financeiro'!E42</f>
        <v>201.28862932403317</v>
      </c>
      <c r="F266" s="172">
        <f>'[1]SCC x Atuacao = Não Financeiro'!F42</f>
        <v>1087.8637312740586</v>
      </c>
      <c r="G266" s="172">
        <f>'[1]SCC x Atuacao = Não Financeiro'!G42</f>
        <v>3782.8289842963118</v>
      </c>
      <c r="H266" s="172">
        <f>'[1]SCC x Atuacao = Não Financeiro'!H42</f>
        <v>1723.3034135961748</v>
      </c>
      <c r="I266" s="172">
        <f>'[1]SCC x Atuacao = Não Financeiro'!I42</f>
        <v>0</v>
      </c>
      <c r="J266" s="172">
        <f>'[1]SCC x Atuacao = Não Financeiro'!J42</f>
        <v>514.24582256077747</v>
      </c>
      <c r="K266" s="172">
        <f>'[1]SCC x Atuacao = Não Financeiro'!K42</f>
        <v>2048.6863777395429</v>
      </c>
      <c r="L266" s="172">
        <f t="shared" si="16"/>
        <v>84535.418374258996</v>
      </c>
      <c r="N266" s="157" t="s">
        <v>534</v>
      </c>
      <c r="O266" s="154">
        <f>B266/'Total x Ano'!$J$30</f>
        <v>8.2042023184337057E-6</v>
      </c>
      <c r="P266" s="154">
        <f>C266/'Total x Ano'!$J$30</f>
        <v>6.582641623967492E-7</v>
      </c>
      <c r="Q266" s="154">
        <f>D266/'Total x Ano'!$J$30</f>
        <v>4.7071840513196212E-4</v>
      </c>
      <c r="R266" s="154">
        <f>E266/'Total x Ano'!$J$30</f>
        <v>1.2840884534057922E-6</v>
      </c>
      <c r="S266" s="154">
        <f>F266/'Total x Ano'!$J$30</f>
        <v>6.9398517983806144E-6</v>
      </c>
      <c r="T266" s="154">
        <f>G266/'Total x Ano'!$J$30</f>
        <v>2.4131949411430007E-5</v>
      </c>
      <c r="U266" s="154">
        <f>H266/'Total x Ano'!$J$30</f>
        <v>1.0993537104132017E-5</v>
      </c>
      <c r="V266" s="154">
        <f>I266/'Total x Ano'!$J$30</f>
        <v>0</v>
      </c>
      <c r="W266" s="154">
        <f>J266/'Total x Ano'!$J$30</f>
        <v>3.2805485594491861E-6</v>
      </c>
      <c r="X266" s="154">
        <f>K266/'Total x Ano'!$J$30</f>
        <v>1.3069265418217981E-5</v>
      </c>
      <c r="Y266" s="154">
        <f>L266/'Total x Ano'!$J$30</f>
        <v>5.3928011235780822E-4</v>
      </c>
    </row>
    <row r="267" spans="1:25" x14ac:dyDescent="0.25">
      <c r="A267" s="157" t="s">
        <v>535</v>
      </c>
      <c r="B267" s="172">
        <f>'[1]SCC x Atuacao = Não Financeiro'!B43</f>
        <v>3487.3252690548711</v>
      </c>
      <c r="C267" s="172">
        <f>'[1]SCC x Atuacao = Não Financeiro'!C43</f>
        <v>9436.6368041652477</v>
      </c>
      <c r="D267" s="172">
        <f>'[1]SCC x Atuacao = Não Financeiro'!D43</f>
        <v>135298.979338946</v>
      </c>
      <c r="E267" s="172">
        <f>'[1]SCC x Atuacao = Não Financeiro'!E43</f>
        <v>2050.7305731869401</v>
      </c>
      <c r="F267" s="172">
        <f>'[1]SCC x Atuacao = Não Financeiro'!F43</f>
        <v>18609.442610494069</v>
      </c>
      <c r="G267" s="172">
        <f>'[1]SCC x Atuacao = Não Financeiro'!G43</f>
        <v>10087.840234592786</v>
      </c>
      <c r="H267" s="172">
        <f>'[1]SCC x Atuacao = Não Financeiro'!H43</f>
        <v>2388.8684762837083</v>
      </c>
      <c r="I267" s="172">
        <f>'[1]SCC x Atuacao = Não Financeiro'!I43</f>
        <v>716.33957273471628</v>
      </c>
      <c r="J267" s="172">
        <f>'[1]SCC x Atuacao = Não Financeiro'!J43</f>
        <v>504.7094699446651</v>
      </c>
      <c r="K267" s="172">
        <f>'[1]SCC x Atuacao = Não Financeiro'!K43</f>
        <v>15565.849740684002</v>
      </c>
      <c r="L267" s="172">
        <f t="shared" si="16"/>
        <v>198146.72209008702</v>
      </c>
      <c r="N267" s="157" t="s">
        <v>535</v>
      </c>
      <c r="O267" s="154">
        <f>B267/'Total x Ano'!$J$30</f>
        <v>2.2246830962592013E-5</v>
      </c>
      <c r="P267" s="154">
        <f>C267/'Total x Ano'!$J$30</f>
        <v>6.0199507542505512E-5</v>
      </c>
      <c r="Q267" s="154">
        <f>D267/'Total x Ano'!$J$30</f>
        <v>8.6311808923419378E-4</v>
      </c>
      <c r="R267" s="154">
        <f>E267/'Total x Ano'!$J$30</f>
        <v>1.3082306034468002E-5</v>
      </c>
      <c r="S267" s="154">
        <f>F267/'Total x Ano'!$J$30</f>
        <v>1.1871594764543442E-4</v>
      </c>
      <c r="T267" s="154">
        <f>G267/'Total x Ano'!$J$30</f>
        <v>6.4353755145255746E-5</v>
      </c>
      <c r="U267" s="154">
        <f>H267/'Total x Ano'!$J$30</f>
        <v>1.5239402431236822E-5</v>
      </c>
      <c r="V267" s="154">
        <f>I267/'Total x Ano'!$J$30</f>
        <v>4.5697731518928959E-6</v>
      </c>
      <c r="W267" s="154">
        <f>J267/'Total x Ano'!$J$30</f>
        <v>3.2197129309137897E-6</v>
      </c>
      <c r="X267" s="154">
        <f>K267/'Total x Ano'!$J$30</f>
        <v>9.9299836193357109E-5</v>
      </c>
      <c r="Y267" s="154">
        <f>L267/'Total x Ano'!$J$30</f>
        <v>1.2640451612718501E-3</v>
      </c>
    </row>
    <row r="268" spans="1:25" x14ac:dyDescent="0.25">
      <c r="A268" s="157" t="s">
        <v>536</v>
      </c>
      <c r="B268" s="172">
        <f>'[1]SCC x Atuacao = Não Financeiro'!B44</f>
        <v>11484.85374854162</v>
      </c>
      <c r="C268" s="172">
        <f>'[1]SCC x Atuacao = Não Financeiro'!C44</f>
        <v>8661.724327934804</v>
      </c>
      <c r="D268" s="172">
        <f>'[1]SCC x Atuacao = Não Financeiro'!D44</f>
        <v>323033.25361642835</v>
      </c>
      <c r="E268" s="172">
        <f>'[1]SCC x Atuacao = Não Financeiro'!E44</f>
        <v>6049.5819923386443</v>
      </c>
      <c r="F268" s="172">
        <f>'[1]SCC x Atuacao = Não Financeiro'!F44</f>
        <v>21143.692079953824</v>
      </c>
      <c r="G268" s="172">
        <f>'[1]SCC x Atuacao = Não Financeiro'!G44</f>
        <v>20351.631584953029</v>
      </c>
      <c r="H268" s="172">
        <f>'[1]SCC x Atuacao = Não Financeiro'!H44</f>
        <v>7569.4501300287875</v>
      </c>
      <c r="I268" s="172">
        <f>'[1]SCC x Atuacao = Não Financeiro'!I44</f>
        <v>472.20741386804883</v>
      </c>
      <c r="J268" s="172">
        <f>'[1]SCC x Atuacao = Não Financeiro'!J44</f>
        <v>6173.3339588859108</v>
      </c>
      <c r="K268" s="172">
        <f>'[1]SCC x Atuacao = Não Financeiro'!K44</f>
        <v>42265.070228628014</v>
      </c>
      <c r="L268" s="172">
        <f t="shared" si="16"/>
        <v>447204.79908156104</v>
      </c>
      <c r="N268" s="157" t="s">
        <v>536</v>
      </c>
      <c r="O268" s="154">
        <f>B268/'Total x Ano'!$J$30</f>
        <v>7.3265778286045078E-5</v>
      </c>
      <c r="P268" s="154">
        <f>C268/'Total x Ano'!$J$30</f>
        <v>5.5256077968419794E-5</v>
      </c>
      <c r="Q268" s="154">
        <f>D268/'Total x Ano'!$J$30</f>
        <v>2.0607387134978839E-3</v>
      </c>
      <c r="R268" s="154">
        <f>E268/'Total x Ano'!$J$30</f>
        <v>3.8592335843215785E-5</v>
      </c>
      <c r="S268" s="154">
        <f>F268/'Total x Ano'!$J$30</f>
        <v>1.348827847524845E-4</v>
      </c>
      <c r="T268" s="154">
        <f>G268/'Total x Ano'!$J$30</f>
        <v>1.2982996214921607E-4</v>
      </c>
      <c r="U268" s="154">
        <f>H268/'Total x Ano'!$J$30</f>
        <v>4.8288090307147932E-5</v>
      </c>
      <c r="V268" s="154">
        <f>I268/'Total x Ano'!$J$30</f>
        <v>3.0123712889140076E-6</v>
      </c>
      <c r="W268" s="154">
        <f>J268/'Total x Ano'!$J$30</f>
        <v>3.9381791620540367E-5</v>
      </c>
      <c r="X268" s="154">
        <f>K268/'Total x Ano'!$J$30</f>
        <v>2.6962322136735937E-4</v>
      </c>
      <c r="Y268" s="154">
        <f>L268/'Total x Ano'!$J$30</f>
        <v>2.8528711270812269E-3</v>
      </c>
    </row>
    <row r="269" spans="1:25" x14ac:dyDescent="0.25">
      <c r="A269" s="157" t="s">
        <v>537</v>
      </c>
      <c r="B269" s="172">
        <f>'[1]SCC x Atuacao = Não Financeiro'!B45</f>
        <v>8660.8344350075549</v>
      </c>
      <c r="C269" s="172">
        <f>'[1]SCC x Atuacao = Não Financeiro'!C45</f>
        <v>50819.544148196517</v>
      </c>
      <c r="D269" s="172">
        <f>'[1]SCC x Atuacao = Não Financeiro'!D45</f>
        <v>198269.19206447332</v>
      </c>
      <c r="E269" s="172">
        <f>'[1]SCC x Atuacao = Não Financeiro'!E45</f>
        <v>14361.767456035011</v>
      </c>
      <c r="F269" s="172">
        <f>'[1]SCC x Atuacao = Não Financeiro'!F45</f>
        <v>28606.501610301857</v>
      </c>
      <c r="G269" s="172">
        <f>'[1]SCC x Atuacao = Não Financeiro'!G45</f>
        <v>11244.624147493232</v>
      </c>
      <c r="H269" s="172">
        <f>'[1]SCC x Atuacao = Não Financeiro'!H45</f>
        <v>4958.8236823151483</v>
      </c>
      <c r="I269" s="172">
        <f>'[1]SCC x Atuacao = Não Financeiro'!I45</f>
        <v>1027.6279589254743</v>
      </c>
      <c r="J269" s="172">
        <f>'[1]SCC x Atuacao = Não Financeiro'!J45</f>
        <v>11513.233200955323</v>
      </c>
      <c r="K269" s="172">
        <f>'[1]SCC x Atuacao = Não Financeiro'!K45</f>
        <v>35611.266524647392</v>
      </c>
      <c r="L269" s="172">
        <f t="shared" si="16"/>
        <v>365073.41522835079</v>
      </c>
      <c r="N269" s="157" t="s">
        <v>537</v>
      </c>
      <c r="O269" s="154">
        <f>B269/'Total x Ano'!$J$30</f>
        <v>5.5250401039541671E-5</v>
      </c>
      <c r="P269" s="154">
        <f>C269/'Total x Ano'!$J$30</f>
        <v>3.2419511259622655E-4</v>
      </c>
      <c r="Q269" s="154">
        <f>D269/'Total x Ano'!$J$30</f>
        <v>1.2648264387862655E-3</v>
      </c>
      <c r="R269" s="154">
        <f>E269/'Total x Ano'!$J$30</f>
        <v>9.1618586815980427E-5</v>
      </c>
      <c r="S269" s="154">
        <f>F269/'Total x Ano'!$J$30</f>
        <v>1.8249057849656185E-4</v>
      </c>
      <c r="T269" s="154">
        <f>G269/'Total x Ano'!$J$30</f>
        <v>7.1733272163327464E-5</v>
      </c>
      <c r="U269" s="154">
        <f>H269/'Total x Ano'!$J$30</f>
        <v>3.1634018545009829E-5</v>
      </c>
      <c r="V269" s="154">
        <f>I269/'Total x Ano'!$J$30</f>
        <v>6.555587371648975E-6</v>
      </c>
      <c r="W269" s="154">
        <f>J269/'Total x Ano'!$J$30</f>
        <v>7.3446820440690335E-5</v>
      </c>
      <c r="X269" s="154">
        <f>K269/'Total x Ano'!$J$30</f>
        <v>2.2717635024402326E-4</v>
      </c>
      <c r="Y269" s="154">
        <f>L269/'Total x Ano'!$J$30</f>
        <v>2.3289271664992755E-3</v>
      </c>
    </row>
    <row r="270" spans="1:25" x14ac:dyDescent="0.25">
      <c r="A270" s="157" t="s">
        <v>538</v>
      </c>
      <c r="B270" s="172">
        <f>'[1]SCC x Atuacao = Não Financeiro'!B46</f>
        <v>101574.36218753505</v>
      </c>
      <c r="C270" s="172">
        <f>'[1]SCC x Atuacao = Não Financeiro'!C46</f>
        <v>244114.80512272226</v>
      </c>
      <c r="D270" s="172">
        <f>'[1]SCC x Atuacao = Não Financeiro'!D46</f>
        <v>808221.82741344837</v>
      </c>
      <c r="E270" s="172">
        <f>'[1]SCC x Atuacao = Não Financeiro'!E46</f>
        <v>24606.105382067464</v>
      </c>
      <c r="F270" s="172">
        <f>'[1]SCC x Atuacao = Não Financeiro'!F46</f>
        <v>240699.95296347651</v>
      </c>
      <c r="G270" s="172">
        <f>'[1]SCC x Atuacao = Não Financeiro'!G46</f>
        <v>45660.373790813312</v>
      </c>
      <c r="H270" s="172">
        <f>'[1]SCC x Atuacao = Não Financeiro'!H46</f>
        <v>111743.08831032913</v>
      </c>
      <c r="I270" s="172">
        <f>'[1]SCC x Atuacao = Não Financeiro'!I46</f>
        <v>27497.14711323582</v>
      </c>
      <c r="J270" s="172">
        <f>'[1]SCC x Atuacao = Não Financeiro'!J46</f>
        <v>2621.4921991887049</v>
      </c>
      <c r="K270" s="172">
        <f>'[1]SCC x Atuacao = Não Financeiro'!K46</f>
        <v>218851.51846913894</v>
      </c>
      <c r="L270" s="172">
        <f t="shared" si="16"/>
        <v>1825590.6729519558</v>
      </c>
      <c r="N270" s="157" t="s">
        <v>538</v>
      </c>
      <c r="O270" s="154">
        <f>B270/'Total x Ano'!$J$30</f>
        <v>6.4797731538578627E-4</v>
      </c>
      <c r="P270" s="154">
        <f>C270/'Total x Ano'!$J$30</f>
        <v>1.5572911575590235E-3</v>
      </c>
      <c r="Q270" s="154">
        <f>D270/'Total x Ano'!$J$30</f>
        <v>5.1559212254431355E-3</v>
      </c>
      <c r="R270" s="154">
        <f>E270/'Total x Ano'!$J$30</f>
        <v>1.5697069382660081E-4</v>
      </c>
      <c r="S270" s="154">
        <f>F270/'Total x Ano'!$J$30</f>
        <v>1.5355066571503273E-3</v>
      </c>
      <c r="T270" s="154">
        <f>G270/'Total x Ano'!$J$30</f>
        <v>2.9128301464356678E-4</v>
      </c>
      <c r="U270" s="154">
        <f>H270/'Total x Ano'!$J$30</f>
        <v>7.1284706905232729E-4</v>
      </c>
      <c r="V270" s="154">
        <f>I270/'Total x Ano'!$J$30</f>
        <v>1.7541362981247539E-4</v>
      </c>
      <c r="W270" s="154">
        <f>J270/'Total x Ano'!$J$30</f>
        <v>1.6723388076991873E-5</v>
      </c>
      <c r="X270" s="154">
        <f>K270/'Total x Ano'!$J$30</f>
        <v>1.3961280814533939E-3</v>
      </c>
      <c r="Y270" s="154">
        <f>L270/'Total x Ano'!$J$30</f>
        <v>1.164606223240363E-2</v>
      </c>
    </row>
    <row r="271" spans="1:25" x14ac:dyDescent="0.25">
      <c r="A271" s="157" t="s">
        <v>539</v>
      </c>
      <c r="B271" s="172">
        <f>'[1]SCC x Atuacao = Não Financeiro'!B47</f>
        <v>28222.364843314215</v>
      </c>
      <c r="C271" s="172">
        <f>'[1]SCC x Atuacao = Não Financeiro'!C47</f>
        <v>17385.12426785499</v>
      </c>
      <c r="D271" s="172">
        <f>'[1]SCC x Atuacao = Não Financeiro'!D47</f>
        <v>633385.73103303905</v>
      </c>
      <c r="E271" s="172">
        <f>'[1]SCC x Atuacao = Não Financeiro'!E47</f>
        <v>5752.5174797055142</v>
      </c>
      <c r="F271" s="172">
        <f>'[1]SCC x Atuacao = Não Financeiro'!F47</f>
        <v>38111.349897912653</v>
      </c>
      <c r="G271" s="172">
        <f>'[1]SCC x Atuacao = Não Financeiro'!G47</f>
        <v>22672.48225525274</v>
      </c>
      <c r="H271" s="172">
        <f>'[1]SCC x Atuacao = Não Financeiro'!H47</f>
        <v>14161.383326582565</v>
      </c>
      <c r="I271" s="172">
        <f>'[1]SCC x Atuacao = Não Financeiro'!I47</f>
        <v>831.9229850932287</v>
      </c>
      <c r="J271" s="172">
        <f>'[1]SCC x Atuacao = Não Financeiro'!J47</f>
        <v>9236.1832999863636</v>
      </c>
      <c r="K271" s="172">
        <f>'[1]SCC x Atuacao = Não Financeiro'!K47</f>
        <v>85705.441696409063</v>
      </c>
      <c r="L271" s="172">
        <f t="shared" si="16"/>
        <v>855464.50108515052</v>
      </c>
      <c r="N271" s="157" t="s">
        <v>539</v>
      </c>
      <c r="O271" s="154">
        <f>B271/'Total x Ano'!$J$30</f>
        <v>1.8004003974196879E-4</v>
      </c>
      <c r="P271" s="154">
        <f>C271/'Total x Ano'!$J$30</f>
        <v>1.1090560558907839E-4</v>
      </c>
      <c r="Q271" s="154">
        <f>D271/'Total x Ano'!$J$30</f>
        <v>4.0405824536776467E-3</v>
      </c>
      <c r="R271" s="154">
        <f>E271/'Total x Ano'!$J$30</f>
        <v>3.6697260538317392E-5</v>
      </c>
      <c r="S271" s="154">
        <f>F271/'Total x Ano'!$J$30</f>
        <v>2.4312523023263782E-4</v>
      </c>
      <c r="T271" s="154">
        <f>G271/'Total x Ano'!$J$30</f>
        <v>1.4463545592111453E-4</v>
      </c>
      <c r="U271" s="154">
        <f>H271/'Total x Ano'!$J$30</f>
        <v>9.0340268474106084E-5</v>
      </c>
      <c r="V271" s="154">
        <f>I271/'Total x Ano'!$J$30</f>
        <v>5.3071189508743259E-6</v>
      </c>
      <c r="W271" s="154">
        <f>J271/'Total x Ano'!$J$30</f>
        <v>5.8920746635715919E-5</v>
      </c>
      <c r="X271" s="154">
        <f>K271/'Total x Ano'!$J$30</f>
        <v>5.4674408805893845E-4</v>
      </c>
      <c r="Y271" s="154">
        <f>L271/'Total x Ano'!$J$30</f>
        <v>5.4572982678203989E-3</v>
      </c>
    </row>
    <row r="272" spans="1:25" x14ac:dyDescent="0.25">
      <c r="A272" s="157" t="s">
        <v>540</v>
      </c>
      <c r="B272" s="172">
        <f>'[1]SCC x Atuacao = Não Financeiro'!B48</f>
        <v>3785.6625566033008</v>
      </c>
      <c r="C272" s="172">
        <f>'[1]SCC x Atuacao = Não Financeiro'!C48</f>
        <v>22657.053992016903</v>
      </c>
      <c r="D272" s="172">
        <f>'[1]SCC x Atuacao = Não Financeiro'!D48</f>
        <v>367343.08806426241</v>
      </c>
      <c r="E272" s="172">
        <f>'[1]SCC x Atuacao = Não Financeiro'!E48</f>
        <v>10735.230570797747</v>
      </c>
      <c r="F272" s="172">
        <f>'[1]SCC x Atuacao = Não Financeiro'!F48</f>
        <v>49848.015265279704</v>
      </c>
      <c r="G272" s="172">
        <f>'[1]SCC x Atuacao = Não Financeiro'!G48</f>
        <v>25937.976118100727</v>
      </c>
      <c r="H272" s="172">
        <f>'[1]SCC x Atuacao = Não Financeiro'!H48</f>
        <v>9653.0080801884633</v>
      </c>
      <c r="I272" s="172">
        <f>'[1]SCC x Atuacao = Não Financeiro'!I48</f>
        <v>10752.802607192463</v>
      </c>
      <c r="J272" s="172">
        <f>'[1]SCC x Atuacao = Não Financeiro'!J48</f>
        <v>0</v>
      </c>
      <c r="K272" s="172">
        <f>'[1]SCC x Atuacao = Não Financeiro'!K48</f>
        <v>97562.916527313995</v>
      </c>
      <c r="L272" s="172">
        <f t="shared" si="16"/>
        <v>598275.75378175569</v>
      </c>
      <c r="N272" s="157" t="s">
        <v>540</v>
      </c>
      <c r="O272" s="154">
        <f>B272/'Total x Ano'!$J$30</f>
        <v>2.4150025730462602E-5</v>
      </c>
      <c r="P272" s="154">
        <f>C272/'Total x Ano'!$J$30</f>
        <v>1.4453703379591166E-4</v>
      </c>
      <c r="Q272" s="154">
        <f>D272/'Total x Ano'!$J$30</f>
        <v>2.3434061795035879E-3</v>
      </c>
      <c r="R272" s="154">
        <f>E272/'Total x Ano'!$J$30</f>
        <v>6.8483677726372094E-5</v>
      </c>
      <c r="S272" s="154">
        <f>F272/'Total x Ano'!$J$30</f>
        <v>3.1799740026198717E-4</v>
      </c>
      <c r="T272" s="154">
        <f>G272/'Total x Ano'!$J$30</f>
        <v>1.654671490874504E-4</v>
      </c>
      <c r="U272" s="154">
        <f>H272/'Total x Ano'!$J$30</f>
        <v>6.1579813315976823E-5</v>
      </c>
      <c r="V272" s="154">
        <f>I272/'Total x Ano'!$J$30</f>
        <v>6.8595775707828161E-5</v>
      </c>
      <c r="W272" s="154">
        <f>J272/'Total x Ano'!$J$30</f>
        <v>0</v>
      </c>
      <c r="X272" s="154">
        <f>K272/'Total x Ano'!$J$30</f>
        <v>6.2238694264067456E-4</v>
      </c>
      <c r="Y272" s="154">
        <f>L272/'Total x Ano'!$J$30</f>
        <v>3.8166039977702514E-3</v>
      </c>
    </row>
    <row r="273" spans="1:25" x14ac:dyDescent="0.25">
      <c r="A273" s="157" t="s">
        <v>541</v>
      </c>
      <c r="B273" s="172">
        <f>'[1]SCC x Atuacao = Não Financeiro'!B49</f>
        <v>57827.979112164554</v>
      </c>
      <c r="C273" s="172">
        <f>'[1]SCC x Atuacao = Não Financeiro'!C49</f>
        <v>63846.345415647978</v>
      </c>
      <c r="D273" s="172">
        <f>'[1]SCC x Atuacao = Não Financeiro'!D49</f>
        <v>874957.87918882235</v>
      </c>
      <c r="E273" s="172">
        <f>'[1]SCC x Atuacao = Não Financeiro'!E49</f>
        <v>15703.133043932621</v>
      </c>
      <c r="F273" s="172">
        <f>'[1]SCC x Atuacao = Não Financeiro'!F49</f>
        <v>429883.17655529542</v>
      </c>
      <c r="G273" s="172">
        <f>'[1]SCC x Atuacao = Não Financeiro'!G49</f>
        <v>65734.01854705537</v>
      </c>
      <c r="H273" s="172">
        <f>'[1]SCC x Atuacao = Não Financeiro'!H49</f>
        <v>50107.016505019979</v>
      </c>
      <c r="I273" s="172">
        <f>'[1]SCC x Atuacao = Não Financeiro'!I49</f>
        <v>6158.5781642022966</v>
      </c>
      <c r="J273" s="172">
        <f>'[1]SCC x Atuacao = Não Financeiro'!J49</f>
        <v>19334.387795532606</v>
      </c>
      <c r="K273" s="172">
        <f>'[1]SCC x Atuacao = Não Financeiro'!K49</f>
        <v>308754.08838559745</v>
      </c>
      <c r="L273" s="172">
        <f t="shared" si="16"/>
        <v>1892306.6027132706</v>
      </c>
      <c r="N273" s="157" t="s">
        <v>541</v>
      </c>
      <c r="O273" s="154">
        <f>B273/'Total x Ano'!$J$30</f>
        <v>3.6890429683529027E-4</v>
      </c>
      <c r="P273" s="154">
        <f>C273/'Total x Ano'!$J$30</f>
        <v>4.0729749720941024E-4</v>
      </c>
      <c r="Q273" s="154">
        <f>D273/'Total x Ano'!$J$30</f>
        <v>5.5816531398509657E-3</v>
      </c>
      <c r="R273" s="154">
        <f>E273/'Total x Ano'!$J$30</f>
        <v>1.0017561295799084E-4</v>
      </c>
      <c r="S273" s="154">
        <f>F273/'Total x Ano'!$J$30</f>
        <v>2.7423706206446434E-3</v>
      </c>
      <c r="T273" s="154">
        <f>G273/'Total x Ano'!$J$30</f>
        <v>4.1933960450570734E-4</v>
      </c>
      <c r="U273" s="154">
        <f>H273/'Total x Ano'!$J$30</f>
        <v>3.1964965703617826E-4</v>
      </c>
      <c r="V273" s="154">
        <f>I273/'Total x Ano'!$J$30</f>
        <v>3.9287659400366353E-5</v>
      </c>
      <c r="W273" s="154">
        <f>J273/'Total x Ano'!$J$30</f>
        <v>1.2334061891765798E-4</v>
      </c>
      <c r="X273" s="154">
        <f>K273/'Total x Ano'!$J$30</f>
        <v>1.9696470742991954E-3</v>
      </c>
      <c r="Y273" s="154">
        <f>L273/'Total x Ano'!$J$30</f>
        <v>1.2071665781657406E-2</v>
      </c>
    </row>
    <row r="274" spans="1:25" x14ac:dyDescent="0.25">
      <c r="A274" s="157" t="s">
        <v>542</v>
      </c>
      <c r="B274" s="172">
        <f>'[1]SCC x Atuacao = Não Financeiro'!B50</f>
        <v>13643.050408774297</v>
      </c>
      <c r="C274" s="172">
        <f>'[1]SCC x Atuacao = Não Financeiro'!C50</f>
        <v>5063.8323242393908</v>
      </c>
      <c r="D274" s="172">
        <f>'[1]SCC x Atuacao = Não Financeiro'!D50</f>
        <v>183507.47671433954</v>
      </c>
      <c r="E274" s="172">
        <f>'[1]SCC x Atuacao = Não Financeiro'!E50</f>
        <v>4912.7047633910361</v>
      </c>
      <c r="F274" s="172">
        <f>'[1]SCC x Atuacao = Não Financeiro'!F50</f>
        <v>37471.964605347239</v>
      </c>
      <c r="G274" s="172">
        <f>'[1]SCC x Atuacao = Não Financeiro'!G50</f>
        <v>19472.58169070485</v>
      </c>
      <c r="H274" s="172">
        <f>'[1]SCC x Atuacao = Não Financeiro'!H50</f>
        <v>15667.038251630376</v>
      </c>
      <c r="I274" s="172">
        <f>'[1]SCC x Atuacao = Não Financeiro'!I50</f>
        <v>744.42109950962981</v>
      </c>
      <c r="J274" s="172">
        <f>'[1]SCC x Atuacao = Não Financeiro'!J50</f>
        <v>577.90761718905139</v>
      </c>
      <c r="K274" s="172">
        <f>'[1]SCC x Atuacao = Não Financeiro'!K50</f>
        <v>36354.313063748734</v>
      </c>
      <c r="L274" s="172">
        <f t="shared" si="16"/>
        <v>317415.29053887411</v>
      </c>
      <c r="N274" s="157" t="s">
        <v>542</v>
      </c>
      <c r="O274" s="154">
        <f>B274/'Total x Ano'!$J$30</f>
        <v>8.7033646947530559E-5</v>
      </c>
      <c r="P274" s="154">
        <f>C274/'Total x Ano'!$J$30</f>
        <v>3.2303904295911724E-5</v>
      </c>
      <c r="Q274" s="154">
        <f>D274/'Total x Ano'!$J$30</f>
        <v>1.1706564486719427E-3</v>
      </c>
      <c r="R274" s="154">
        <f>E274/'Total x Ano'!$J$30</f>
        <v>3.1339810315400011E-5</v>
      </c>
      <c r="S274" s="154">
        <f>F274/'Total x Ano'!$J$30</f>
        <v>2.3904637454060047E-4</v>
      </c>
      <c r="T274" s="154">
        <f>G274/'Total x Ano'!$J$30</f>
        <v>1.2422220465708981E-4</v>
      </c>
      <c r="U274" s="154">
        <f>H274/'Total x Ano'!$J$30</f>
        <v>9.9945352032775929E-5</v>
      </c>
      <c r="V274" s="154">
        <f>I274/'Total x Ano'!$J$30</f>
        <v>4.7489147378173757E-6</v>
      </c>
      <c r="W274" s="154">
        <f>J274/'Total x Ano'!$J$30</f>
        <v>3.6866687445772842E-6</v>
      </c>
      <c r="X274" s="154">
        <f>K274/'Total x Ano'!$J$30</f>
        <v>2.3191649619467807E-4</v>
      </c>
      <c r="Y274" s="154">
        <f>L274/'Total x Ano'!$J$30</f>
        <v>2.0248998211383233E-3</v>
      </c>
    </row>
    <row r="275" spans="1:25" x14ac:dyDescent="0.25">
      <c r="A275" s="157" t="s">
        <v>543</v>
      </c>
      <c r="B275" s="172">
        <f>'[1]SCC x Atuacao = Não Financeiro'!B51</f>
        <v>55612.191269811701</v>
      </c>
      <c r="C275" s="172">
        <f>'[1]SCC x Atuacao = Não Financeiro'!C51</f>
        <v>9431.5963871824988</v>
      </c>
      <c r="D275" s="172">
        <f>'[1]SCC x Atuacao = Não Financeiro'!D51</f>
        <v>206493.75998345765</v>
      </c>
      <c r="E275" s="172">
        <f>'[1]SCC x Atuacao = Não Financeiro'!E51</f>
        <v>11454.333605635238</v>
      </c>
      <c r="F275" s="172">
        <f>'[1]SCC x Atuacao = Não Financeiro'!F51</f>
        <v>46472.69478500144</v>
      </c>
      <c r="G275" s="172">
        <f>'[1]SCC x Atuacao = Não Financeiro'!G51</f>
        <v>18554.041778985906</v>
      </c>
      <c r="H275" s="172">
        <f>'[1]SCC x Atuacao = Não Financeiro'!H51</f>
        <v>11127.786001830606</v>
      </c>
      <c r="I275" s="172">
        <f>'[1]SCC x Atuacao = Não Financeiro'!I51</f>
        <v>5363.3743964108835</v>
      </c>
      <c r="J275" s="172">
        <f>'[1]SCC x Atuacao = Não Financeiro'!J51</f>
        <v>398.18920813002791</v>
      </c>
      <c r="K275" s="172">
        <f>'[1]SCC x Atuacao = Não Financeiro'!K51</f>
        <v>51557.840301356657</v>
      </c>
      <c r="L275" s="172">
        <f t="shared" si="16"/>
        <v>416465.80771780259</v>
      </c>
      <c r="N275" s="157" t="s">
        <v>543</v>
      </c>
      <c r="O275" s="154">
        <f>B275/'Total x Ano'!$J$30</f>
        <v>3.5476903448531451E-4</v>
      </c>
      <c r="P275" s="154">
        <f>C275/'Total x Ano'!$J$30</f>
        <v>6.0167353012616597E-5</v>
      </c>
      <c r="Q275" s="154">
        <f>D275/'Total x Ano'!$J$30</f>
        <v>1.3172937477171557E-3</v>
      </c>
      <c r="R275" s="154">
        <f>E275/'Total x Ano'!$J$30</f>
        <v>7.3071079940520097E-5</v>
      </c>
      <c r="S275" s="154">
        <f>F275/'Total x Ano'!$J$30</f>
        <v>2.9646508584450342E-4</v>
      </c>
      <c r="T275" s="154">
        <f>G275/'Total x Ano'!$J$30</f>
        <v>1.1836252694657224E-4</v>
      </c>
      <c r="U275" s="154">
        <f>H275/'Total x Ano'!$J$30</f>
        <v>7.0987921994932187E-5</v>
      </c>
      <c r="V275" s="154">
        <f>I275/'Total x Ano'!$J$30</f>
        <v>3.4214784793614699E-5</v>
      </c>
      <c r="W275" s="154">
        <f>J275/'Total x Ano'!$J$30</f>
        <v>2.540184043915669E-6</v>
      </c>
      <c r="X275" s="154">
        <f>K275/'Total x Ano'!$J$30</f>
        <v>3.2890495422339917E-4</v>
      </c>
      <c r="Y275" s="154">
        <f>L275/'Total x Ano'!$J$30</f>
        <v>2.6567766730025443E-3</v>
      </c>
    </row>
    <row r="276" spans="1:25" x14ac:dyDescent="0.25">
      <c r="A276" s="157" t="s">
        <v>544</v>
      </c>
      <c r="B276" s="172">
        <f>'[1]SCC x Atuacao = Não Financeiro'!B52</f>
        <v>84965.629611897224</v>
      </c>
      <c r="C276" s="172">
        <f>'[1]SCC x Atuacao = Não Financeiro'!C52</f>
        <v>103871.28790408271</v>
      </c>
      <c r="D276" s="172">
        <f>'[1]SCC x Atuacao = Não Financeiro'!D52</f>
        <v>1087494.303325661</v>
      </c>
      <c r="E276" s="172">
        <f>'[1]SCC x Atuacao = Não Financeiro'!E52</f>
        <v>26056.460573525754</v>
      </c>
      <c r="F276" s="172">
        <f>'[1]SCC x Atuacao = Não Financeiro'!F52</f>
        <v>95789.432675784672</v>
      </c>
      <c r="G276" s="172">
        <f>'[1]SCC x Atuacao = Não Financeiro'!G52</f>
        <v>110270.89462088741</v>
      </c>
      <c r="H276" s="172">
        <f>'[1]SCC x Atuacao = Não Financeiro'!H52</f>
        <v>33096.123615752105</v>
      </c>
      <c r="I276" s="172">
        <f>'[1]SCC x Atuacao = Não Financeiro'!I52</f>
        <v>8639.3061874334107</v>
      </c>
      <c r="J276" s="172">
        <f>'[1]SCC x Atuacao = Não Financeiro'!J52</f>
        <v>28630.913761291948</v>
      </c>
      <c r="K276" s="172">
        <f>'[1]SCC x Atuacao = Não Financeiro'!K52</f>
        <v>371919.21262362914</v>
      </c>
      <c r="L276" s="172">
        <f t="shared" si="16"/>
        <v>1950733.5648999456</v>
      </c>
      <c r="N276" s="157" t="s">
        <v>544</v>
      </c>
      <c r="O276" s="154">
        <f>B276/'Total x Ano'!$J$30</f>
        <v>5.4202457579139536E-4</v>
      </c>
      <c r="P276" s="154">
        <f>C276/'Total x Ano'!$J$30</f>
        <v>6.6263018376118595E-4</v>
      </c>
      <c r="Q276" s="154">
        <f>D276/'Total x Ano'!$J$30</f>
        <v>6.9374950921697572E-3</v>
      </c>
      <c r="R276" s="154">
        <f>E276/'Total x Ano'!$J$30</f>
        <v>1.6622300162432883E-4</v>
      </c>
      <c r="S276" s="154">
        <f>F276/'Total x Ano'!$J$30</f>
        <v>6.1107328749930817E-4</v>
      </c>
      <c r="T276" s="154">
        <f>G276/'Total x Ano'!$J$30</f>
        <v>7.034554460672764E-4</v>
      </c>
      <c r="U276" s="154">
        <f>H276/'Total x Ano'!$J$30</f>
        <v>2.1113140036869377E-4</v>
      </c>
      <c r="V276" s="154">
        <f>I276/'Total x Ano'!$J$30</f>
        <v>5.5113065044831716E-5</v>
      </c>
      <c r="W276" s="154">
        <f>J276/'Total x Ano'!$J$30</f>
        <v>1.8264631188952323E-4</v>
      </c>
      <c r="X276" s="154">
        <f>K276/'Total x Ano'!$J$30</f>
        <v>2.3725988305130503E-3</v>
      </c>
      <c r="Y276" s="154">
        <f>L276/'Total x Ano'!$J$30</f>
        <v>1.2444391194729353E-2</v>
      </c>
    </row>
    <row r="277" spans="1:25" x14ac:dyDescent="0.25">
      <c r="A277" s="157" t="s">
        <v>545</v>
      </c>
      <c r="B277" s="172">
        <f>'[1]SCC x Atuacao = Não Financeiro'!B53</f>
        <v>269133.47571090318</v>
      </c>
      <c r="C277" s="172">
        <f>'[1]SCC x Atuacao = Não Financeiro'!C53</f>
        <v>302180.04902037123</v>
      </c>
      <c r="D277" s="172">
        <f>'[1]SCC x Atuacao = Não Financeiro'!D53</f>
        <v>2087511.8559043072</v>
      </c>
      <c r="E277" s="172">
        <f>'[1]SCC x Atuacao = Não Financeiro'!E53</f>
        <v>96016.024441589223</v>
      </c>
      <c r="F277" s="172">
        <f>'[1]SCC x Atuacao = Não Financeiro'!F53</f>
        <v>819442.10733879567</v>
      </c>
      <c r="G277" s="172">
        <f>'[1]SCC x Atuacao = Não Financeiro'!G53</f>
        <v>284000.97709151247</v>
      </c>
      <c r="H277" s="172">
        <f>'[1]SCC x Atuacao = Não Financeiro'!H53</f>
        <v>122409.68887198262</v>
      </c>
      <c r="I277" s="172">
        <f>'[1]SCC x Atuacao = Não Financeiro'!I53</f>
        <v>72859.579731652833</v>
      </c>
      <c r="J277" s="172">
        <f>'[1]SCC x Atuacao = Não Financeiro'!J53</f>
        <v>136906.46213960391</v>
      </c>
      <c r="K277" s="172">
        <f>'[1]SCC x Atuacao = Não Financeiro'!K53</f>
        <v>768274.18126338953</v>
      </c>
      <c r="L277" s="172">
        <f t="shared" si="16"/>
        <v>4958734.4015141092</v>
      </c>
      <c r="N277" s="157" t="s">
        <v>545</v>
      </c>
      <c r="O277" s="154">
        <f>B277/'Total x Ano'!$J$30</f>
        <v>1.7168937447977178E-3</v>
      </c>
      <c r="P277" s="154">
        <f>C277/'Total x Ano'!$J$30</f>
        <v>1.9277090469527382E-3</v>
      </c>
      <c r="Q277" s="154">
        <f>D277/'Total x Ano'!$J$30</f>
        <v>1.3316946314932101E-2</v>
      </c>
      <c r="R277" s="154">
        <f>E277/'Total x Ano'!$J$30</f>
        <v>6.1251879324438461E-4</v>
      </c>
      <c r="S277" s="154">
        <f>F277/'Total x Ano'!$J$30</f>
        <v>5.2274991975546428E-3</v>
      </c>
      <c r="T277" s="154">
        <f>G277/'Total x Ano'!$J$30</f>
        <v>1.8117385798882394E-3</v>
      </c>
      <c r="U277" s="154">
        <f>H277/'Total x Ano'!$J$30</f>
        <v>7.8089293266771253E-4</v>
      </c>
      <c r="V277" s="154">
        <f>I277/'Total x Ano'!$J$30</f>
        <v>4.6479597664110864E-4</v>
      </c>
      <c r="W277" s="154">
        <f>J277/'Total x Ano'!$J$30</f>
        <v>8.7337276735637611E-4</v>
      </c>
      <c r="X277" s="154">
        <f>K277/'Total x Ano'!$J$30</f>
        <v>4.9010816384565574E-3</v>
      </c>
      <c r="Y277" s="154">
        <f>L277/'Total x Ano'!$J$30</f>
        <v>3.1633448992491583E-2</v>
      </c>
    </row>
    <row r="278" spans="1:25" x14ac:dyDescent="0.25">
      <c r="A278" s="157" t="s">
        <v>546</v>
      </c>
      <c r="B278" s="172">
        <f>'[1]SCC x Atuacao = Não Financeiro'!B54</f>
        <v>15331.521624194946</v>
      </c>
      <c r="C278" s="172">
        <f>'[1]SCC x Atuacao = Não Financeiro'!C54</f>
        <v>18451.644935557197</v>
      </c>
      <c r="D278" s="172">
        <f>'[1]SCC x Atuacao = Não Financeiro'!D54</f>
        <v>514631.74416724819</v>
      </c>
      <c r="E278" s="172">
        <f>'[1]SCC x Atuacao = Não Financeiro'!E54</f>
        <v>10909.199253432213</v>
      </c>
      <c r="F278" s="172">
        <f>'[1]SCC x Atuacao = Não Financeiro'!F54</f>
        <v>269005.5693206492</v>
      </c>
      <c r="G278" s="172">
        <f>'[1]SCC x Atuacao = Não Financeiro'!G54</f>
        <v>52155.359497826314</v>
      </c>
      <c r="H278" s="172">
        <f>'[1]SCC x Atuacao = Não Financeiro'!H54</f>
        <v>19438.922130002018</v>
      </c>
      <c r="I278" s="172">
        <f>'[1]SCC x Atuacao = Não Financeiro'!I54</f>
        <v>76276.30643030288</v>
      </c>
      <c r="J278" s="172">
        <f>'[1]SCC x Atuacao = Não Financeiro'!J54</f>
        <v>2886.9175812498715</v>
      </c>
      <c r="K278" s="172">
        <f>'[1]SCC x Atuacao = Não Financeiro'!K54</f>
        <v>127530.51959288715</v>
      </c>
      <c r="L278" s="172">
        <f t="shared" si="16"/>
        <v>1106617.70453335</v>
      </c>
      <c r="N278" s="157" t="s">
        <v>546</v>
      </c>
      <c r="O278" s="154">
        <f>B278/'Total x Ano'!$J$30</f>
        <v>9.7804977642715685E-5</v>
      </c>
      <c r="P278" s="154">
        <f>C278/'Total x Ano'!$J$30</f>
        <v>1.1770930274432313E-4</v>
      </c>
      <c r="Q278" s="154">
        <f>D278/'Total x Ano'!$J$30</f>
        <v>3.2830104843003466E-3</v>
      </c>
      <c r="R278" s="154">
        <f>E278/'Total x Ano'!$J$30</f>
        <v>6.9593482971583038E-5</v>
      </c>
      <c r="S278" s="154">
        <f>F278/'Total x Ano'!$J$30</f>
        <v>1.7160777865421843E-3</v>
      </c>
      <c r="T278" s="154">
        <f>G278/'Total x Ano'!$J$30</f>
        <v>3.327167318854143E-4</v>
      </c>
      <c r="U278" s="154">
        <f>H278/'Total x Ano'!$J$30</f>
        <v>1.2400747890039721E-4</v>
      </c>
      <c r="V278" s="154">
        <f>I278/'Total x Ano'!$J$30</f>
        <v>4.8659243537260032E-4</v>
      </c>
      <c r="W278" s="154">
        <f>J278/'Total x Ano'!$J$30</f>
        <v>1.8416626634431198E-5</v>
      </c>
      <c r="X278" s="154">
        <f>K278/'Total x Ano'!$J$30</f>
        <v>8.1356044907259504E-4</v>
      </c>
      <c r="Y278" s="154">
        <f>L278/'Total x Ano'!$J$30</f>
        <v>7.0594897560665908E-3</v>
      </c>
    </row>
    <row r="279" spans="1:25" x14ac:dyDescent="0.25">
      <c r="A279" s="157" t="s">
        <v>547</v>
      </c>
      <c r="B279" s="172">
        <f>'[1]SCC x Atuacao = Não Financeiro'!B55</f>
        <v>384044.1619208089</v>
      </c>
      <c r="C279" s="172">
        <f>'[1]SCC x Atuacao = Não Financeiro'!C55</f>
        <v>444369.34470999963</v>
      </c>
      <c r="D279" s="172">
        <f>'[1]SCC x Atuacao = Não Financeiro'!D55</f>
        <v>14313985.532783998</v>
      </c>
      <c r="E279" s="172">
        <f>'[1]SCC x Atuacao = Não Financeiro'!E55</f>
        <v>497975.30326077115</v>
      </c>
      <c r="F279" s="172">
        <f>'[1]SCC x Atuacao = Não Financeiro'!F55</f>
        <v>2077031.1561083496</v>
      </c>
      <c r="G279" s="172">
        <f>'[1]SCC x Atuacao = Não Financeiro'!G55</f>
        <v>489969.22947851697</v>
      </c>
      <c r="H279" s="172">
        <f>'[1]SCC x Atuacao = Não Financeiro'!H55</f>
        <v>235170.5969406369</v>
      </c>
      <c r="I279" s="172">
        <f>'[1]SCC x Atuacao = Não Financeiro'!I55</f>
        <v>309356.32667706837</v>
      </c>
      <c r="J279" s="172">
        <f>'[1]SCC x Atuacao = Não Financeiro'!J55</f>
        <v>506881.72489330126</v>
      </c>
      <c r="K279" s="172">
        <f>'[1]SCC x Atuacao = Não Financeiro'!K55</f>
        <v>950808.21481504315</v>
      </c>
      <c r="L279" s="172">
        <f t="shared" si="16"/>
        <v>20209591.591588493</v>
      </c>
      <c r="N279" s="157" t="s">
        <v>547</v>
      </c>
      <c r="O279" s="154">
        <f>B279/'Total x Ano'!$J$30</f>
        <v>2.4499479954555739E-3</v>
      </c>
      <c r="P279" s="154">
        <f>C279/'Total x Ano'!$J$30</f>
        <v>2.8347828017202359E-3</v>
      </c>
      <c r="Q279" s="154">
        <f>D279/'Total x Ano'!$J$30</f>
        <v>9.1313769717596915E-2</v>
      </c>
      <c r="R279" s="154">
        <f>E279/'Total x Ano'!$J$30</f>
        <v>3.1767533970785333E-3</v>
      </c>
      <c r="S279" s="154">
        <f>F279/'Total x Ano'!$J$30</f>
        <v>1.3250086375367721E-2</v>
      </c>
      <c r="T279" s="154">
        <f>G279/'Total x Ano'!$J$30</f>
        <v>3.1256799363697419E-3</v>
      </c>
      <c r="U279" s="154">
        <f>H279/'Total x Ano'!$J$30</f>
        <v>1.500233019252638E-3</v>
      </c>
      <c r="V279" s="154">
        <f>I279/'Total x Ano'!$J$30</f>
        <v>1.9734889566691712E-3</v>
      </c>
      <c r="W279" s="154">
        <f>J279/'Total x Ano'!$J$30</f>
        <v>3.2335704821662599E-3</v>
      </c>
      <c r="X279" s="154">
        <f>K279/'Total x Ano'!$J$30</f>
        <v>6.0655281629541959E-3</v>
      </c>
      <c r="Y279" s="154">
        <f>L279/'Total x Ano'!$J$30</f>
        <v>0.12892384084463099</v>
      </c>
    </row>
    <row r="280" spans="1:25" x14ac:dyDescent="0.25">
      <c r="A280" s="157" t="s">
        <v>548</v>
      </c>
      <c r="B280" s="172">
        <f>'[1]SCC x Atuacao = Não Financeiro'!B56</f>
        <v>2510007.6367707392</v>
      </c>
      <c r="C280" s="172">
        <f>'[1]SCC x Atuacao = Não Financeiro'!C56</f>
        <v>1449164.4616118888</v>
      </c>
      <c r="D280" s="172">
        <f>'[1]SCC x Atuacao = Não Financeiro'!D56</f>
        <v>18487397.447486255</v>
      </c>
      <c r="E280" s="172">
        <f>'[1]SCC x Atuacao = Não Financeiro'!E56</f>
        <v>3859662.038655045</v>
      </c>
      <c r="F280" s="172">
        <f>'[1]SCC x Atuacao = Não Financeiro'!F56</f>
        <v>8674978.7032117937</v>
      </c>
      <c r="G280" s="172">
        <f>'[1]SCC x Atuacao = Não Financeiro'!G56</f>
        <v>1564447.2780879857</v>
      </c>
      <c r="H280" s="172">
        <f>'[1]SCC x Atuacao = Não Financeiro'!H56</f>
        <v>679321.10287279671</v>
      </c>
      <c r="I280" s="172">
        <f>'[1]SCC x Atuacao = Não Financeiro'!I56</f>
        <v>1835541.6977032204</v>
      </c>
      <c r="J280" s="172">
        <f>'[1]SCC x Atuacao = Não Financeiro'!J56</f>
        <v>499795.41068466735</v>
      </c>
      <c r="K280" s="172">
        <f>'[1]SCC x Atuacao = Não Financeiro'!K56</f>
        <v>10984113.488839928</v>
      </c>
      <c r="L280" s="172">
        <f t="shared" si="16"/>
        <v>50544429.26592432</v>
      </c>
      <c r="N280" s="157" t="s">
        <v>548</v>
      </c>
      <c r="O280" s="154">
        <f>B280/'Total x Ano'!$J$30</f>
        <v>1.6012190232311561E-2</v>
      </c>
      <c r="P280" s="154">
        <f>C280/'Total x Ano'!$J$30</f>
        <v>9.244711728084028E-3</v>
      </c>
      <c r="Q280" s="154">
        <f>D280/'Total x Ano'!$J$30</f>
        <v>0.11793738014691925</v>
      </c>
      <c r="R280" s="154">
        <f>E280/'Total x Ano'!$J$30</f>
        <v>2.4622093530714192E-2</v>
      </c>
      <c r="S280" s="154">
        <f>F280/'Total x Ano'!$J$30</f>
        <v>5.5340632124844059E-2</v>
      </c>
      <c r="T280" s="154">
        <f>G280/'Total x Ano'!$J$30</f>
        <v>9.9801399239547034E-3</v>
      </c>
      <c r="U280" s="154">
        <f>H280/'Total x Ano'!$J$30</f>
        <v>4.3336197741682177E-3</v>
      </c>
      <c r="V280" s="154">
        <f>I280/'Total x Ano'!$J$30</f>
        <v>1.1709543195166231E-2</v>
      </c>
      <c r="W280" s="154">
        <f>J280/'Total x Ano'!$J$30</f>
        <v>3.1883644798050238E-3</v>
      </c>
      <c r="X280" s="154">
        <f>K280/'Total x Ano'!$J$30</f>
        <v>7.0071386293821453E-2</v>
      </c>
      <c r="Y280" s="154">
        <f>L280/'Total x Ano'!$J$30</f>
        <v>0.3224400614297887</v>
      </c>
    </row>
    <row r="281" spans="1:25" x14ac:dyDescent="0.25">
      <c r="A281" s="157" t="s">
        <v>549</v>
      </c>
      <c r="B281" s="172">
        <f>'[1]SCC x Atuacao = Não Financeiro'!B57</f>
        <v>189667.43266817695</v>
      </c>
      <c r="C281" s="172">
        <f>'[1]SCC x Atuacao = Não Financeiro'!C57</f>
        <v>224175.86778265331</v>
      </c>
      <c r="D281" s="172">
        <f>'[1]SCC x Atuacao = Não Financeiro'!D57</f>
        <v>1871055.0472168494</v>
      </c>
      <c r="E281" s="172">
        <f>'[1]SCC x Atuacao = Não Financeiro'!E57</f>
        <v>111851.42939475448</v>
      </c>
      <c r="F281" s="172">
        <f>'[1]SCC x Atuacao = Não Financeiro'!F57</f>
        <v>1383811.3450154965</v>
      </c>
      <c r="G281" s="172">
        <f>'[1]SCC x Atuacao = Não Financeiro'!G57</f>
        <v>207777.11425056306</v>
      </c>
      <c r="H281" s="172">
        <f>'[1]SCC x Atuacao = Não Financeiro'!H57</f>
        <v>117925.98389686354</v>
      </c>
      <c r="I281" s="172">
        <f>'[1]SCC x Atuacao = Não Financeiro'!I57</f>
        <v>107880.73550039408</v>
      </c>
      <c r="J281" s="172">
        <f>'[1]SCC x Atuacao = Não Financeiro'!J57</f>
        <v>137295.65290915265</v>
      </c>
      <c r="K281" s="172">
        <f>'[1]SCC x Atuacao = Não Financeiro'!K57</f>
        <v>689111.73414307658</v>
      </c>
      <c r="L281" s="172">
        <f t="shared" si="16"/>
        <v>5040552.3427779805</v>
      </c>
      <c r="N281" s="157" t="s">
        <v>549</v>
      </c>
      <c r="O281" s="154">
        <f>B281/'Total x Ano'!$J$30</f>
        <v>1.2099528974598049E-3</v>
      </c>
      <c r="P281" s="154">
        <f>C281/'Total x Ano'!$J$30</f>
        <v>1.430093912003995E-3</v>
      </c>
      <c r="Q281" s="154">
        <f>D281/'Total x Ano'!$J$30</f>
        <v>1.1936094899578729E-2</v>
      </c>
      <c r="R281" s="154">
        <f>E281/'Total x Ano'!$J$30</f>
        <v>7.1353821358447129E-4</v>
      </c>
      <c r="S281" s="154">
        <f>F281/'Total x Ano'!$J$30</f>
        <v>8.8278020263421707E-3</v>
      </c>
      <c r="T281" s="154">
        <f>G281/'Total x Ano'!$J$30</f>
        <v>1.3254806999635554E-3</v>
      </c>
      <c r="U281" s="154">
        <f>H281/'Total x Ano'!$J$30</f>
        <v>7.5228985753940934E-4</v>
      </c>
      <c r="V281" s="154">
        <f>I281/'Total x Ano'!$J$30</f>
        <v>6.8820781017877675E-4</v>
      </c>
      <c r="W281" s="154">
        <f>J281/'Total x Ano'!$J$30</f>
        <v>8.7585554730787126E-4</v>
      </c>
      <c r="X281" s="154">
        <f>K281/'Total x Ano'!$J$30</f>
        <v>4.3960775325023044E-3</v>
      </c>
      <c r="Y281" s="154">
        <f>L281/'Total x Ano'!$J$30</f>
        <v>3.2155393396461091E-2</v>
      </c>
    </row>
    <row r="282" spans="1:25" x14ac:dyDescent="0.25">
      <c r="A282" s="157" t="s">
        <v>550</v>
      </c>
      <c r="B282" s="172">
        <f>'[1]SCC x Atuacao = Não Financeiro'!B58</f>
        <v>101988.24626572261</v>
      </c>
      <c r="C282" s="172">
        <f>'[1]SCC x Atuacao = Não Financeiro'!C58</f>
        <v>82877.957131904273</v>
      </c>
      <c r="D282" s="172">
        <f>'[1]SCC x Atuacao = Não Financeiro'!D58</f>
        <v>1113442.2021422728</v>
      </c>
      <c r="E282" s="172">
        <f>'[1]SCC x Atuacao = Não Financeiro'!E58</f>
        <v>128590.52534610909</v>
      </c>
      <c r="F282" s="172">
        <f>'[1]SCC x Atuacao = Não Financeiro'!F58</f>
        <v>324807.18779532477</v>
      </c>
      <c r="G282" s="172">
        <f>'[1]SCC x Atuacao = Não Financeiro'!G58</f>
        <v>192916.78562277387</v>
      </c>
      <c r="H282" s="172">
        <f>'[1]SCC x Atuacao = Não Financeiro'!H58</f>
        <v>135214.32094276635</v>
      </c>
      <c r="I282" s="172">
        <f>'[1]SCC x Atuacao = Não Financeiro'!I58</f>
        <v>57817.529378859283</v>
      </c>
      <c r="J282" s="172">
        <f>'[1]SCC x Atuacao = Não Financeiro'!J58</f>
        <v>5295.0305701913039</v>
      </c>
      <c r="K282" s="172">
        <f>'[1]SCC x Atuacao = Não Financeiro'!K58</f>
        <v>368529.9569125264</v>
      </c>
      <c r="L282" s="172">
        <f t="shared" si="16"/>
        <v>2511479.7421084507</v>
      </c>
      <c r="N282" s="157" t="s">
        <v>550</v>
      </c>
      <c r="O282" s="154">
        <f>B282/'Total x Ano'!$J$30</f>
        <v>6.5061762233026646E-4</v>
      </c>
      <c r="P282" s="154">
        <f>C282/'Total x Ano'!$J$30</f>
        <v>5.2870660480091019E-4</v>
      </c>
      <c r="Q282" s="154">
        <f>D282/'Total x Ano'!$J$30</f>
        <v>7.1030255415172744E-3</v>
      </c>
      <c r="R282" s="154">
        <f>E282/'Total x Ano'!$J$30</f>
        <v>8.203225853781926E-4</v>
      </c>
      <c r="S282" s="154">
        <f>F282/'Total x Ano'!$J$30</f>
        <v>2.0720552414302982E-3</v>
      </c>
      <c r="T282" s="154">
        <f>G282/'Total x Ano'!$J$30</f>
        <v>1.2306816222966217E-3</v>
      </c>
      <c r="U282" s="154">
        <f>H282/'Total x Ano'!$J$30</f>
        <v>8.6257802460469526E-4</v>
      </c>
      <c r="V282" s="154">
        <f>I282/'Total x Ano'!$J$30</f>
        <v>3.6883763444147533E-4</v>
      </c>
      <c r="W282" s="154">
        <f>J282/'Total x Ano'!$J$30</f>
        <v>3.3778796340591553E-5</v>
      </c>
      <c r="X282" s="154">
        <f>K282/'Total x Ano'!$J$30</f>
        <v>2.3509776185306253E-3</v>
      </c>
      <c r="Y282" s="154">
        <f>L282/'Total x Ano'!$J$30</f>
        <v>1.6021581291670951E-2</v>
      </c>
    </row>
    <row r="283" spans="1:25" x14ac:dyDescent="0.25">
      <c r="A283" s="157" t="s">
        <v>551</v>
      </c>
      <c r="B283" s="172">
        <f>'[1]SCC x Atuacao = Não Financeiro'!B59</f>
        <v>664135.86834058422</v>
      </c>
      <c r="C283" s="172">
        <f>'[1]SCC x Atuacao = Não Financeiro'!C59</f>
        <v>110462.04979195344</v>
      </c>
      <c r="D283" s="172">
        <f>'[1]SCC x Atuacao = Não Financeiro'!D59</f>
        <v>1728861.5931588081</v>
      </c>
      <c r="E283" s="172">
        <f>'[1]SCC x Atuacao = Não Financeiro'!E59</f>
        <v>160711.99153450687</v>
      </c>
      <c r="F283" s="172">
        <f>'[1]SCC x Atuacao = Não Financeiro'!F59</f>
        <v>972259.43862571102</v>
      </c>
      <c r="G283" s="172">
        <f>'[1]SCC x Atuacao = Não Financeiro'!G59</f>
        <v>226288.78772805113</v>
      </c>
      <c r="H283" s="172">
        <f>'[1]SCC x Atuacao = Não Financeiro'!H59</f>
        <v>132667.83386622145</v>
      </c>
      <c r="I283" s="172">
        <f>'[1]SCC x Atuacao = Não Financeiro'!I59</f>
        <v>90456.555163454264</v>
      </c>
      <c r="J283" s="172">
        <f>'[1]SCC x Atuacao = Não Financeiro'!J59</f>
        <v>100570.15155702378</v>
      </c>
      <c r="K283" s="172">
        <f>'[1]SCC x Atuacao = Não Financeiro'!K59</f>
        <v>646116.69915912801</v>
      </c>
      <c r="L283" s="172">
        <f t="shared" si="16"/>
        <v>4832530.9689254416</v>
      </c>
      <c r="N283" s="157" t="s">
        <v>551</v>
      </c>
      <c r="O283" s="154">
        <f>B283/'Total x Ano'!$J$30</f>
        <v>4.2367480115129939E-3</v>
      </c>
      <c r="P283" s="154">
        <f>C283/'Total x Ano'!$J$30</f>
        <v>7.0467488975268979E-4</v>
      </c>
      <c r="Q283" s="154">
        <f>D283/'Total x Ano'!$J$30</f>
        <v>1.1028994617168403E-2</v>
      </c>
      <c r="R283" s="154">
        <f>E283/'Total x Ano'!$J$30</f>
        <v>1.0252363153663248E-3</v>
      </c>
      <c r="S283" s="154">
        <f>F283/'Total x Ano'!$J$30</f>
        <v>6.2023727969467094E-3</v>
      </c>
      <c r="T283" s="154">
        <f>G283/'Total x Ano'!$J$30</f>
        <v>1.4435729451414729E-3</v>
      </c>
      <c r="U283" s="154">
        <f>H283/'Total x Ano'!$J$30</f>
        <v>8.4633311965045426E-4</v>
      </c>
      <c r="V283" s="154">
        <f>I283/'Total x Ano'!$J$30</f>
        <v>5.7705305267527745E-4</v>
      </c>
      <c r="W283" s="154">
        <f>J283/'Total x Ano'!$J$30</f>
        <v>6.4157111509639461E-4</v>
      </c>
      <c r="X283" s="154">
        <f>K283/'Total x Ano'!$J$30</f>
        <v>4.1217976183210089E-3</v>
      </c>
      <c r="Y283" s="154">
        <f>L283/'Total x Ano'!$J$30</f>
        <v>3.0828354481631726E-2</v>
      </c>
    </row>
    <row r="284" spans="1:25" x14ac:dyDescent="0.25">
      <c r="A284" s="157" t="s">
        <v>552</v>
      </c>
      <c r="B284" s="172">
        <f>'[1]SCC x Atuacao = Não Financeiro'!B60</f>
        <v>14893.697805450734</v>
      </c>
      <c r="C284" s="172">
        <f>'[1]SCC x Atuacao = Não Financeiro'!C60</f>
        <v>33963.714677265249</v>
      </c>
      <c r="D284" s="172">
        <f>'[1]SCC x Atuacao = Não Financeiro'!D60</f>
        <v>389426.82387852721</v>
      </c>
      <c r="E284" s="172">
        <f>'[1]SCC x Atuacao = Não Financeiro'!E60</f>
        <v>4825.8171498052352</v>
      </c>
      <c r="F284" s="172">
        <f>'[1]SCC x Atuacao = Não Financeiro'!F60</f>
        <v>57560.376488997463</v>
      </c>
      <c r="G284" s="172">
        <f>'[1]SCC x Atuacao = Não Financeiro'!G60</f>
        <v>26284.278535235902</v>
      </c>
      <c r="H284" s="172">
        <f>'[1]SCC x Atuacao = Não Financeiro'!H60</f>
        <v>33520.244244109519</v>
      </c>
      <c r="I284" s="172">
        <f>'[1]SCC x Atuacao = Não Financeiro'!I60</f>
        <v>5790.3776178492026</v>
      </c>
      <c r="J284" s="172">
        <f>'[1]SCC x Atuacao = Não Financeiro'!J60</f>
        <v>10708.56891619928</v>
      </c>
      <c r="K284" s="172">
        <f>'[1]SCC x Atuacao = Não Financeiro'!K60</f>
        <v>113412.00291803727</v>
      </c>
      <c r="L284" s="172">
        <f t="shared" si="16"/>
        <v>690385.90223147697</v>
      </c>
      <c r="N284" s="157" t="s">
        <v>552</v>
      </c>
      <c r="O284" s="154">
        <f>B284/'Total x Ano'!$J$30</f>
        <v>9.5011950971693755E-5</v>
      </c>
      <c r="P284" s="154">
        <f>C284/'Total x Ano'!$J$30</f>
        <v>2.1666605807940672E-4</v>
      </c>
      <c r="Q284" s="154">
        <f>D284/'Total x Ano'!$J$30</f>
        <v>2.4842858221460532E-3</v>
      </c>
      <c r="R284" s="154">
        <f>E284/'Total x Ano'!$J$30</f>
        <v>3.0785524751808119E-5</v>
      </c>
      <c r="S284" s="154">
        <f>F284/'Total x Ano'!$J$30</f>
        <v>3.6719716891820959E-4</v>
      </c>
      <c r="T284" s="154">
        <f>G284/'Total x Ano'!$J$30</f>
        <v>1.6767632968907271E-4</v>
      </c>
      <c r="U284" s="154">
        <f>H284/'Total x Ano'!$J$30</f>
        <v>2.1383700973944594E-4</v>
      </c>
      <c r="V284" s="154">
        <f>I284/'Total x Ano'!$J$30</f>
        <v>3.6938783203546523E-5</v>
      </c>
      <c r="W284" s="154">
        <f>J284/'Total x Ano'!$J$30</f>
        <v>6.8313593986751246E-5</v>
      </c>
      <c r="X284" s="154">
        <f>K284/'Total x Ano'!$J$30</f>
        <v>7.2349364151235655E-4</v>
      </c>
      <c r="Y284" s="154">
        <f>L284/'Total x Ano'!$J$30</f>
        <v>4.4042058829983433E-3</v>
      </c>
    </row>
    <row r="285" spans="1:25" x14ac:dyDescent="0.25">
      <c r="A285" s="157" t="s">
        <v>553</v>
      </c>
      <c r="B285" s="172">
        <f>'[1]SCC x Atuacao = Não Financeiro'!B61</f>
        <v>19933.283190783877</v>
      </c>
      <c r="C285" s="172">
        <f>'[1]SCC x Atuacao = Não Financeiro'!C61</f>
        <v>19818.704108253187</v>
      </c>
      <c r="D285" s="172">
        <f>'[1]SCC x Atuacao = Não Financeiro'!D61</f>
        <v>392567.5388628217</v>
      </c>
      <c r="E285" s="172">
        <f>'[1]SCC x Atuacao = Não Financeiro'!E61</f>
        <v>19769.886143867407</v>
      </c>
      <c r="F285" s="172">
        <f>'[1]SCC x Atuacao = Não Financeiro'!F61</f>
        <v>21022.115364830446</v>
      </c>
      <c r="G285" s="172">
        <f>'[1]SCC x Atuacao = Não Financeiro'!G61</f>
        <v>32104.136789742464</v>
      </c>
      <c r="H285" s="172">
        <f>'[1]SCC x Atuacao = Não Financeiro'!H61</f>
        <v>15983.976897532286</v>
      </c>
      <c r="I285" s="172">
        <f>'[1]SCC x Atuacao = Não Financeiro'!I61</f>
        <v>18922.130678873858</v>
      </c>
      <c r="J285" s="172">
        <f>'[1]SCC x Atuacao = Não Financeiro'!J61</f>
        <v>1016.0153598432322</v>
      </c>
      <c r="K285" s="172">
        <f>'[1]SCC x Atuacao = Não Financeiro'!K61</f>
        <v>104301.33732199055</v>
      </c>
      <c r="L285" s="172">
        <f t="shared" si="16"/>
        <v>645439.12471853895</v>
      </c>
      <c r="N285" s="157" t="s">
        <v>553</v>
      </c>
      <c r="O285" s="154">
        <f>B285/'Total x Ano'!$J$30</f>
        <v>1.2716117581857496E-4</v>
      </c>
      <c r="P285" s="154">
        <f>C285/'Total x Ano'!$J$30</f>
        <v>1.2643023698028299E-4</v>
      </c>
      <c r="Q285" s="154">
        <f>D285/'Total x Ano'!$J$30</f>
        <v>2.5043215085149978E-3</v>
      </c>
      <c r="R285" s="154">
        <f>E285/'Total x Ano'!$J$30</f>
        <v>1.2611881062402498E-4</v>
      </c>
      <c r="S285" s="154">
        <f>F285/'Total x Ano'!$J$30</f>
        <v>1.3410720564194456E-4</v>
      </c>
      <c r="T285" s="154">
        <f>G285/'Total x Ano'!$J$30</f>
        <v>2.0480317987513032E-4</v>
      </c>
      <c r="U285" s="154">
        <f>H285/'Total x Ano'!$J$30</f>
        <v>1.0196721117607388E-4</v>
      </c>
      <c r="V285" s="154">
        <f>I285/'Total x Ano'!$J$30</f>
        <v>1.2071069091271499E-4</v>
      </c>
      <c r="W285" s="154">
        <f>J285/'Total x Ano'!$J$30</f>
        <v>6.4815066625417889E-6</v>
      </c>
      <c r="X285" s="154">
        <f>K285/'Total x Ano'!$J$30</f>
        <v>6.6537361489181566E-4</v>
      </c>
      <c r="Y285" s="154">
        <f>L285/'Total x Ano'!$J$30</f>
        <v>4.1174751410981017E-3</v>
      </c>
    </row>
    <row r="286" spans="1:25" x14ac:dyDescent="0.25">
      <c r="A286" s="157" t="s">
        <v>554</v>
      </c>
      <c r="B286" s="172">
        <f>'[1]SCC x Atuacao = Não Financeiro'!B62</f>
        <v>144316.15952956461</v>
      </c>
      <c r="C286" s="172">
        <f>'[1]SCC x Atuacao = Não Financeiro'!C62</f>
        <v>62912.46076895915</v>
      </c>
      <c r="D286" s="172">
        <f>'[1]SCC x Atuacao = Não Financeiro'!D62</f>
        <v>747699.88772730017</v>
      </c>
      <c r="E286" s="172">
        <f>'[1]SCC x Atuacao = Não Financeiro'!E62</f>
        <v>35488.843369962749</v>
      </c>
      <c r="F286" s="172">
        <f>'[1]SCC x Atuacao = Não Financeiro'!F62</f>
        <v>173573.08541365186</v>
      </c>
      <c r="G286" s="172">
        <f>'[1]SCC x Atuacao = Não Financeiro'!G62</f>
        <v>64741.457887103141</v>
      </c>
      <c r="H286" s="172">
        <f>'[1]SCC x Atuacao = Não Financeiro'!H62</f>
        <v>55222.660644097283</v>
      </c>
      <c r="I286" s="172">
        <f>'[1]SCC x Atuacao = Não Financeiro'!I62</f>
        <v>7873.4466084060396</v>
      </c>
      <c r="J286" s="172">
        <f>'[1]SCC x Atuacao = Não Financeiro'!J62</f>
        <v>8996.6767414820315</v>
      </c>
      <c r="K286" s="172">
        <f>'[1]SCC x Atuacao = Não Financeiro'!K62</f>
        <v>217361.84974405417</v>
      </c>
      <c r="L286" s="172">
        <f t="shared" si="16"/>
        <v>1518186.5284345811</v>
      </c>
      <c r="N286" s="157" t="s">
        <v>554</v>
      </c>
      <c r="O286" s="154">
        <f>B286/'Total x Ano'!$J$30</f>
        <v>9.2064174073868701E-4</v>
      </c>
      <c r="P286" s="154">
        <f>C286/'Total x Ano'!$J$30</f>
        <v>4.0133993022883516E-4</v>
      </c>
      <c r="Q286" s="154">
        <f>D286/'Total x Ano'!$J$30</f>
        <v>4.7698312401832192E-3</v>
      </c>
      <c r="R286" s="154">
        <f>E286/'Total x Ano'!$J$30</f>
        <v>2.2639537140836834E-4</v>
      </c>
      <c r="S286" s="154">
        <f>F286/'Total x Ano'!$J$30</f>
        <v>1.1072815963334508E-3</v>
      </c>
      <c r="T286" s="154">
        <f>G286/'Total x Ano'!$J$30</f>
        <v>4.1300772333075159E-4</v>
      </c>
      <c r="U286" s="154">
        <f>H286/'Total x Ano'!$J$30</f>
        <v>3.5228408647604265E-4</v>
      </c>
      <c r="V286" s="154">
        <f>I286/'Total x Ano'!$J$30</f>
        <v>5.0227386973189887E-5</v>
      </c>
      <c r="W286" s="154">
        <f>J286/'Total x Ano'!$J$30</f>
        <v>5.7392853046678246E-5</v>
      </c>
      <c r="X286" s="154">
        <f>K286/'Total x Ano'!$J$30</f>
        <v>1.3866249792875893E-3</v>
      </c>
      <c r="Y286" s="154">
        <f>L286/'Total x Ano'!$J$30</f>
        <v>9.6850269080068115E-3</v>
      </c>
    </row>
    <row r="287" spans="1:25" x14ac:dyDescent="0.25">
      <c r="A287" s="157" t="s">
        <v>555</v>
      </c>
      <c r="B287" s="172">
        <f>'[1]SCC x Atuacao = Não Financeiro'!B63</f>
        <v>33670.711017925023</v>
      </c>
      <c r="C287" s="172">
        <f>'[1]SCC x Atuacao = Não Financeiro'!C63</f>
        <v>50687.46867486358</v>
      </c>
      <c r="D287" s="172">
        <f>'[1]SCC x Atuacao = Não Financeiro'!D63</f>
        <v>2683080.6093917247</v>
      </c>
      <c r="E287" s="172">
        <f>'[1]SCC x Atuacao = Não Financeiro'!E63</f>
        <v>31212.718644183169</v>
      </c>
      <c r="F287" s="172">
        <f>'[1]SCC x Atuacao = Não Financeiro'!F63</f>
        <v>564280.03782782191</v>
      </c>
      <c r="G287" s="172">
        <f>'[1]SCC x Atuacao = Não Financeiro'!G63</f>
        <v>144885.77546224307</v>
      </c>
      <c r="H287" s="172">
        <f>'[1]SCC x Atuacao = Não Financeiro'!H63</f>
        <v>33242.447525958341</v>
      </c>
      <c r="I287" s="172">
        <f>'[1]SCC x Atuacao = Não Financeiro'!I63</f>
        <v>4973.1820047167066</v>
      </c>
      <c r="J287" s="172">
        <f>'[1]SCC x Atuacao = Não Financeiro'!J63</f>
        <v>36310.422971313244</v>
      </c>
      <c r="K287" s="172">
        <f>'[1]SCC x Atuacao = Não Financeiro'!K63</f>
        <v>427361.03785213298</v>
      </c>
      <c r="L287" s="172">
        <f t="shared" si="16"/>
        <v>4009704.4113728832</v>
      </c>
      <c r="N287" s="157" t="s">
        <v>555</v>
      </c>
      <c r="O287" s="154">
        <f>B287/'Total x Ano'!$J$30</f>
        <v>2.1479688833530382E-4</v>
      </c>
      <c r="P287" s="154">
        <f>C287/'Total x Ano'!$J$30</f>
        <v>3.2335255834537558E-4</v>
      </c>
      <c r="Q287" s="154">
        <f>D287/'Total x Ano'!$J$30</f>
        <v>1.7116281439477871E-2</v>
      </c>
      <c r="R287" s="154">
        <f>E287/'Total x Ano'!$J$30</f>
        <v>1.9911652111197472E-4</v>
      </c>
      <c r="S287" s="154">
        <f>F287/'Total x Ano'!$J$30</f>
        <v>3.599733792690578E-3</v>
      </c>
      <c r="T287" s="154">
        <f>G287/'Total x Ano'!$J$30</f>
        <v>9.2427551401482626E-4</v>
      </c>
      <c r="U287" s="154">
        <f>H287/'Total x Ano'!$J$30</f>
        <v>2.1206485023212617E-4</v>
      </c>
      <c r="V287" s="154">
        <f>I287/'Total x Ano'!$J$30</f>
        <v>3.172561515465457E-5</v>
      </c>
      <c r="W287" s="154">
        <f>J287/'Total x Ano'!$J$30</f>
        <v>2.3163650640536612E-4</v>
      </c>
      <c r="X287" s="154">
        <f>K287/'Total x Ano'!$J$30</f>
        <v>2.7262810422243682E-3</v>
      </c>
      <c r="Y287" s="154">
        <f>L287/'Total x Ano'!$J$30</f>
        <v>2.5579264727992448E-2</v>
      </c>
    </row>
    <row r="288" spans="1:25" x14ac:dyDescent="0.25">
      <c r="A288" s="181" t="s">
        <v>95</v>
      </c>
      <c r="B288" s="172">
        <f>'[1]SCC x Atuacao = Não Financeiro'!B64</f>
        <v>4884070.3755432516</v>
      </c>
      <c r="C288" s="172">
        <f>'[1]SCC x Atuacao = Não Financeiro'!C64</f>
        <v>3446197.4348199922</v>
      </c>
      <c r="D288" s="172">
        <f>'[1]SCC x Atuacao = Não Financeiro'!D64</f>
        <v>50530529.058259308</v>
      </c>
      <c r="E288" s="172">
        <f>'[1]SCC x Atuacao = Não Financeiro'!E64</f>
        <v>5097169.3389576841</v>
      </c>
      <c r="F288" s="172">
        <f>'[1]SCC x Atuacao = Não Financeiro'!F64</f>
        <v>16597061.74704119</v>
      </c>
      <c r="G288" s="172">
        <f>'[1]SCC x Atuacao = Não Financeiro'!G64</f>
        <v>3738091.6692195358</v>
      </c>
      <c r="H288" s="172">
        <f>'[1]SCC x Atuacao = Não Financeiro'!H64</f>
        <v>1925210.5152760297</v>
      </c>
      <c r="I288" s="172">
        <f>'[1]SCC x Atuacao = Não Financeiro'!I64</f>
        <v>2664800.661736289</v>
      </c>
      <c r="J288" s="172">
        <f>'[1]SCC x Atuacao = Não Financeiro'!J64</f>
        <v>1817337.5581024131</v>
      </c>
      <c r="K288" s="172">
        <f>'[1]SCC x Atuacao = Não Financeiro'!K64</f>
        <v>16846190.388296627</v>
      </c>
      <c r="L288" s="172">
        <f t="shared" si="16"/>
        <v>107546658.74725235</v>
      </c>
      <c r="N288" s="157" t="s">
        <v>95</v>
      </c>
      <c r="O288" s="154">
        <f>B288/'Total x Ano'!$J$30</f>
        <v>3.1157141841134176E-2</v>
      </c>
      <c r="P288" s="154">
        <f>C288/'Total x Ano'!$J$30</f>
        <v>2.1984462555434851E-2</v>
      </c>
      <c r="Q288" s="154">
        <f>D288/'Total x Ano'!$J$30</f>
        <v>0.32235138728946333</v>
      </c>
      <c r="R288" s="154">
        <f>E288/'Total x Ano'!$J$30</f>
        <v>3.2516572422345569E-2</v>
      </c>
      <c r="S288" s="154">
        <f>F288/'Total x Ano'!$J$30</f>
        <v>0.10587828741945716</v>
      </c>
      <c r="T288" s="154">
        <f>G288/'Total x Ano'!$J$30</f>
        <v>2.3846554901469946E-2</v>
      </c>
      <c r="U288" s="154">
        <f>H288/'Total x Ano'!$J$30</f>
        <v>1.2281571002511668E-2</v>
      </c>
      <c r="V288" s="154">
        <f>I288/'Total x Ano'!$J$30</f>
        <v>1.6999667451931561E-2</v>
      </c>
      <c r="W288" s="154">
        <f>J288/'Total x Ano'!$J$30</f>
        <v>1.1593412812918192E-2</v>
      </c>
      <c r="X288" s="154">
        <f>K288/'Total x Ano'!$J$30</f>
        <v>0.10746756353864521</v>
      </c>
      <c r="Y288" s="154">
        <f>L288/'Total x Ano'!$J$30</f>
        <v>0.68607662123531188</v>
      </c>
    </row>
    <row r="291" spans="1:25" x14ac:dyDescent="0.25">
      <c r="A291" s="176"/>
      <c r="B291" s="171">
        <v>2016</v>
      </c>
      <c r="C291" s="171">
        <v>2016</v>
      </c>
      <c r="D291" s="171">
        <v>2016</v>
      </c>
      <c r="E291" s="171">
        <v>2016</v>
      </c>
      <c r="F291" s="171">
        <v>2016</v>
      </c>
      <c r="G291" s="171">
        <v>2016</v>
      </c>
      <c r="H291" s="171">
        <v>2016</v>
      </c>
      <c r="I291" s="171">
        <v>2016</v>
      </c>
      <c r="J291" s="171">
        <v>2016</v>
      </c>
      <c r="K291" s="171">
        <v>2016</v>
      </c>
      <c r="L291" s="171">
        <v>2016</v>
      </c>
      <c r="N291" s="157"/>
      <c r="O291" s="15">
        <v>2016</v>
      </c>
      <c r="P291" s="15">
        <v>2016</v>
      </c>
      <c r="Q291" s="15">
        <v>2016</v>
      </c>
      <c r="R291" s="15">
        <v>2016</v>
      </c>
      <c r="S291" s="15">
        <v>2016</v>
      </c>
      <c r="T291" s="15">
        <v>2016</v>
      </c>
      <c r="U291" s="15">
        <v>2016</v>
      </c>
      <c r="V291" s="15">
        <v>2016</v>
      </c>
      <c r="W291" s="15">
        <v>2016</v>
      </c>
      <c r="X291" s="15">
        <v>2016</v>
      </c>
      <c r="Y291" s="15">
        <v>2016</v>
      </c>
    </row>
    <row r="292" spans="1:25" x14ac:dyDescent="0.25">
      <c r="A292" s="157"/>
      <c r="B292" s="157" t="s">
        <v>780</v>
      </c>
      <c r="C292" s="157" t="s">
        <v>782</v>
      </c>
      <c r="D292" s="157" t="s">
        <v>23</v>
      </c>
      <c r="E292" s="157" t="s">
        <v>787</v>
      </c>
      <c r="F292" s="157" t="s">
        <v>788</v>
      </c>
      <c r="G292" s="157" t="s">
        <v>791</v>
      </c>
      <c r="H292" s="157" t="s">
        <v>25</v>
      </c>
      <c r="I292" s="157" t="s">
        <v>24</v>
      </c>
      <c r="J292" s="157" t="s">
        <v>35</v>
      </c>
      <c r="K292" s="157" t="s">
        <v>795</v>
      </c>
      <c r="L292" s="157" t="s">
        <v>939</v>
      </c>
      <c r="N292" s="157"/>
      <c r="O292" s="123" t="s">
        <v>780</v>
      </c>
      <c r="P292" s="123" t="s">
        <v>782</v>
      </c>
      <c r="Q292" s="123" t="s">
        <v>23</v>
      </c>
      <c r="R292" s="123" t="s">
        <v>787</v>
      </c>
      <c r="S292" s="123" t="s">
        <v>788</v>
      </c>
      <c r="T292" s="123" t="s">
        <v>791</v>
      </c>
      <c r="U292" s="123" t="s">
        <v>25</v>
      </c>
      <c r="V292" s="123" t="s">
        <v>24</v>
      </c>
      <c r="W292" s="123" t="s">
        <v>35</v>
      </c>
      <c r="X292" s="123" t="s">
        <v>795</v>
      </c>
      <c r="Y292" s="123" t="s">
        <v>939</v>
      </c>
    </row>
    <row r="293" spans="1:25" x14ac:dyDescent="0.25">
      <c r="A293" s="157" t="s">
        <v>529</v>
      </c>
      <c r="B293" s="172">
        <f>'[1]SCC x Atuacao = Não Financeiro'!B69</f>
        <v>4335.2841905168862</v>
      </c>
      <c r="C293" s="172">
        <f>'[1]SCC x Atuacao = Não Financeiro'!C69</f>
        <v>3266.9177389211036</v>
      </c>
      <c r="D293" s="172">
        <f>'[1]SCC x Atuacao = Não Financeiro'!D69</f>
        <v>242632.20084773831</v>
      </c>
      <c r="E293" s="172">
        <f>'[1]SCC x Atuacao = Não Financeiro'!E69</f>
        <v>1131.7416896320715</v>
      </c>
      <c r="F293" s="172">
        <f>'[1]SCC x Atuacao = Não Financeiro'!F69</f>
        <v>21202.779087274495</v>
      </c>
      <c r="G293" s="172">
        <f>'[1]SCC x Atuacao = Não Financeiro'!G69</f>
        <v>13398.630841786719</v>
      </c>
      <c r="H293" s="172">
        <f>'[1]SCC x Atuacao = Não Financeiro'!H69</f>
        <v>3892.479190386593</v>
      </c>
      <c r="I293" s="172">
        <f>'[1]SCC x Atuacao = Não Financeiro'!I69</f>
        <v>1073.1820973348345</v>
      </c>
      <c r="J293" s="172">
        <f>'[1]SCC x Atuacao = Não Financeiro'!J69</f>
        <v>3866.6793369214506</v>
      </c>
      <c r="K293" s="172">
        <f>'[1]SCC x Atuacao = Não Financeiro'!K69</f>
        <v>18768.542557950692</v>
      </c>
      <c r="L293" s="172">
        <f>SUM(B293:K293)</f>
        <v>313568.43757846317</v>
      </c>
      <c r="N293" s="157" t="s">
        <v>529</v>
      </c>
      <c r="O293" s="154">
        <f>B293/'Total x Ano'!$K$30</f>
        <v>2.9068238357073045E-5</v>
      </c>
      <c r="P293" s="154">
        <f>C293/'Total x Ano'!$K$30</f>
        <v>2.1904802396953469E-5</v>
      </c>
      <c r="Q293" s="154">
        <f>D293/'Total x Ano'!$K$30</f>
        <v>1.6268577415918788E-3</v>
      </c>
      <c r="R293" s="154">
        <f>E293/'Total x Ano'!$K$30</f>
        <v>7.5883692388201469E-6</v>
      </c>
      <c r="S293" s="154">
        <f>F293/'Total x Ano'!$K$30</f>
        <v>1.4216540583185513E-4</v>
      </c>
      <c r="T293" s="154">
        <f>G293/'Total x Ano'!$K$30</f>
        <v>8.983830767529231E-5</v>
      </c>
      <c r="U293" s="154">
        <f>H293/'Total x Ano'!$K$30</f>
        <v>2.609921470744779E-5</v>
      </c>
      <c r="V293" s="154">
        <f>I293/'Total x Ano'!$K$30</f>
        <v>7.1957250401508656E-6</v>
      </c>
      <c r="W293" s="154">
        <f>J293/'Total x Ano'!$K$30</f>
        <v>2.5926225750520168E-5</v>
      </c>
      <c r="X293" s="154">
        <f>K293/'Total x Ano'!$K$30</f>
        <v>1.2584376126547155E-4</v>
      </c>
      <c r="Y293" s="154">
        <f>L293/'Total x Ano'!$K$30</f>
        <v>2.1024877918554633E-3</v>
      </c>
    </row>
    <row r="294" spans="1:25" x14ac:dyDescent="0.25">
      <c r="A294" s="157" t="s">
        <v>530</v>
      </c>
      <c r="B294" s="172">
        <f>'[1]SCC x Atuacao = Não Financeiro'!B70</f>
        <v>3780.7474826998437</v>
      </c>
      <c r="C294" s="172">
        <f>'[1]SCC x Atuacao = Não Financeiro'!C70</f>
        <v>9376.5857495930522</v>
      </c>
      <c r="D294" s="172">
        <f>'[1]SCC x Atuacao = Não Financeiro'!D70</f>
        <v>71618.434305494622</v>
      </c>
      <c r="E294" s="172">
        <f>'[1]SCC x Atuacao = Não Financeiro'!E70</f>
        <v>0</v>
      </c>
      <c r="F294" s="172">
        <f>'[1]SCC x Atuacao = Não Financeiro'!F70</f>
        <v>11604.728736485482</v>
      </c>
      <c r="G294" s="172">
        <f>'[1]SCC x Atuacao = Não Financeiro'!G70</f>
        <v>2356.1809613019022</v>
      </c>
      <c r="H294" s="172">
        <f>'[1]SCC x Atuacao = Não Financeiro'!H70</f>
        <v>963.86547745174357</v>
      </c>
      <c r="I294" s="172">
        <f>'[1]SCC x Atuacao = Não Financeiro'!I70</f>
        <v>0</v>
      </c>
      <c r="J294" s="172">
        <f>'[1]SCC x Atuacao = Não Financeiro'!J70</f>
        <v>71604.807891527336</v>
      </c>
      <c r="K294" s="172">
        <f>'[1]SCC x Atuacao = Não Financeiro'!K70</f>
        <v>21773.898995231561</v>
      </c>
      <c r="L294" s="172">
        <f t="shared" ref="L294:L320" si="17">SUM(B294:K294)</f>
        <v>193079.24959978554</v>
      </c>
      <c r="N294" s="157" t="s">
        <v>530</v>
      </c>
      <c r="O294" s="154">
        <f>B294/'Total x Ano'!$K$30</f>
        <v>2.535004953894842E-5</v>
      </c>
      <c r="P294" s="154">
        <f>C294/'Total x Ano'!$K$30</f>
        <v>6.287034887837618E-5</v>
      </c>
      <c r="Q294" s="154">
        <f>D294/'Total x Ano'!$K$30</f>
        <v>4.8020420984311155E-4</v>
      </c>
      <c r="R294" s="154">
        <f>E294/'Total x Ano'!$K$30</f>
        <v>0</v>
      </c>
      <c r="S294" s="154">
        <f>F294/'Total x Ano'!$K$30</f>
        <v>7.7810128738322956E-5</v>
      </c>
      <c r="T294" s="154">
        <f>G294/'Total x Ano'!$K$30</f>
        <v>1.5798279140578159E-5</v>
      </c>
      <c r="U294" s="154">
        <f>H294/'Total x Ano'!$K$30</f>
        <v>6.4627531233150349E-6</v>
      </c>
      <c r="V294" s="154">
        <f>I294/'Total x Ano'!$K$30</f>
        <v>0</v>
      </c>
      <c r="W294" s="154">
        <f>J294/'Total x Ano'!$K$30</f>
        <v>4.8011284424128559E-4</v>
      </c>
      <c r="X294" s="154">
        <f>K294/'Total x Ano'!$K$30</f>
        <v>1.459947856107587E-4</v>
      </c>
      <c r="Y294" s="154">
        <f>L294/'Total x Ano'!$K$30</f>
        <v>1.2946033991146967E-3</v>
      </c>
    </row>
    <row r="295" spans="1:25" x14ac:dyDescent="0.25">
      <c r="A295" s="157" t="s">
        <v>531</v>
      </c>
      <c r="B295" s="172">
        <f>'[1]SCC x Atuacao = Não Financeiro'!B71</f>
        <v>104404.08904440729</v>
      </c>
      <c r="C295" s="172">
        <f>'[1]SCC x Atuacao = Não Financeiro'!C71</f>
        <v>72764.387475403404</v>
      </c>
      <c r="D295" s="172">
        <f>'[1]SCC x Atuacao = Não Financeiro'!D71</f>
        <v>408184.02502776374</v>
      </c>
      <c r="E295" s="172">
        <f>'[1]SCC x Atuacao = Não Financeiro'!E71</f>
        <v>17017.471792075983</v>
      </c>
      <c r="F295" s="172">
        <f>'[1]SCC x Atuacao = Não Financeiro'!F71</f>
        <v>68818.89803005413</v>
      </c>
      <c r="G295" s="172">
        <f>'[1]SCC x Atuacao = Não Financeiro'!G71</f>
        <v>22791.365923895977</v>
      </c>
      <c r="H295" s="172">
        <f>'[1]SCC x Atuacao = Não Financeiro'!H71</f>
        <v>13924.117245555479</v>
      </c>
      <c r="I295" s="172">
        <f>'[1]SCC x Atuacao = Não Financeiro'!I71</f>
        <v>1643.7304144994894</v>
      </c>
      <c r="J295" s="172">
        <f>'[1]SCC x Atuacao = Não Financeiro'!J71</f>
        <v>0</v>
      </c>
      <c r="K295" s="172">
        <f>'[1]SCC x Atuacao = Não Financeiro'!K71</f>
        <v>62697.769210513332</v>
      </c>
      <c r="L295" s="172">
        <f t="shared" si="17"/>
        <v>772245.85416416894</v>
      </c>
      <c r="N295" s="157" t="s">
        <v>531</v>
      </c>
      <c r="O295" s="154">
        <f>B295/'Total x Ano'!$K$30</f>
        <v>7.0003321868365731E-4</v>
      </c>
      <c r="P295" s="154">
        <f>C295/'Total x Ano'!$K$30</f>
        <v>4.8788786757466624E-4</v>
      </c>
      <c r="Q295" s="154">
        <f>D295/'Total x Ano'!$K$30</f>
        <v>2.7368887509175831E-3</v>
      </c>
      <c r="R295" s="154">
        <f>E295/'Total x Ano'!$K$30</f>
        <v>1.141027680189643E-4</v>
      </c>
      <c r="S295" s="154">
        <f>F295/'Total x Ano'!$K$30</f>
        <v>4.6143321717744408E-4</v>
      </c>
      <c r="T295" s="154">
        <f>G295/'Total x Ano'!$K$30</f>
        <v>1.528169384162314E-4</v>
      </c>
      <c r="U295" s="154">
        <f>H295/'Total x Ano'!$K$30</f>
        <v>9.3361713146971492E-5</v>
      </c>
      <c r="V295" s="154">
        <f>I295/'Total x Ano'!$K$30</f>
        <v>1.1021272281978102E-5</v>
      </c>
      <c r="W295" s="154">
        <f>J295/'Total x Ano'!$K$30</f>
        <v>0</v>
      </c>
      <c r="X295" s="154">
        <f>K295/'Total x Ano'!$K$30</f>
        <v>4.2039082555523608E-4</v>
      </c>
      <c r="Y295" s="154">
        <f>L295/'Total x Ano'!$K$30</f>
        <v>5.1779365717727326E-3</v>
      </c>
    </row>
    <row r="296" spans="1:25" x14ac:dyDescent="0.25">
      <c r="A296" s="157" t="s">
        <v>532</v>
      </c>
      <c r="B296" s="172">
        <f>'[1]SCC x Atuacao = Não Financeiro'!B72</f>
        <v>422.90817279542614</v>
      </c>
      <c r="C296" s="172">
        <f>'[1]SCC x Atuacao = Não Financeiro'!C72</f>
        <v>10113.624604468709</v>
      </c>
      <c r="D296" s="172">
        <f>'[1]SCC x Atuacao = Não Financeiro'!D72</f>
        <v>100832.06098987338</v>
      </c>
      <c r="E296" s="172">
        <f>'[1]SCC x Atuacao = Não Financeiro'!E72</f>
        <v>0</v>
      </c>
      <c r="F296" s="172">
        <f>'[1]SCC x Atuacao = Não Financeiro'!F72</f>
        <v>7111.8919655663749</v>
      </c>
      <c r="G296" s="172">
        <f>'[1]SCC x Atuacao = Não Financeiro'!G72</f>
        <v>4551.9948395618285</v>
      </c>
      <c r="H296" s="172">
        <f>'[1]SCC x Atuacao = Não Financeiro'!H72</f>
        <v>3209.6514038582945</v>
      </c>
      <c r="I296" s="172">
        <f>'[1]SCC x Atuacao = Não Financeiro'!I72</f>
        <v>0</v>
      </c>
      <c r="J296" s="172">
        <f>'[1]SCC x Atuacao = Não Financeiro'!J72</f>
        <v>942.33565181824292</v>
      </c>
      <c r="K296" s="172">
        <f>'[1]SCC x Atuacao = Não Financeiro'!K72</f>
        <v>2399.692864009553</v>
      </c>
      <c r="L296" s="172">
        <f t="shared" si="17"/>
        <v>129584.16049195181</v>
      </c>
      <c r="N296" s="157" t="s">
        <v>532</v>
      </c>
      <c r="O296" s="154">
        <f>B296/'Total x Ano'!$K$30</f>
        <v>2.8356146978466E-6</v>
      </c>
      <c r="P296" s="154">
        <f>C296/'Total x Ano'!$K$30</f>
        <v>6.7812221237935463E-5</v>
      </c>
      <c r="Q296" s="154">
        <f>D296/'Total x Ano'!$K$30</f>
        <v>6.7608264051061172E-4</v>
      </c>
      <c r="R296" s="154">
        <f>E296/'Total x Ano'!$K$30</f>
        <v>0</v>
      </c>
      <c r="S296" s="154">
        <f>F296/'Total x Ano'!$K$30</f>
        <v>4.7685494592728909E-5</v>
      </c>
      <c r="T296" s="154">
        <f>G296/'Total x Ano'!$K$30</f>
        <v>3.0521291149951968E-5</v>
      </c>
      <c r="U296" s="154">
        <f>H296/'Total x Ano'!$K$30</f>
        <v>2.152082953513209E-5</v>
      </c>
      <c r="V296" s="154">
        <f>I296/'Total x Ano'!$K$30</f>
        <v>0</v>
      </c>
      <c r="W296" s="154">
        <f>J296/'Total x Ano'!$K$30</f>
        <v>6.3183948584820661E-6</v>
      </c>
      <c r="X296" s="154">
        <f>K296/'Total x Ano'!$K$30</f>
        <v>1.6090028032621373E-5</v>
      </c>
      <c r="Y296" s="154">
        <f>L296/'Total x Ano'!$K$30</f>
        <v>8.6886651461531015E-4</v>
      </c>
    </row>
    <row r="297" spans="1:25" x14ac:dyDescent="0.25">
      <c r="A297" s="157" t="s">
        <v>533</v>
      </c>
      <c r="B297" s="172">
        <f>'[1]SCC x Atuacao = Não Financeiro'!B73</f>
        <v>27596.168312337617</v>
      </c>
      <c r="C297" s="172">
        <f>'[1]SCC x Atuacao = Não Financeiro'!C73</f>
        <v>29966.355617940513</v>
      </c>
      <c r="D297" s="172">
        <f>'[1]SCC x Atuacao = Não Financeiro'!D73</f>
        <v>493069.31542134861</v>
      </c>
      <c r="E297" s="172">
        <f>'[1]SCC x Atuacao = Não Financeiro'!E73</f>
        <v>10152.721883658967</v>
      </c>
      <c r="F297" s="172">
        <f>'[1]SCC x Atuacao = Não Financeiro'!F73</f>
        <v>117691.189142863</v>
      </c>
      <c r="G297" s="172">
        <f>'[1]SCC x Atuacao = Não Financeiro'!G73</f>
        <v>60175.431124407347</v>
      </c>
      <c r="H297" s="172">
        <f>'[1]SCC x Atuacao = Não Financeiro'!H73</f>
        <v>61542.562578141391</v>
      </c>
      <c r="I297" s="172">
        <f>'[1]SCC x Atuacao = Não Financeiro'!I73</f>
        <v>4376.6940087562398</v>
      </c>
      <c r="J297" s="172">
        <f>'[1]SCC x Atuacao = Não Financeiro'!J73</f>
        <v>201460.52925798565</v>
      </c>
      <c r="K297" s="172">
        <f>'[1]SCC x Atuacao = Não Financeiro'!K73</f>
        <v>97132.122791889153</v>
      </c>
      <c r="L297" s="172">
        <f t="shared" si="17"/>
        <v>1103163.0901393285</v>
      </c>
      <c r="N297" s="157" t="s">
        <v>533</v>
      </c>
      <c r="O297" s="154">
        <f>B297/'Total x Ano'!$K$30</f>
        <v>1.8503331338684279E-4</v>
      </c>
      <c r="P297" s="154">
        <f>C297/'Total x Ano'!$K$30</f>
        <v>2.0092550557596875E-4</v>
      </c>
      <c r="Q297" s="154">
        <f>D297/'Total x Ano'!$K$30</f>
        <v>3.3060477139141699E-3</v>
      </c>
      <c r="R297" s="154">
        <f>E297/'Total x Ano'!$K$30</f>
        <v>6.8074369918545935E-5</v>
      </c>
      <c r="S297" s="154">
        <f>F297/'Total x Ano'!$K$30</f>
        <v>7.8912370866377325E-4</v>
      </c>
      <c r="T297" s="154">
        <f>G297/'Total x Ano'!$K$30</f>
        <v>4.0347845684260723E-4</v>
      </c>
      <c r="U297" s="154">
        <f>H297/'Total x Ano'!$K$30</f>
        <v>4.126451230209218E-4</v>
      </c>
      <c r="V297" s="154">
        <f>I297/'Total x Ano'!$K$30</f>
        <v>2.9345892696213633E-5</v>
      </c>
      <c r="W297" s="154">
        <f>J297/'Total x Ano'!$K$30</f>
        <v>1.3508001844084424E-3</v>
      </c>
      <c r="X297" s="154">
        <f>K297/'Total x Ano'!$K$30</f>
        <v>6.5127442016817041E-4</v>
      </c>
      <c r="Y297" s="154">
        <f>L297/'Total x Ano'!$K$30</f>
        <v>7.3967486885956561E-3</v>
      </c>
    </row>
    <row r="298" spans="1:25" x14ac:dyDescent="0.25">
      <c r="A298" s="157" t="s">
        <v>534</v>
      </c>
      <c r="B298" s="172">
        <f>'[1]SCC x Atuacao = Não Financeiro'!B74</f>
        <v>887.34968536399674</v>
      </c>
      <c r="C298" s="172">
        <f>'[1]SCC x Atuacao = Não Financeiro'!C74</f>
        <v>50.951292911771482</v>
      </c>
      <c r="D298" s="172">
        <f>'[1]SCC x Atuacao = Não Financeiro'!D74</f>
        <v>74855.381207695129</v>
      </c>
      <c r="E298" s="172">
        <f>'[1]SCC x Atuacao = Não Financeiro'!E74</f>
        <v>58.900222571447905</v>
      </c>
      <c r="F298" s="172">
        <f>'[1]SCC x Atuacao = Não Financeiro'!F74</f>
        <v>166.14514387664946</v>
      </c>
      <c r="G298" s="172">
        <f>'[1]SCC x Atuacao = Não Financeiro'!G74</f>
        <v>4170.8189202363747</v>
      </c>
      <c r="H298" s="172">
        <f>'[1]SCC x Atuacao = Não Financeiro'!H74</f>
        <v>1464.6142105301651</v>
      </c>
      <c r="I298" s="172">
        <f>'[1]SCC x Atuacao = Não Financeiro'!I74</f>
        <v>0</v>
      </c>
      <c r="J298" s="172">
        <f>'[1]SCC x Atuacao = Não Financeiro'!J74</f>
        <v>528.97007084777533</v>
      </c>
      <c r="K298" s="172">
        <f>'[1]SCC x Atuacao = Não Financeiro'!K74</f>
        <v>3276.1266137417215</v>
      </c>
      <c r="L298" s="172">
        <f t="shared" si="17"/>
        <v>85459.257367775048</v>
      </c>
      <c r="N298" s="157" t="s">
        <v>534</v>
      </c>
      <c r="O298" s="154">
        <f>B298/'Total x Ano'!$K$30</f>
        <v>5.9497119512156146E-6</v>
      </c>
      <c r="P298" s="154">
        <f>C298/'Total x Ano'!$K$30</f>
        <v>3.4163027425056437E-7</v>
      </c>
      <c r="Q298" s="154">
        <f>D298/'Total x Ano'!$K$30</f>
        <v>5.0190805668853258E-4</v>
      </c>
      <c r="R298" s="154">
        <f>E298/'Total x Ano'!$K$30</f>
        <v>3.9492813706115278E-7</v>
      </c>
      <c r="S298" s="154">
        <f>F298/'Total x Ano'!$K$30</f>
        <v>1.1140092394959755E-6</v>
      </c>
      <c r="T298" s="154">
        <f>G298/'Total x Ano'!$K$30</f>
        <v>2.7965492731208009E-5</v>
      </c>
      <c r="U298" s="154">
        <f>H298/'Total x Ano'!$K$30</f>
        <v>9.8202916122486604E-6</v>
      </c>
      <c r="V298" s="154">
        <f>I298/'Total x Ano'!$K$30</f>
        <v>0</v>
      </c>
      <c r="W298" s="154">
        <f>J298/'Total x Ano'!$K$30</f>
        <v>3.5467635862939072E-6</v>
      </c>
      <c r="X298" s="154">
        <f>K298/'Total x Ano'!$K$30</f>
        <v>2.1966548237946251E-5</v>
      </c>
      <c r="Y298" s="154">
        <f>L298/'Total x Ano'!$K$30</f>
        <v>5.7300743245825285E-4</v>
      </c>
    </row>
    <row r="299" spans="1:25" x14ac:dyDescent="0.25">
      <c r="A299" s="157" t="s">
        <v>535</v>
      </c>
      <c r="B299" s="172">
        <f>'[1]SCC x Atuacao = Não Financeiro'!B75</f>
        <v>1368.3191077369409</v>
      </c>
      <c r="C299" s="172">
        <f>'[1]SCC x Atuacao = Não Financeiro'!C75</f>
        <v>6271.7220682148409</v>
      </c>
      <c r="D299" s="172">
        <f>'[1]SCC x Atuacao = Não Financeiro'!D75</f>
        <v>129975.0552797703</v>
      </c>
      <c r="E299" s="172">
        <f>'[1]SCC x Atuacao = Não Financeiro'!E75</f>
        <v>2790.1965766454096</v>
      </c>
      <c r="F299" s="172">
        <f>'[1]SCC x Atuacao = Não Financeiro'!F75</f>
        <v>18195.565727198617</v>
      </c>
      <c r="G299" s="172">
        <f>'[1]SCC x Atuacao = Não Financeiro'!G75</f>
        <v>9680.721152556278</v>
      </c>
      <c r="H299" s="172">
        <f>'[1]SCC x Atuacao = Não Financeiro'!H75</f>
        <v>2338.1171825780111</v>
      </c>
      <c r="I299" s="172">
        <f>'[1]SCC x Atuacao = Não Financeiro'!I75</f>
        <v>183.46238023726482</v>
      </c>
      <c r="J299" s="172">
        <f>'[1]SCC x Atuacao = Não Financeiro'!J75</f>
        <v>427.06688236131015</v>
      </c>
      <c r="K299" s="172">
        <f>'[1]SCC x Atuacao = Não Financeiro'!K75</f>
        <v>16583.987672074272</v>
      </c>
      <c r="L299" s="172">
        <f t="shared" si="17"/>
        <v>187814.21402937325</v>
      </c>
      <c r="N299" s="157" t="s">
        <v>535</v>
      </c>
      <c r="O299" s="154">
        <f>B299/'Total x Ano'!$K$30</f>
        <v>9.174629441649746E-6</v>
      </c>
      <c r="P299" s="154">
        <f>C299/'Total x Ano'!$K$30</f>
        <v>4.2052124838083098E-5</v>
      </c>
      <c r="Q299" s="154">
        <f>D299/'Total x Ano'!$K$30</f>
        <v>8.7148747840119073E-4</v>
      </c>
      <c r="R299" s="154">
        <f>E299/'Total x Ano'!$K$30</f>
        <v>1.8708369645162269E-5</v>
      </c>
      <c r="S299" s="154">
        <f>F299/'Total x Ano'!$K$30</f>
        <v>1.220019307516118E-4</v>
      </c>
      <c r="T299" s="154">
        <f>G299/'Total x Ano'!$K$30</f>
        <v>6.4909587829653658E-5</v>
      </c>
      <c r="U299" s="154">
        <f>H299/'Total x Ano'!$K$30</f>
        <v>1.5677160846482454E-5</v>
      </c>
      <c r="V299" s="154">
        <f>I299/'Total x Ano'!$K$30</f>
        <v>1.2301219398622511E-6</v>
      </c>
      <c r="W299" s="154">
        <f>J299/'Total x Ano'!$K$30</f>
        <v>2.8634989969159403E-6</v>
      </c>
      <c r="X299" s="154">
        <f>K299/'Total x Ano'!$K$30</f>
        <v>1.1119624121000015E-4</v>
      </c>
      <c r="Y299" s="154">
        <f>L299/'Total x Ano'!$K$30</f>
        <v>1.2593011439006121E-3</v>
      </c>
    </row>
    <row r="300" spans="1:25" x14ac:dyDescent="0.25">
      <c r="A300" s="157" t="s">
        <v>536</v>
      </c>
      <c r="B300" s="172">
        <f>'[1]SCC x Atuacao = Não Financeiro'!B76</f>
        <v>8752.1006174401828</v>
      </c>
      <c r="C300" s="172">
        <f>'[1]SCC x Atuacao = Não Financeiro'!C76</f>
        <v>12876.702041758213</v>
      </c>
      <c r="D300" s="172">
        <f>'[1]SCC x Atuacao = Não Financeiro'!D76</f>
        <v>318053.26820206502</v>
      </c>
      <c r="E300" s="172">
        <f>'[1]SCC x Atuacao = Não Financeiro'!E76</f>
        <v>7599.3023159379454</v>
      </c>
      <c r="F300" s="172">
        <f>'[1]SCC x Atuacao = Não Financeiro'!F76</f>
        <v>25225.592944460645</v>
      </c>
      <c r="G300" s="172">
        <f>'[1]SCC x Atuacao = Não Financeiro'!G76</f>
        <v>18500.517165120411</v>
      </c>
      <c r="H300" s="172">
        <f>'[1]SCC x Atuacao = Não Financeiro'!H76</f>
        <v>7807.3427031119654</v>
      </c>
      <c r="I300" s="172">
        <f>'[1]SCC x Atuacao = Não Financeiro'!I76</f>
        <v>1890.2866222163107</v>
      </c>
      <c r="J300" s="172">
        <f>'[1]SCC x Atuacao = Não Financeiro'!J76</f>
        <v>10634.698108746616</v>
      </c>
      <c r="K300" s="172">
        <f>'[1]SCC x Atuacao = Não Financeiro'!K76</f>
        <v>38781.274962572366</v>
      </c>
      <c r="L300" s="172">
        <f t="shared" si="17"/>
        <v>450121.08568342967</v>
      </c>
      <c r="N300" s="157" t="s">
        <v>536</v>
      </c>
      <c r="O300" s="154">
        <f>B300/'Total x Ano'!$K$30</f>
        <v>5.868315332806473E-5</v>
      </c>
      <c r="P300" s="154">
        <f>C300/'Total x Ano'!$K$30</f>
        <v>8.6338756066233708E-5</v>
      </c>
      <c r="Q300" s="154">
        <f>D300/'Total x Ano'!$K$30</f>
        <v>2.1325587444917696E-3</v>
      </c>
      <c r="R300" s="154">
        <f>E300/'Total x Ano'!$K$30</f>
        <v>5.0953598739925794E-5</v>
      </c>
      <c r="S300" s="154">
        <f>F300/'Total x Ano'!$K$30</f>
        <v>1.6913851922603873E-4</v>
      </c>
      <c r="T300" s="154">
        <f>G300/'Total x Ano'!$K$30</f>
        <v>1.2404664124700057E-4</v>
      </c>
      <c r="U300" s="154">
        <f>H300/'Total x Ano'!$K$30</f>
        <v>5.234851711125202E-5</v>
      </c>
      <c r="V300" s="154">
        <f>I300/'Total x Ano'!$K$30</f>
        <v>1.2674440632511099E-5</v>
      </c>
      <c r="W300" s="154">
        <f>J300/'Total x Ano'!$K$30</f>
        <v>7.1306038057842628E-5</v>
      </c>
      <c r="X300" s="154">
        <f>K300/'Total x Ano'!$K$30</f>
        <v>2.6002986075725676E-4</v>
      </c>
      <c r="Y300" s="154">
        <f>L300/'Total x Ano'!$K$30</f>
        <v>3.0180782696578954E-3</v>
      </c>
    </row>
    <row r="301" spans="1:25" x14ac:dyDescent="0.25">
      <c r="A301" s="157" t="s">
        <v>537</v>
      </c>
      <c r="B301" s="172">
        <f>'[1]SCC x Atuacao = Não Financeiro'!B77</f>
        <v>8470.6367965884456</v>
      </c>
      <c r="C301" s="172">
        <f>'[1]SCC x Atuacao = Não Financeiro'!C77</f>
        <v>57778.645436315543</v>
      </c>
      <c r="D301" s="172">
        <f>'[1]SCC x Atuacao = Não Financeiro'!D77</f>
        <v>191322.78632714902</v>
      </c>
      <c r="E301" s="172">
        <f>'[1]SCC x Atuacao = Não Financeiro'!E77</f>
        <v>15220.940828339093</v>
      </c>
      <c r="F301" s="172">
        <f>'[1]SCC x Atuacao = Não Financeiro'!F77</f>
        <v>22756.827116538192</v>
      </c>
      <c r="G301" s="172">
        <f>'[1]SCC x Atuacao = Não Financeiro'!G77</f>
        <v>11408.650918122947</v>
      </c>
      <c r="H301" s="172">
        <f>'[1]SCC x Atuacao = Não Financeiro'!H77</f>
        <v>5884.483069810195</v>
      </c>
      <c r="I301" s="172">
        <f>'[1]SCC x Atuacao = Não Financeiro'!I77</f>
        <v>726.626842822193</v>
      </c>
      <c r="J301" s="172">
        <f>'[1]SCC x Atuacao = Não Financeiro'!J77</f>
        <v>13283.339194868677</v>
      </c>
      <c r="K301" s="172">
        <f>'[1]SCC x Atuacao = Não Financeiro'!K77</f>
        <v>39071.277794078516</v>
      </c>
      <c r="L301" s="172">
        <f t="shared" si="17"/>
        <v>365924.21432463283</v>
      </c>
      <c r="N301" s="157" t="s">
        <v>537</v>
      </c>
      <c r="O301" s="154">
        <f>B301/'Total x Ano'!$K$30</f>
        <v>5.6795928160379623E-5</v>
      </c>
      <c r="P301" s="154">
        <f>C301/'Total x Ano'!$K$30</f>
        <v>3.8740792153037267E-4</v>
      </c>
      <c r="Q301" s="154">
        <f>D301/'Total x Ano'!$K$30</f>
        <v>1.2828262489139952E-3</v>
      </c>
      <c r="R301" s="154">
        <f>E301/'Total x Ano'!$K$30</f>
        <v>1.0205696249045989E-4</v>
      </c>
      <c r="S301" s="154">
        <f>F301/'Total x Ano'!$K$30</f>
        <v>1.5258535445524419E-4</v>
      </c>
      <c r="T301" s="154">
        <f>G301/'Total x Ano'!$K$30</f>
        <v>7.6495419826467853E-5</v>
      </c>
      <c r="U301" s="154">
        <f>H301/'Total x Ano'!$K$30</f>
        <v>3.9455673253339723E-5</v>
      </c>
      <c r="V301" s="154">
        <f>I301/'Total x Ano'!$K$30</f>
        <v>4.8720594396107297E-6</v>
      </c>
      <c r="W301" s="154">
        <f>J301/'Total x Ano'!$K$30</f>
        <v>8.9065272984619923E-5</v>
      </c>
      <c r="X301" s="154">
        <f>K301/'Total x Ano'!$K$30</f>
        <v>2.6197434030230868E-4</v>
      </c>
      <c r="Y301" s="154">
        <f>L301/'Total x Ano'!$K$30</f>
        <v>2.4535351813567987E-3</v>
      </c>
    </row>
    <row r="302" spans="1:25" x14ac:dyDescent="0.25">
      <c r="A302" s="157" t="s">
        <v>538</v>
      </c>
      <c r="B302" s="172">
        <f>'[1]SCC x Atuacao = Não Financeiro'!B78</f>
        <v>87244.672572234485</v>
      </c>
      <c r="C302" s="172">
        <f>'[1]SCC x Atuacao = Não Financeiro'!C78</f>
        <v>224308.35813055164</v>
      </c>
      <c r="D302" s="172">
        <f>'[1]SCC x Atuacao = Não Financeiro'!D78</f>
        <v>794656.52799066831</v>
      </c>
      <c r="E302" s="172">
        <f>'[1]SCC x Atuacao = Não Financeiro'!E78</f>
        <v>55082.587358861041</v>
      </c>
      <c r="F302" s="172">
        <f>'[1]SCC x Atuacao = Não Financeiro'!F78</f>
        <v>227430.60465191194</v>
      </c>
      <c r="G302" s="172">
        <f>'[1]SCC x Atuacao = Não Financeiro'!G78</f>
        <v>42594.421595763466</v>
      </c>
      <c r="H302" s="172">
        <f>'[1]SCC x Atuacao = Não Financeiro'!H78</f>
        <v>126976.69269113411</v>
      </c>
      <c r="I302" s="172">
        <f>'[1]SCC x Atuacao = Não Financeiro'!I78</f>
        <v>26578.217486530419</v>
      </c>
      <c r="J302" s="172">
        <f>'[1]SCC x Atuacao = Não Financeiro'!J78</f>
        <v>3493.9447810799643</v>
      </c>
      <c r="K302" s="172">
        <f>'[1]SCC x Atuacao = Não Financeiro'!K78</f>
        <v>213762.3587461955</v>
      </c>
      <c r="L302" s="172">
        <f t="shared" si="17"/>
        <v>1802128.3860049304</v>
      </c>
      <c r="N302" s="157" t="s">
        <v>538</v>
      </c>
      <c r="O302" s="154">
        <f>B302/'Total x Ano'!$K$30</f>
        <v>5.8497870641604642E-4</v>
      </c>
      <c r="P302" s="154">
        <f>C302/'Total x Ano'!$K$30</f>
        <v>1.503995708951478E-3</v>
      </c>
      <c r="Q302" s="154">
        <f>D302/'Total x Ano'!$K$30</f>
        <v>5.3282009558138707E-3</v>
      </c>
      <c r="R302" s="154">
        <f>E302/'Total x Ano'!$K$30</f>
        <v>3.6933075395012788E-4</v>
      </c>
      <c r="S302" s="154">
        <f>F302/'Total x Ano'!$K$30</f>
        <v>1.5249304855668082E-3</v>
      </c>
      <c r="T302" s="154">
        <f>G302/'Total x Ano'!$K$30</f>
        <v>2.8559714777999154E-4</v>
      </c>
      <c r="U302" s="154">
        <f>H302/'Total x Ano'!$K$30</f>
        <v>8.5138334806573155E-4</v>
      </c>
      <c r="V302" s="154">
        <f>I302/'Total x Ano'!$K$30</f>
        <v>1.7820791603340768E-4</v>
      </c>
      <c r="W302" s="154">
        <f>J302/'Total x Ano'!$K$30</f>
        <v>2.3427026981309545E-5</v>
      </c>
      <c r="X302" s="154">
        <f>K302/'Total x Ano'!$K$30</f>
        <v>1.4332843990704388E-3</v>
      </c>
      <c r="Y302" s="154">
        <f>L302/'Total x Ano'!$K$30</f>
        <v>1.2083336448629207E-2</v>
      </c>
    </row>
    <row r="303" spans="1:25" x14ac:dyDescent="0.25">
      <c r="A303" s="157" t="s">
        <v>539</v>
      </c>
      <c r="B303" s="172">
        <f>'[1]SCC x Atuacao = Não Financeiro'!B79</f>
        <v>16196.074518264722</v>
      </c>
      <c r="C303" s="172">
        <f>'[1]SCC x Atuacao = Não Financeiro'!C79</f>
        <v>18749.654754675641</v>
      </c>
      <c r="D303" s="172">
        <f>'[1]SCC x Atuacao = Não Financeiro'!D79</f>
        <v>603216.79397785699</v>
      </c>
      <c r="E303" s="172">
        <f>'[1]SCC x Atuacao = Não Financeiro'!E79</f>
        <v>4899.615328908194</v>
      </c>
      <c r="F303" s="172">
        <f>'[1]SCC x Atuacao = Não Financeiro'!F79</f>
        <v>22909.877334669407</v>
      </c>
      <c r="G303" s="172">
        <f>'[1]SCC x Atuacao = Não Financeiro'!G79</f>
        <v>37076.635059084067</v>
      </c>
      <c r="H303" s="172">
        <f>'[1]SCC x Atuacao = Não Financeiro'!H79</f>
        <v>17536.792770639306</v>
      </c>
      <c r="I303" s="172">
        <f>'[1]SCC x Atuacao = Não Financeiro'!I79</f>
        <v>655.91309874614672</v>
      </c>
      <c r="J303" s="172">
        <f>'[1]SCC x Atuacao = Não Financeiro'!J79</f>
        <v>10143.311335125227</v>
      </c>
      <c r="K303" s="172">
        <f>'[1]SCC x Atuacao = Não Financeiro'!K79</f>
        <v>86601.242277164434</v>
      </c>
      <c r="L303" s="172">
        <f t="shared" si="17"/>
        <v>817985.91045513412</v>
      </c>
      <c r="N303" s="157" t="s">
        <v>539</v>
      </c>
      <c r="O303" s="154">
        <f>B303/'Total x Ano'!$K$30</f>
        <v>1.0859526938871903E-4</v>
      </c>
      <c r="P303" s="154">
        <f>C303/'Total x Ano'!$K$30</f>
        <v>1.2571711785675532E-4</v>
      </c>
      <c r="Q303" s="154">
        <f>D303/'Total x Ano'!$K$30</f>
        <v>4.0445905684091217E-3</v>
      </c>
      <c r="R303" s="154">
        <f>E303/'Total x Ano'!$K$30</f>
        <v>3.2852099188840358E-5</v>
      </c>
      <c r="S303" s="154">
        <f>F303/'Total x Ano'!$K$30</f>
        <v>1.5361156174079467E-4</v>
      </c>
      <c r="T303" s="154">
        <f>G303/'Total x Ano'!$K$30</f>
        <v>2.4860018813372618E-4</v>
      </c>
      <c r="U303" s="154">
        <f>H303/'Total x Ano'!$K$30</f>
        <v>1.1758483409014087E-4</v>
      </c>
      <c r="V303" s="154">
        <f>I303/'Total x Ano'!$K$30</f>
        <v>4.3979212106983367E-6</v>
      </c>
      <c r="W303" s="154">
        <f>J303/'Total x Ano'!$K$30</f>
        <v>6.8011271847963177E-5</v>
      </c>
      <c r="X303" s="154">
        <f>K303/'Total x Ano'!$K$30</f>
        <v>5.8066448285852969E-4</v>
      </c>
      <c r="Y303" s="154">
        <f>L303/'Total x Ano'!$K$30</f>
        <v>5.4846253147252891E-3</v>
      </c>
    </row>
    <row r="304" spans="1:25" x14ac:dyDescent="0.25">
      <c r="A304" s="157" t="s">
        <v>540</v>
      </c>
      <c r="B304" s="172">
        <f>'[1]SCC x Atuacao = Não Financeiro'!B80</f>
        <v>4338.0362498016138</v>
      </c>
      <c r="C304" s="172">
        <f>'[1]SCC x Atuacao = Não Financeiro'!C80</f>
        <v>22360.493886796681</v>
      </c>
      <c r="D304" s="172">
        <f>'[1]SCC x Atuacao = Não Financeiro'!D80</f>
        <v>341208.11757401138</v>
      </c>
      <c r="E304" s="172">
        <f>'[1]SCC x Atuacao = Não Financeiro'!E80</f>
        <v>13533.12886347633</v>
      </c>
      <c r="F304" s="172">
        <f>'[1]SCC x Atuacao = Não Financeiro'!F80</f>
        <v>9666.1543950807682</v>
      </c>
      <c r="G304" s="172">
        <f>'[1]SCC x Atuacao = Não Financeiro'!G80</f>
        <v>28018.806603440706</v>
      </c>
      <c r="H304" s="172">
        <f>'[1]SCC x Atuacao = Não Financeiro'!H80</f>
        <v>11811.429939382049</v>
      </c>
      <c r="I304" s="172">
        <f>'[1]SCC x Atuacao = Não Financeiro'!I80</f>
        <v>9002.5180668710618</v>
      </c>
      <c r="J304" s="172">
        <f>'[1]SCC x Atuacao = Não Financeiro'!J80</f>
        <v>0</v>
      </c>
      <c r="K304" s="172">
        <f>'[1]SCC x Atuacao = Não Financeiro'!K80</f>
        <v>70039.708155533852</v>
      </c>
      <c r="L304" s="172">
        <f t="shared" si="17"/>
        <v>509978.39373439446</v>
      </c>
      <c r="N304" s="157" t="s">
        <v>540</v>
      </c>
      <c r="O304" s="154">
        <f>B304/'Total x Ano'!$K$30</f>
        <v>2.9086691014787216E-5</v>
      </c>
      <c r="P304" s="154">
        <f>C304/'Total x Ano'!$K$30</f>
        <v>1.4992792571824108E-4</v>
      </c>
      <c r="Q304" s="154">
        <f>D304/'Total x Ano'!$K$30</f>
        <v>2.2878128526626139E-3</v>
      </c>
      <c r="R304" s="154">
        <f>E304/'Total x Ano'!$K$30</f>
        <v>9.0740121808165173E-5</v>
      </c>
      <c r="S304" s="154">
        <f>F304/'Total x Ano'!$K$30</f>
        <v>6.4811917190364538E-5</v>
      </c>
      <c r="T304" s="154">
        <f>G304/'Total x Ano'!$K$30</f>
        <v>1.8786711851811512E-4</v>
      </c>
      <c r="U304" s="154">
        <f>H304/'Total x Ano'!$K$30</f>
        <v>7.9196067830305465E-5</v>
      </c>
      <c r="V304" s="154">
        <f>I304/'Total x Ano'!$K$30</f>
        <v>6.0362211444888944E-5</v>
      </c>
      <c r="W304" s="154">
        <f>J304/'Total x Ano'!$K$30</f>
        <v>0</v>
      </c>
      <c r="X304" s="154">
        <f>K304/'Total x Ano'!$K$30</f>
        <v>4.6961879352185016E-4</v>
      </c>
      <c r="Y304" s="154">
        <f>L304/'Total x Ano'!$K$30</f>
        <v>3.4194236997093313E-3</v>
      </c>
    </row>
    <row r="305" spans="1:25" x14ac:dyDescent="0.25">
      <c r="A305" s="157" t="s">
        <v>541</v>
      </c>
      <c r="B305" s="172">
        <f>'[1]SCC x Atuacao = Não Financeiro'!B81</f>
        <v>57121.847002459523</v>
      </c>
      <c r="C305" s="172">
        <f>'[1]SCC x Atuacao = Não Financeiro'!C81</f>
        <v>68293.995624874937</v>
      </c>
      <c r="D305" s="172">
        <f>'[1]SCC x Atuacao = Não Financeiro'!D81</f>
        <v>793612.67171546665</v>
      </c>
      <c r="E305" s="172">
        <f>'[1]SCC x Atuacao = Não Financeiro'!E81</f>
        <v>22583.180749003841</v>
      </c>
      <c r="F305" s="172">
        <f>'[1]SCC x Atuacao = Não Financeiro'!F81</f>
        <v>395133.94090606534</v>
      </c>
      <c r="G305" s="172">
        <f>'[1]SCC x Atuacao = Não Financeiro'!G81</f>
        <v>60397.450306816434</v>
      </c>
      <c r="H305" s="172">
        <f>'[1]SCC x Atuacao = Não Financeiro'!H81</f>
        <v>64171.798047887096</v>
      </c>
      <c r="I305" s="172">
        <f>'[1]SCC x Atuacao = Não Financeiro'!I81</f>
        <v>6383.8473059340586</v>
      </c>
      <c r="J305" s="172">
        <f>'[1]SCC x Atuacao = Não Financeiro'!J81</f>
        <v>7866.6560262227858</v>
      </c>
      <c r="K305" s="172">
        <f>'[1]SCC x Atuacao = Não Financeiro'!K81</f>
        <v>295184.83468334406</v>
      </c>
      <c r="L305" s="172">
        <f t="shared" si="17"/>
        <v>1770750.2223680748</v>
      </c>
      <c r="N305" s="157" t="s">
        <v>541</v>
      </c>
      <c r="O305" s="154">
        <f>B305/'Total x Ano'!$K$30</f>
        <v>3.8300406411552511E-4</v>
      </c>
      <c r="P305" s="154">
        <f>C305/'Total x Ano'!$K$30</f>
        <v>4.5791372743757291E-4</v>
      </c>
      <c r="Q305" s="154">
        <f>D305/'Total x Ano'!$K$30</f>
        <v>5.321201861478957E-3</v>
      </c>
      <c r="R305" s="154">
        <f>E305/'Total x Ano'!$K$30</f>
        <v>1.5142104923798307E-4</v>
      </c>
      <c r="S305" s="154">
        <f>F305/'Total x Ano'!$K$30</f>
        <v>2.6493874616920305E-3</v>
      </c>
      <c r="T305" s="154">
        <f>G305/'Total x Ano'!$K$30</f>
        <v>4.0496710354499105E-4</v>
      </c>
      <c r="U305" s="154">
        <f>H305/'Total x Ano'!$K$30</f>
        <v>4.3027424258328356E-4</v>
      </c>
      <c r="V305" s="154">
        <f>I305/'Total x Ano'!$K$30</f>
        <v>4.2803928639779681E-5</v>
      </c>
      <c r="W305" s="154">
        <f>J305/'Total x Ano'!$K$30</f>
        <v>5.2746215102471797E-5</v>
      </c>
      <c r="X305" s="154">
        <f>K305/'Total x Ano'!$K$30</f>
        <v>1.9792250650459927E-3</v>
      </c>
      <c r="Y305" s="154">
        <f>L305/'Total x Ano'!$K$30</f>
        <v>1.1872944718878588E-2</v>
      </c>
    </row>
    <row r="306" spans="1:25" x14ac:dyDescent="0.25">
      <c r="A306" s="157" t="s">
        <v>542</v>
      </c>
      <c r="B306" s="172">
        <f>'[1]SCC x Atuacao = Não Financeiro'!B82</f>
        <v>13384.084884399012</v>
      </c>
      <c r="C306" s="172">
        <f>'[1]SCC x Atuacao = Não Financeiro'!C82</f>
        <v>5490.0693705476069</v>
      </c>
      <c r="D306" s="172">
        <f>'[1]SCC x Atuacao = Não Financeiro'!D82</f>
        <v>194237.57347214129</v>
      </c>
      <c r="E306" s="172">
        <f>'[1]SCC x Atuacao = Não Financeiro'!E82</f>
        <v>9834.8888651327361</v>
      </c>
      <c r="F306" s="172">
        <f>'[1]SCC x Atuacao = Não Financeiro'!F82</f>
        <v>38040.656386562849</v>
      </c>
      <c r="G306" s="172">
        <f>'[1]SCC x Atuacao = Não Financeiro'!G82</f>
        <v>18810.21539307481</v>
      </c>
      <c r="H306" s="172">
        <f>'[1]SCC x Atuacao = Não Financeiro'!H82</f>
        <v>18700.023838483561</v>
      </c>
      <c r="I306" s="172">
        <f>'[1]SCC x Atuacao = Não Financeiro'!I82</f>
        <v>248.14163058594301</v>
      </c>
      <c r="J306" s="172">
        <f>'[1]SCC x Atuacao = Não Financeiro'!J82</f>
        <v>331.72112106489988</v>
      </c>
      <c r="K306" s="172">
        <f>'[1]SCC x Atuacao = Não Financeiro'!K82</f>
        <v>32041.617473481369</v>
      </c>
      <c r="L306" s="172">
        <f t="shared" si="17"/>
        <v>331118.99243547407</v>
      </c>
      <c r="N306" s="157" t="s">
        <v>542</v>
      </c>
      <c r="O306" s="154">
        <f>B306/'Total x Ano'!$K$30</f>
        <v>8.9740776501349309E-5</v>
      </c>
      <c r="P306" s="154">
        <f>C306/'Total x Ano'!$K$30</f>
        <v>3.6811115038093191E-5</v>
      </c>
      <c r="Q306" s="154">
        <f>D306/'Total x Ano'!$K$30</f>
        <v>1.3023700028566097E-3</v>
      </c>
      <c r="R306" s="154">
        <f>E306/'Total x Ano'!$K$30</f>
        <v>6.5943287956150531E-5</v>
      </c>
      <c r="S306" s="154">
        <f>F306/'Total x Ano'!$K$30</f>
        <v>2.5506398623714743E-4</v>
      </c>
      <c r="T306" s="154">
        <f>G306/'Total x Ano'!$K$30</f>
        <v>1.2612317914240166E-4</v>
      </c>
      <c r="U306" s="154">
        <f>H306/'Total x Ano'!$K$30</f>
        <v>1.2538434075648884E-4</v>
      </c>
      <c r="V306" s="154">
        <f>I306/'Total x Ano'!$K$30</f>
        <v>1.6637986686000772E-6</v>
      </c>
      <c r="W306" s="154">
        <f>J306/'Total x Ano'!$K$30</f>
        <v>2.2242021956213057E-6</v>
      </c>
      <c r="X306" s="154">
        <f>K306/'Total x Ano'!$K$30</f>
        <v>2.1484021188337946E-4</v>
      </c>
      <c r="Y306" s="154">
        <f>L306/'Total x Ano'!$K$30</f>
        <v>2.2201649012358413E-3</v>
      </c>
    </row>
    <row r="307" spans="1:25" x14ac:dyDescent="0.25">
      <c r="A307" s="157" t="s">
        <v>543</v>
      </c>
      <c r="B307" s="172">
        <f>'[1]SCC x Atuacao = Não Financeiro'!B83</f>
        <v>45440.098476767031</v>
      </c>
      <c r="C307" s="172">
        <f>'[1]SCC x Atuacao = Não Financeiro'!C83</f>
        <v>5150.8561959382987</v>
      </c>
      <c r="D307" s="172">
        <f>'[1]SCC x Atuacao = Não Financeiro'!D83</f>
        <v>193869.51030705063</v>
      </c>
      <c r="E307" s="172">
        <f>'[1]SCC x Atuacao = Não Financeiro'!E83</f>
        <v>11798.614113808831</v>
      </c>
      <c r="F307" s="172">
        <f>'[1]SCC x Atuacao = Não Financeiro'!F83</f>
        <v>37362.24850402552</v>
      </c>
      <c r="G307" s="172">
        <f>'[1]SCC x Atuacao = Não Financeiro'!G83</f>
        <v>16104.091228166704</v>
      </c>
      <c r="H307" s="172">
        <f>'[1]SCC x Atuacao = Não Financeiro'!H83</f>
        <v>11677.246618495668</v>
      </c>
      <c r="I307" s="172">
        <f>'[1]SCC x Atuacao = Não Financeiro'!I83</f>
        <v>383.25744083406943</v>
      </c>
      <c r="J307" s="172">
        <f>'[1]SCC x Atuacao = Não Financeiro'!J83</f>
        <v>217.24268644338571</v>
      </c>
      <c r="K307" s="172">
        <f>'[1]SCC x Atuacao = Não Financeiro'!K83</f>
        <v>45204.311464952931</v>
      </c>
      <c r="L307" s="172">
        <f t="shared" si="17"/>
        <v>367207.47703648312</v>
      </c>
      <c r="N307" s="157" t="s">
        <v>543</v>
      </c>
      <c r="O307" s="154">
        <f>B307/'Total x Ano'!$K$30</f>
        <v>3.0467751488606618E-4</v>
      </c>
      <c r="P307" s="154">
        <f>C307/'Total x Ano'!$K$30</f>
        <v>3.4536678350650292E-5</v>
      </c>
      <c r="Q307" s="154">
        <f>D307/'Total x Ano'!$K$30</f>
        <v>1.2999021259324814E-3</v>
      </c>
      <c r="R307" s="154">
        <f>E307/'Total x Ano'!$K$30</f>
        <v>7.9110137253177472E-5</v>
      </c>
      <c r="S307" s="154">
        <f>F307/'Total x Ano'!$K$30</f>
        <v>2.5051523668203208E-4</v>
      </c>
      <c r="T307" s="154">
        <f>G307/'Total x Ano'!$K$30</f>
        <v>1.0797851807924647E-4</v>
      </c>
      <c r="U307" s="154">
        <f>H307/'Total x Ano'!$K$30</f>
        <v>7.8296363777777389E-5</v>
      </c>
      <c r="V307" s="154">
        <f>I307/'Total x Ano'!$K$30</f>
        <v>2.569755096253166E-6</v>
      </c>
      <c r="W307" s="154">
        <f>J307/'Total x Ano'!$K$30</f>
        <v>1.456620123008432E-6</v>
      </c>
      <c r="X307" s="154">
        <f>K307/'Total x Ano'!$K$30</f>
        <v>3.0309655438619704E-4</v>
      </c>
      <c r="Y307" s="154">
        <f>L307/'Total x Ano'!$K$30</f>
        <v>2.4621395045668903E-3</v>
      </c>
    </row>
    <row r="308" spans="1:25" x14ac:dyDescent="0.25">
      <c r="A308" s="157" t="s">
        <v>544</v>
      </c>
      <c r="B308" s="172">
        <f>'[1]SCC x Atuacao = Não Financeiro'!B84</f>
        <v>66223.024173784986</v>
      </c>
      <c r="C308" s="172">
        <f>'[1]SCC x Atuacao = Não Financeiro'!C84</f>
        <v>126384.69838546356</v>
      </c>
      <c r="D308" s="172">
        <f>'[1]SCC x Atuacao = Não Financeiro'!D84</f>
        <v>787016.05409037054</v>
      </c>
      <c r="E308" s="172">
        <f>'[1]SCC x Atuacao = Não Financeiro'!E84</f>
        <v>57910.414703107817</v>
      </c>
      <c r="F308" s="172">
        <f>'[1]SCC x Atuacao = Não Financeiro'!F84</f>
        <v>153225.66838171589</v>
      </c>
      <c r="G308" s="172">
        <f>'[1]SCC x Atuacao = Não Financeiro'!G84</f>
        <v>117161.90952344777</v>
      </c>
      <c r="H308" s="172">
        <f>'[1]SCC x Atuacao = Não Financeiro'!H84</f>
        <v>28649.402549994153</v>
      </c>
      <c r="I308" s="172">
        <f>'[1]SCC x Atuacao = Não Financeiro'!I84</f>
        <v>8683.5592734610109</v>
      </c>
      <c r="J308" s="172">
        <f>'[1]SCC x Atuacao = Não Financeiro'!J84</f>
        <v>27230.111007462248</v>
      </c>
      <c r="K308" s="172">
        <f>'[1]SCC x Atuacao = Não Financeiro'!K84</f>
        <v>361962.50158932793</v>
      </c>
      <c r="L308" s="172">
        <f t="shared" si="17"/>
        <v>1734447.3436781359</v>
      </c>
      <c r="N308" s="157" t="s">
        <v>544</v>
      </c>
      <c r="O308" s="154">
        <f>B308/'Total x Ano'!$K$30</f>
        <v>4.4402778844823102E-4</v>
      </c>
      <c r="P308" s="154">
        <f>C308/'Total x Ano'!$K$30</f>
        <v>8.4741400469006464E-4</v>
      </c>
      <c r="Q308" s="154">
        <f>D308/'Total x Ano'!$K$30</f>
        <v>5.2769713001016415E-3</v>
      </c>
      <c r="R308" s="154">
        <f>E308/'Total x Ano'!$K$30</f>
        <v>3.8829143926229735E-4</v>
      </c>
      <c r="S308" s="154">
        <f>F308/'Total x Ano'!$K$30</f>
        <v>1.0273836858687014E-3</v>
      </c>
      <c r="T308" s="154">
        <f>G308/'Total x Ano'!$K$30</f>
        <v>7.8557486954306303E-4</v>
      </c>
      <c r="U308" s="154">
        <f>H308/'Total x Ano'!$K$30</f>
        <v>1.9209528730149405E-4</v>
      </c>
      <c r="V308" s="154">
        <f>I308/'Total x Ano'!$K$30</f>
        <v>5.8223581120904958E-5</v>
      </c>
      <c r="W308" s="154">
        <f>J308/'Total x Ano'!$K$30</f>
        <v>1.8257888582849712E-4</v>
      </c>
      <c r="X308" s="154">
        <f>K308/'Total x Ano'!$K$30</f>
        <v>2.4269717532096891E-3</v>
      </c>
      <c r="Y308" s="154">
        <f>L308/'Total x Ano'!$K$30</f>
        <v>1.1629532595374584E-2</v>
      </c>
    </row>
    <row r="309" spans="1:25" x14ac:dyDescent="0.25">
      <c r="A309" s="157" t="s">
        <v>545</v>
      </c>
      <c r="B309" s="172">
        <f>'[1]SCC x Atuacao = Não Financeiro'!B85</f>
        <v>219520.70680339794</v>
      </c>
      <c r="C309" s="172">
        <f>'[1]SCC x Atuacao = Não Financeiro'!C85</f>
        <v>259515.6541885855</v>
      </c>
      <c r="D309" s="172">
        <f>'[1]SCC x Atuacao = Não Financeiro'!D85</f>
        <v>1984762.4161498302</v>
      </c>
      <c r="E309" s="172">
        <f>'[1]SCC x Atuacao = Não Financeiro'!E85</f>
        <v>175479.82388011599</v>
      </c>
      <c r="F309" s="172">
        <f>'[1]SCC x Atuacao = Não Financeiro'!F85</f>
        <v>646145.57148422755</v>
      </c>
      <c r="G309" s="172">
        <f>'[1]SCC x Atuacao = Não Financeiro'!G85</f>
        <v>276698.47232565959</v>
      </c>
      <c r="H309" s="172">
        <f>'[1]SCC x Atuacao = Não Financeiro'!H85</f>
        <v>131528.70841270077</v>
      </c>
      <c r="I309" s="172">
        <f>'[1]SCC x Atuacao = Não Financeiro'!I85</f>
        <v>85232.482135615253</v>
      </c>
      <c r="J309" s="172">
        <f>'[1]SCC x Atuacao = Não Financeiro'!J85</f>
        <v>168379.22276064934</v>
      </c>
      <c r="K309" s="172">
        <f>'[1]SCC x Atuacao = Não Financeiro'!K85</f>
        <v>763393.74915063567</v>
      </c>
      <c r="L309" s="172">
        <f t="shared" si="17"/>
        <v>4710656.8072914183</v>
      </c>
      <c r="N309" s="157" t="s">
        <v>545</v>
      </c>
      <c r="O309" s="154">
        <f>B309/'Total x Ano'!$K$30</f>
        <v>1.4718943324713199E-3</v>
      </c>
      <c r="P309" s="154">
        <f>C309/'Total x Ano'!$K$30</f>
        <v>1.7400619110153725E-3</v>
      </c>
      <c r="Q309" s="154">
        <f>D309/'Total x Ano'!$K$30</f>
        <v>1.3307904270959639E-2</v>
      </c>
      <c r="R309" s="154">
        <f>E309/'Total x Ano'!$K$30</f>
        <v>1.1765986088206695E-3</v>
      </c>
      <c r="S309" s="154">
        <f>F309/'Total x Ano'!$K$30</f>
        <v>4.3324295847445545E-3</v>
      </c>
      <c r="T309" s="154">
        <f>G309/'Total x Ano'!$K$30</f>
        <v>1.8552733322982657E-3</v>
      </c>
      <c r="U309" s="154">
        <f>H309/'Total x Ano'!$K$30</f>
        <v>8.8190477923028629E-4</v>
      </c>
      <c r="V309" s="154">
        <f>I309/'Total x Ano'!$K$30</f>
        <v>5.7148689626910956E-4</v>
      </c>
      <c r="W309" s="154">
        <f>J309/'Total x Ano'!$K$30</f>
        <v>1.1289888197621701E-3</v>
      </c>
      <c r="X309" s="154">
        <f>K309/'Total x Ano'!$K$30</f>
        <v>5.1185828853274277E-3</v>
      </c>
      <c r="Y309" s="154">
        <f>L309/'Total x Ano'!$K$30</f>
        <v>3.1585125420898821E-2</v>
      </c>
    </row>
    <row r="310" spans="1:25" x14ac:dyDescent="0.25">
      <c r="A310" s="157" t="s">
        <v>546</v>
      </c>
      <c r="B310" s="172">
        <f>'[1]SCC x Atuacao = Não Financeiro'!B86</f>
        <v>15112.955676147565</v>
      </c>
      <c r="C310" s="172">
        <f>'[1]SCC x Atuacao = Não Financeiro'!C86</f>
        <v>15713.960269204701</v>
      </c>
      <c r="D310" s="172">
        <f>'[1]SCC x Atuacao = Não Financeiro'!D86</f>
        <v>497442.37794105272</v>
      </c>
      <c r="E310" s="172">
        <f>'[1]SCC x Atuacao = Não Financeiro'!E86</f>
        <v>15685.757246468418</v>
      </c>
      <c r="F310" s="172">
        <f>'[1]SCC x Atuacao = Não Financeiro'!F86</f>
        <v>238680.43675113618</v>
      </c>
      <c r="G310" s="172">
        <f>'[1]SCC x Atuacao = Não Financeiro'!G86</f>
        <v>47768.329175482751</v>
      </c>
      <c r="H310" s="172">
        <f>'[1]SCC x Atuacao = Não Financeiro'!H86</f>
        <v>20875.322078017416</v>
      </c>
      <c r="I310" s="172">
        <f>'[1]SCC x Atuacao = Não Financeiro'!I86</f>
        <v>95701.396060878731</v>
      </c>
      <c r="J310" s="172">
        <f>'[1]SCC x Atuacao = Não Financeiro'!J86</f>
        <v>11497.818500204135</v>
      </c>
      <c r="K310" s="172">
        <f>'[1]SCC x Atuacao = Não Financeiro'!K86</f>
        <v>124540.43970764111</v>
      </c>
      <c r="L310" s="172">
        <f t="shared" si="17"/>
        <v>1083018.7934062337</v>
      </c>
      <c r="N310" s="157" t="s">
        <v>546</v>
      </c>
      <c r="O310" s="154">
        <f>B310/'Total x Ano'!$K$30</f>
        <v>1.013329181129784E-4</v>
      </c>
      <c r="P310" s="154">
        <f>C310/'Total x Ano'!$K$30</f>
        <v>1.0536267579366174E-4</v>
      </c>
      <c r="Q310" s="154">
        <f>D310/'Total x Ano'!$K$30</f>
        <v>3.3353692573440566E-3</v>
      </c>
      <c r="R310" s="154">
        <f>E310/'Total x Ano'!$K$30</f>
        <v>1.051735734992651E-4</v>
      </c>
      <c r="S310" s="154">
        <f>F310/'Total x Ano'!$K$30</f>
        <v>1.6003610194295287E-3</v>
      </c>
      <c r="T310" s="154">
        <f>G310/'Total x Ano'!$K$30</f>
        <v>3.2028838649825783E-4</v>
      </c>
      <c r="U310" s="154">
        <f>H310/'Total x Ano'!$K$30</f>
        <v>1.3996979466117333E-4</v>
      </c>
      <c r="V310" s="154">
        <f>I310/'Total x Ano'!$K$30</f>
        <v>6.4168134534003832E-4</v>
      </c>
      <c r="W310" s="154">
        <f>J310/'Total x Ano'!$K$30</f>
        <v>7.7093291711159882E-5</v>
      </c>
      <c r="X310" s="154">
        <f>K310/'Total x Ano'!$K$30</f>
        <v>8.3504818310071885E-4</v>
      </c>
      <c r="Y310" s="154">
        <f>L310/'Total x Ano'!$K$30</f>
        <v>7.2616804454908382E-3</v>
      </c>
    </row>
    <row r="311" spans="1:25" x14ac:dyDescent="0.25">
      <c r="A311" s="157" t="s">
        <v>547</v>
      </c>
      <c r="B311" s="172">
        <f>'[1]SCC x Atuacao = Não Financeiro'!B87</f>
        <v>320396.60306438687</v>
      </c>
      <c r="C311" s="172">
        <f>'[1]SCC x Atuacao = Não Financeiro'!C87</f>
        <v>439387.2664834474</v>
      </c>
      <c r="D311" s="172">
        <f>'[1]SCC x Atuacao = Não Financeiro'!D87</f>
        <v>14664809.351399088</v>
      </c>
      <c r="E311" s="172">
        <f>'[1]SCC x Atuacao = Não Financeiro'!E87</f>
        <v>504635.93999970041</v>
      </c>
      <c r="F311" s="172">
        <f>'[1]SCC x Atuacao = Não Financeiro'!F87</f>
        <v>1820116.1324840486</v>
      </c>
      <c r="G311" s="172">
        <f>'[1]SCC x Atuacao = Não Financeiro'!G87</f>
        <v>478992.28675927897</v>
      </c>
      <c r="H311" s="172">
        <f>'[1]SCC x Atuacao = Não Financeiro'!H87</f>
        <v>238474.12332258408</v>
      </c>
      <c r="I311" s="172">
        <f>'[1]SCC x Atuacao = Não Financeiro'!I87</f>
        <v>221967.26892639394</v>
      </c>
      <c r="J311" s="172">
        <f>'[1]SCC x Atuacao = Não Financeiro'!J87</f>
        <v>502875.41878081823</v>
      </c>
      <c r="K311" s="172">
        <f>'[1]SCC x Atuacao = Não Financeiro'!K87</f>
        <v>904575.98552008404</v>
      </c>
      <c r="L311" s="172">
        <f t="shared" si="17"/>
        <v>20096230.37673983</v>
      </c>
      <c r="N311" s="157" t="s">
        <v>547</v>
      </c>
      <c r="O311" s="154">
        <f>B311/'Total x Ano'!$K$30</f>
        <v>2.1482708900709244E-3</v>
      </c>
      <c r="P311" s="154">
        <f>C311/'Total x Ano'!$K$30</f>
        <v>2.9461076210740454E-3</v>
      </c>
      <c r="Q311" s="154">
        <f>D311/'Total x Ano'!$K$30</f>
        <v>9.8328080687295857E-2</v>
      </c>
      <c r="R311" s="154">
        <f>E311/'Total x Ano'!$K$30</f>
        <v>3.3836023528847291E-3</v>
      </c>
      <c r="S311" s="154">
        <f>F311/'Total x Ano'!$K$30</f>
        <v>1.2203944943755167E-2</v>
      </c>
      <c r="T311" s="154">
        <f>G311/'Total x Ano'!$K$30</f>
        <v>3.2116607241515446E-3</v>
      </c>
      <c r="U311" s="154">
        <f>H311/'Total x Ano'!$K$30</f>
        <v>1.5989776803786459E-3</v>
      </c>
      <c r="V311" s="154">
        <f>I311/'Total x Ano'!$K$30</f>
        <v>1.4882986205920843E-3</v>
      </c>
      <c r="W311" s="154">
        <f>J311/'Total x Ano'!$K$30</f>
        <v>3.3717979940066896E-3</v>
      </c>
      <c r="X311" s="154">
        <f>K311/'Total x Ano'!$K$30</f>
        <v>6.0652149210192914E-3</v>
      </c>
      <c r="Y311" s="154">
        <f>L311/'Total x Ano'!$K$30</f>
        <v>0.13474595643522896</v>
      </c>
    </row>
    <row r="312" spans="1:25" x14ac:dyDescent="0.25">
      <c r="A312" s="157" t="s">
        <v>548</v>
      </c>
      <c r="B312" s="172">
        <f>'[1]SCC x Atuacao = Não Financeiro'!B88</f>
        <v>2223029.1744257328</v>
      </c>
      <c r="C312" s="172">
        <f>'[1]SCC x Atuacao = Não Financeiro'!C88</f>
        <v>1722127.2478145659</v>
      </c>
      <c r="D312" s="172">
        <f>'[1]SCC x Atuacao = Não Financeiro'!D88</f>
        <v>15497485.843817925</v>
      </c>
      <c r="E312" s="172">
        <f>'[1]SCC x Atuacao = Não Financeiro'!E88</f>
        <v>4607123.1945227887</v>
      </c>
      <c r="F312" s="172">
        <f>'[1]SCC x Atuacao = Não Financeiro'!F88</f>
        <v>8084549.4177825768</v>
      </c>
      <c r="G312" s="172">
        <f>'[1]SCC x Atuacao = Não Financeiro'!G88</f>
        <v>1534791.2516540785</v>
      </c>
      <c r="H312" s="172">
        <f>'[1]SCC x Atuacao = Não Financeiro'!H88</f>
        <v>705809.0492241527</v>
      </c>
      <c r="I312" s="172">
        <f>'[1]SCC x Atuacao = Não Financeiro'!I88</f>
        <v>1733757.6946545513</v>
      </c>
      <c r="J312" s="172">
        <f>'[1]SCC x Atuacao = Não Financeiro'!J88</f>
        <v>270707.30237262207</v>
      </c>
      <c r="K312" s="172">
        <f>'[1]SCC x Atuacao = Não Financeiro'!K88</f>
        <v>10257627.350353207</v>
      </c>
      <c r="L312" s="172">
        <f t="shared" si="17"/>
        <v>46637007.526622206</v>
      </c>
      <c r="N312" s="157" t="s">
        <v>548</v>
      </c>
      <c r="O312" s="154">
        <f>B312/'Total x Ano'!$K$30</f>
        <v>1.4905491561149552E-2</v>
      </c>
      <c r="P312" s="154">
        <f>C312/'Total x Ano'!$K$30</f>
        <v>1.1546925904000669E-2</v>
      </c>
      <c r="Q312" s="154">
        <f>D312/'Total x Ano'!$K$30</f>
        <v>0.10391120688901238</v>
      </c>
      <c r="R312" s="154">
        <f>E312/'Total x Ano'!$K$30</f>
        <v>3.0890928777340693E-2</v>
      </c>
      <c r="S312" s="154">
        <f>F312/'Total x Ano'!$K$30</f>
        <v>5.4207198226979697E-2</v>
      </c>
      <c r="T312" s="154">
        <f>G312/'Total x Ano'!$K$30</f>
        <v>1.0290831228324167E-2</v>
      </c>
      <c r="U312" s="154">
        <f>H312/'Total x Ano'!$K$30</f>
        <v>4.7324753755025742E-3</v>
      </c>
      <c r="V312" s="154">
        <f>I312/'Total x Ano'!$K$30</f>
        <v>1.1624908473559426E-2</v>
      </c>
      <c r="W312" s="154">
        <f>J312/'Total x Ano'!$K$30</f>
        <v>1.815102319608123E-3</v>
      </c>
      <c r="X312" s="154">
        <f>K312/'Total x Ano'!$K$30</f>
        <v>6.8777764892628268E-2</v>
      </c>
      <c r="Y312" s="154">
        <f>L312/'Total x Ano'!$K$30</f>
        <v>0.31270283364810558</v>
      </c>
    </row>
    <row r="313" spans="1:25" x14ac:dyDescent="0.25">
      <c r="A313" s="157" t="s">
        <v>549</v>
      </c>
      <c r="B313" s="172">
        <f>'[1]SCC x Atuacao = Não Financeiro'!B89</f>
        <v>159218.53837589073</v>
      </c>
      <c r="C313" s="172">
        <f>'[1]SCC x Atuacao = Não Financeiro'!C89</f>
        <v>227117.06244715367</v>
      </c>
      <c r="D313" s="172">
        <f>'[1]SCC x Atuacao = Não Financeiro'!D89</f>
        <v>1750416.1726826411</v>
      </c>
      <c r="E313" s="172">
        <f>'[1]SCC x Atuacao = Não Financeiro'!E89</f>
        <v>172762.34487708099</v>
      </c>
      <c r="F313" s="172">
        <f>'[1]SCC x Atuacao = Não Financeiro'!F89</f>
        <v>1245928.8171165073</v>
      </c>
      <c r="G313" s="172">
        <f>'[1]SCC x Atuacao = Não Financeiro'!G89</f>
        <v>208373.80001708737</v>
      </c>
      <c r="H313" s="172">
        <f>'[1]SCC x Atuacao = Não Financeiro'!H89</f>
        <v>126128.08390977452</v>
      </c>
      <c r="I313" s="172">
        <f>'[1]SCC x Atuacao = Não Financeiro'!I89</f>
        <v>103039.91363836909</v>
      </c>
      <c r="J313" s="172">
        <f>'[1]SCC x Atuacao = Não Financeiro'!J89</f>
        <v>125200.75779466315</v>
      </c>
      <c r="K313" s="172">
        <f>'[1]SCC x Atuacao = Não Financeiro'!K89</f>
        <v>621347.65729530412</v>
      </c>
      <c r="L313" s="172">
        <f t="shared" si="17"/>
        <v>4739533.148154472</v>
      </c>
      <c r="N313" s="157" t="s">
        <v>549</v>
      </c>
      <c r="O313" s="154">
        <f>B313/'Total x Ano'!$K$30</f>
        <v>1.0675660973965731E-3</v>
      </c>
      <c r="P313" s="154">
        <f>C313/'Total x Ano'!$K$30</f>
        <v>1.5228281736669673E-3</v>
      </c>
      <c r="Q313" s="154">
        <f>D313/'Total x Ano'!$K$30</f>
        <v>1.173660417531891E-2</v>
      </c>
      <c r="R313" s="154">
        <f>E313/'Total x Ano'!$K$30</f>
        <v>1.1583778131544124E-3</v>
      </c>
      <c r="S313" s="154">
        <f>F313/'Total x Ano'!$K$30</f>
        <v>8.3539980864716142E-3</v>
      </c>
      <c r="T313" s="154">
        <f>G313/'Total x Ano'!$K$30</f>
        <v>1.3971539165794798E-3</v>
      </c>
      <c r="U313" s="154">
        <f>H313/'Total x Ano'!$K$30</f>
        <v>8.4569339528652867E-4</v>
      </c>
      <c r="V313" s="154">
        <f>I313/'Total x Ano'!$K$30</f>
        <v>6.9088637291278131E-4</v>
      </c>
      <c r="W313" s="154">
        <f>J313/'Total x Ano'!$K$30</f>
        <v>8.3947563991820481E-4</v>
      </c>
      <c r="X313" s="154">
        <f>K313/'Total x Ano'!$K$30</f>
        <v>4.1661586671473561E-3</v>
      </c>
      <c r="Y313" s="154">
        <f>L313/'Total x Ano'!$K$30</f>
        <v>3.1778742337852828E-2</v>
      </c>
    </row>
    <row r="314" spans="1:25" x14ac:dyDescent="0.25">
      <c r="A314" s="157" t="s">
        <v>550</v>
      </c>
      <c r="B314" s="172">
        <f>'[1]SCC x Atuacao = Não Financeiro'!B90</f>
        <v>97614.494059690856</v>
      </c>
      <c r="C314" s="172">
        <f>'[1]SCC x Atuacao = Não Financeiro'!C90</f>
        <v>75346.185089435079</v>
      </c>
      <c r="D314" s="172">
        <f>'[1]SCC x Atuacao = Não Financeiro'!D90</f>
        <v>963496.3843537115</v>
      </c>
      <c r="E314" s="172">
        <f>'[1]SCC x Atuacao = Não Financeiro'!E90</f>
        <v>207124.10989259309</v>
      </c>
      <c r="F314" s="172">
        <f>'[1]SCC x Atuacao = Não Financeiro'!F90</f>
        <v>362684.28612623934</v>
      </c>
      <c r="G314" s="172">
        <f>'[1]SCC x Atuacao = Não Financeiro'!G90</f>
        <v>198270.06430826965</v>
      </c>
      <c r="H314" s="172">
        <f>'[1]SCC x Atuacao = Não Financeiro'!H90</f>
        <v>151216.40843414166</v>
      </c>
      <c r="I314" s="172">
        <f>'[1]SCC x Atuacao = Não Financeiro'!I90</f>
        <v>54309.698524929816</v>
      </c>
      <c r="J314" s="172">
        <f>'[1]SCC x Atuacao = Não Financeiro'!J90</f>
        <v>5122.912997036563</v>
      </c>
      <c r="K314" s="172">
        <f>'[1]SCC x Atuacao = Não Financeiro'!K90</f>
        <v>339412.43766868347</v>
      </c>
      <c r="L314" s="172">
        <f t="shared" si="17"/>
        <v>2454596.981454731</v>
      </c>
      <c r="N314" s="157" t="s">
        <v>550</v>
      </c>
      <c r="O314" s="154">
        <f>B314/'Total x Ano'!$K$30</f>
        <v>6.5450873708324951E-4</v>
      </c>
      <c r="P314" s="154">
        <f>C314/'Total x Ano'!$K$30</f>
        <v>5.0519891458712229E-4</v>
      </c>
      <c r="Q314" s="154">
        <f>D314/'Total x Ano'!$K$30</f>
        <v>6.4602783406530317E-3</v>
      </c>
      <c r="R314" s="154">
        <f>E314/'Total x Ano'!$K$30</f>
        <v>1.3887746987900807E-3</v>
      </c>
      <c r="S314" s="154">
        <f>F314/'Total x Ano'!$K$30</f>
        <v>2.4318113448118465E-3</v>
      </c>
      <c r="T314" s="154">
        <f>G314/'Total x Ano'!$K$30</f>
        <v>1.3294080007469661E-3</v>
      </c>
      <c r="U314" s="154">
        <f>H314/'Total x Ano'!$K$30</f>
        <v>1.0139115247575186E-3</v>
      </c>
      <c r="V314" s="154">
        <f>I314/'Total x Ano'!$K$30</f>
        <v>3.6414850617560437E-4</v>
      </c>
      <c r="W314" s="154">
        <f>J314/'Total x Ano'!$K$30</f>
        <v>3.4349318184525195E-5</v>
      </c>
      <c r="X314" s="154">
        <f>K314/'Total x Ano'!$K$30</f>
        <v>2.275772753511731E-3</v>
      </c>
      <c r="Y314" s="154">
        <f>L314/'Total x Ano'!$K$30</f>
        <v>1.6458162139301676E-2</v>
      </c>
    </row>
    <row r="315" spans="1:25" x14ac:dyDescent="0.25">
      <c r="A315" s="157" t="s">
        <v>551</v>
      </c>
      <c r="B315" s="172">
        <f>'[1]SCC x Atuacao = Não Financeiro'!B91</f>
        <v>563837.91544897202</v>
      </c>
      <c r="C315" s="172">
        <f>'[1]SCC x Atuacao = Não Financeiro'!C91</f>
        <v>110284.8610604623</v>
      </c>
      <c r="D315" s="172">
        <f>'[1]SCC x Atuacao = Não Financeiro'!D91</f>
        <v>1647834.0988966117</v>
      </c>
      <c r="E315" s="172">
        <f>'[1]SCC x Atuacao = Não Financeiro'!E91</f>
        <v>182815.29468681448</v>
      </c>
      <c r="F315" s="172">
        <f>'[1]SCC x Atuacao = Não Financeiro'!F91</f>
        <v>881295.2650498274</v>
      </c>
      <c r="G315" s="172">
        <f>'[1]SCC x Atuacao = Não Financeiro'!G91</f>
        <v>224166.19140233815</v>
      </c>
      <c r="H315" s="172">
        <f>'[1]SCC x Atuacao = Não Financeiro'!H91</f>
        <v>144873.29751826249</v>
      </c>
      <c r="I315" s="172">
        <f>'[1]SCC x Atuacao = Não Financeiro'!I91</f>
        <v>79729.549286592082</v>
      </c>
      <c r="J315" s="172">
        <f>'[1]SCC x Atuacao = Não Financeiro'!J91</f>
        <v>105687.9994357336</v>
      </c>
      <c r="K315" s="172">
        <f>'[1]SCC x Atuacao = Não Financeiro'!K91</f>
        <v>608429.10823840229</v>
      </c>
      <c r="L315" s="172">
        <f t="shared" si="17"/>
        <v>4548953.5810240163</v>
      </c>
      <c r="N315" s="157" t="s">
        <v>551</v>
      </c>
      <c r="O315" s="154">
        <f>B315/'Total x Ano'!$K$30</f>
        <v>3.7805537539793445E-3</v>
      </c>
      <c r="P315" s="154">
        <f>C315/'Total x Ano'!$K$30</f>
        <v>7.3946400918643883E-4</v>
      </c>
      <c r="Q315" s="154">
        <f>D315/'Total x Ano'!$K$30</f>
        <v>1.1048787635287279E-2</v>
      </c>
      <c r="R315" s="154">
        <f>E315/'Total x Ano'!$K$30</f>
        <v>1.2257832076843116E-3</v>
      </c>
      <c r="S315" s="154">
        <f>F315/'Total x Ano'!$K$30</f>
        <v>5.9091168425509629E-3</v>
      </c>
      <c r="T315" s="154">
        <f>G315/'Total x Ano'!$K$30</f>
        <v>1.5030424758621238E-3</v>
      </c>
      <c r="U315" s="154">
        <f>H315/'Total x Ano'!$K$30</f>
        <v>9.7138073509638132E-4</v>
      </c>
      <c r="V315" s="154">
        <f>I315/'Total x Ano'!$K$30</f>
        <v>5.34589531139443E-4</v>
      </c>
      <c r="W315" s="154">
        <f>J315/'Total x Ano'!$K$30</f>
        <v>7.0864188460821956E-4</v>
      </c>
      <c r="X315" s="154">
        <f>K315/'Total x Ano'!$K$30</f>
        <v>4.0795393253208198E-3</v>
      </c>
      <c r="Y315" s="154">
        <f>L315/'Total x Ano'!$K$30</f>
        <v>3.050089940071532E-2</v>
      </c>
    </row>
    <row r="316" spans="1:25" x14ac:dyDescent="0.25">
      <c r="A316" s="157" t="s">
        <v>552</v>
      </c>
      <c r="B316" s="172">
        <f>'[1]SCC x Atuacao = Não Financeiro'!B92</f>
        <v>14457.473521899767</v>
      </c>
      <c r="C316" s="172">
        <f>'[1]SCC x Atuacao = Não Financeiro'!C92</f>
        <v>37670.272284344239</v>
      </c>
      <c r="D316" s="172">
        <f>'[1]SCC x Atuacao = Não Financeiro'!D92</f>
        <v>378264.93239594984</v>
      </c>
      <c r="E316" s="172">
        <f>'[1]SCC x Atuacao = Não Financeiro'!E92</f>
        <v>10215.892215215645</v>
      </c>
      <c r="F316" s="172">
        <f>'[1]SCC x Atuacao = Não Financeiro'!F92</f>
        <v>49136.29400845481</v>
      </c>
      <c r="G316" s="172">
        <f>'[1]SCC x Atuacao = Não Financeiro'!G92</f>
        <v>22950.029589688565</v>
      </c>
      <c r="H316" s="172">
        <f>'[1]SCC x Atuacao = Não Financeiro'!H92</f>
        <v>41247.008290472928</v>
      </c>
      <c r="I316" s="172">
        <f>'[1]SCC x Atuacao = Não Financeiro'!I92</f>
        <v>7594.3506010513775</v>
      </c>
      <c r="J316" s="172">
        <f>'[1]SCC x Atuacao = Não Financeiro'!J92</f>
        <v>2292.0505053805323</v>
      </c>
      <c r="K316" s="172">
        <f>'[1]SCC x Atuacao = Não Financeiro'!K92</f>
        <v>110014.27643939864</v>
      </c>
      <c r="L316" s="172">
        <f t="shared" si="17"/>
        <v>673842.57985185634</v>
      </c>
      <c r="N316" s="157" t="s">
        <v>552</v>
      </c>
      <c r="O316" s="154">
        <f>B316/'Total x Ano'!$K$30</f>
        <v>9.6937886400833359E-5</v>
      </c>
      <c r="P316" s="154">
        <f>C316/'Total x Ano'!$K$30</f>
        <v>2.525805473450647E-4</v>
      </c>
      <c r="Q316" s="154">
        <f>D316/'Total x Ano'!$K$30</f>
        <v>2.5362801453845691E-3</v>
      </c>
      <c r="R316" s="154">
        <f>E316/'Total x Ano'!$K$30</f>
        <v>6.8497929291839503E-5</v>
      </c>
      <c r="S316" s="154">
        <f>F316/'Total x Ano'!$K$30</f>
        <v>3.2946064051470888E-4</v>
      </c>
      <c r="T316" s="154">
        <f>G316/'Total x Ano'!$K$30</f>
        <v>1.5388078407275248E-4</v>
      </c>
      <c r="U316" s="154">
        <f>H316/'Total x Ano'!$K$30</f>
        <v>2.7656269250498283E-4</v>
      </c>
      <c r="V316" s="154">
        <f>I316/'Total x Ano'!$K$30</f>
        <v>5.0920397311305757E-5</v>
      </c>
      <c r="W316" s="154">
        <f>J316/'Total x Ano'!$K$30</f>
        <v>1.5368282098458555E-5</v>
      </c>
      <c r="X316" s="154">
        <f>K316/'Total x Ano'!$K$30</f>
        <v>7.3764972944947451E-4</v>
      </c>
      <c r="Y316" s="154">
        <f>L316/'Total x Ano'!$K$30</f>
        <v>4.5181390343739898E-3</v>
      </c>
    </row>
    <row r="317" spans="1:25" x14ac:dyDescent="0.25">
      <c r="A317" s="157" t="s">
        <v>553</v>
      </c>
      <c r="B317" s="172">
        <f>'[1]SCC x Atuacao = Não Financeiro'!B93</f>
        <v>17449.30488880011</v>
      </c>
      <c r="C317" s="172">
        <f>'[1]SCC x Atuacao = Não Financeiro'!C93</f>
        <v>16914.64518904531</v>
      </c>
      <c r="D317" s="172">
        <f>'[1]SCC x Atuacao = Não Financeiro'!D93</f>
        <v>401519.86352122063</v>
      </c>
      <c r="E317" s="172">
        <f>'[1]SCC x Atuacao = Não Financeiro'!E93</f>
        <v>20717.338618338184</v>
      </c>
      <c r="F317" s="172">
        <f>'[1]SCC x Atuacao = Não Financeiro'!F93</f>
        <v>20066.040327457918</v>
      </c>
      <c r="G317" s="172">
        <f>'[1]SCC x Atuacao = Não Financeiro'!G93</f>
        <v>35702.985640610364</v>
      </c>
      <c r="H317" s="172">
        <f>'[1]SCC x Atuacao = Não Financeiro'!H93</f>
        <v>17938.85489604704</v>
      </c>
      <c r="I317" s="172">
        <f>'[1]SCC x Atuacao = Não Financeiro'!I93</f>
        <v>27564.285589227082</v>
      </c>
      <c r="J317" s="172">
        <f>'[1]SCC x Atuacao = Não Financeiro'!J93</f>
        <v>1160.885332310992</v>
      </c>
      <c r="K317" s="172">
        <f>'[1]SCC x Atuacao = Não Financeiro'!K93</f>
        <v>124692.12356599391</v>
      </c>
      <c r="L317" s="172">
        <f t="shared" si="17"/>
        <v>683726.32756905165</v>
      </c>
      <c r="N317" s="157" t="s">
        <v>553</v>
      </c>
      <c r="O317" s="154">
        <f>B317/'Total x Ano'!$K$30</f>
        <v>1.1699822465673394E-4</v>
      </c>
      <c r="P317" s="154">
        <f>C317/'Total x Ano'!$K$30</f>
        <v>1.1341331190144335E-4</v>
      </c>
      <c r="Q317" s="154">
        <f>D317/'Total x Ano'!$K$30</f>
        <v>2.6922053053557065E-3</v>
      </c>
      <c r="R317" s="154">
        <f>E317/'Total x Ano'!$K$30</f>
        <v>1.3891050981141049E-4</v>
      </c>
      <c r="S317" s="154">
        <f>F317/'Total x Ano'!$K$30</f>
        <v>1.3454353105549078E-4</v>
      </c>
      <c r="T317" s="154">
        <f>G317/'Total x Ano'!$K$30</f>
        <v>2.3938981876449512E-4</v>
      </c>
      <c r="U317" s="154">
        <f>H317/'Total x Ano'!$K$30</f>
        <v>1.202806752811909E-4</v>
      </c>
      <c r="V317" s="154">
        <f>I317/'Total x Ano'!$K$30</f>
        <v>1.8481953856744874E-4</v>
      </c>
      <c r="W317" s="154">
        <f>J317/'Total x Ano'!$K$30</f>
        <v>7.7837784241827376E-6</v>
      </c>
      <c r="X317" s="154">
        <f>K317/'Total x Ano'!$K$30</f>
        <v>8.3606522889420208E-4</v>
      </c>
      <c r="Y317" s="154">
        <f>L317/'Total x Ano'!$K$30</f>
        <v>4.5844099227123052E-3</v>
      </c>
    </row>
    <row r="318" spans="1:25" x14ac:dyDescent="0.25">
      <c r="A318" s="157" t="s">
        <v>554</v>
      </c>
      <c r="B318" s="172">
        <f>'[1]SCC x Atuacao = Não Financeiro'!B94</f>
        <v>110722.58013757545</v>
      </c>
      <c r="C318" s="172">
        <f>'[1]SCC x Atuacao = Não Financeiro'!C94</f>
        <v>70656.376925232355</v>
      </c>
      <c r="D318" s="172">
        <f>'[1]SCC x Atuacao = Não Financeiro'!D94</f>
        <v>758855.40954719868</v>
      </c>
      <c r="E318" s="172">
        <f>'[1]SCC x Atuacao = Não Financeiro'!E94</f>
        <v>46575.306996073072</v>
      </c>
      <c r="F318" s="172">
        <f>'[1]SCC x Atuacao = Não Financeiro'!F94</f>
        <v>156227.5557016262</v>
      </c>
      <c r="G318" s="172">
        <f>'[1]SCC x Atuacao = Não Financeiro'!G94</f>
        <v>65008.974245524296</v>
      </c>
      <c r="H318" s="172">
        <f>'[1]SCC x Atuacao = Não Financeiro'!H94</f>
        <v>59069.340200113038</v>
      </c>
      <c r="I318" s="172">
        <f>'[1]SCC x Atuacao = Não Financeiro'!I94</f>
        <v>7396.9748914564616</v>
      </c>
      <c r="J318" s="172">
        <f>'[1]SCC x Atuacao = Não Financeiro'!J94</f>
        <v>8419.469595290846</v>
      </c>
      <c r="K318" s="172">
        <f>'[1]SCC x Atuacao = Não Financeiro'!K94</f>
        <v>254437.14756473273</v>
      </c>
      <c r="L318" s="172">
        <f t="shared" si="17"/>
        <v>1537369.1358048234</v>
      </c>
      <c r="N318" s="157" t="s">
        <v>554</v>
      </c>
      <c r="O318" s="154">
        <f>B318/'Total x Ano'!$K$30</f>
        <v>7.4239893153704164E-4</v>
      </c>
      <c r="P318" s="154">
        <f>C318/'Total x Ano'!$K$30</f>
        <v>4.7375358007728979E-4</v>
      </c>
      <c r="Q318" s="154">
        <f>D318/'Total x Ano'!$K$30</f>
        <v>5.0881531530329177E-3</v>
      </c>
      <c r="R318" s="154">
        <f>E318/'Total x Ano'!$K$30</f>
        <v>3.1228912934408708E-4</v>
      </c>
      <c r="S318" s="154">
        <f>F318/'Total x Ano'!$K$30</f>
        <v>1.0475114496556988E-3</v>
      </c>
      <c r="T318" s="154">
        <f>G318/'Total x Ano'!$K$30</f>
        <v>4.3588753947233593E-4</v>
      </c>
      <c r="U318" s="154">
        <f>H318/'Total x Ano'!$K$30</f>
        <v>3.9606207691939189E-4</v>
      </c>
      <c r="V318" s="154">
        <f>I318/'Total x Ano'!$K$30</f>
        <v>4.9596985991477745E-5</v>
      </c>
      <c r="W318" s="154">
        <f>J318/'Total x Ano'!$K$30</f>
        <v>5.6452850212540264E-5</v>
      </c>
      <c r="X318" s="154">
        <f>K318/'Total x Ano'!$K$30</f>
        <v>1.7060103391800033E-3</v>
      </c>
      <c r="Y318" s="154">
        <f>L318/'Total x Ano'!$K$30</f>
        <v>1.0308116035422785E-2</v>
      </c>
    </row>
    <row r="319" spans="1:25" x14ac:dyDescent="0.25">
      <c r="A319" s="157" t="s">
        <v>555</v>
      </c>
      <c r="B319" s="172">
        <f>'[1]SCC x Atuacao = Não Financeiro'!B95</f>
        <v>22562.316327051387</v>
      </c>
      <c r="C319" s="172">
        <f>'[1]SCC x Atuacao = Não Financeiro'!C95</f>
        <v>62230.371945238847</v>
      </c>
      <c r="D319" s="172">
        <f>'[1]SCC x Atuacao = Não Financeiro'!D95</f>
        <v>3151126.1043640203</v>
      </c>
      <c r="E319" s="172">
        <f>'[1]SCC x Atuacao = Não Financeiro'!E95</f>
        <v>68128.08649708025</v>
      </c>
      <c r="F319" s="172">
        <f>'[1]SCC x Atuacao = Não Financeiro'!F95</f>
        <v>501035.83324359421</v>
      </c>
      <c r="G319" s="172">
        <f>'[1]SCC x Atuacao = Não Financeiro'!G95</f>
        <v>144881.22412354979</v>
      </c>
      <c r="H319" s="172">
        <f>'[1]SCC x Atuacao = Não Financeiro'!H95</f>
        <v>37216.044145242311</v>
      </c>
      <c r="I319" s="172">
        <f>'[1]SCC x Atuacao = Não Financeiro'!I95</f>
        <v>4602.0438614696486</v>
      </c>
      <c r="J319" s="172">
        <f>'[1]SCC x Atuacao = Não Financeiro'!J95</f>
        <v>35104.035383510069</v>
      </c>
      <c r="K319" s="172">
        <f>'[1]SCC x Atuacao = Não Financeiro'!K95</f>
        <v>339968.87362937571</v>
      </c>
      <c r="L319" s="172">
        <f t="shared" si="17"/>
        <v>4366854.9335201317</v>
      </c>
      <c r="N319" s="157" t="s">
        <v>555</v>
      </c>
      <c r="O319" s="154">
        <f>B319/'Total x Ano'!$K$30</f>
        <v>1.5128115252906072E-4</v>
      </c>
      <c r="P319" s="154">
        <f>C319/'Total x Ano'!$K$30</f>
        <v>4.1725690987234675E-4</v>
      </c>
      <c r="Q319" s="154">
        <f>D319/'Total x Ano'!$K$30</f>
        <v>2.112841527095537E-2</v>
      </c>
      <c r="R319" s="154">
        <f>E319/'Total x Ano'!$K$30</f>
        <v>4.568013006945005E-4</v>
      </c>
      <c r="S319" s="154">
        <f>F319/'Total x Ano'!$K$30</f>
        <v>3.359463505995218E-3</v>
      </c>
      <c r="T319" s="154">
        <f>G319/'Total x Ano'!$K$30</f>
        <v>9.7143388327346214E-4</v>
      </c>
      <c r="U319" s="154">
        <f>H319/'Total x Ano'!$K$30</f>
        <v>2.4953493113268662E-4</v>
      </c>
      <c r="V319" s="154">
        <f>I319/'Total x Ano'!$K$30</f>
        <v>3.0856871664266859E-5</v>
      </c>
      <c r="W319" s="154">
        <f>J319/'Total x Ano'!$K$30</f>
        <v>2.3537383548120645E-4</v>
      </c>
      <c r="X319" s="154">
        <f>K319/'Total x Ano'!$K$30</f>
        <v>2.2795036768895405E-3</v>
      </c>
      <c r="Y319" s="154">
        <f>L319/'Total x Ano'!$K$30</f>
        <v>2.9279921338487655E-2</v>
      </c>
    </row>
    <row r="320" spans="1:25" x14ac:dyDescent="0.25">
      <c r="A320" s="181" t="s">
        <v>95</v>
      </c>
      <c r="B320" s="172">
        <f>'[1]SCC x Atuacao = Não Financeiro'!B96</f>
        <v>4213887.5040171435</v>
      </c>
      <c r="C320" s="172">
        <f>'[1]SCC x Atuacao = Não Financeiro'!C96</f>
        <v>3710167.9220710909</v>
      </c>
      <c r="D320" s="172">
        <f>'[1]SCC x Atuacao = Não Financeiro'!D96</f>
        <v>47434372.731805727</v>
      </c>
      <c r="E320" s="172">
        <f>'[1]SCC x Atuacao = Não Financeiro'!E96</f>
        <v>6240876.7947234288</v>
      </c>
      <c r="F320" s="172">
        <f>'[1]SCC x Atuacao = Não Financeiro'!F96</f>
        <v>15182408.418530045</v>
      </c>
      <c r="G320" s="172">
        <f>'[1]SCC x Atuacao = Não Financeiro'!G96</f>
        <v>3704801.4507983513</v>
      </c>
      <c r="H320" s="172">
        <f>'[1]SCC x Atuacao = Não Financeiro'!H96</f>
        <v>2054926.8599489487</v>
      </c>
      <c r="I320" s="172">
        <f>'[1]SCC x Atuacao = Não Financeiro'!I96</f>
        <v>2482725.0948393638</v>
      </c>
      <c r="J320" s="172">
        <f>'[1]SCC x Atuacao = Não Financeiro'!J96</f>
        <v>1588479.2868106952</v>
      </c>
      <c r="K320" s="172">
        <f>'[1]SCC x Atuacao = Não Financeiro'!K96</f>
        <v>15853720.416985521</v>
      </c>
      <c r="L320" s="172">
        <f t="shared" si="17"/>
        <v>102466366.48053032</v>
      </c>
      <c r="N320" s="157" t="s">
        <v>95</v>
      </c>
      <c r="O320" s="154">
        <f>B320/'Total x Ano'!$K$30</f>
        <v>2.8254269153704013E-2</v>
      </c>
      <c r="P320" s="154">
        <f>C320/'Total x Ano'!$K$30</f>
        <v>2.4876811014936117E-2</v>
      </c>
      <c r="Q320" s="154">
        <f>D320/'Total x Ano'!$K$30</f>
        <v>0.31804919638312795</v>
      </c>
      <c r="R320" s="154">
        <f>E320/'Total x Ano'!$K$30</f>
        <v>4.184530615616168E-2</v>
      </c>
      <c r="S320" s="154">
        <f>F320/'Total x Ano'!$K$30</f>
        <v>0.10179860127961887</v>
      </c>
      <c r="T320" s="154">
        <f>G320/'Total x Ano'!$K$30</f>
        <v>2.4840828629644374E-2</v>
      </c>
      <c r="U320" s="154">
        <f>H320/'Total x Ano'!$K$30</f>
        <v>1.3778359421513692E-2</v>
      </c>
      <c r="V320" s="154">
        <f>I320/'Total x Ano'!$K$30</f>
        <v>1.6646762163767845E-2</v>
      </c>
      <c r="W320" s="154">
        <f>J320/'Total x Ano'!$K$30</f>
        <v>1.0650811458978754E-2</v>
      </c>
      <c r="X320" s="154">
        <f>K320/'Total x Ano'!$K$30</f>
        <v>0.10629977267358469</v>
      </c>
      <c r="Y320" s="154">
        <f>L320/'Total x Ano'!$K$30</f>
        <v>0.68704071833503799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88"/>
  <sheetViews>
    <sheetView topLeftCell="A242" workbookViewId="0">
      <selection activeCell="Q271" sqref="Q271"/>
    </sheetView>
  </sheetViews>
  <sheetFormatPr defaultRowHeight="15" x14ac:dyDescent="0.25"/>
  <cols>
    <col min="1" max="1" width="37.5703125" style="133" bestFit="1" customWidth="1"/>
    <col min="2" max="12" width="11.5703125" style="133" customWidth="1"/>
    <col min="13" max="16384" width="9.140625" style="133"/>
  </cols>
  <sheetData>
    <row r="1" spans="1:12" s="169" customFormat="1" x14ac:dyDescent="0.25">
      <c r="A1" s="169" t="s">
        <v>942</v>
      </c>
    </row>
    <row r="2" spans="1:12" x14ac:dyDescent="0.25">
      <c r="A2" s="123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s="123" customFormat="1" x14ac:dyDescent="0.25">
      <c r="A4" s="177"/>
      <c r="B4" s="123" t="s">
        <v>780</v>
      </c>
      <c r="C4" s="123" t="s">
        <v>782</v>
      </c>
      <c r="D4" s="123" t="s">
        <v>23</v>
      </c>
      <c r="E4" s="123" t="s">
        <v>787</v>
      </c>
      <c r="F4" s="123" t="s">
        <v>788</v>
      </c>
      <c r="G4" s="123" t="s">
        <v>791</v>
      </c>
      <c r="H4" s="123" t="s">
        <v>25</v>
      </c>
      <c r="I4" s="123" t="s">
        <v>24</v>
      </c>
      <c r="J4" s="123" t="s">
        <v>35</v>
      </c>
      <c r="K4" s="123" t="s">
        <v>795</v>
      </c>
      <c r="L4" s="123" t="s">
        <v>939</v>
      </c>
    </row>
    <row r="5" spans="1:12" x14ac:dyDescent="0.25">
      <c r="A5" s="123" t="s">
        <v>529</v>
      </c>
      <c r="B5" s="16">
        <f>+'SCC x Atuacao = Não Financeiro'!B37/'SCC x Atuacao = Não Financeiro'!B5-1</f>
        <v>-0.57776868139631121</v>
      </c>
      <c r="C5" s="16">
        <f>+'SCC x Atuacao = Não Financeiro'!C37/'SCC x Atuacao = Não Financeiro'!C5-1</f>
        <v>-0.80888583745864617</v>
      </c>
      <c r="D5" s="16">
        <f>+'SCC x Atuacao = Não Financeiro'!D37/'SCC x Atuacao = Não Financeiro'!D5-1</f>
        <v>0.18984165255042762</v>
      </c>
      <c r="E5" s="16" t="e">
        <f>+'SCC x Atuacao = Não Financeiro'!E37/'SCC x Atuacao = Não Financeiro'!E5-1</f>
        <v>#DIV/0!</v>
      </c>
      <c r="F5" s="16">
        <f>+'SCC x Atuacao = Não Financeiro'!F37/'SCC x Atuacao = Não Financeiro'!F5-1</f>
        <v>8.7172630979746923E-2</v>
      </c>
      <c r="G5" s="16">
        <f>+'SCC x Atuacao = Não Financeiro'!G37/'SCC x Atuacao = Não Financeiro'!G5-1</f>
        <v>1.4389108914157456E-2</v>
      </c>
      <c r="H5" s="16">
        <f>+'SCC x Atuacao = Não Financeiro'!H37/'SCC x Atuacao = Não Financeiro'!H5-1</f>
        <v>9.6779090887942676E-2</v>
      </c>
      <c r="I5" s="16">
        <f>+'SCC x Atuacao = Não Financeiro'!I37/'SCC x Atuacao = Não Financeiro'!I5-1</f>
        <v>0.22335875171818986</v>
      </c>
      <c r="J5" s="16">
        <f>+'SCC x Atuacao = Não Financeiro'!J37/'SCC x Atuacao = Não Financeiro'!J5-1</f>
        <v>10.224286822781343</v>
      </c>
      <c r="K5" s="16">
        <f>+'SCC x Atuacao = Não Financeiro'!K37/'SCC x Atuacao = Não Financeiro'!K5-1</f>
        <v>0.13119479258090894</v>
      </c>
      <c r="L5" s="16">
        <f>+'SCC x Atuacao = Não Financeiro'!L37/'SCC x Atuacao = Não Financeiro'!L5-1</f>
        <v>0.12201463319455952</v>
      </c>
    </row>
    <row r="6" spans="1:12" x14ac:dyDescent="0.25">
      <c r="A6" s="123" t="s">
        <v>530</v>
      </c>
      <c r="B6" s="16">
        <f>+'SCC x Atuacao = Não Financeiro'!B38/'SCC x Atuacao = Não Financeiro'!B6-1</f>
        <v>2.1695142681855799</v>
      </c>
      <c r="C6" s="16">
        <f>+'SCC x Atuacao = Não Financeiro'!C38/'SCC x Atuacao = Não Financeiro'!C6-1</f>
        <v>-0.32888254692174912</v>
      </c>
      <c r="D6" s="16">
        <f>+'SCC x Atuacao = Não Financeiro'!D38/'SCC x Atuacao = Não Financeiro'!D6-1</f>
        <v>-0.11671597275512913</v>
      </c>
      <c r="E6" s="16" t="e">
        <f>+'SCC x Atuacao = Não Financeiro'!E38/'SCC x Atuacao = Não Financeiro'!E6-1</f>
        <v>#DIV/0!</v>
      </c>
      <c r="F6" s="16">
        <f>+'SCC x Atuacao = Não Financeiro'!F38/'SCC x Atuacao = Não Financeiro'!F6-1</f>
        <v>-4.9853582776014593E-2</v>
      </c>
      <c r="G6" s="16">
        <f>+'SCC x Atuacao = Não Financeiro'!G38/'SCC x Atuacao = Não Financeiro'!G6-1</f>
        <v>0.15629283905840086</v>
      </c>
      <c r="H6" s="16">
        <f>+'SCC x Atuacao = Não Financeiro'!H38/'SCC x Atuacao = Não Financeiro'!H6-1</f>
        <v>-4.9018635317468973E-2</v>
      </c>
      <c r="I6" s="16">
        <f>+'SCC x Atuacao = Não Financeiro'!I38/'SCC x Atuacao = Não Financeiro'!I6-1</f>
        <v>0.62149167303015385</v>
      </c>
      <c r="J6" s="16">
        <f>+'SCC x Atuacao = Não Financeiro'!J38/'SCC x Atuacao = Não Financeiro'!J6-1</f>
        <v>0.11529717275652462</v>
      </c>
      <c r="K6" s="16">
        <f>+'SCC x Atuacao = Não Financeiro'!K38/'SCC x Atuacao = Não Financeiro'!K6-1</f>
        <v>0.69302913331030447</v>
      </c>
      <c r="L6" s="16">
        <f>+'SCC x Atuacao = Não Financeiro'!L38/'SCC x Atuacao = Não Financeiro'!L6-1</f>
        <v>5.4812920108592067E-2</v>
      </c>
    </row>
    <row r="7" spans="1:12" x14ac:dyDescent="0.25">
      <c r="A7" s="123" t="s">
        <v>531</v>
      </c>
      <c r="B7" s="16">
        <f>+'SCC x Atuacao = Não Financeiro'!B39/'SCC x Atuacao = Não Financeiro'!B7-1</f>
        <v>0.81753714789941956</v>
      </c>
      <c r="C7" s="16">
        <f>+'SCC x Atuacao = Não Financeiro'!C39/'SCC x Atuacao = Não Financeiro'!C7-1</f>
        <v>9.0182237731689536</v>
      </c>
      <c r="D7" s="16">
        <f>+'SCC x Atuacao = Não Financeiro'!D39/'SCC x Atuacao = Não Financeiro'!D7-1</f>
        <v>0.17863316707985444</v>
      </c>
      <c r="E7" s="16">
        <f>+'SCC x Atuacao = Não Financeiro'!E39/'SCC x Atuacao = Não Financeiro'!E7-1</f>
        <v>1.9378922023525602</v>
      </c>
      <c r="F7" s="16">
        <f>+'SCC x Atuacao = Não Financeiro'!F39/'SCC x Atuacao = Não Financeiro'!F7-1</f>
        <v>-0.14081291056501666</v>
      </c>
      <c r="G7" s="16">
        <f>+'SCC x Atuacao = Não Financeiro'!G39/'SCC x Atuacao = Não Financeiro'!G7-1</f>
        <v>-0.60711042659454983</v>
      </c>
      <c r="H7" s="16">
        <f>+'SCC x Atuacao = Não Financeiro'!H39/'SCC x Atuacao = Não Financeiro'!H7-1</f>
        <v>7.9643412121534807E-2</v>
      </c>
      <c r="I7" s="16">
        <f>+'SCC x Atuacao = Não Financeiro'!I39/'SCC x Atuacao = Não Financeiro'!I7-1</f>
        <v>0.34870579658399747</v>
      </c>
      <c r="J7" s="16">
        <f>+'SCC x Atuacao = Não Financeiro'!J39/'SCC x Atuacao = Não Financeiro'!J7-1</f>
        <v>1.2600683147192093E-2</v>
      </c>
      <c r="K7" s="16">
        <f>+'SCC x Atuacao = Não Financeiro'!K39/'SCC x Atuacao = Não Financeiro'!K7-1</f>
        <v>0.2301700219000804</v>
      </c>
      <c r="L7" s="16">
        <f>+'SCC x Atuacao = Não Financeiro'!L39/'SCC x Atuacao = Não Financeiro'!L7-1</f>
        <v>0.2270729496202375</v>
      </c>
    </row>
    <row r="8" spans="1:12" x14ac:dyDescent="0.25">
      <c r="A8" s="123" t="s">
        <v>532</v>
      </c>
      <c r="B8" s="16">
        <f>+'SCC x Atuacao = Não Financeiro'!B40/'SCC x Atuacao = Não Financeiro'!B8-1</f>
        <v>-0.4599785834814748</v>
      </c>
      <c r="C8" s="16">
        <f>+'SCC x Atuacao = Não Financeiro'!C40/'SCC x Atuacao = Não Financeiro'!C8-1</f>
        <v>0.2339034564605198</v>
      </c>
      <c r="D8" s="16">
        <f>+'SCC x Atuacao = Não Financeiro'!D40/'SCC x Atuacao = Não Financeiro'!D8-1</f>
        <v>0.16695779767714747</v>
      </c>
      <c r="E8" s="16">
        <f>+'SCC x Atuacao = Não Financeiro'!E40/'SCC x Atuacao = Não Financeiro'!E8-1</f>
        <v>-0.46473467744215546</v>
      </c>
      <c r="F8" s="16">
        <f>+'SCC x Atuacao = Não Financeiro'!F40/'SCC x Atuacao = Não Financeiro'!F8-1</f>
        <v>0.15528742361586412</v>
      </c>
      <c r="G8" s="16">
        <f>+'SCC x Atuacao = Não Financeiro'!G40/'SCC x Atuacao = Não Financeiro'!G8-1</f>
        <v>-0.33974438458486422</v>
      </c>
      <c r="H8" s="16">
        <f>+'SCC x Atuacao = Não Financeiro'!H40/'SCC x Atuacao = Não Financeiro'!H8-1</f>
        <v>-7.0708217175661559E-2</v>
      </c>
      <c r="I8" s="16">
        <f>+'SCC x Atuacao = Não Financeiro'!I40/'SCC x Atuacao = Não Financeiro'!I8-1</f>
        <v>-0.128444291273492</v>
      </c>
      <c r="J8" s="16">
        <f>+'SCC x Atuacao = Não Financeiro'!J40/'SCC x Atuacao = Não Financeiro'!J8-1</f>
        <v>0.13953952678795001</v>
      </c>
      <c r="K8" s="16">
        <f>+'SCC x Atuacao = Não Financeiro'!K40/'SCC x Atuacao = Não Financeiro'!K8-1</f>
        <v>-2.3823687379270764E-3</v>
      </c>
      <c r="L8" s="16">
        <f>+'SCC x Atuacao = Não Financeiro'!L40/'SCC x Atuacao = Não Financeiro'!L8-1</f>
        <v>8.1144142696165655E-2</v>
      </c>
    </row>
    <row r="9" spans="1:12" x14ac:dyDescent="0.25">
      <c r="A9" s="123" t="s">
        <v>533</v>
      </c>
      <c r="B9" s="16">
        <f>+'SCC x Atuacao = Não Financeiro'!B41/'SCC x Atuacao = Não Financeiro'!B9-1</f>
        <v>0.45069369367515821</v>
      </c>
      <c r="C9" s="16">
        <f>+'SCC x Atuacao = Não Financeiro'!C41/'SCC x Atuacao = Não Financeiro'!C9-1</f>
        <v>0.5766253461654558</v>
      </c>
      <c r="D9" s="16">
        <f>+'SCC x Atuacao = Não Financeiro'!D41/'SCC x Atuacao = Não Financeiro'!D9-1</f>
        <v>0.1582962367851819</v>
      </c>
      <c r="E9" s="16">
        <f>+'SCC x Atuacao = Não Financeiro'!E41/'SCC x Atuacao = Não Financeiro'!E9-1</f>
        <v>-0.20209973305309703</v>
      </c>
      <c r="F9" s="16">
        <f>+'SCC x Atuacao = Não Financeiro'!F41/'SCC x Atuacao = Não Financeiro'!F9-1</f>
        <v>3.7183780652934928E-2</v>
      </c>
      <c r="G9" s="16">
        <f>+'SCC x Atuacao = Não Financeiro'!G41/'SCC x Atuacao = Não Financeiro'!G9-1</f>
        <v>0.43211175464716778</v>
      </c>
      <c r="H9" s="16">
        <f>+'SCC x Atuacao = Não Financeiro'!H41/'SCC x Atuacao = Não Financeiro'!H9-1</f>
        <v>-9.5364483805369549E-2</v>
      </c>
      <c r="I9" s="16">
        <f>+'SCC x Atuacao = Não Financeiro'!I41/'SCC x Atuacao = Não Financeiro'!I9-1</f>
        <v>-0.93281270421980711</v>
      </c>
      <c r="J9" s="16">
        <f>+'SCC x Atuacao = Não Financeiro'!J41/'SCC x Atuacao = Não Financeiro'!J9-1</f>
        <v>1.8796767536891901</v>
      </c>
      <c r="K9" s="16">
        <f>+'SCC x Atuacao = Não Financeiro'!K41/'SCC x Atuacao = Não Financeiro'!K9-1</f>
        <v>7.9487847880208795E-2</v>
      </c>
      <c r="L9" s="16">
        <f>+'SCC x Atuacao = Não Financeiro'!L41/'SCC x Atuacao = Não Financeiro'!L9-1</f>
        <v>0.17879253772542625</v>
      </c>
    </row>
    <row r="10" spans="1:12" x14ac:dyDescent="0.25">
      <c r="A10" s="123" t="s">
        <v>534</v>
      </c>
      <c r="B10" s="16">
        <f>+'SCC x Atuacao = Não Financeiro'!B42/'SCC x Atuacao = Não Financeiro'!B10-1</f>
        <v>-0.20072965544701971</v>
      </c>
      <c r="C10" s="16">
        <f>+'SCC x Atuacao = Não Financeiro'!C42/'SCC x Atuacao = Não Financeiro'!C10-1</f>
        <v>32.45840846419334</v>
      </c>
      <c r="D10" s="16">
        <f>+'SCC x Atuacao = Não Financeiro'!D42/'SCC x Atuacao = Não Financeiro'!D10-1</f>
        <v>0.17490629832133875</v>
      </c>
      <c r="E10" s="16" t="e">
        <f>+'SCC x Atuacao = Não Financeiro'!E42/'SCC x Atuacao = Não Financeiro'!E10-1</f>
        <v>#DIV/0!</v>
      </c>
      <c r="F10" s="16">
        <f>+'SCC x Atuacao = Não Financeiro'!F42/'SCC x Atuacao = Não Financeiro'!F10-1</f>
        <v>-0.17160427992186422</v>
      </c>
      <c r="G10" s="16">
        <f>+'SCC x Atuacao = Não Financeiro'!G42/'SCC x Atuacao = Não Financeiro'!G10-1</f>
        <v>0.8408060160701134</v>
      </c>
      <c r="H10" s="16">
        <f>+'SCC x Atuacao = Não Financeiro'!H42/'SCC x Atuacao = Não Financeiro'!H10-1</f>
        <v>1.0051789165921088E-2</v>
      </c>
      <c r="I10" s="16">
        <f>+'SCC x Atuacao = Não Financeiro'!I42/'SCC x Atuacao = Não Financeiro'!I10-1</f>
        <v>-1</v>
      </c>
      <c r="J10" s="16" t="e">
        <f>+'SCC x Atuacao = Não Financeiro'!J42/'SCC x Atuacao = Não Financeiro'!J10-1</f>
        <v>#DIV/0!</v>
      </c>
      <c r="K10" s="16">
        <f>+'SCC x Atuacao = Não Financeiro'!K42/'SCC x Atuacao = Não Financeiro'!K10-1</f>
        <v>0.16693970123063573</v>
      </c>
      <c r="L10" s="16">
        <f>+'SCC x Atuacao = Não Financeiro'!L42/'SCC x Atuacao = Não Financeiro'!L10-1</f>
        <v>0.28143101618007793</v>
      </c>
    </row>
    <row r="11" spans="1:12" x14ac:dyDescent="0.25">
      <c r="A11" s="123" t="s">
        <v>535</v>
      </c>
      <c r="B11" s="16">
        <f>+'SCC x Atuacao = Não Financeiro'!B43/'SCC x Atuacao = Não Financeiro'!B11-1</f>
        <v>-0.48579180526314625</v>
      </c>
      <c r="C11" s="16">
        <f>+'SCC x Atuacao = Não Financeiro'!C43/'SCC x Atuacao = Não Financeiro'!C11-1</f>
        <v>0.68263495530282858</v>
      </c>
      <c r="D11" s="16">
        <f>+'SCC x Atuacao = Não Financeiro'!D43/'SCC x Atuacao = Não Financeiro'!D11-1</f>
        <v>1.3427264452867753</v>
      </c>
      <c r="E11" s="16" t="e">
        <f>+'SCC x Atuacao = Não Financeiro'!E43/'SCC x Atuacao = Não Financeiro'!E11-1</f>
        <v>#DIV/0!</v>
      </c>
      <c r="F11" s="16">
        <f>+'SCC x Atuacao = Não Financeiro'!F43/'SCC x Atuacao = Não Financeiro'!F11-1</f>
        <v>-7.8257683524520227E-2</v>
      </c>
      <c r="G11" s="16">
        <f>+'SCC x Atuacao = Não Financeiro'!G43/'SCC x Atuacao = Não Financeiro'!G11-1</f>
        <v>0.15544966176297192</v>
      </c>
      <c r="H11" s="16">
        <f>+'SCC x Atuacao = Não Financeiro'!H43/'SCC x Atuacao = Não Financeiro'!H11-1</f>
        <v>1.0193999508180158</v>
      </c>
      <c r="I11" s="16">
        <f>+'SCC x Atuacao = Não Financeiro'!I43/'SCC x Atuacao = Não Financeiro'!I11-1</f>
        <v>-1.73653351251567E-2</v>
      </c>
      <c r="J11" s="16" t="e">
        <f>+'SCC x Atuacao = Não Financeiro'!J43/'SCC x Atuacao = Não Financeiro'!J11-1</f>
        <v>#DIV/0!</v>
      </c>
      <c r="K11" s="16">
        <f>+'SCC x Atuacao = Não Financeiro'!K43/'SCC x Atuacao = Não Financeiro'!K11-1</f>
        <v>0.1841798946630544</v>
      </c>
      <c r="L11" s="16">
        <f>+'SCC x Atuacao = Não Financeiro'!L43/'SCC x Atuacao = Não Financeiro'!L11-1</f>
        <v>0.507013788200807</v>
      </c>
    </row>
    <row r="12" spans="1:12" x14ac:dyDescent="0.25">
      <c r="A12" s="123" t="s">
        <v>536</v>
      </c>
      <c r="B12" s="16">
        <f>+'SCC x Atuacao = Não Financeiro'!B44/'SCC x Atuacao = Não Financeiro'!B12-1</f>
        <v>5.8852968015234763E-2</v>
      </c>
      <c r="C12" s="16">
        <f>+'SCC x Atuacao = Não Financeiro'!C44/'SCC x Atuacao = Não Financeiro'!C12-1</f>
        <v>-0.57107498635463982</v>
      </c>
      <c r="D12" s="16">
        <f>+'SCC x Atuacao = Não Financeiro'!D44/'SCC x Atuacao = Não Financeiro'!D12-1</f>
        <v>0.50154773319464763</v>
      </c>
      <c r="E12" s="16">
        <f>+'SCC x Atuacao = Não Financeiro'!E44/'SCC x Atuacao = Não Financeiro'!E12-1</f>
        <v>-1</v>
      </c>
      <c r="F12" s="16">
        <f>+'SCC x Atuacao = Não Financeiro'!F44/'SCC x Atuacao = Não Financeiro'!F12-1</f>
        <v>0.27735894945807593</v>
      </c>
      <c r="G12" s="16">
        <f>+'SCC x Atuacao = Não Financeiro'!G44/'SCC x Atuacao = Não Financeiro'!G12-1</f>
        <v>0.22452196384424772</v>
      </c>
      <c r="H12" s="16">
        <f>+'SCC x Atuacao = Não Financeiro'!H44/'SCC x Atuacao = Não Financeiro'!H12-1</f>
        <v>-0.17061703540047091</v>
      </c>
      <c r="I12" s="16">
        <f>+'SCC x Atuacao = Não Financeiro'!I44/'SCC x Atuacao = Não Financeiro'!I12-1</f>
        <v>0.93260142582325956</v>
      </c>
      <c r="J12" s="16">
        <f>+'SCC x Atuacao = Não Financeiro'!J44/'SCC x Atuacao = Não Financeiro'!J12-1</f>
        <v>-1</v>
      </c>
      <c r="K12" s="16">
        <f>+'SCC x Atuacao = Não Financeiro'!K44/'SCC x Atuacao = Não Financeiro'!K12-1</f>
        <v>0.71358510571900013</v>
      </c>
      <c r="L12" s="16">
        <f>+'SCC x Atuacao = Não Financeiro'!L44/'SCC x Atuacao = Não Financeiro'!L12-1</f>
        <v>0.4240734404399471</v>
      </c>
    </row>
    <row r="13" spans="1:12" x14ac:dyDescent="0.25">
      <c r="A13" s="123" t="s">
        <v>537</v>
      </c>
      <c r="B13" s="16">
        <f>+'SCC x Atuacao = Não Financeiro'!B45/'SCC x Atuacao = Não Financeiro'!B13-1</f>
        <v>-0.21355764241815223</v>
      </c>
      <c r="C13" s="16">
        <f>+'SCC x Atuacao = Não Financeiro'!C45/'SCC x Atuacao = Não Financeiro'!C13-1</f>
        <v>8.9877799619248799E-2</v>
      </c>
      <c r="D13" s="16">
        <f>+'SCC x Atuacao = Não Financeiro'!D45/'SCC x Atuacao = Não Financeiro'!D13-1</f>
        <v>0.1825890917670554</v>
      </c>
      <c r="E13" s="16">
        <f>+'SCC x Atuacao = Não Financeiro'!E45/'SCC x Atuacao = Não Financeiro'!E13-1</f>
        <v>6.1724369599034459</v>
      </c>
      <c r="F13" s="16">
        <f>+'SCC x Atuacao = Não Financeiro'!F45/'SCC x Atuacao = Não Financeiro'!F13-1</f>
        <v>0.10779049724766243</v>
      </c>
      <c r="G13" s="16">
        <f>+'SCC x Atuacao = Não Financeiro'!G45/'SCC x Atuacao = Não Financeiro'!G13-1</f>
        <v>-2.4618805127796239E-3</v>
      </c>
      <c r="H13" s="16">
        <f>+'SCC x Atuacao = Não Financeiro'!H45/'SCC x Atuacao = Não Financeiro'!H13-1</f>
        <v>-0.69881961380339508</v>
      </c>
      <c r="I13" s="16">
        <f>+'SCC x Atuacao = Não Financeiro'!I45/'SCC x Atuacao = Não Financeiro'!I13-1</f>
        <v>-0.3300973875387152</v>
      </c>
      <c r="J13" s="16">
        <f>+'SCC x Atuacao = Não Financeiro'!J45/'SCC x Atuacao = Não Financeiro'!J13-1</f>
        <v>-0.10041857346521754</v>
      </c>
      <c r="K13" s="16">
        <f>+'SCC x Atuacao = Não Financeiro'!K45/'SCC x Atuacao = Não Financeiro'!K13-1</f>
        <v>0.36400127199144072</v>
      </c>
      <c r="L13" s="16">
        <f>+'SCC x Atuacao = Não Financeiro'!L45/'SCC x Atuacao = Não Financeiro'!L13-1</f>
        <v>0.11130583738082223</v>
      </c>
    </row>
    <row r="14" spans="1:12" x14ac:dyDescent="0.25">
      <c r="A14" s="123" t="s">
        <v>538</v>
      </c>
      <c r="B14" s="16">
        <f>+'SCC x Atuacao = Não Financeiro'!B46/'SCC x Atuacao = Não Financeiro'!B14-1</f>
        <v>0.13129390741602687</v>
      </c>
      <c r="C14" s="16">
        <f>+'SCC x Atuacao = Não Financeiro'!C46/'SCC x Atuacao = Não Financeiro'!C14-1</f>
        <v>9.5143568969362047E-2</v>
      </c>
      <c r="D14" s="16">
        <f>+'SCC x Atuacao = Não Financeiro'!D46/'SCC x Atuacao = Não Financeiro'!D14-1</f>
        <v>9.3482411608936111E-2</v>
      </c>
      <c r="E14" s="16">
        <f>+'SCC x Atuacao = Não Financeiro'!E46/'SCC x Atuacao = Não Financeiro'!E14-1</f>
        <v>7.87797750892347</v>
      </c>
      <c r="F14" s="16">
        <f>+'SCC x Atuacao = Não Financeiro'!F46/'SCC x Atuacao = Não Financeiro'!F14-1</f>
        <v>-5.7902285019878486E-3</v>
      </c>
      <c r="G14" s="16">
        <f>+'SCC x Atuacao = Não Financeiro'!G46/'SCC x Atuacao = Não Financeiro'!G14-1</f>
        <v>1.0982079215213001</v>
      </c>
      <c r="H14" s="16">
        <f>+'SCC x Atuacao = Não Financeiro'!H46/'SCC x Atuacao = Não Financeiro'!H14-1</f>
        <v>0.35940310949584187</v>
      </c>
      <c r="I14" s="16">
        <f>+'SCC x Atuacao = Não Financeiro'!I46/'SCC x Atuacao = Não Financeiro'!I14-1</f>
        <v>5.3033843020567684E-2</v>
      </c>
      <c r="J14" s="16">
        <f>+'SCC x Atuacao = Não Financeiro'!J46/'SCC x Atuacao = Não Financeiro'!J14-1</f>
        <v>0.5669342595480642</v>
      </c>
      <c r="K14" s="16">
        <f>+'SCC x Atuacao = Não Financeiro'!K46/'SCC x Atuacao = Não Financeiro'!K14-1</f>
        <v>0.47712739471077081</v>
      </c>
      <c r="L14" s="16">
        <f>+'SCC x Atuacao = Não Financeiro'!L46/'SCC x Atuacao = Não Financeiro'!L14-1</f>
        <v>0.12428292575714583</v>
      </c>
    </row>
    <row r="15" spans="1:12" x14ac:dyDescent="0.25">
      <c r="A15" s="123" t="s">
        <v>539</v>
      </c>
      <c r="B15" s="16">
        <f>+'SCC x Atuacao = Não Financeiro'!B47/'SCC x Atuacao = Não Financeiro'!B15-1</f>
        <v>0.59030345401648576</v>
      </c>
      <c r="C15" s="16">
        <f>+'SCC x Atuacao = Não Financeiro'!C47/'SCC x Atuacao = Não Financeiro'!C15-1</f>
        <v>-6.3805009372693844E-2</v>
      </c>
      <c r="D15" s="16">
        <f>+'SCC x Atuacao = Não Financeiro'!D47/'SCC x Atuacao = Não Financeiro'!D15-1</f>
        <v>5.7231048062727385E-2</v>
      </c>
      <c r="E15" s="16">
        <f>+'SCC x Atuacao = Não Financeiro'!E47/'SCC x Atuacao = Não Financeiro'!E15-1</f>
        <v>-0.38471402209357997</v>
      </c>
      <c r="F15" s="16">
        <f>+'SCC x Atuacao = Não Financeiro'!F47/'SCC x Atuacao = Não Financeiro'!F15-1</f>
        <v>3.3296775079183938E-2</v>
      </c>
      <c r="G15" s="16">
        <f>+'SCC x Atuacao = Não Financeiro'!G47/'SCC x Atuacao = Não Financeiro'!G15-1</f>
        <v>0.27506956610513411</v>
      </c>
      <c r="H15" s="16">
        <f>+'SCC x Atuacao = Não Financeiro'!H47/'SCC x Atuacao = Não Financeiro'!H15-1</f>
        <v>1.4517750477697211E-2</v>
      </c>
      <c r="I15" s="16">
        <f>+'SCC x Atuacao = Não Financeiro'!I47/'SCC x Atuacao = Não Financeiro'!I15-1</f>
        <v>-0.29000990076916255</v>
      </c>
      <c r="J15" s="16">
        <f>+'SCC x Atuacao = Não Financeiro'!J47/'SCC x Atuacao = Não Financeiro'!J15-1</f>
        <v>-0.23037772748078078</v>
      </c>
      <c r="K15" s="16">
        <f>+'SCC x Atuacao = Não Financeiro'!K47/'SCC x Atuacao = Não Financeiro'!K15-1</f>
        <v>0.26399087825270029</v>
      </c>
      <c r="L15" s="16">
        <f>+'SCC x Atuacao = Não Financeiro'!L47/'SCC x Atuacao = Não Financeiro'!L15-1</f>
        <v>6.7226299612348495E-2</v>
      </c>
    </row>
    <row r="16" spans="1:12" x14ac:dyDescent="0.25">
      <c r="A16" s="123" t="s">
        <v>540</v>
      </c>
      <c r="B16" s="16">
        <f>+'SCC x Atuacao = Não Financeiro'!B48/'SCC x Atuacao = Não Financeiro'!B16-1</f>
        <v>-0.24708799293040928</v>
      </c>
      <c r="C16" s="16">
        <f>+'SCC x Atuacao = Não Financeiro'!C48/'SCC x Atuacao = Não Financeiro'!C16-1</f>
        <v>0.94472018900495813</v>
      </c>
      <c r="D16" s="16">
        <f>+'SCC x Atuacao = Não Financeiro'!D48/'SCC x Atuacao = Não Financeiro'!D16-1</f>
        <v>-5.5170716664175945E-2</v>
      </c>
      <c r="E16" s="16">
        <f>+'SCC x Atuacao = Não Financeiro'!E48/'SCC x Atuacao = Não Financeiro'!E16-1</f>
        <v>0.75911697213654228</v>
      </c>
      <c r="F16" s="16">
        <f>+'SCC x Atuacao = Não Financeiro'!F48/'SCC x Atuacao = Não Financeiro'!F16-1</f>
        <v>-6.3326480932180962E-3</v>
      </c>
      <c r="G16" s="16">
        <f>+'SCC x Atuacao = Não Financeiro'!G48/'SCC x Atuacao = Não Financeiro'!G16-1</f>
        <v>0.31300382065584587</v>
      </c>
      <c r="H16" s="16">
        <f>+'SCC x Atuacao = Não Financeiro'!H48/'SCC x Atuacao = Não Financeiro'!H16-1</f>
        <v>-0.40414277431847856</v>
      </c>
      <c r="I16" s="16">
        <f>+'SCC x Atuacao = Não Financeiro'!I48/'SCC x Atuacao = Não Financeiro'!I16-1</f>
        <v>0.67278868509082068</v>
      </c>
      <c r="J16" s="16">
        <f>+'SCC x Atuacao = Não Financeiro'!J48/'SCC x Atuacao = Não Financeiro'!J16-1</f>
        <v>1.2028965314885509</v>
      </c>
      <c r="K16" s="16">
        <f>+'SCC x Atuacao = Não Financeiro'!K48/'SCC x Atuacao = Não Financeiro'!K16-1</f>
        <v>0.11856144070479013</v>
      </c>
      <c r="L16" s="16">
        <f>+'SCC x Atuacao = Não Financeiro'!L48/'SCC x Atuacao = Não Financeiro'!L16-1</f>
        <v>-3.7894505675046819E-3</v>
      </c>
    </row>
    <row r="17" spans="1:12" x14ac:dyDescent="0.25">
      <c r="A17" s="123" t="s">
        <v>541</v>
      </c>
      <c r="B17" s="16">
        <f>+'SCC x Atuacao = Não Financeiro'!B49/'SCC x Atuacao = Não Financeiro'!B17-1</f>
        <v>5.6147031087781185E-2</v>
      </c>
      <c r="C17" s="16">
        <f>+'SCC x Atuacao = Não Financeiro'!C49/'SCC x Atuacao = Não Financeiro'!C17-1</f>
        <v>3.6538171080608208</v>
      </c>
      <c r="D17" s="16">
        <f>+'SCC x Atuacao = Não Financeiro'!D49/'SCC x Atuacao = Não Financeiro'!D17-1</f>
        <v>0.22064720464721099</v>
      </c>
      <c r="E17" s="16">
        <f>+'SCC x Atuacao = Não Financeiro'!E49/'SCC x Atuacao = Não Financeiro'!E17-1</f>
        <v>-0.13476067975052597</v>
      </c>
      <c r="F17" s="16">
        <f>+'SCC x Atuacao = Não Financeiro'!F49/'SCC x Atuacao = Não Financeiro'!F17-1</f>
        <v>5.4909674301565348E-2</v>
      </c>
      <c r="G17" s="16">
        <f>+'SCC x Atuacao = Não Financeiro'!G49/'SCC x Atuacao = Não Financeiro'!G17-1</f>
        <v>0.33534302111420433</v>
      </c>
      <c r="H17" s="16">
        <f>+'SCC x Atuacao = Não Financeiro'!H49/'SCC x Atuacao = Não Financeiro'!H17-1</f>
        <v>-0.12795353046523505</v>
      </c>
      <c r="I17" s="16">
        <f>+'SCC x Atuacao = Não Financeiro'!I49/'SCC x Atuacao = Não Financeiro'!I17-1</f>
        <v>0.18624218225722888</v>
      </c>
      <c r="J17" s="16">
        <f>+'SCC x Atuacao = Não Financeiro'!J49/'SCC x Atuacao = Não Financeiro'!J17-1</f>
        <v>6.7900676739517758</v>
      </c>
      <c r="K17" s="16">
        <f>+'SCC x Atuacao = Não Financeiro'!K49/'SCC x Atuacao = Não Financeiro'!K17-1</f>
        <v>0.26751965660526444</v>
      </c>
      <c r="L17" s="16">
        <f>+'SCC x Atuacao = Não Financeiro'!L49/'SCC x Atuacao = Não Financeiro'!L17-1</f>
        <v>0.22545345539258532</v>
      </c>
    </row>
    <row r="18" spans="1:12" x14ac:dyDescent="0.25">
      <c r="A18" s="123" t="s">
        <v>542</v>
      </c>
      <c r="B18" s="16">
        <f>+'SCC x Atuacao = Não Financeiro'!B50/'SCC x Atuacao = Não Financeiro'!B18-1</f>
        <v>1.7607843469814433</v>
      </c>
      <c r="C18" s="16">
        <f>+'SCC x Atuacao = Não Financeiro'!C50/'SCC x Atuacao = Não Financeiro'!C18-1</f>
        <v>0.36233133282573426</v>
      </c>
      <c r="D18" s="16">
        <f>+'SCC x Atuacao = Não Financeiro'!D50/'SCC x Atuacao = Não Financeiro'!D18-1</f>
        <v>0.17364586487702116</v>
      </c>
      <c r="E18" s="16">
        <f>+'SCC x Atuacao = Não Financeiro'!E50/'SCC x Atuacao = Não Financeiro'!E18-1</f>
        <v>4.9945112856010532</v>
      </c>
      <c r="F18" s="16">
        <f>+'SCC x Atuacao = Não Financeiro'!F50/'SCC x Atuacao = Não Financeiro'!F18-1</f>
        <v>-7.328274473613916E-2</v>
      </c>
      <c r="G18" s="16">
        <f>+'SCC x Atuacao = Não Financeiro'!G50/'SCC x Atuacao = Não Financeiro'!G18-1</f>
        <v>0.36702538634856641</v>
      </c>
      <c r="H18" s="16">
        <f>+'SCC x Atuacao = Não Financeiro'!H50/'SCC x Atuacao = Não Financeiro'!H18-1</f>
        <v>1.3692519275765314E-2</v>
      </c>
      <c r="I18" s="16">
        <f>+'SCC x Atuacao = Não Financeiro'!I50/'SCC x Atuacao = Não Financeiro'!I18-1</f>
        <v>0.10294989945735611</v>
      </c>
      <c r="J18" s="16">
        <f>+'SCC x Atuacao = Não Financeiro'!J50/'SCC x Atuacao = Não Financeiro'!J18-1</f>
        <v>0.20661550595955624</v>
      </c>
      <c r="K18" s="16">
        <f>+'SCC x Atuacao = Não Financeiro'!K50/'SCC x Atuacao = Não Financeiro'!K18-1</f>
        <v>0.431303018837496</v>
      </c>
      <c r="L18" s="16">
        <f>+'SCC x Atuacao = Não Financeiro'!L50/'SCC x Atuacao = Não Financeiro'!L18-1</f>
        <v>0.14415806247794793</v>
      </c>
    </row>
    <row r="19" spans="1:12" x14ac:dyDescent="0.25">
      <c r="A19" s="123" t="s">
        <v>543</v>
      </c>
      <c r="B19" s="16">
        <f>+'SCC x Atuacao = Não Financeiro'!B51/'SCC x Atuacao = Não Financeiro'!B19-1</f>
        <v>0.72816738431435968</v>
      </c>
      <c r="C19" s="16">
        <f>+'SCC x Atuacao = Não Financeiro'!C51/'SCC x Atuacao = Não Financeiro'!C19-1</f>
        <v>-9.5460636759261752E-2</v>
      </c>
      <c r="D19" s="16">
        <f>+'SCC x Atuacao = Não Financeiro'!D51/'SCC x Atuacao = Não Financeiro'!D19-1</f>
        <v>-8.1030374279946749E-2</v>
      </c>
      <c r="E19" s="16">
        <f>+'SCC x Atuacao = Não Financeiro'!E51/'SCC x Atuacao = Não Financeiro'!E19-1</f>
        <v>1.0357938915012355E-2</v>
      </c>
      <c r="F19" s="16">
        <f>+'SCC x Atuacao = Não Financeiro'!F51/'SCC x Atuacao = Não Financeiro'!F19-1</f>
        <v>1.0817426315712364E-3</v>
      </c>
      <c r="G19" s="16">
        <f>+'SCC x Atuacao = Não Financeiro'!G51/'SCC x Atuacao = Não Financeiro'!G19-1</f>
        <v>0.63934665073979913</v>
      </c>
      <c r="H19" s="16">
        <f>+'SCC x Atuacao = Não Financeiro'!H51/'SCC x Atuacao = Não Financeiro'!H19-1</f>
        <v>-0.72129882009579849</v>
      </c>
      <c r="I19" s="16">
        <f>+'SCC x Atuacao = Não Financeiro'!I51/'SCC x Atuacao = Não Financeiro'!I19-1</f>
        <v>-0.51039511402316129</v>
      </c>
      <c r="J19" s="16">
        <f>+'SCC x Atuacao = Não Financeiro'!J51/'SCC x Atuacao = Não Financeiro'!J19-1</f>
        <v>0.87446059118958641</v>
      </c>
      <c r="K19" s="16">
        <f>+'SCC x Atuacao = Não Financeiro'!K51/'SCC x Atuacao = Não Financeiro'!K19-1</f>
        <v>0.26800449470354359</v>
      </c>
      <c r="L19" s="16">
        <f>+'SCC x Atuacao = Não Financeiro'!L51/'SCC x Atuacao = Não Financeiro'!L19-1</f>
        <v>-5.0797899387983292E-2</v>
      </c>
    </row>
    <row r="20" spans="1:12" x14ac:dyDescent="0.25">
      <c r="A20" s="123" t="s">
        <v>544</v>
      </c>
      <c r="B20" s="16">
        <f>+'SCC x Atuacao = Não Financeiro'!B52/'SCC x Atuacao = Não Financeiro'!B20-1</f>
        <v>0.22567287619124787</v>
      </c>
      <c r="C20" s="16">
        <f>+'SCC x Atuacao = Não Financeiro'!C52/'SCC x Atuacao = Não Financeiro'!C20-1</f>
        <v>0.561653106163581</v>
      </c>
      <c r="D20" s="16">
        <f>+'SCC x Atuacao = Não Financeiro'!D52/'SCC x Atuacao = Não Financeiro'!D20-1</f>
        <v>8.757349069845044E-2</v>
      </c>
      <c r="E20" s="16">
        <f>+'SCC x Atuacao = Não Financeiro'!E52/'SCC x Atuacao = Não Financeiro'!E20-1</f>
        <v>1.0180244631497191</v>
      </c>
      <c r="F20" s="16">
        <f>+'SCC x Atuacao = Não Financeiro'!F52/'SCC x Atuacao = Não Financeiro'!F20-1</f>
        <v>5.8263762753062887E-2</v>
      </c>
      <c r="G20" s="16">
        <f>+'SCC x Atuacao = Não Financeiro'!G52/'SCC x Atuacao = Não Financeiro'!G20-1</f>
        <v>9.4071107584420943E-2</v>
      </c>
      <c r="H20" s="16">
        <f>+'SCC x Atuacao = Não Financeiro'!H52/'SCC x Atuacao = Não Financeiro'!H20-1</f>
        <v>-1.4492702028700011E-3</v>
      </c>
      <c r="I20" s="16">
        <f>+'SCC x Atuacao = Não Financeiro'!I52/'SCC x Atuacao = Não Financeiro'!I20-1</f>
        <v>-7.4638163149797321E-2</v>
      </c>
      <c r="J20" s="16">
        <f>+'SCC x Atuacao = Não Financeiro'!J52/'SCC x Atuacao = Não Financeiro'!J20-1</f>
        <v>-0.21996783221228466</v>
      </c>
      <c r="K20" s="16">
        <f>+'SCC x Atuacao = Não Financeiro'!K52/'SCC x Atuacao = Não Financeiro'!K20-1</f>
        <v>0.30376246904356408</v>
      </c>
      <c r="L20" s="16">
        <f>+'SCC x Atuacao = Não Financeiro'!L52/'SCC x Atuacao = Não Financeiro'!L20-1</f>
        <v>0.11511934748918384</v>
      </c>
    </row>
    <row r="21" spans="1:12" x14ac:dyDescent="0.25">
      <c r="A21" s="123" t="s">
        <v>545</v>
      </c>
      <c r="B21" s="16">
        <f>+'SCC x Atuacao = Não Financeiro'!B53/'SCC x Atuacao = Não Financeiro'!B21-1</f>
        <v>0.3936476398120734</v>
      </c>
      <c r="C21" s="16">
        <f>+'SCC x Atuacao = Não Financeiro'!C53/'SCC x Atuacao = Não Financeiro'!C21-1</f>
        <v>0.30671688630553984</v>
      </c>
      <c r="D21" s="16">
        <f>+'SCC x Atuacao = Não Financeiro'!D53/'SCC x Atuacao = Não Financeiro'!D21-1</f>
        <v>7.1102588658892074E-2</v>
      </c>
      <c r="E21" s="16">
        <f>+'SCC x Atuacao = Não Financeiro'!E53/'SCC x Atuacao = Não Financeiro'!E21-1</f>
        <v>3.4680289773110884E-2</v>
      </c>
      <c r="F21" s="16">
        <f>+'SCC x Atuacao = Não Financeiro'!F53/'SCC x Atuacao = Não Financeiro'!F21-1</f>
        <v>1.198143585038336E-2</v>
      </c>
      <c r="G21" s="16">
        <f>+'SCC x Atuacao = Não Financeiro'!G53/'SCC x Atuacao = Não Financeiro'!G21-1</f>
        <v>0.1753534691522507</v>
      </c>
      <c r="H21" s="16">
        <f>+'SCC x Atuacao = Não Financeiro'!H53/'SCC x Atuacao = Não Financeiro'!H21-1</f>
        <v>-8.0965384304479859E-2</v>
      </c>
      <c r="I21" s="16">
        <f>+'SCC x Atuacao = Não Financeiro'!I53/'SCC x Atuacao = Não Financeiro'!I21-1</f>
        <v>-4.3493106887069533E-2</v>
      </c>
      <c r="J21" s="16">
        <f>+'SCC x Atuacao = Não Financeiro'!J53/'SCC x Atuacao = Não Financeiro'!J21-1</f>
        <v>0.49309470796542243</v>
      </c>
      <c r="K21" s="16">
        <f>+'SCC x Atuacao = Não Financeiro'!K53/'SCC x Atuacao = Não Financeiro'!K21-1</f>
        <v>0.22701059141583468</v>
      </c>
      <c r="L21" s="16">
        <f>+'SCC x Atuacao = Não Financeiro'!L53/'SCC x Atuacao = Não Financeiro'!L21-1</f>
        <v>0.10901954802992764</v>
      </c>
    </row>
    <row r="22" spans="1:12" x14ac:dyDescent="0.25">
      <c r="A22" s="123" t="s">
        <v>546</v>
      </c>
      <c r="B22" s="16">
        <f>+'SCC x Atuacao = Não Financeiro'!B54/'SCC x Atuacao = Não Financeiro'!B22-1</f>
        <v>0.31712855581682997</v>
      </c>
      <c r="C22" s="16">
        <f>+'SCC x Atuacao = Não Financeiro'!C54/'SCC x Atuacao = Não Financeiro'!C22-1</f>
        <v>1.9188712181033907E-2</v>
      </c>
      <c r="D22" s="16">
        <f>+'SCC x Atuacao = Não Financeiro'!D54/'SCC x Atuacao = Não Financeiro'!D22-1</f>
        <v>0.62293184511261979</v>
      </c>
      <c r="E22" s="16" t="e">
        <f>+'SCC x Atuacao = Não Financeiro'!E54/'SCC x Atuacao = Não Financeiro'!E22-1</f>
        <v>#DIV/0!</v>
      </c>
      <c r="F22" s="16">
        <f>+'SCC x Atuacao = Não Financeiro'!F54/'SCC x Atuacao = Não Financeiro'!F22-1</f>
        <v>-1.5167007562807422E-2</v>
      </c>
      <c r="G22" s="16">
        <f>+'SCC x Atuacao = Não Financeiro'!G54/'SCC x Atuacao = Não Financeiro'!G22-1</f>
        <v>0.35944724048775578</v>
      </c>
      <c r="H22" s="16">
        <f>+'SCC x Atuacao = Não Financeiro'!H54/'SCC x Atuacao = Não Financeiro'!H22-1</f>
        <v>7.3895700103643325E-2</v>
      </c>
      <c r="I22" s="16">
        <f>+'SCC x Atuacao = Não Financeiro'!I54/'SCC x Atuacao = Não Financeiro'!I22-1</f>
        <v>0.25929092311429125</v>
      </c>
      <c r="J22" s="16">
        <f>+'SCC x Atuacao = Não Financeiro'!J54/'SCC x Atuacao = Não Financeiro'!J22-1</f>
        <v>0.16697070374411016</v>
      </c>
      <c r="K22" s="16">
        <f>+'SCC x Atuacao = Não Financeiro'!K54/'SCC x Atuacao = Não Financeiro'!K22-1</f>
        <v>0.44923548567281513</v>
      </c>
      <c r="L22" s="16">
        <f>+'SCC x Atuacao = Não Financeiro'!L54/'SCC x Atuacao = Não Financeiro'!L22-1</f>
        <v>0.33744251279838844</v>
      </c>
    </row>
    <row r="23" spans="1:12" x14ac:dyDescent="0.25">
      <c r="A23" s="123" t="s">
        <v>547</v>
      </c>
      <c r="B23" s="16">
        <f>+'SCC x Atuacao = Não Financeiro'!B55/'SCC x Atuacao = Não Financeiro'!B23-1</f>
        <v>0.43248481031152064</v>
      </c>
      <c r="C23" s="16">
        <f>+'SCC x Atuacao = Não Financeiro'!C55/'SCC x Atuacao = Não Financeiro'!C23-1</f>
        <v>-2.0316039480342996E-2</v>
      </c>
      <c r="D23" s="16">
        <f>+'SCC x Atuacao = Não Financeiro'!D55/'SCC x Atuacao = Não Financeiro'!D23-1</f>
        <v>2.3237750984455241E-2</v>
      </c>
      <c r="E23" s="16">
        <f>+'SCC x Atuacao = Não Financeiro'!E55/'SCC x Atuacao = Não Financeiro'!E23-1</f>
        <v>0.44096378652554535</v>
      </c>
      <c r="F23" s="16">
        <f>+'SCC x Atuacao = Não Financeiro'!F55/'SCC x Atuacao = Não Financeiro'!F23-1</f>
        <v>-4.2481528051908746E-2</v>
      </c>
      <c r="G23" s="16">
        <f>+'SCC x Atuacao = Não Financeiro'!G55/'SCC x Atuacao = Não Financeiro'!G23-1</f>
        <v>0.22428229624230389</v>
      </c>
      <c r="H23" s="16">
        <f>+'SCC x Atuacao = Não Financeiro'!H55/'SCC x Atuacao = Não Financeiro'!H23-1</f>
        <v>9.1032340546481905E-3</v>
      </c>
      <c r="I23" s="16">
        <f>+'SCC x Atuacao = Não Financeiro'!I55/'SCC x Atuacao = Não Financeiro'!I23-1</f>
        <v>7.9732392563323318E-2</v>
      </c>
      <c r="J23" s="16">
        <f>+'SCC x Atuacao = Não Financeiro'!J55/'SCC x Atuacao = Não Financeiro'!J23-1</f>
        <v>0.26401204941058887</v>
      </c>
      <c r="K23" s="16">
        <f>+'SCC x Atuacao = Não Financeiro'!K55/'SCC x Atuacao = Não Financeiro'!K23-1</f>
        <v>4.8983035450053114E-2</v>
      </c>
      <c r="L23" s="16">
        <f>+'SCC x Atuacao = Não Financeiro'!L55/'SCC x Atuacao = Não Financeiro'!L23-1</f>
        <v>3.6278263861802218E-2</v>
      </c>
    </row>
    <row r="24" spans="1:12" x14ac:dyDescent="0.25">
      <c r="A24" s="123" t="s">
        <v>548</v>
      </c>
      <c r="B24" s="16">
        <f>+'SCC x Atuacao = Não Financeiro'!B56/'SCC x Atuacao = Não Financeiro'!B24-1</f>
        <v>0.31078607022325855</v>
      </c>
      <c r="C24" s="16">
        <f>+'SCC x Atuacao = Não Financeiro'!C56/'SCC x Atuacao = Não Financeiro'!C24-1</f>
        <v>0.57839383444358639</v>
      </c>
      <c r="D24" s="16">
        <f>+'SCC x Atuacao = Não Financeiro'!D56/'SCC x Atuacao = Não Financeiro'!D24-1</f>
        <v>-4.4967868799276056E-3</v>
      </c>
      <c r="E24" s="16">
        <f>+'SCC x Atuacao = Não Financeiro'!E56/'SCC x Atuacao = Não Financeiro'!E24-1</f>
        <v>17.739692243544457</v>
      </c>
      <c r="F24" s="16">
        <f>+'SCC x Atuacao = Não Financeiro'!F56/'SCC x Atuacao = Não Financeiro'!F24-1</f>
        <v>1.4076239493290288E-3</v>
      </c>
      <c r="G24" s="16">
        <f>+'SCC x Atuacao = Não Financeiro'!G56/'SCC x Atuacao = Não Financeiro'!G24-1</f>
        <v>0.3331798357502449</v>
      </c>
      <c r="H24" s="16">
        <f>+'SCC x Atuacao = Não Financeiro'!H56/'SCC x Atuacao = Não Financeiro'!H24-1</f>
        <v>-6.5700460528325122E-3</v>
      </c>
      <c r="I24" s="16">
        <f>+'SCC x Atuacao = Não Financeiro'!I56/'SCC x Atuacao = Não Financeiro'!I24-1</f>
        <v>6.2988972904020057E-2</v>
      </c>
      <c r="J24" s="16">
        <f>+'SCC x Atuacao = Não Financeiro'!J56/'SCC x Atuacao = Não Financeiro'!J24-1</f>
        <v>3.0933165916079641E-2</v>
      </c>
      <c r="K24" s="16">
        <f>+'SCC x Atuacao = Não Financeiro'!K56/'SCC x Atuacao = Não Financeiro'!K24-1</f>
        <v>0.25806550956201768</v>
      </c>
      <c r="L24" s="16">
        <f>+'SCC x Atuacao = Não Financeiro'!L56/'SCC x Atuacao = Não Financeiro'!L24-1</f>
        <v>6.9060423903170465E-2</v>
      </c>
    </row>
    <row r="25" spans="1:12" x14ac:dyDescent="0.25">
      <c r="A25" s="123" t="s">
        <v>549</v>
      </c>
      <c r="B25" s="16">
        <f>+'SCC x Atuacao = Não Financeiro'!B57/'SCC x Atuacao = Não Financeiro'!B25-1</f>
        <v>3.6814392655817096E-2</v>
      </c>
      <c r="C25" s="16">
        <f>+'SCC x Atuacao = Não Financeiro'!C57/'SCC x Atuacao = Não Financeiro'!C25-1</f>
        <v>5.4970058709775449E-2</v>
      </c>
      <c r="D25" s="16">
        <f>+'SCC x Atuacao = Não Financeiro'!D57/'SCC x Atuacao = Não Financeiro'!D25-1</f>
        <v>0.27917520359383619</v>
      </c>
      <c r="E25" s="16">
        <f>+'SCC x Atuacao = Não Financeiro'!E57/'SCC x Atuacao = Não Financeiro'!E25-1</f>
        <v>1.668518103108962</v>
      </c>
      <c r="F25" s="16">
        <f>+'SCC x Atuacao = Não Financeiro'!F57/'SCC x Atuacao = Não Financeiro'!F25-1</f>
        <v>0.44896880449541121</v>
      </c>
      <c r="G25" s="16">
        <f>+'SCC x Atuacao = Não Financeiro'!G57/'SCC x Atuacao = Não Financeiro'!G25-1</f>
        <v>0.14328770671202085</v>
      </c>
      <c r="H25" s="16">
        <f>+'SCC x Atuacao = Não Financeiro'!H57/'SCC x Atuacao = Não Financeiro'!H25-1</f>
        <v>7.8794174699565733E-3</v>
      </c>
      <c r="I25" s="16">
        <f>+'SCC x Atuacao = Não Financeiro'!I57/'SCC x Atuacao = Não Financeiro'!I25-1</f>
        <v>-0.14435059888952595</v>
      </c>
      <c r="J25" s="16">
        <f>+'SCC x Atuacao = Não Financeiro'!J57/'SCC x Atuacao = Não Financeiro'!J25-1</f>
        <v>0.1565958687540201</v>
      </c>
      <c r="K25" s="16">
        <f>+'SCC x Atuacao = Não Financeiro'!K57/'SCC x Atuacao = Não Financeiro'!K25-1</f>
        <v>-0.53250872677773531</v>
      </c>
      <c r="L25" s="16">
        <f>+'SCC x Atuacao = Não Financeiro'!L57/'SCC x Atuacao = Não Financeiro'!L25-1</f>
        <v>0.1127231216031499</v>
      </c>
    </row>
    <row r="26" spans="1:12" x14ac:dyDescent="0.25">
      <c r="A26" s="123" t="s">
        <v>550</v>
      </c>
      <c r="B26" s="16">
        <f>+'SCC x Atuacao = Não Financeiro'!B58/'SCC x Atuacao = Não Financeiro'!B26-1</f>
        <v>0.31384870236329898</v>
      </c>
      <c r="C26" s="16">
        <f>+'SCC x Atuacao = Não Financeiro'!C58/'SCC x Atuacao = Não Financeiro'!C26-1</f>
        <v>-3.493351010972312E-2</v>
      </c>
      <c r="D26" s="16">
        <f>+'SCC x Atuacao = Não Financeiro'!D58/'SCC x Atuacao = Não Financeiro'!D26-1</f>
        <v>0.20263281464194205</v>
      </c>
      <c r="E26" s="16">
        <f>+'SCC x Atuacao = Não Financeiro'!E58/'SCC x Atuacao = Não Financeiro'!E26-1</f>
        <v>1.5940999746080804</v>
      </c>
      <c r="F26" s="16">
        <f>+'SCC x Atuacao = Não Financeiro'!F58/'SCC x Atuacao = Não Financeiro'!F26-1</f>
        <v>1.7366069636130854E-2</v>
      </c>
      <c r="G26" s="16">
        <f>+'SCC x Atuacao = Não Financeiro'!G58/'SCC x Atuacao = Não Financeiro'!G26-1</f>
        <v>0.17436531645602904</v>
      </c>
      <c r="H26" s="16">
        <f>+'SCC x Atuacao = Não Financeiro'!H58/'SCC x Atuacao = Não Financeiro'!H26-1</f>
        <v>6.3981464035651081E-2</v>
      </c>
      <c r="I26" s="16">
        <f>+'SCC x Atuacao = Não Financeiro'!I58/'SCC x Atuacao = Não Financeiro'!I26-1</f>
        <v>-5.2437622258606931E-2</v>
      </c>
      <c r="J26" s="16">
        <f>+'SCC x Atuacao = Não Financeiro'!J58/'SCC x Atuacao = Não Financeiro'!J26-1</f>
        <v>4.9161645635442675E-3</v>
      </c>
      <c r="K26" s="16">
        <f>+'SCC x Atuacao = Não Financeiro'!K58/'SCC x Atuacao = Não Financeiro'!K26-1</f>
        <v>0.30569470447342595</v>
      </c>
      <c r="L26" s="16">
        <f>+'SCC x Atuacao = Não Financeiro'!L58/'SCC x Atuacao = Não Financeiro'!L26-1</f>
        <v>0.14145908112924666</v>
      </c>
    </row>
    <row r="27" spans="1:12" x14ac:dyDescent="0.25">
      <c r="A27" s="123" t="s">
        <v>551</v>
      </c>
      <c r="B27" s="16">
        <f>+'SCC x Atuacao = Não Financeiro'!B59/'SCC x Atuacao = Não Financeiro'!B27-1</f>
        <v>9.3367204078054655E-2</v>
      </c>
      <c r="C27" s="16">
        <f>+'SCC x Atuacao = Não Financeiro'!C59/'SCC x Atuacao = Não Financeiro'!C27-1</f>
        <v>0.10521741318643807</v>
      </c>
      <c r="D27" s="16">
        <f>+'SCC x Atuacao = Não Financeiro'!D59/'SCC x Atuacao = Não Financeiro'!D27-1</f>
        <v>0.23001310416783727</v>
      </c>
      <c r="E27" s="16">
        <f>+'SCC x Atuacao = Não Financeiro'!E59/'SCC x Atuacao = Não Financeiro'!E27-1</f>
        <v>2.8587686783967139</v>
      </c>
      <c r="F27" s="16">
        <f>+'SCC x Atuacao = Não Financeiro'!F59/'SCC x Atuacao = Não Financeiro'!F27-1</f>
        <v>-4.6789679729235534E-2</v>
      </c>
      <c r="G27" s="16">
        <f>+'SCC x Atuacao = Não Financeiro'!G59/'SCC x Atuacao = Não Financeiro'!G27-1</f>
        <v>0.19366170801649885</v>
      </c>
      <c r="H27" s="16">
        <f>+'SCC x Atuacao = Não Financeiro'!H59/'SCC x Atuacao = Não Financeiro'!H27-1</f>
        <v>-0.10073127377503155</v>
      </c>
      <c r="I27" s="16">
        <f>+'SCC x Atuacao = Não Financeiro'!I59/'SCC x Atuacao = Não Financeiro'!I27-1</f>
        <v>4.315408344523286E-2</v>
      </c>
      <c r="J27" s="16">
        <f>+'SCC x Atuacao = Não Financeiro'!J59/'SCC x Atuacao = Não Financeiro'!J27-1</f>
        <v>-0.76820660353804127</v>
      </c>
      <c r="K27" s="16">
        <f>+'SCC x Atuacao = Não Financeiro'!K59/'SCC x Atuacao = Não Financeiro'!K27-1</f>
        <v>0.91076825709859266</v>
      </c>
      <c r="L27" s="16">
        <f>+'SCC x Atuacao = Não Financeiro'!L59/'SCC x Atuacao = Não Financeiro'!L27-1</f>
        <v>0.15199486330526013</v>
      </c>
    </row>
    <row r="28" spans="1:12" x14ac:dyDescent="0.25">
      <c r="A28" s="123" t="s">
        <v>552</v>
      </c>
      <c r="B28" s="16">
        <f>+'SCC x Atuacao = Não Financeiro'!B60/'SCC x Atuacao = Não Financeiro'!B28-1</f>
        <v>-0.20528216230357588</v>
      </c>
      <c r="C28" s="16">
        <f>+'SCC x Atuacao = Não Financeiro'!C60/'SCC x Atuacao = Não Financeiro'!C28-1</f>
        <v>-0.30676053989380581</v>
      </c>
      <c r="D28" s="16">
        <f>+'SCC x Atuacao = Não Financeiro'!D60/'SCC x Atuacao = Não Financeiro'!D28-1</f>
        <v>3.9495050458995484E-2</v>
      </c>
      <c r="E28" s="16">
        <f>+'SCC x Atuacao = Não Financeiro'!E60/'SCC x Atuacao = Não Financeiro'!E28-1</f>
        <v>-0.92122887466040881</v>
      </c>
      <c r="F28" s="16">
        <f>+'SCC x Atuacao = Não Financeiro'!F60/'SCC x Atuacao = Não Financeiro'!F28-1</f>
        <v>2.6166286912469694E-2</v>
      </c>
      <c r="G28" s="16">
        <f>+'SCC x Atuacao = Não Financeiro'!G60/'SCC x Atuacao = Não Financeiro'!G28-1</f>
        <v>0.48991026966533502</v>
      </c>
      <c r="H28" s="16">
        <f>+'SCC x Atuacao = Não Financeiro'!H60/'SCC x Atuacao = Não Financeiro'!H28-1</f>
        <v>0.11278759842911756</v>
      </c>
      <c r="I28" s="16">
        <f>+'SCC x Atuacao = Não Financeiro'!I60/'SCC x Atuacao = Não Financeiro'!I28-1</f>
        <v>0.29517906148961237</v>
      </c>
      <c r="J28" s="16">
        <f>+'SCC x Atuacao = Não Financeiro'!J60/'SCC x Atuacao = Não Financeiro'!J28-1</f>
        <v>0.21341285127304888</v>
      </c>
      <c r="K28" s="16">
        <f>+'SCC x Atuacao = Não Financeiro'!K60/'SCC x Atuacao = Não Financeiro'!K28-1</f>
        <v>6.3265029957435326E-2</v>
      </c>
      <c r="L28" s="16">
        <f>+'SCC x Atuacao = Não Financeiro'!L60/'SCC x Atuacao = Não Financeiro'!L28-1</f>
        <v>1.6673644395321929E-2</v>
      </c>
    </row>
    <row r="29" spans="1:12" x14ac:dyDescent="0.25">
      <c r="A29" s="123" t="s">
        <v>553</v>
      </c>
      <c r="B29" s="16">
        <f>+'SCC x Atuacao = Não Financeiro'!B61/'SCC x Atuacao = Não Financeiro'!B29-1</f>
        <v>0.37248953187571376</v>
      </c>
      <c r="C29" s="16">
        <f>+'SCC x Atuacao = Não Financeiro'!C61/'SCC x Atuacao = Não Financeiro'!C29-1</f>
        <v>2.2930315397590828E-2</v>
      </c>
      <c r="D29" s="16">
        <f>+'SCC x Atuacao = Não Financeiro'!D61/'SCC x Atuacao = Não Financeiro'!D29-1</f>
        <v>0.21743130207664385</v>
      </c>
      <c r="E29" s="16">
        <f>+'SCC x Atuacao = Não Financeiro'!E61/'SCC x Atuacao = Não Financeiro'!E29-1</f>
        <v>0.6491387073183652</v>
      </c>
      <c r="F29" s="16">
        <f>+'SCC x Atuacao = Não Financeiro'!F61/'SCC x Atuacao = Não Financeiro'!F29-1</f>
        <v>-6.1313913773922812E-2</v>
      </c>
      <c r="G29" s="16">
        <f>+'SCC x Atuacao = Não Financeiro'!G61/'SCC x Atuacao = Não Financeiro'!G29-1</f>
        <v>0.15551136765194329</v>
      </c>
      <c r="H29" s="16">
        <f>+'SCC x Atuacao = Não Financeiro'!H61/'SCC x Atuacao = Não Financeiro'!H29-1</f>
        <v>0.23681861265118154</v>
      </c>
      <c r="I29" s="16">
        <f>+'SCC x Atuacao = Não Financeiro'!I61/'SCC x Atuacao = Não Financeiro'!I29-1</f>
        <v>0.31954895411527828</v>
      </c>
      <c r="J29" s="16">
        <f>+'SCC x Atuacao = Não Financeiro'!J61/'SCC x Atuacao = Não Financeiro'!J29-1</f>
        <v>0.27552645943087839</v>
      </c>
      <c r="K29" s="16">
        <f>+'SCC x Atuacao = Não Financeiro'!K61/'SCC x Atuacao = Não Financeiro'!K29-1</f>
        <v>0.26008885199334197</v>
      </c>
      <c r="L29" s="16">
        <f>+'SCC x Atuacao = Não Financeiro'!L61/'SCC x Atuacao = Não Financeiro'!L29-1</f>
        <v>0.1823192313688986</v>
      </c>
    </row>
    <row r="30" spans="1:12" x14ac:dyDescent="0.25">
      <c r="A30" s="123" t="s">
        <v>554</v>
      </c>
      <c r="B30" s="16">
        <f>+'SCC x Atuacao = Não Financeiro'!B62/'SCC x Atuacao = Não Financeiro'!B30-1</f>
        <v>0.17947414610536749</v>
      </c>
      <c r="C30" s="16">
        <f>+'SCC x Atuacao = Não Financeiro'!C62/'SCC x Atuacao = Não Financeiro'!C30-1</f>
        <v>-0.36391022394815886</v>
      </c>
      <c r="D30" s="16">
        <f>+'SCC x Atuacao = Não Financeiro'!D62/'SCC x Atuacao = Não Financeiro'!D30-1</f>
        <v>0.20551694309028212</v>
      </c>
      <c r="E30" s="16">
        <f>+'SCC x Atuacao = Não Financeiro'!E62/'SCC x Atuacao = Não Financeiro'!E30-1</f>
        <v>1.0799556512659043</v>
      </c>
      <c r="F30" s="16">
        <f>+'SCC x Atuacao = Não Financeiro'!F62/'SCC x Atuacao = Não Financeiro'!F30-1</f>
        <v>2.3298582635662424E-3</v>
      </c>
      <c r="G30" s="16">
        <f>+'SCC x Atuacao = Não Financeiro'!G62/'SCC x Atuacao = Não Financeiro'!G30-1</f>
        <v>0.13531341776963157</v>
      </c>
      <c r="H30" s="16">
        <f>+'SCC x Atuacao = Não Financeiro'!H62/'SCC x Atuacao = Não Financeiro'!H30-1</f>
        <v>-0.11306337218532048</v>
      </c>
      <c r="I30" s="16">
        <f>+'SCC x Atuacao = Não Financeiro'!I62/'SCC x Atuacao = Não Financeiro'!I30-1</f>
        <v>7.6469313237133685E-2</v>
      </c>
      <c r="J30" s="16">
        <f>+'SCC x Atuacao = Não Financeiro'!J62/'SCC x Atuacao = Não Financeiro'!J30-1</f>
        <v>0.13238170074469746</v>
      </c>
      <c r="K30" s="16">
        <f>+'SCC x Atuacao = Não Financeiro'!K62/'SCC x Atuacao = Não Financeiro'!K30-1</f>
        <v>0.23051699752943167</v>
      </c>
      <c r="L30" s="16">
        <f>+'SCC x Atuacao = Não Financeiro'!L62/'SCC x Atuacao = Não Financeiro'!L30-1</f>
        <v>0.125965279824928</v>
      </c>
    </row>
    <row r="31" spans="1:12" x14ac:dyDescent="0.25">
      <c r="A31" s="123" t="s">
        <v>555</v>
      </c>
      <c r="B31" s="16">
        <f>+'SCC x Atuacao = Não Financeiro'!B63/'SCC x Atuacao = Não Financeiro'!B31-1</f>
        <v>0.14658486553809369</v>
      </c>
      <c r="C31" s="16">
        <f>+'SCC x Atuacao = Não Financeiro'!C63/'SCC x Atuacao = Não Financeiro'!C31-1</f>
        <v>-0.10626944734649446</v>
      </c>
      <c r="D31" s="16">
        <f>+'SCC x Atuacao = Não Financeiro'!D63/'SCC x Atuacao = Não Financeiro'!D31-1</f>
        <v>-0.27667410103934875</v>
      </c>
      <c r="E31" s="16">
        <f>+'SCC x Atuacao = Não Financeiro'!E63/'SCC x Atuacao = Não Financeiro'!E31-1</f>
        <v>-0.57863389011976629</v>
      </c>
      <c r="F31" s="16">
        <f>+'SCC x Atuacao = Não Financeiro'!F63/'SCC x Atuacao = Não Financeiro'!F31-1</f>
        <v>4.2208466687490009E-3</v>
      </c>
      <c r="G31" s="16">
        <f>+'SCC x Atuacao = Não Financeiro'!G63/'SCC x Atuacao = Não Financeiro'!G31-1</f>
        <v>0.61949332557137238</v>
      </c>
      <c r="H31" s="16">
        <f>+'SCC x Atuacao = Não Financeiro'!H63/'SCC x Atuacao = Não Financeiro'!H31-1</f>
        <v>1.2792320008217839E-2</v>
      </c>
      <c r="I31" s="16">
        <f>+'SCC x Atuacao = Não Financeiro'!I63/'SCC x Atuacao = Não Financeiro'!I31-1</f>
        <v>-0.15383133843955288</v>
      </c>
      <c r="J31" s="16">
        <f>+'SCC x Atuacao = Não Financeiro'!J63/'SCC x Atuacao = Não Financeiro'!J31-1</f>
        <v>9.8140000987966269E-2</v>
      </c>
      <c r="K31" s="16">
        <f>+'SCC x Atuacao = Não Financeiro'!K63/'SCC x Atuacao = Não Financeiro'!K31-1</f>
        <v>-8.3613925607931905E-2</v>
      </c>
      <c r="L31" s="16">
        <f>+'SCC x Atuacao = Não Financeiro'!L63/'SCC x Atuacao = Não Financeiro'!L31-1</f>
        <v>-0.10940967958374281</v>
      </c>
    </row>
    <row r="32" spans="1:12" x14ac:dyDescent="0.25">
      <c r="A32" s="123" t="s">
        <v>95</v>
      </c>
      <c r="B32" s="16">
        <f>+'SCC x Atuacao = Não Financeiro'!B64/'SCC x Atuacao = Não Financeiro'!B32-1</f>
        <v>0.280186773957531</v>
      </c>
      <c r="C32" s="16">
        <f>+'SCC x Atuacao = Não Financeiro'!C64/'SCC x Atuacao = Não Financeiro'!C32-1</f>
        <v>0.31691156516404417</v>
      </c>
      <c r="D32" s="16">
        <f>+'SCC x Atuacao = Não Financeiro'!D64/'SCC x Atuacao = Não Financeiro'!D32-1</f>
        <v>4.7302757806048312E-2</v>
      </c>
      <c r="E32" s="16">
        <f>+'SCC x Atuacao = Não Financeiro'!E64/'SCC x Atuacao = Não Financeiro'!E32-1</f>
        <v>2.5295442739834177</v>
      </c>
      <c r="F32" s="16">
        <f>+'SCC x Atuacao = Não Financeiro'!F64/'SCC x Atuacao = Não Financeiro'!F32-1</f>
        <v>1.7500841242300114E-2</v>
      </c>
      <c r="G32" s="16">
        <f>+'SCC x Atuacao = Não Financeiro'!G64/'SCC x Atuacao = Não Financeiro'!G32-1</f>
        <v>0.26250785528628118</v>
      </c>
      <c r="H32" s="16">
        <f>+'SCC x Atuacao = Não Financeiro'!H64/'SCC x Atuacao = Não Financeiro'!H32-1</f>
        <v>-1.7173727321327492E-2</v>
      </c>
      <c r="I32" s="16">
        <f>+'SCC x Atuacao = Não Financeiro'!I64/'SCC x Atuacao = Não Financeiro'!I32-1</f>
        <v>5.6631550478653203E-2</v>
      </c>
      <c r="J32" s="16">
        <f>+'SCC x Atuacao = Não Financeiro'!J64/'SCC x Atuacao = Não Financeiro'!J32-1</f>
        <v>0.10775826526146481</v>
      </c>
      <c r="K32" s="16">
        <f>+'SCC x Atuacao = Não Financeiro'!K64/'SCC x Atuacao = Não Financeiro'!K32-1</f>
        <v>0.17840936466689672</v>
      </c>
      <c r="L32" s="16">
        <f>+'SCC x Atuacao = Não Financeiro'!L64/'SCC x Atuacao = Não Financeiro'!L32-1</f>
        <v>7.7856871094817093E-2</v>
      </c>
    </row>
    <row r="33" spans="1:12" x14ac:dyDescent="0.25">
      <c r="A33" s="21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6"/>
    </row>
    <row r="34" spans="1:12" x14ac:dyDescent="0.25">
      <c r="A34" s="123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s="123" customFormat="1" x14ac:dyDescent="0.25">
      <c r="A36" s="177"/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939</v>
      </c>
    </row>
    <row r="37" spans="1:12" x14ac:dyDescent="0.25">
      <c r="A37" s="123" t="s">
        <v>529</v>
      </c>
      <c r="B37" s="16">
        <f>+'SCC x Atuacao = Não Financeiro'!B69/'SCC x Atuacao = Não Financeiro'!B37-1</f>
        <v>0.83832244699490621</v>
      </c>
      <c r="C37" s="16">
        <f>+'SCC x Atuacao = Não Financeiro'!C69/'SCC x Atuacao = Não Financeiro'!C37-1</f>
        <v>0.20173787598684001</v>
      </c>
      <c r="D37" s="16">
        <f>+'SCC x Atuacao = Não Financeiro'!D69/'SCC x Atuacao = Não Financeiro'!D37-1</f>
        <v>0.26151546859381369</v>
      </c>
      <c r="E37" s="16">
        <f>+'SCC x Atuacao = Não Financeiro'!E69/'SCC x Atuacao = Não Financeiro'!E37-1</f>
        <v>-0.4079450104252822</v>
      </c>
      <c r="F37" s="16">
        <f>+'SCC x Atuacao = Não Financeiro'!F69/'SCC x Atuacao = Não Financeiro'!F37-1</f>
        <v>0.21060765025408723</v>
      </c>
      <c r="G37" s="16">
        <f>+'SCC x Atuacao = Não Financeiro'!G69/'SCC x Atuacao = Não Financeiro'!G37-1</f>
        <v>3.1582157407527456E-2</v>
      </c>
      <c r="H37" s="16">
        <f>+'SCC x Atuacao = Não Financeiro'!H69/'SCC x Atuacao = Não Financeiro'!H37-1</f>
        <v>2.6170708060352821E-2</v>
      </c>
      <c r="I37" s="16">
        <f>+'SCC x Atuacao = Não Financeiro'!I69/'SCC x Atuacao = Não Financeiro'!I37-1</f>
        <v>0.36333758962594098</v>
      </c>
      <c r="J37" s="16">
        <f>+'SCC x Atuacao = Não Financeiro'!J69/'SCC x Atuacao = Não Financeiro'!J37-1</f>
        <v>1.3685983847563765</v>
      </c>
      <c r="K37" s="16">
        <f>+'SCC x Atuacao = Não Financeiro'!K69/'SCC x Atuacao = Não Financeiro'!K37-1</f>
        <v>-0.24010552740199942</v>
      </c>
      <c r="L37" s="16">
        <f>+'SCC x Atuacao = Não Financeiro'!L69/'SCC x Atuacao = Não Financeiro'!L37-1</f>
        <v>0.22705613702239802</v>
      </c>
    </row>
    <row r="38" spans="1:12" x14ac:dyDescent="0.25">
      <c r="A38" s="123" t="s">
        <v>530</v>
      </c>
      <c r="B38" s="16">
        <f>+'SCC x Atuacao = Não Financeiro'!B70/'SCC x Atuacao = Não Financeiro'!B38-1</f>
        <v>-7.3845282703111081E-2</v>
      </c>
      <c r="C38" s="16">
        <f>+'SCC x Atuacao = Não Financeiro'!C70/'SCC x Atuacao = Não Financeiro'!C38-1</f>
        <v>-0.79039531121694029</v>
      </c>
      <c r="D38" s="16">
        <f>+'SCC x Atuacao = Não Financeiro'!D70/'SCC x Atuacao = Não Financeiro'!D38-1</f>
        <v>-6.7804178500159962E-2</v>
      </c>
      <c r="E38" s="16" t="e">
        <f>+'SCC x Atuacao = Não Financeiro'!E70/'SCC x Atuacao = Não Financeiro'!E38-1</f>
        <v>#DIV/0!</v>
      </c>
      <c r="F38" s="16">
        <f>+'SCC x Atuacao = Não Financeiro'!F70/'SCC x Atuacao = Não Financeiro'!F38-1</f>
        <v>-3.6254047185574789E-2</v>
      </c>
      <c r="G38" s="16">
        <f>+'SCC x Atuacao = Não Financeiro'!G70/'SCC x Atuacao = Não Financeiro'!G38-1</f>
        <v>0.27377948733546797</v>
      </c>
      <c r="H38" s="16">
        <f>+'SCC x Atuacao = Não Financeiro'!H70/'SCC x Atuacao = Não Financeiro'!H38-1</f>
        <v>-2.5839252316322781E-2</v>
      </c>
      <c r="I38" s="16">
        <f>+'SCC x Atuacao = Não Financeiro'!I70/'SCC x Atuacao = Não Financeiro'!I38-1</f>
        <v>-0.13083202218089851</v>
      </c>
      <c r="J38" s="16">
        <f>+'SCC x Atuacao = Não Financeiro'!J70/'SCC x Atuacao = Não Financeiro'!J38-1</f>
        <v>-2.9356438667783702E-2</v>
      </c>
      <c r="K38" s="16">
        <f>+'SCC x Atuacao = Não Financeiro'!K70/'SCC x Atuacao = Não Financeiro'!K38-1</f>
        <v>0.89281393842952084</v>
      </c>
      <c r="L38" s="16">
        <f>+'SCC x Atuacao = Não Financeiro'!L70/'SCC x Atuacao = Não Financeiro'!L38-1</f>
        <v>-2.7723356961556145E-2</v>
      </c>
    </row>
    <row r="39" spans="1:12" x14ac:dyDescent="0.25">
      <c r="A39" s="123" t="s">
        <v>531</v>
      </c>
      <c r="B39" s="16">
        <f>+'SCC x Atuacao = Não Financeiro'!B71/'SCC x Atuacao = Não Financeiro'!B39-1</f>
        <v>-0.15102959112121406</v>
      </c>
      <c r="C39" s="16">
        <f>+'SCC x Atuacao = Não Financeiro'!C71/'SCC x Atuacao = Não Financeiro'!C39-1</f>
        <v>-0.11935275246329113</v>
      </c>
      <c r="D39" s="16">
        <f>+'SCC x Atuacao = Não Financeiro'!D71/'SCC x Atuacao = Não Financeiro'!D39-1</f>
        <v>6.5179263977817703E-2</v>
      </c>
      <c r="E39" s="16">
        <f>+'SCC x Atuacao = Não Financeiro'!E71/'SCC x Atuacao = Não Financeiro'!E39-1</f>
        <v>-0.74700922772141132</v>
      </c>
      <c r="F39" s="16">
        <f>+'SCC x Atuacao = Não Financeiro'!F71/'SCC x Atuacao = Não Financeiro'!F39-1</f>
        <v>0.21318914589151672</v>
      </c>
      <c r="G39" s="16">
        <f>+'SCC x Atuacao = Não Financeiro'!G71/'SCC x Atuacao = Não Financeiro'!G39-1</f>
        <v>5.1991761093753031E-2</v>
      </c>
      <c r="H39" s="16">
        <f>+'SCC x Atuacao = Não Financeiro'!H71/'SCC x Atuacao = Não Financeiro'!H39-1</f>
        <v>-0.21456694302132562</v>
      </c>
      <c r="I39" s="16">
        <f>+'SCC x Atuacao = Não Financeiro'!I71/'SCC x Atuacao = Não Financeiro'!I39-1</f>
        <v>-0.20714063622348544</v>
      </c>
      <c r="J39" s="16">
        <f>+'SCC x Atuacao = Não Financeiro'!J71/'SCC x Atuacao = Não Financeiro'!J39-1</f>
        <v>0.20292245291984301</v>
      </c>
      <c r="K39" s="16">
        <f>+'SCC x Atuacao = Não Financeiro'!K71/'SCC x Atuacao = Não Financeiro'!K39-1</f>
        <v>7.4061920107787227E-2</v>
      </c>
      <c r="L39" s="16">
        <f>+'SCC x Atuacao = Não Financeiro'!L71/'SCC x Atuacao = Não Financeiro'!L39-1</f>
        <v>4.4308719582645484E-2</v>
      </c>
    </row>
    <row r="40" spans="1:12" x14ac:dyDescent="0.25">
      <c r="A40" s="123" t="s">
        <v>532</v>
      </c>
      <c r="B40" s="16">
        <f>+'SCC x Atuacao = Não Financeiro'!B72/'SCC x Atuacao = Não Financeiro'!B40-1</f>
        <v>5.2615060154460602E-2</v>
      </c>
      <c r="C40" s="16">
        <f>+'SCC x Atuacao = Não Financeiro'!C72/'SCC x Atuacao = Não Financeiro'!C40-1</f>
        <v>2.4088946655751511</v>
      </c>
      <c r="D40" s="16">
        <f>+'SCC x Atuacao = Não Financeiro'!D72/'SCC x Atuacao = Não Financeiro'!D40-1</f>
        <v>0.28398755201610992</v>
      </c>
      <c r="E40" s="16">
        <f>+'SCC x Atuacao = Não Financeiro'!E72/'SCC x Atuacao = Não Financeiro'!E40-1</f>
        <v>-0.11484349033653651</v>
      </c>
      <c r="F40" s="16">
        <f>+'SCC x Atuacao = Não Financeiro'!F72/'SCC x Atuacao = Não Financeiro'!F40-1</f>
        <v>0.25926420954615148</v>
      </c>
      <c r="G40" s="16">
        <f>+'SCC x Atuacao = Não Financeiro'!G72/'SCC x Atuacao = Não Financeiro'!G40-1</f>
        <v>0.13954585720201762</v>
      </c>
      <c r="H40" s="16">
        <f>+'SCC x Atuacao = Não Financeiro'!H72/'SCC x Atuacao = Não Financeiro'!H40-1</f>
        <v>0.2043029295194223</v>
      </c>
      <c r="I40" s="16">
        <f>+'SCC x Atuacao = Não Financeiro'!I72/'SCC x Atuacao = Não Financeiro'!I40-1</f>
        <v>0.74013067723963522</v>
      </c>
      <c r="J40" s="16">
        <f>+'SCC x Atuacao = Não Financeiro'!J72/'SCC x Atuacao = Não Financeiro'!J40-1</f>
        <v>6.3066880752314853</v>
      </c>
      <c r="K40" s="16">
        <f>+'SCC x Atuacao = Não Financeiro'!K72/'SCC x Atuacao = Não Financeiro'!K40-1</f>
        <v>-0.21119411593217419</v>
      </c>
      <c r="L40" s="16">
        <f>+'SCC x Atuacao = Não Financeiro'!L72/'SCC x Atuacao = Não Financeiro'!L40-1</f>
        <v>0.31530814697553677</v>
      </c>
    </row>
    <row r="41" spans="1:12" x14ac:dyDescent="0.25">
      <c r="A41" s="123" t="s">
        <v>533</v>
      </c>
      <c r="B41" s="16">
        <f>+'SCC x Atuacao = Não Financeiro'!B73/'SCC x Atuacao = Não Financeiro'!B41-1</f>
        <v>0.1240309985598036</v>
      </c>
      <c r="C41" s="16">
        <f>+'SCC x Atuacao = Não Financeiro'!C73/'SCC x Atuacao = Não Financeiro'!C41-1</f>
        <v>-0.21015122424039445</v>
      </c>
      <c r="D41" s="16">
        <f>+'SCC x Atuacao = Não Financeiro'!D73/'SCC x Atuacao = Não Financeiro'!D41-1</f>
        <v>1.4198614664362896E-2</v>
      </c>
      <c r="E41" s="16">
        <f>+'SCC x Atuacao = Não Financeiro'!E73/'SCC x Atuacao = Não Financeiro'!E41-1</f>
        <v>0.17675550821728625</v>
      </c>
      <c r="F41" s="16">
        <f>+'SCC x Atuacao = Não Financeiro'!F73/'SCC x Atuacao = Não Financeiro'!F41-1</f>
        <v>4.5437668218923255E-2</v>
      </c>
      <c r="G41" s="16">
        <f>+'SCC x Atuacao = Não Financeiro'!G73/'SCC x Atuacao = Não Financeiro'!G41-1</f>
        <v>-4.6047021122033405E-2</v>
      </c>
      <c r="H41" s="16">
        <f>+'SCC x Atuacao = Não Financeiro'!H73/'SCC x Atuacao = Não Financeiro'!H41-1</f>
        <v>-0.2973315243533835</v>
      </c>
      <c r="I41" s="16">
        <f>+'SCC x Atuacao = Não Financeiro'!I73/'SCC x Atuacao = Não Financeiro'!I41-1</f>
        <v>-0.39964023514520042</v>
      </c>
      <c r="J41" s="16">
        <f>+'SCC x Atuacao = Não Financeiro'!J73/'SCC x Atuacao = Não Financeiro'!J41-1</f>
        <v>6.0811544604911258</v>
      </c>
      <c r="K41" s="16">
        <f>+'SCC x Atuacao = Não Financeiro'!K73/'SCC x Atuacao = Não Financeiro'!K41-1</f>
        <v>-6.2082304795018861E-2</v>
      </c>
      <c r="L41" s="16">
        <f>+'SCC x Atuacao = Não Financeiro'!L73/'SCC x Atuacao = Não Financeiro'!L41-1</f>
        <v>0.24012779564737952</v>
      </c>
    </row>
    <row r="42" spans="1:12" x14ac:dyDescent="0.25">
      <c r="A42" s="123" t="s">
        <v>534</v>
      </c>
      <c r="B42" s="16">
        <f>+'SCC x Atuacao = Não Financeiro'!B74/'SCC x Atuacao = Não Financeiro'!B42-1</f>
        <v>-0.42509865309581629</v>
      </c>
      <c r="C42" s="16">
        <f>+'SCC x Atuacao = Não Financeiro'!C74/'SCC x Atuacao = Não Financeiro'!C42-1</f>
        <v>-0.95573835071783608</v>
      </c>
      <c r="D42" s="16">
        <f>+'SCC x Atuacao = Não Financeiro'!D74/'SCC x Atuacao = Não Financeiro'!D42-1</f>
        <v>6.5832874141650954E-2</v>
      </c>
      <c r="E42" s="16" t="e">
        <f>+'SCC x Atuacao = Não Financeiro'!E74/'SCC x Atuacao = Não Financeiro'!E42-1</f>
        <v>#DIV/0!</v>
      </c>
      <c r="F42" s="16">
        <f>+'SCC x Atuacao = Não Financeiro'!F74/'SCC x Atuacao = Não Financeiro'!F42-1</f>
        <v>-0.21365535849192241</v>
      </c>
      <c r="G42" s="16">
        <f>+'SCC x Atuacao = Não Financeiro'!G74/'SCC x Atuacao = Não Financeiro'!G42-1</f>
        <v>-0.33879489623934933</v>
      </c>
      <c r="H42" s="16">
        <f>+'SCC x Atuacao = Não Financeiro'!H74/'SCC x Atuacao = Não Financeiro'!H42-1</f>
        <v>-0.4887291182832072</v>
      </c>
      <c r="I42" s="16" t="e">
        <f>+'SCC x Atuacao = Não Financeiro'!I74/'SCC x Atuacao = Não Financeiro'!I42-1</f>
        <v>#DIV/0!</v>
      </c>
      <c r="J42" s="16" t="e">
        <f>+'SCC x Atuacao = Não Financeiro'!J74/'SCC x Atuacao = Não Financeiro'!J42-1</f>
        <v>#DIV/0!</v>
      </c>
      <c r="K42" s="16">
        <f>+'SCC x Atuacao = Não Financeiro'!K74/'SCC x Atuacao = Não Financeiro'!K42-1</f>
        <v>-0.16398284982168265</v>
      </c>
      <c r="L42" s="16">
        <f>+'SCC x Atuacao = Não Financeiro'!L74/'SCC x Atuacao = Não Financeiro'!L42-1</f>
        <v>-9.7638609239910856E-2</v>
      </c>
    </row>
    <row r="43" spans="1:12" x14ac:dyDescent="0.25">
      <c r="A43" s="123" t="s">
        <v>535</v>
      </c>
      <c r="B43" s="16">
        <f>+'SCC x Atuacao = Não Financeiro'!B75/'SCC x Atuacao = Não Financeiro'!B43-1</f>
        <v>-3.1159325902293533E-3</v>
      </c>
      <c r="C43" s="16">
        <f>+'SCC x Atuacao = Não Financeiro'!C75/'SCC x Atuacao = Não Financeiro'!C43-1</f>
        <v>9.2879531433629259E-2</v>
      </c>
      <c r="D43" s="16">
        <f>+'SCC x Atuacao = Não Financeiro'!D75/'SCC x Atuacao = Não Financeiro'!D43-1</f>
        <v>-0.65109285261611149</v>
      </c>
      <c r="E43" s="16">
        <f>+'SCC x Atuacao = Não Financeiro'!E75/'SCC x Atuacao = Não Financeiro'!E43-1</f>
        <v>-0.71741119197483283</v>
      </c>
      <c r="F43" s="16">
        <f>+'SCC x Atuacao = Não Financeiro'!F75/'SCC x Atuacao = Não Financeiro'!F43-1</f>
        <v>7.7945663901932694E-3</v>
      </c>
      <c r="G43" s="16">
        <f>+'SCC x Atuacao = Não Financeiro'!G75/'SCC x Atuacao = Não Financeiro'!G43-1</f>
        <v>-4.4807150378032068E-2</v>
      </c>
      <c r="H43" s="16">
        <f>+'SCC x Atuacao = Não Financeiro'!H75/'SCC x Atuacao = Não Financeiro'!H43-1</f>
        <v>-0.27919799419845903</v>
      </c>
      <c r="I43" s="16">
        <f>+'SCC x Atuacao = Não Financeiro'!I75/'SCC x Atuacao = Não Financeiro'!I43-1</f>
        <v>-3.1890722846569686E-2</v>
      </c>
      <c r="J43" s="16" t="e">
        <f>+'SCC x Atuacao = Não Financeiro'!J75/'SCC x Atuacao = Não Financeiro'!J43-1</f>
        <v>#DIV/0!</v>
      </c>
      <c r="K43" s="16">
        <f>+'SCC x Atuacao = Não Financeiro'!K75/'SCC x Atuacao = Não Financeiro'!K43-1</f>
        <v>0.21532629744762111</v>
      </c>
      <c r="L43" s="16">
        <f>+'SCC x Atuacao = Não Financeiro'!L75/'SCC x Atuacao = Não Financeiro'!L43-1</f>
        <v>-0.40248310535178411</v>
      </c>
    </row>
    <row r="44" spans="1:12" x14ac:dyDescent="0.25">
      <c r="A44" s="123" t="s">
        <v>536</v>
      </c>
      <c r="B44" s="16">
        <f>+'SCC x Atuacao = Não Financeiro'!B76/'SCC x Atuacao = Não Financeiro'!B44-1</f>
        <v>0.38358872542993239</v>
      </c>
      <c r="C44" s="16">
        <f>+'SCC x Atuacao = Não Financeiro'!C76/'SCC x Atuacao = Não Financeiro'!C44-1</f>
        <v>-0.33597159877417115</v>
      </c>
      <c r="D44" s="16">
        <f>+'SCC x Atuacao = Não Financeiro'!D76/'SCC x Atuacao = Não Financeiro'!D44-1</f>
        <v>-0.18652099782757847</v>
      </c>
      <c r="E44" s="16" t="e">
        <f>+'SCC x Atuacao = Não Financeiro'!E76/'SCC x Atuacao = Não Financeiro'!E44-1</f>
        <v>#DIV/0!</v>
      </c>
      <c r="F44" s="16">
        <f>+'SCC x Atuacao = Não Financeiro'!F76/'SCC x Atuacao = Não Financeiro'!F44-1</f>
        <v>0.10502510355304784</v>
      </c>
      <c r="G44" s="16">
        <f>+'SCC x Atuacao = Não Financeiro'!G76/'SCC x Atuacao = Não Financeiro'!G44-1</f>
        <v>0.24918353800583004</v>
      </c>
      <c r="H44" s="16">
        <f>+'SCC x Atuacao = Não Financeiro'!H76/'SCC x Atuacao = Não Financeiro'!H44-1</f>
        <v>0.79134291623946562</v>
      </c>
      <c r="I44" s="16">
        <f>+'SCC x Atuacao = Não Financeiro'!I76/'SCC x Atuacao = Não Financeiro'!I44-1</f>
        <v>-0.24459596845357789</v>
      </c>
      <c r="J44" s="16" t="e">
        <f>+'SCC x Atuacao = Não Financeiro'!J76/'SCC x Atuacao = Não Financeiro'!J44-1</f>
        <v>#DIV/0!</v>
      </c>
      <c r="K44" s="16">
        <f>+'SCC x Atuacao = Não Financeiro'!K76/'SCC x Atuacao = Não Financeiro'!K44-1</f>
        <v>-0.28571454016533304</v>
      </c>
      <c r="L44" s="16">
        <f>+'SCC x Atuacao = Não Financeiro'!L76/'SCC x Atuacao = Não Financeiro'!L44-1</f>
        <v>-0.14244445982734044</v>
      </c>
    </row>
    <row r="45" spans="1:12" x14ac:dyDescent="0.25">
      <c r="A45" s="123" t="s">
        <v>537</v>
      </c>
      <c r="B45" s="16">
        <f>+'SCC x Atuacao = Não Financeiro'!B77/'SCC x Atuacao = Não Financeiro'!B45-1</f>
        <v>5.1441530967800242E-2</v>
      </c>
      <c r="C45" s="16">
        <f>+'SCC x Atuacao = Não Financeiro'!C77/'SCC x Atuacao = Não Financeiro'!C45-1</f>
        <v>-0.14603213489075184</v>
      </c>
      <c r="D45" s="16">
        <f>+'SCC x Atuacao = Não Financeiro'!D77/'SCC x Atuacao = Não Financeiro'!D45-1</f>
        <v>4.3772180641754588E-3</v>
      </c>
      <c r="E45" s="16">
        <f>+'SCC x Atuacao = Não Financeiro'!E77/'SCC x Atuacao = Não Financeiro'!E45-1</f>
        <v>0.65842311772693751</v>
      </c>
      <c r="F45" s="16">
        <f>+'SCC x Atuacao = Não Financeiro'!F77/'SCC x Atuacao = Não Financeiro'!F45-1</f>
        <v>-0.44414251318360587</v>
      </c>
      <c r="G45" s="16">
        <f>+'SCC x Atuacao = Não Financeiro'!G77/'SCC x Atuacao = Não Financeiro'!G45-1</f>
        <v>0.30263174774670443</v>
      </c>
      <c r="H45" s="16">
        <f>+'SCC x Atuacao = Não Financeiro'!H77/'SCC x Atuacao = Não Financeiro'!H45-1</f>
        <v>0.35911434845632906</v>
      </c>
      <c r="I45" s="16">
        <f>+'SCC x Atuacao = Não Financeiro'!I77/'SCC x Atuacao = Não Financeiro'!I45-1</f>
        <v>-8.2413773228670384E-2</v>
      </c>
      <c r="J45" s="16">
        <f>+'SCC x Atuacao = Não Financeiro'!J77/'SCC x Atuacao = Não Financeiro'!J45-1</f>
        <v>1.7747341228600466</v>
      </c>
      <c r="K45" s="16">
        <f>+'SCC x Atuacao = Não Financeiro'!K77/'SCC x Atuacao = Não Financeiro'!K45-1</f>
        <v>0.31541972187558009</v>
      </c>
      <c r="L45" s="16">
        <f>+'SCC x Atuacao = Não Financeiro'!L77/'SCC x Atuacao = Não Financeiro'!L45-1</f>
        <v>-3.6915933158567449E-2</v>
      </c>
    </row>
    <row r="46" spans="1:12" x14ac:dyDescent="0.25">
      <c r="A46" s="123" t="s">
        <v>538</v>
      </c>
      <c r="B46" s="16">
        <f>+'SCC x Atuacao = Não Financeiro'!B78/'SCC x Atuacao = Não Financeiro'!B46-1</f>
        <v>-0.32336507218943356</v>
      </c>
      <c r="C46" s="16">
        <f>+'SCC x Atuacao = Não Financeiro'!C78/'SCC x Atuacao = Não Financeiro'!C46-1</f>
        <v>0.41621574993187171</v>
      </c>
      <c r="D46" s="16">
        <f>+'SCC x Atuacao = Não Financeiro'!D78/'SCC x Atuacao = Não Financeiro'!D46-1</f>
        <v>0.12583048507355277</v>
      </c>
      <c r="E46" s="16">
        <f>+'SCC x Atuacao = Não Financeiro'!E78/'SCC x Atuacao = Não Financeiro'!E46-1</f>
        <v>-0.86595751659863818</v>
      </c>
      <c r="F46" s="16">
        <f>+'SCC x Atuacao = Não Financeiro'!F78/'SCC x Atuacao = Não Financeiro'!F46-1</f>
        <v>0.10395367487580454</v>
      </c>
      <c r="G46" s="16">
        <f>+'SCC x Atuacao = Não Financeiro'!G78/'SCC x Atuacao = Não Financeiro'!G46-1</f>
        <v>-0.27469741153922167</v>
      </c>
      <c r="H46" s="16">
        <f>+'SCC x Atuacao = Não Financeiro'!H78/'SCC x Atuacao = Não Financeiro'!H46-1</f>
        <v>-7.2144798976458979E-3</v>
      </c>
      <c r="I46" s="16">
        <f>+'SCC x Atuacao = Não Financeiro'!I78/'SCC x Atuacao = Não Financeiro'!I46-1</f>
        <v>0.15408899705563384</v>
      </c>
      <c r="J46" s="16">
        <f>+'SCC x Atuacao = Não Financeiro'!J78/'SCC x Atuacao = Não Financeiro'!J46-1</f>
        <v>1.0870289993022419E-2</v>
      </c>
      <c r="K46" s="16">
        <f>+'SCC x Atuacao = Não Financeiro'!K78/'SCC x Atuacao = Não Financeiro'!K46-1</f>
        <v>0.21218801658062914</v>
      </c>
      <c r="L46" s="16">
        <f>+'SCC x Atuacao = Não Financeiro'!L78/'SCC x Atuacao = Não Financeiro'!L46-1</f>
        <v>9.455907888887527E-2</v>
      </c>
    </row>
    <row r="47" spans="1:12" x14ac:dyDescent="0.25">
      <c r="A47" s="123" t="s">
        <v>539</v>
      </c>
      <c r="B47" s="16">
        <f>+'SCC x Atuacao = Não Financeiro'!B79/'SCC x Atuacao = Não Financeiro'!B47-1</f>
        <v>-0.13866767600902896</v>
      </c>
      <c r="C47" s="16">
        <f>+'SCC x Atuacao = Não Financeiro'!C79/'SCC x Atuacao = Não Financeiro'!C47-1</f>
        <v>0.15672087057548878</v>
      </c>
      <c r="D47" s="16">
        <f>+'SCC x Atuacao = Não Financeiro'!D79/'SCC x Atuacao = Não Financeiro'!D47-1</f>
        <v>0.34664591176935167</v>
      </c>
      <c r="E47" s="16">
        <f>+'SCC x Atuacao = Não Financeiro'!E79/'SCC x Atuacao = Não Financeiro'!E47-1</f>
        <v>1.5887575992770882</v>
      </c>
      <c r="F47" s="16">
        <f>+'SCC x Atuacao = Não Financeiro'!F79/'SCC x Atuacao = Não Financeiro'!F47-1</f>
        <v>1.8233881616229741E-3</v>
      </c>
      <c r="G47" s="16">
        <f>+'SCC x Atuacao = Não Financeiro'!G79/'SCC x Atuacao = Não Financeiro'!G47-1</f>
        <v>-7.9846818307213296E-2</v>
      </c>
      <c r="H47" s="16">
        <f>+'SCC x Atuacao = Não Financeiro'!H79/'SCC x Atuacao = Não Financeiro'!H47-1</f>
        <v>-0.27824138049750302</v>
      </c>
      <c r="I47" s="16">
        <f>+'SCC x Atuacao = Não Financeiro'!I79/'SCC x Atuacao = Não Financeiro'!I47-1</f>
        <v>-1.2299077600155917E-2</v>
      </c>
      <c r="J47" s="16">
        <f>+'SCC x Atuacao = Não Financeiro'!J79/'SCC x Atuacao = Não Financeiro'!J47-1</f>
        <v>-2.0152055620863418E-2</v>
      </c>
      <c r="K47" s="16">
        <f>+'SCC x Atuacao = Não Financeiro'!K79/'SCC x Atuacao = Não Financeiro'!K47-1</f>
        <v>5.4022749007745174E-2</v>
      </c>
      <c r="L47" s="16">
        <f>+'SCC x Atuacao = Não Financeiro'!L79/'SCC x Atuacao = Não Financeiro'!L47-1</f>
        <v>0.17563996239343238</v>
      </c>
    </row>
    <row r="48" spans="1:12" x14ac:dyDescent="0.25">
      <c r="A48" s="123" t="s">
        <v>540</v>
      </c>
      <c r="B48" s="16">
        <f>+'SCC x Atuacao = Não Financeiro'!B80/'SCC x Atuacao = Não Financeiro'!B48-1</f>
        <v>-9.3305287757739608E-2</v>
      </c>
      <c r="C48" s="16">
        <f>+'SCC x Atuacao = Não Financeiro'!C80/'SCC x Atuacao = Não Financeiro'!C48-1</f>
        <v>0.42567277076125021</v>
      </c>
      <c r="D48" s="16">
        <f>+'SCC x Atuacao = Não Financeiro'!D80/'SCC x Atuacao = Não Financeiro'!D48-1</f>
        <v>0.45191848165287896</v>
      </c>
      <c r="E48" s="16">
        <f>+'SCC x Atuacao = Não Financeiro'!E80/'SCC x Atuacao = Não Financeiro'!E48-1</f>
        <v>2.4798187045766795</v>
      </c>
      <c r="F48" s="16">
        <f>+'SCC x Atuacao = Não Financeiro'!F80/'SCC x Atuacao = Não Financeiro'!F48-1</f>
        <v>2.4519288013188145E-2</v>
      </c>
      <c r="G48" s="16">
        <f>+'SCC x Atuacao = Não Financeiro'!G80/'SCC x Atuacao = Não Financeiro'!G48-1</f>
        <v>0.25623138691531855</v>
      </c>
      <c r="H48" s="16">
        <f>+'SCC x Atuacao = Não Financeiro'!H80/'SCC x Atuacao = Não Financeiro'!H48-1</f>
        <v>0.12768414999756561</v>
      </c>
      <c r="I48" s="16">
        <f>+'SCC x Atuacao = Não Financeiro'!I80/'SCC x Atuacao = Não Financeiro'!I48-1</f>
        <v>-6.4552240757417945E-2</v>
      </c>
      <c r="J48" s="16">
        <f>+'SCC x Atuacao = Não Financeiro'!J80/'SCC x Atuacao = Não Financeiro'!J48-1</f>
        <v>-0.48895655025094609</v>
      </c>
      <c r="K48" s="16">
        <f>+'SCC x Atuacao = Não Financeiro'!K80/'SCC x Atuacao = Não Financeiro'!K48-1</f>
        <v>0.34222444606653091</v>
      </c>
      <c r="L48" s="16">
        <f>+'SCC x Atuacao = Não Financeiro'!L80/'SCC x Atuacao = Não Financeiro'!L48-1</f>
        <v>0.31256523956444626</v>
      </c>
    </row>
    <row r="49" spans="1:12" x14ac:dyDescent="0.25">
      <c r="A49" s="123" t="s">
        <v>541</v>
      </c>
      <c r="B49" s="16">
        <f>+'SCC x Atuacao = Não Financeiro'!B81/'SCC x Atuacao = Não Financeiro'!B49-1</f>
        <v>-7.4782091591563571E-2</v>
      </c>
      <c r="C49" s="16">
        <f>+'SCC x Atuacao = Não Financeiro'!C81/'SCC x Atuacao = Não Financeiro'!C49-1</f>
        <v>0.35987796042640485</v>
      </c>
      <c r="D49" s="16">
        <f>+'SCC x Atuacao = Não Financeiro'!D81/'SCC x Atuacao = Não Financeiro'!D49-1</f>
        <v>4.1597769735476353E-2</v>
      </c>
      <c r="E49" s="16">
        <f>+'SCC x Atuacao = Não Financeiro'!E81/'SCC x Atuacao = Não Financeiro'!E49-1</f>
        <v>0.40759993841180764</v>
      </c>
      <c r="F49" s="16">
        <f>+'SCC x Atuacao = Não Financeiro'!F81/'SCC x Atuacao = Não Financeiro'!F49-1</f>
        <v>-0.28189249501744662</v>
      </c>
      <c r="G49" s="16">
        <f>+'SCC x Atuacao = Não Financeiro'!G81/'SCC x Atuacao = Não Financeiro'!G49-1</f>
        <v>0.15716765079733386</v>
      </c>
      <c r="H49" s="16">
        <f>+'SCC x Atuacao = Não Financeiro'!H81/'SCC x Atuacao = Não Financeiro'!H49-1</f>
        <v>-1.6930451979091377E-4</v>
      </c>
      <c r="I49" s="16">
        <f>+'SCC x Atuacao = Não Financeiro'!I81/'SCC x Atuacao = Não Financeiro'!I49-1</f>
        <v>-0.5665437705136418</v>
      </c>
      <c r="J49" s="16">
        <f>+'SCC x Atuacao = Não Financeiro'!J81/'SCC x Atuacao = Não Financeiro'!J49-1</f>
        <v>-0.75352766243934588</v>
      </c>
      <c r="K49" s="16">
        <f>+'SCC x Atuacao = Não Financeiro'!K81/'SCC x Atuacao = Não Financeiro'!K49-1</f>
        <v>9.1395467399903341E-2</v>
      </c>
      <c r="L49" s="16">
        <f>+'SCC x Atuacao = Não Financeiro'!L81/'SCC x Atuacao = Não Financeiro'!L49-1</f>
        <v>-5.477315553638451E-2</v>
      </c>
    </row>
    <row r="50" spans="1:12" x14ac:dyDescent="0.25">
      <c r="A50" s="123" t="s">
        <v>542</v>
      </c>
      <c r="B50" s="16">
        <f>+'SCC x Atuacao = Não Financeiro'!B82/'SCC x Atuacao = Não Financeiro'!B50-1</f>
        <v>-0.48977683597033983</v>
      </c>
      <c r="C50" s="16">
        <f>+'SCC x Atuacao = Não Financeiro'!C82/'SCC x Atuacao = Não Financeiro'!C50-1</f>
        <v>31.229963954436933</v>
      </c>
      <c r="D50" s="16">
        <f>+'SCC x Atuacao = Não Financeiro'!D82/'SCC x Atuacao = Não Financeiro'!D50-1</f>
        <v>0.37102136400593078</v>
      </c>
      <c r="E50" s="16">
        <f>+'SCC x Atuacao = Não Financeiro'!E82/'SCC x Atuacao = Não Financeiro'!E50-1</f>
        <v>-7.4150630216454405E-2</v>
      </c>
      <c r="F50" s="16">
        <f>+'SCC x Atuacao = Não Financeiro'!F82/'SCC x Atuacao = Não Financeiro'!F50-1</f>
        <v>3.9765664405673196E-2</v>
      </c>
      <c r="G50" s="16">
        <f>+'SCC x Atuacao = Não Financeiro'!G82/'SCC x Atuacao = Não Financeiro'!G50-1</f>
        <v>1.7960162990598549E-2</v>
      </c>
      <c r="H50" s="16">
        <f>+'SCC x Atuacao = Não Financeiro'!H82/'SCC x Atuacao = Não Financeiro'!H50-1</f>
        <v>-9.6158174282204301E-2</v>
      </c>
      <c r="I50" s="16">
        <f>+'SCC x Atuacao = Não Financeiro'!I82/'SCC x Atuacao = Não Financeiro'!I50-1</f>
        <v>0.50606689177934006</v>
      </c>
      <c r="J50" s="16">
        <f>+'SCC x Atuacao = Não Financeiro'!J82/'SCC x Atuacao = Não Financeiro'!J50-1</f>
        <v>-0.26027932471383586</v>
      </c>
      <c r="K50" s="16">
        <f>+'SCC x Atuacao = Não Financeiro'!K82/'SCC x Atuacao = Não Financeiro'!K50-1</f>
        <v>1.5901523294321152E-2</v>
      </c>
      <c r="L50" s="16">
        <f>+'SCC x Atuacao = Não Financeiro'!L82/'SCC x Atuacao = Não Financeiro'!L50-1</f>
        <v>0.50205149181941233</v>
      </c>
    </row>
    <row r="51" spans="1:12" x14ac:dyDescent="0.25">
      <c r="A51" s="123" t="s">
        <v>543</v>
      </c>
      <c r="B51" s="16">
        <f>+'SCC x Atuacao = Não Financeiro'!B83/'SCC x Atuacao = Não Financeiro'!B51-1</f>
        <v>-0.2534757128334143</v>
      </c>
      <c r="C51" s="16">
        <f>+'SCC x Atuacao = Não Financeiro'!C83/'SCC x Atuacao = Não Financeiro'!C51-1</f>
        <v>-0.13600808624202054</v>
      </c>
      <c r="D51" s="16">
        <f>+'SCC x Atuacao = Não Financeiro'!D83/'SCC x Atuacao = Não Financeiro'!D51-1</f>
        <v>-4.9421572605701902E-2</v>
      </c>
      <c r="E51" s="16">
        <f>+'SCC x Atuacao = Não Financeiro'!E83/'SCC x Atuacao = Não Financeiro'!E51-1</f>
        <v>-2.8355911636656295E-2</v>
      </c>
      <c r="F51" s="16">
        <f>+'SCC x Atuacao = Não Financeiro'!F83/'SCC x Atuacao = Não Financeiro'!F51-1</f>
        <v>-0.26426632019894924</v>
      </c>
      <c r="G51" s="16">
        <f>+'SCC x Atuacao = Não Financeiro'!G83/'SCC x Atuacao = Não Financeiro'!G51-1</f>
        <v>0.19224147324053265</v>
      </c>
      <c r="H51" s="16">
        <f>+'SCC x Atuacao = Não Financeiro'!H83/'SCC x Atuacao = Não Financeiro'!H51-1</f>
        <v>-6.2289877001466931E-2</v>
      </c>
      <c r="I51" s="16">
        <f>+'SCC x Atuacao = Não Financeiro'!I83/'SCC x Atuacao = Não Financeiro'!I51-1</f>
        <v>-0.6416597023947157</v>
      </c>
      <c r="J51" s="16">
        <f>+'SCC x Atuacao = Não Financeiro'!J83/'SCC x Atuacao = Não Financeiro'!J51-1</f>
        <v>0.21264237772233074</v>
      </c>
      <c r="K51" s="16">
        <f>+'SCC x Atuacao = Não Financeiro'!K83/'SCC x Atuacao = Não Financeiro'!K51-1</f>
        <v>-1.859010106215464E-2</v>
      </c>
      <c r="L51" s="16">
        <f>+'SCC x Atuacao = Não Financeiro'!L83/'SCC x Atuacao = Não Financeiro'!L51-1</f>
        <v>-8.4206366835365531E-2</v>
      </c>
    </row>
    <row r="52" spans="1:12" x14ac:dyDescent="0.25">
      <c r="A52" s="123" t="s">
        <v>544</v>
      </c>
      <c r="B52" s="16">
        <f>+'SCC x Atuacao = Não Financeiro'!B84/'SCC x Atuacao = Não Financeiro'!B52-1</f>
        <v>-0.10950809170949238</v>
      </c>
      <c r="C52" s="16">
        <f>+'SCC x Atuacao = Não Financeiro'!C84/'SCC x Atuacao = Não Financeiro'!C52-1</f>
        <v>0.29517014262972707</v>
      </c>
      <c r="D52" s="16">
        <f>+'SCC x Atuacao = Não Financeiro'!D84/'SCC x Atuacao = Não Financeiro'!D52-1</f>
        <v>8.2859965558679471E-2</v>
      </c>
      <c r="E52" s="16">
        <f>+'SCC x Atuacao = Não Financeiro'!E84/'SCC x Atuacao = Não Financeiro'!E52-1</f>
        <v>0.33810845079481</v>
      </c>
      <c r="F52" s="16">
        <f>+'SCC x Atuacao = Não Financeiro'!F84/'SCC x Atuacao = Não Financeiro'!F52-1</f>
        <v>-5.718657859940901E-2</v>
      </c>
      <c r="G52" s="16">
        <f>+'SCC x Atuacao = Não Financeiro'!G84/'SCC x Atuacao = Não Financeiro'!G52-1</f>
        <v>-8.4208295973067782E-2</v>
      </c>
      <c r="H52" s="16">
        <f>+'SCC x Atuacao = Não Financeiro'!H84/'SCC x Atuacao = Não Financeiro'!H52-1</f>
        <v>-4.5862340061492368E-2</v>
      </c>
      <c r="I52" s="16">
        <f>+'SCC x Atuacao = Não Financeiro'!I84/'SCC x Atuacao = Não Financeiro'!I52-1</f>
        <v>-1.0635860365974081E-2</v>
      </c>
      <c r="J52" s="16">
        <f>+'SCC x Atuacao = Não Financeiro'!J84/'SCC x Atuacao = Não Financeiro'!J52-1</f>
        <v>0.22883483249481662</v>
      </c>
      <c r="K52" s="16">
        <f>+'SCC x Atuacao = Não Financeiro'!K84/'SCC x Atuacao = Não Financeiro'!K52-1</f>
        <v>-9.7383330682485614E-2</v>
      </c>
      <c r="L52" s="16">
        <f>+'SCC x Atuacao = Não Financeiro'!L84/'SCC x Atuacao = Não Financeiro'!L52-1</f>
        <v>2.1011303099310652E-2</v>
      </c>
    </row>
    <row r="53" spans="1:12" x14ac:dyDescent="0.25">
      <c r="A53" s="123" t="s">
        <v>545</v>
      </c>
      <c r="B53" s="16">
        <f>+'SCC x Atuacao = Não Financeiro'!B85/'SCC x Atuacao = Não Financeiro'!B53-1</f>
        <v>-0.49273429478839237</v>
      </c>
      <c r="C53" s="16">
        <f>+'SCC x Atuacao = Não Financeiro'!C85/'SCC x Atuacao = Não Financeiro'!C53-1</f>
        <v>0.12279596846999241</v>
      </c>
      <c r="D53" s="16">
        <f>+'SCC x Atuacao = Não Financeiro'!D85/'SCC x Atuacao = Não Financeiro'!D53-1</f>
        <v>0.12247691336080346</v>
      </c>
      <c r="E53" s="16">
        <f>+'SCC x Atuacao = Não Financeiro'!E85/'SCC x Atuacao = Não Financeiro'!E53-1</f>
        <v>0.42122470616871088</v>
      </c>
      <c r="F53" s="16">
        <f>+'SCC x Atuacao = Não Financeiro'!F85/'SCC x Atuacao = Não Financeiro'!F53-1</f>
        <v>1.8476939083190258E-2</v>
      </c>
      <c r="G53" s="16">
        <f>+'SCC x Atuacao = Não Financeiro'!G85/'SCC x Atuacao = Não Financeiro'!G53-1</f>
        <v>-1.0564126441995114E-2</v>
      </c>
      <c r="H53" s="16">
        <f>+'SCC x Atuacao = Não Financeiro'!H85/'SCC x Atuacao = Não Financeiro'!H53-1</f>
        <v>5.3516469529266697E-3</v>
      </c>
      <c r="I53" s="16">
        <f>+'SCC x Atuacao = Não Financeiro'!I85/'SCC x Atuacao = Não Financeiro'!I53-1</f>
        <v>0.13352706784431079</v>
      </c>
      <c r="J53" s="16">
        <f>+'SCC x Atuacao = Não Financeiro'!J85/'SCC x Atuacao = Não Financeiro'!J53-1</f>
        <v>0.40805107972054144</v>
      </c>
      <c r="K53" s="16">
        <f>+'SCC x Atuacao = Não Financeiro'!K85/'SCC x Atuacao = Não Financeiro'!K53-1</f>
        <v>9.1149236983407933E-2</v>
      </c>
      <c r="L53" s="16">
        <f>+'SCC x Atuacao = Não Financeiro'!L85/'SCC x Atuacao = Não Financeiro'!L53-1</f>
        <v>2.3485567192822909E-2</v>
      </c>
    </row>
    <row r="54" spans="1:12" x14ac:dyDescent="0.25">
      <c r="A54" s="123" t="s">
        <v>546</v>
      </c>
      <c r="B54" s="16">
        <f>+'SCC x Atuacao = Não Financeiro'!B86/'SCC x Atuacao = Não Financeiro'!B54-1</f>
        <v>0.10048829197279474</v>
      </c>
      <c r="C54" s="16">
        <f>+'SCC x Atuacao = Não Financeiro'!C86/'SCC x Atuacao = Não Financeiro'!C54-1</f>
        <v>0.31513322931006194</v>
      </c>
      <c r="D54" s="16">
        <f>+'SCC x Atuacao = Não Financeiro'!D86/'SCC x Atuacao = Não Financeiro'!D54-1</f>
        <v>-4.995276565482365E-2</v>
      </c>
      <c r="E54" s="16">
        <f>+'SCC x Atuacao = Não Financeiro'!E86/'SCC x Atuacao = Não Financeiro'!E54-1</f>
        <v>-3.8137105356702006E-2</v>
      </c>
      <c r="F54" s="16">
        <f>+'SCC x Atuacao = Não Financeiro'!F86/'SCC x Atuacao = Não Financeiro'!F54-1</f>
        <v>2.1248512354392624E-2</v>
      </c>
      <c r="G54" s="16">
        <f>+'SCC x Atuacao = Não Financeiro'!G86/'SCC x Atuacao = Não Financeiro'!G54-1</f>
        <v>0.11804967362119201</v>
      </c>
      <c r="H54" s="16">
        <f>+'SCC x Atuacao = Não Financeiro'!H86/'SCC x Atuacao = Não Financeiro'!H54-1</f>
        <v>0.17404080271639355</v>
      </c>
      <c r="I54" s="16">
        <f>+'SCC x Atuacao = Não Financeiro'!I86/'SCC x Atuacao = Não Financeiro'!I54-1</f>
        <v>-0.62524415610091588</v>
      </c>
      <c r="J54" s="16">
        <f>+'SCC x Atuacao = Não Financeiro'!J86/'SCC x Atuacao = Não Financeiro'!J54-1</f>
        <v>0.11000025394826629</v>
      </c>
      <c r="K54" s="16">
        <f>+'SCC x Atuacao = Não Financeiro'!K86/'SCC x Atuacao = Não Financeiro'!K54-1</f>
        <v>-4.3404852113536507E-2</v>
      </c>
      <c r="L54" s="16">
        <f>+'SCC x Atuacao = Não Financeiro'!L86/'SCC x Atuacao = Não Financeiro'!L54-1</f>
        <v>-5.6970656524327756E-2</v>
      </c>
    </row>
    <row r="55" spans="1:12" x14ac:dyDescent="0.25">
      <c r="A55" s="123" t="s">
        <v>547</v>
      </c>
      <c r="B55" s="16">
        <f>+'SCC x Atuacao = Não Financeiro'!B87/'SCC x Atuacao = Não Financeiro'!B55-1</f>
        <v>-0.50899482994213119</v>
      </c>
      <c r="C55" s="16">
        <f>+'SCC x Atuacao = Não Financeiro'!C87/'SCC x Atuacao = Não Financeiro'!C55-1</f>
        <v>4.857173431806916E-2</v>
      </c>
      <c r="D55" s="16">
        <f>+'SCC x Atuacao = Não Financeiro'!D87/'SCC x Atuacao = Não Financeiro'!D55-1</f>
        <v>4.5950763862773636E-2</v>
      </c>
      <c r="E55" s="16">
        <f>+'SCC x Atuacao = Não Financeiro'!E87/'SCC x Atuacao = Não Financeiro'!E55-1</f>
        <v>0.56087007174487513</v>
      </c>
      <c r="F55" s="16">
        <f>+'SCC x Atuacao = Não Financeiro'!F87/'SCC x Atuacao = Não Financeiro'!F55-1</f>
        <v>5.5645715763451564E-2</v>
      </c>
      <c r="G55" s="16">
        <f>+'SCC x Atuacao = Não Financeiro'!G87/'SCC x Atuacao = Não Financeiro'!G55-1</f>
        <v>4.353374324144843E-3</v>
      </c>
      <c r="H55" s="16">
        <f>+'SCC x Atuacao = Não Financeiro'!H87/'SCC x Atuacao = Não Financeiro'!H55-1</f>
        <v>-3.3630660912949972E-2</v>
      </c>
      <c r="I55" s="16">
        <f>+'SCC x Atuacao = Não Financeiro'!I87/'SCC x Atuacao = Não Financeiro'!I55-1</f>
        <v>-5.5410903913005849E-2</v>
      </c>
      <c r="J55" s="16">
        <f>+'SCC x Atuacao = Não Financeiro'!J87/'SCC x Atuacao = Não Financeiro'!J55-1</f>
        <v>0.89235325365838336</v>
      </c>
      <c r="K55" s="16">
        <f>+'SCC x Atuacao = Não Financeiro'!K87/'SCC x Atuacao = Não Financeiro'!K55-1</f>
        <v>-6.6886162611518807E-2</v>
      </c>
      <c r="L55" s="16">
        <f>+'SCC x Atuacao = Não Financeiro'!L87/'SCC x Atuacao = Não Financeiro'!L55-1</f>
        <v>1.7658120874850747E-2</v>
      </c>
    </row>
    <row r="56" spans="1:12" x14ac:dyDescent="0.25">
      <c r="A56" s="123" t="s">
        <v>548</v>
      </c>
      <c r="B56" s="16">
        <f>+'SCC x Atuacao = Não Financeiro'!B88/'SCC x Atuacao = Não Financeiro'!B56-1</f>
        <v>-0.13913967390998672</v>
      </c>
      <c r="C56" s="16">
        <f>+'SCC x Atuacao = Não Financeiro'!C88/'SCC x Atuacao = Não Financeiro'!C56-1</f>
        <v>0.27802728530686593</v>
      </c>
      <c r="D56" s="16">
        <f>+'SCC x Atuacao = Não Financeiro'!D88/'SCC x Atuacao = Não Financeiro'!D56-1</f>
        <v>0.30151494985487792</v>
      </c>
      <c r="E56" s="16">
        <f>+'SCC x Atuacao = Não Financeiro'!E88/'SCC x Atuacao = Não Financeiro'!E56-1</f>
        <v>3.3303922002859121</v>
      </c>
      <c r="F56" s="16">
        <f>+'SCC x Atuacao = Não Financeiro'!F88/'SCC x Atuacao = Não Financeiro'!F56-1</f>
        <v>1.1674254358041258E-2</v>
      </c>
      <c r="G56" s="16">
        <f>+'SCC x Atuacao = Não Financeiro'!G88/'SCC x Atuacao = Não Financeiro'!G56-1</f>
        <v>2.8666711268764411E-2</v>
      </c>
      <c r="H56" s="16">
        <f>+'SCC x Atuacao = Não Financeiro'!H88/'SCC x Atuacao = Não Financeiro'!H56-1</f>
        <v>-6.1297716226110466E-2</v>
      </c>
      <c r="I56" s="16">
        <f>+'SCC x Atuacao = Não Financeiro'!I88/'SCC x Atuacao = Não Financeiro'!I56-1</f>
        <v>-4.7276073439198707E-2</v>
      </c>
      <c r="J56" s="16">
        <f>+'SCC x Atuacao = Não Financeiro'!J88/'SCC x Atuacao = Não Financeiro'!J56-1</f>
        <v>-0.22499166565907414</v>
      </c>
      <c r="K56" s="16">
        <f>+'SCC x Atuacao = Não Financeiro'!K88/'SCC x Atuacao = Não Financeiro'!K56-1</f>
        <v>-9.3850078022317818E-2</v>
      </c>
      <c r="L56" s="16">
        <f>+'SCC x Atuacao = Não Financeiro'!L88/'SCC x Atuacao = Não Financeiro'!L56-1</f>
        <v>0.11677740423518856</v>
      </c>
    </row>
    <row r="57" spans="1:12" x14ac:dyDescent="0.25">
      <c r="A57" s="123" t="s">
        <v>549</v>
      </c>
      <c r="B57" s="16">
        <f>+'SCC x Atuacao = Não Financeiro'!B89/'SCC x Atuacao = Não Financeiro'!B57-1</f>
        <v>7.5435032888277576E-2</v>
      </c>
      <c r="C57" s="16">
        <f>+'SCC x Atuacao = Não Financeiro'!C89/'SCC x Atuacao = Não Financeiro'!C57-1</f>
        <v>-3.407254218810718E-3</v>
      </c>
      <c r="D57" s="16">
        <f>+'SCC x Atuacao = Não Financeiro'!D89/'SCC x Atuacao = Não Financeiro'!D57-1</f>
        <v>4.2161081983989046E-2</v>
      </c>
      <c r="E57" s="16">
        <f>+'SCC x Atuacao = Não Financeiro'!E89/'SCC x Atuacao = Não Financeiro'!E57-1</f>
        <v>0.53185763614350878</v>
      </c>
      <c r="F57" s="16">
        <f>+'SCC x Atuacao = Não Financeiro'!F89/'SCC x Atuacao = Não Financeiro'!F57-1</f>
        <v>5.2376313824493259E-2</v>
      </c>
      <c r="G57" s="16">
        <f>+'SCC x Atuacao = Não Financeiro'!G89/'SCC x Atuacao = Não Financeiro'!G57-1</f>
        <v>0.13056565809479737</v>
      </c>
      <c r="H57" s="16">
        <f>+'SCC x Atuacao = Não Financeiro'!H89/'SCC x Atuacao = Não Financeiro'!H57-1</f>
        <v>-6.156091738232683E-2</v>
      </c>
      <c r="I57" s="16">
        <f>+'SCC x Atuacao = Não Financeiro'!I89/'SCC x Atuacao = Não Financeiro'!I57-1</f>
        <v>0.30389714210652374</v>
      </c>
      <c r="J57" s="16">
        <f>+'SCC x Atuacao = Não Financeiro'!J89/'SCC x Atuacao = Não Financeiro'!J57-1</f>
        <v>0.12132133218746177</v>
      </c>
      <c r="K57" s="16">
        <f>+'SCC x Atuacao = Não Financeiro'!K89/'SCC x Atuacao = Não Financeiro'!K57-1</f>
        <v>-4.9688634418253996E-2</v>
      </c>
      <c r="L57" s="16">
        <f>+'SCC x Atuacao = Não Financeiro'!L89/'SCC x Atuacao = Não Financeiro'!L57-1</f>
        <v>4.6773678737178637E-2</v>
      </c>
    </row>
    <row r="58" spans="1:12" x14ac:dyDescent="0.25">
      <c r="A58" s="123" t="s">
        <v>550</v>
      </c>
      <c r="B58" s="16">
        <f>+'SCC x Atuacao = Não Financeiro'!B90/'SCC x Atuacao = Não Financeiro'!B58-1</f>
        <v>0.37515119569633915</v>
      </c>
      <c r="C58" s="16">
        <f>+'SCC x Atuacao = Não Financeiro'!C90/'SCC x Atuacao = Não Financeiro'!C58-1</f>
        <v>0.2203598594428875</v>
      </c>
      <c r="D58" s="16">
        <f>+'SCC x Atuacao = Não Financeiro'!D90/'SCC x Atuacao = Não Financeiro'!D58-1</f>
        <v>7.182942348082455E-2</v>
      </c>
      <c r="E58" s="16">
        <f>+'SCC x Atuacao = Não Financeiro'!E90/'SCC x Atuacao = Não Financeiro'!E58-1</f>
        <v>-0.1525293843706822</v>
      </c>
      <c r="F58" s="16">
        <f>+'SCC x Atuacao = Não Financeiro'!F90/'SCC x Atuacao = Não Financeiro'!F58-1</f>
        <v>6.8690244952733792E-2</v>
      </c>
      <c r="G58" s="16">
        <f>+'SCC x Atuacao = Não Financeiro'!G90/'SCC x Atuacao = Não Financeiro'!G58-1</f>
        <v>0.13039927931873563</v>
      </c>
      <c r="H58" s="16">
        <f>+'SCC x Atuacao = Não Financeiro'!H90/'SCC x Atuacao = Não Financeiro'!H58-1</f>
        <v>2.8700313327843396E-2</v>
      </c>
      <c r="I58" s="16">
        <f>+'SCC x Atuacao = Não Financeiro'!I90/'SCC x Atuacao = Não Financeiro'!I58-1</f>
        <v>-2.6575233335341175E-2</v>
      </c>
      <c r="J58" s="16">
        <f>+'SCC x Atuacao = Não Financeiro'!J90/'SCC x Atuacao = Não Financeiro'!J58-1</f>
        <v>0.15339704725200609</v>
      </c>
      <c r="K58" s="16">
        <f>+'SCC x Atuacao = Não Financeiro'!K90/'SCC x Atuacao = Não Financeiro'!K58-1</f>
        <v>-2.3088795749318658E-3</v>
      </c>
      <c r="L58" s="16">
        <f>+'SCC x Atuacao = Não Financeiro'!L90/'SCC x Atuacao = Não Financeiro'!L58-1</f>
        <v>7.4726273644091679E-2</v>
      </c>
    </row>
    <row r="59" spans="1:12" x14ac:dyDescent="0.25">
      <c r="A59" s="123" t="s">
        <v>551</v>
      </c>
      <c r="B59" s="16">
        <f>+'SCC x Atuacao = Não Financeiro'!B91/'SCC x Atuacao = Não Financeiro'!B59-1</f>
        <v>-1.9094142363664246E-2</v>
      </c>
      <c r="C59" s="16">
        <f>+'SCC x Atuacao = Não Financeiro'!C91/'SCC x Atuacao = Não Financeiro'!C59-1</f>
        <v>-0.23409535846503104</v>
      </c>
      <c r="D59" s="16">
        <f>+'SCC x Atuacao = Não Financeiro'!D91/'SCC x Atuacao = Não Financeiro'!D59-1</f>
        <v>-2.3118453183537335E-2</v>
      </c>
      <c r="E59" s="16">
        <f>+'SCC x Atuacao = Não Financeiro'!E91/'SCC x Atuacao = Não Financeiro'!E59-1</f>
        <v>0.35595175626508246</v>
      </c>
      <c r="F59" s="16">
        <f>+'SCC x Atuacao = Não Financeiro'!F91/'SCC x Atuacao = Não Financeiro'!F59-1</f>
        <v>5.6297763147094226E-2</v>
      </c>
      <c r="G59" s="16">
        <f>+'SCC x Atuacao = Não Financeiro'!G91/'SCC x Atuacao = Não Financeiro'!G59-1</f>
        <v>-9.6080488154270949E-3</v>
      </c>
      <c r="H59" s="16">
        <f>+'SCC x Atuacao = Não Financeiro'!H91/'SCC x Atuacao = Não Financeiro'!H59-1</f>
        <v>-4.7765004870996663E-2</v>
      </c>
      <c r="I59" s="16">
        <f>+'SCC x Atuacao = Não Financeiro'!I91/'SCC x Atuacao = Não Financeiro'!I59-1</f>
        <v>0.25524499912393783</v>
      </c>
      <c r="J59" s="16">
        <f>+'SCC x Atuacao = Não Financeiro'!J91/'SCC x Atuacao = Não Financeiro'!J59-1</f>
        <v>1.6058362300667786</v>
      </c>
      <c r="K59" s="16">
        <f>+'SCC x Atuacao = Não Financeiro'!K91/'SCC x Atuacao = Não Financeiro'!K59-1</f>
        <v>-8.8175239671081762E-2</v>
      </c>
      <c r="L59" s="16">
        <f>+'SCC x Atuacao = Não Financeiro'!L91/'SCC x Atuacao = Não Financeiro'!L59-1</f>
        <v>-5.9820307106097648E-3</v>
      </c>
    </row>
    <row r="60" spans="1:12" x14ac:dyDescent="0.25">
      <c r="A60" s="123" t="s">
        <v>552</v>
      </c>
      <c r="B60" s="16">
        <f>+'SCC x Atuacao = Não Financeiro'!B92/'SCC x Atuacao = Não Financeiro'!B60-1</f>
        <v>7.9103015559536694E-2</v>
      </c>
      <c r="C60" s="16">
        <f>+'SCC x Atuacao = Não Financeiro'!C92/'SCC x Atuacao = Não Financeiro'!C60-1</f>
        <v>-8.591521999373597E-2</v>
      </c>
      <c r="D60" s="16">
        <f>+'SCC x Atuacao = Não Financeiro'!D92/'SCC x Atuacao = Não Financeiro'!D60-1</f>
        <v>0.1999599864991175</v>
      </c>
      <c r="E60" s="16">
        <f>+'SCC x Atuacao = Não Financeiro'!E92/'SCC x Atuacao = Não Financeiro'!E60-1</f>
        <v>0.13460326889083918</v>
      </c>
      <c r="F60" s="16">
        <f>+'SCC x Atuacao = Não Financeiro'!F92/'SCC x Atuacao = Não Financeiro'!F60-1</f>
        <v>4.7986599479965308E-2</v>
      </c>
      <c r="G60" s="16">
        <f>+'SCC x Atuacao = Não Financeiro'!G92/'SCC x Atuacao = Não Financeiro'!G60-1</f>
        <v>-0.44098630621348422</v>
      </c>
      <c r="H60" s="16">
        <f>+'SCC x Atuacao = Não Financeiro'!H92/'SCC x Atuacao = Não Financeiro'!H60-1</f>
        <v>4.1642228847061924E-2</v>
      </c>
      <c r="I60" s="16">
        <f>+'SCC x Atuacao = Não Financeiro'!I92/'SCC x Atuacao = Não Financeiro'!I60-1</f>
        <v>-6.7126545513510605E-3</v>
      </c>
      <c r="J60" s="16">
        <f>+'SCC x Atuacao = Não Financeiro'!J92/'SCC x Atuacao = Não Financeiro'!J60-1</f>
        <v>-0.13230167780232882</v>
      </c>
      <c r="K60" s="16">
        <f>+'SCC x Atuacao = Não Financeiro'!K92/'SCC x Atuacao = Não Financeiro'!K60-1</f>
        <v>8.6846267384990794E-2</v>
      </c>
      <c r="L60" s="16">
        <f>+'SCC x Atuacao = Não Financeiro'!L92/'SCC x Atuacao = Não Financeiro'!L60-1</f>
        <v>0.12830953763083208</v>
      </c>
    </row>
    <row r="61" spans="1:12" x14ac:dyDescent="0.25">
      <c r="A61" s="123" t="s">
        <v>553</v>
      </c>
      <c r="B61" s="16">
        <f>+'SCC x Atuacao = Não Financeiro'!B93/'SCC x Atuacao = Não Financeiro'!B61-1</f>
        <v>-0.1479078933572413</v>
      </c>
      <c r="C61" s="16">
        <f>+'SCC x Atuacao = Não Financeiro'!C93/'SCC x Atuacao = Não Financeiro'!C61-1</f>
        <v>-0.147522226975626</v>
      </c>
      <c r="D61" s="16">
        <f>+'SCC x Atuacao = Não Financeiro'!D93/'SCC x Atuacao = Não Financeiro'!D61-1</f>
        <v>0.13163762789301647</v>
      </c>
      <c r="E61" s="16">
        <f>+'SCC x Atuacao = Não Financeiro'!E93/'SCC x Atuacao = Não Financeiro'!E61-1</f>
        <v>0.16199931551911795</v>
      </c>
      <c r="F61" s="16">
        <f>+'SCC x Atuacao = Não Financeiro'!F93/'SCC x Atuacao = Não Financeiro'!F61-1</f>
        <v>0.24698987466934352</v>
      </c>
      <c r="G61" s="16">
        <f>+'SCC x Atuacao = Não Financeiro'!G93/'SCC x Atuacao = Não Financeiro'!G61-1</f>
        <v>0.15507738301685792</v>
      </c>
      <c r="H61" s="16">
        <f>+'SCC x Atuacao = Não Financeiro'!H93/'SCC x Atuacao = Não Financeiro'!H61-1</f>
        <v>-0.17728528663210663</v>
      </c>
      <c r="I61" s="16">
        <f>+'SCC x Atuacao = Não Financeiro'!I93/'SCC x Atuacao = Não Financeiro'!I61-1</f>
        <v>-0.20971224698985103</v>
      </c>
      <c r="J61" s="16">
        <f>+'SCC x Atuacao = Não Financeiro'!J93/'SCC x Atuacao = Não Financeiro'!J61-1</f>
        <v>0.13842602132401161</v>
      </c>
      <c r="K61" s="16">
        <f>+'SCC x Atuacao = Não Financeiro'!K93/'SCC x Atuacao = Não Financeiro'!K61-1</f>
        <v>3.2101172186073779E-2</v>
      </c>
      <c r="L61" s="16">
        <f>+'SCC x Atuacao = Não Financeiro'!L93/'SCC x Atuacao = Não Financeiro'!L61-1</f>
        <v>7.9836562775329467E-2</v>
      </c>
    </row>
    <row r="62" spans="1:12" x14ac:dyDescent="0.25">
      <c r="A62" s="123" t="s">
        <v>554</v>
      </c>
      <c r="B62" s="16">
        <f>+'SCC x Atuacao = Não Financeiro'!B94/'SCC x Atuacao = Não Financeiro'!B62-1</f>
        <v>-1.1198091024589907E-2</v>
      </c>
      <c r="C62" s="16">
        <f>+'SCC x Atuacao = Não Financeiro'!C94/'SCC x Atuacao = Não Financeiro'!C62-1</f>
        <v>-0.17880441048214257</v>
      </c>
      <c r="D62" s="16">
        <f>+'SCC x Atuacao = Não Financeiro'!D94/'SCC x Atuacao = Não Financeiro'!D62-1</f>
        <v>2.8549294119716961E-2</v>
      </c>
      <c r="E62" s="16">
        <f>+'SCC x Atuacao = Não Financeiro'!E94/'SCC x Atuacao = Não Financeiro'!E62-1</f>
        <v>-0.53167674404466092</v>
      </c>
      <c r="F62" s="16">
        <f>+'SCC x Atuacao = Não Financeiro'!F94/'SCC x Atuacao = Não Financeiro'!F62-1</f>
        <v>1.4965164338274883E-2</v>
      </c>
      <c r="G62" s="16">
        <f>+'SCC x Atuacao = Não Financeiro'!G94/'SCC x Atuacao = Não Financeiro'!G62-1</f>
        <v>1.4031184829450316E-2</v>
      </c>
      <c r="H62" s="16">
        <f>+'SCC x Atuacao = Não Financeiro'!H94/'SCC x Atuacao = Não Financeiro'!H62-1</f>
        <v>-1.2879750491852526E-2</v>
      </c>
      <c r="I62" s="16">
        <f>+'SCC x Atuacao = Não Financeiro'!I94/'SCC x Atuacao = Não Financeiro'!I62-1</f>
        <v>0.18183173921987406</v>
      </c>
      <c r="J62" s="16">
        <f>+'SCC x Atuacao = Não Financeiro'!J94/'SCC x Atuacao = Não Financeiro'!J62-1</f>
        <v>0.46670307292306856</v>
      </c>
      <c r="K62" s="16">
        <f>+'SCC x Atuacao = Não Financeiro'!K94/'SCC x Atuacao = Não Financeiro'!K62-1</f>
        <v>0.21984962403757291</v>
      </c>
      <c r="L62" s="16">
        <f>+'SCC x Atuacao = Não Financeiro'!L94/'SCC x Atuacao = Não Financeiro'!L62-1</f>
        <v>3.1596565114536679E-2</v>
      </c>
    </row>
    <row r="63" spans="1:12" x14ac:dyDescent="0.25">
      <c r="A63" s="123" t="s">
        <v>555</v>
      </c>
      <c r="B63" s="16">
        <f>+'SCC x Atuacao = Não Financeiro'!B95/'SCC x Atuacao = Não Financeiro'!B63-1</f>
        <v>-0.39803283348632479</v>
      </c>
      <c r="C63" s="16">
        <f>+'SCC x Atuacao = Não Financeiro'!C95/'SCC x Atuacao = Não Financeiro'!C63-1</f>
        <v>-0.1430345901861797</v>
      </c>
      <c r="D63" s="16">
        <f>+'SCC x Atuacao = Não Financeiro'!D95/'SCC x Atuacao = Não Financeiro'!D63-1</f>
        <v>1.1387318608378987</v>
      </c>
      <c r="E63" s="16">
        <f>+'SCC x Atuacao = Não Financeiro'!E95/'SCC x Atuacao = Não Financeiro'!E63-1</f>
        <v>-0.11682504729971821</v>
      </c>
      <c r="F63" s="16">
        <f>+'SCC x Atuacao = Não Financeiro'!F95/'SCC x Atuacao = Não Financeiro'!F63-1</f>
        <v>-2.5539129680801742E-2</v>
      </c>
      <c r="G63" s="16">
        <f>+'SCC x Atuacao = Não Financeiro'!G95/'SCC x Atuacao = Não Financeiro'!G63-1</f>
        <v>-1.395870393146692E-2</v>
      </c>
      <c r="H63" s="16">
        <f>+'SCC x Atuacao = Não Financeiro'!H95/'SCC x Atuacao = Não Financeiro'!H63-1</f>
        <v>-0.1547607631234269</v>
      </c>
      <c r="I63" s="16">
        <f>+'SCC x Atuacao = Não Financeiro'!I95/'SCC x Atuacao = Não Financeiro'!I63-1</f>
        <v>0.19206956290584731</v>
      </c>
      <c r="J63" s="16">
        <f>+'SCC x Atuacao = Não Financeiro'!J95/'SCC x Atuacao = Não Financeiro'!J63-1</f>
        <v>-0.93487935575473202</v>
      </c>
      <c r="K63" s="16">
        <f>+'SCC x Atuacao = Não Financeiro'!K95/'SCC x Atuacao = Não Financeiro'!K63-1</f>
        <v>0.12469550499768634</v>
      </c>
      <c r="L63" s="16">
        <f>+'SCC x Atuacao = Não Financeiro'!L95/'SCC x Atuacao = Não Financeiro'!L63-1</f>
        <v>0.2217746794507085</v>
      </c>
    </row>
    <row r="64" spans="1:12" x14ac:dyDescent="0.25">
      <c r="A64" s="123" t="s">
        <v>95</v>
      </c>
      <c r="B64" s="16">
        <f>+'SCC x Atuacao = Não Financeiro'!B96/'SCC x Atuacao = Não Financeiro'!B64-1</f>
        <v>-0.23233931882396108</v>
      </c>
      <c r="C64" s="16">
        <f>+'SCC x Atuacao = Não Financeiro'!C96/'SCC x Atuacao = Não Financeiro'!C64-1</f>
        <v>0.14064220423847029</v>
      </c>
      <c r="D64" s="16">
        <f>+'SCC x Atuacao = Não Financeiro'!D96/'SCC x Atuacao = Não Financeiro'!D64-1</f>
        <v>0.17496552750539585</v>
      </c>
      <c r="E64" s="16">
        <f>+'SCC x Atuacao = Não Financeiro'!E96/'SCC x Atuacao = Não Financeiro'!E64-1</f>
        <v>2.0948568490322703</v>
      </c>
      <c r="F64" s="16">
        <f>+'SCC x Atuacao = Não Financeiro'!F96/'SCC x Atuacao = Não Financeiro'!F64-1</f>
        <v>1.7437486150962744E-2</v>
      </c>
      <c r="G64" s="16">
        <f>+'SCC x Atuacao = Não Financeiro'!G96/'SCC x Atuacao = Não Financeiro'!G64-1</f>
        <v>2.2350355898029584E-2</v>
      </c>
      <c r="H64" s="16">
        <f>+'SCC x Atuacao = Não Financeiro'!H96/'SCC x Atuacao = Não Financeiro'!H64-1</f>
        <v>-4.3367657452808239E-2</v>
      </c>
      <c r="I64" s="16">
        <f>+'SCC x Atuacao = Não Financeiro'!I96/'SCC x Atuacao = Não Financeiro'!I64-1</f>
        <v>-5.142962546150065E-2</v>
      </c>
      <c r="J64" s="16">
        <f>+'SCC x Atuacao = Não Financeiro'!J96/'SCC x Atuacao = Não Financeiro'!J64-1</f>
        <v>-0.10593022832146215</v>
      </c>
      <c r="K64" s="16">
        <f>+'SCC x Atuacao = Não Financeiro'!K96/'SCC x Atuacao = Não Financeiro'!K64-1</f>
        <v>-6.5956234020263405E-2</v>
      </c>
      <c r="L64" s="16">
        <f>+'SCC x Atuacao = Não Financeiro'!L96/'SCC x Atuacao = Não Financeiro'!L64-1</f>
        <v>7.4662989487811471E-2</v>
      </c>
    </row>
    <row r="65" spans="1:12" x14ac:dyDescent="0.25">
      <c r="A65" s="21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</row>
    <row r="66" spans="1:12" x14ac:dyDescent="0.25">
      <c r="A66" s="123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s="123" customFormat="1" x14ac:dyDescent="0.25">
      <c r="A68" s="177"/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939</v>
      </c>
    </row>
    <row r="69" spans="1:12" x14ac:dyDescent="0.25">
      <c r="A69" s="123" t="s">
        <v>529</v>
      </c>
      <c r="B69" s="16">
        <f>+'SCC x Atuacao = Não Financeiro'!B101/'SCC x Atuacao = Não Financeiro'!B69-1</f>
        <v>0.2800981677253509</v>
      </c>
      <c r="C69" s="16">
        <f>+'SCC x Atuacao = Não Financeiro'!C101/'SCC x Atuacao = Não Financeiro'!C69-1</f>
        <v>1.2734313720657719</v>
      </c>
      <c r="D69" s="16">
        <f>+'SCC x Atuacao = Não Financeiro'!D101/'SCC x Atuacao = Não Financeiro'!D69-1</f>
        <v>0.26142385897427012</v>
      </c>
      <c r="E69" s="16">
        <f>+'SCC x Atuacao = Não Financeiro'!E101/'SCC x Atuacao = Não Financeiro'!E69-1</f>
        <v>1.5805397572956013</v>
      </c>
      <c r="F69" s="16">
        <f>+'SCC x Atuacao = Não Financeiro'!F101/'SCC x Atuacao = Não Financeiro'!F69-1</f>
        <v>0.49951094097783266</v>
      </c>
      <c r="G69" s="16">
        <f>+'SCC x Atuacao = Não Financeiro'!G101/'SCC x Atuacao = Não Financeiro'!G69-1</f>
        <v>0.17154197939157112</v>
      </c>
      <c r="H69" s="16">
        <f>+'SCC x Atuacao = Não Financeiro'!H101/'SCC x Atuacao = Não Financeiro'!H69-1</f>
        <v>-7.5890555806743754E-2</v>
      </c>
      <c r="I69" s="16">
        <f>+'SCC x Atuacao = Não Financeiro'!I101/'SCC x Atuacao = Não Financeiro'!I69-1</f>
        <v>-0.27892473444997679</v>
      </c>
      <c r="J69" s="16">
        <f>+'SCC x Atuacao = Não Financeiro'!J101/'SCC x Atuacao = Não Financeiro'!J69-1</f>
        <v>-7.9952439368077499E-2</v>
      </c>
      <c r="K69" s="16">
        <f>+'SCC x Atuacao = Não Financeiro'!K101/'SCC x Atuacao = Não Financeiro'!K69-1</f>
        <v>0.20113014490914005</v>
      </c>
      <c r="L69" s="16">
        <f>+'SCC x Atuacao = Não Financeiro'!L101/'SCC x Atuacao = Não Financeiro'!L69-1</f>
        <v>0.2666398405630046</v>
      </c>
    </row>
    <row r="70" spans="1:12" x14ac:dyDescent="0.25">
      <c r="A70" s="123" t="s">
        <v>530</v>
      </c>
      <c r="B70" s="16">
        <f>+'SCC x Atuacao = Não Financeiro'!B102/'SCC x Atuacao = Não Financeiro'!B70-1</f>
        <v>-0.526715161732771</v>
      </c>
      <c r="C70" s="16">
        <f>+'SCC x Atuacao = Não Financeiro'!C102/'SCC x Atuacao = Não Financeiro'!C70-1</f>
        <v>0.23411322615324326</v>
      </c>
      <c r="D70" s="16">
        <f>+'SCC x Atuacao = Não Financeiro'!D102/'SCC x Atuacao = Não Financeiro'!D70-1</f>
        <v>0.47604056558650165</v>
      </c>
      <c r="E70" s="16" t="e">
        <f>+'SCC x Atuacao = Não Financeiro'!E102/'SCC x Atuacao = Não Financeiro'!E70-1</f>
        <v>#DIV/0!</v>
      </c>
      <c r="F70" s="16">
        <f>+'SCC x Atuacao = Não Financeiro'!F102/'SCC x Atuacao = Não Financeiro'!F70-1</f>
        <v>0.59462122208244406</v>
      </c>
      <c r="G70" s="16">
        <f>+'SCC x Atuacao = Não Financeiro'!G102/'SCC x Atuacao = Não Financeiro'!G70-1</f>
        <v>-0.10416254934611491</v>
      </c>
      <c r="H70" s="16">
        <f>+'SCC x Atuacao = Não Financeiro'!H102/'SCC x Atuacao = Não Financeiro'!H70-1</f>
        <v>8.1725339728563773E-2</v>
      </c>
      <c r="I70" s="16">
        <f>+'SCC x Atuacao = Não Financeiro'!I102/'SCC x Atuacao = Não Financeiro'!I70-1</f>
        <v>3.1941368794297986E-2</v>
      </c>
      <c r="J70" s="16">
        <f>+'SCC x Atuacao = Não Financeiro'!J102/'SCC x Atuacao = Não Financeiro'!J70-1</f>
        <v>4.3966529305111468E-2</v>
      </c>
      <c r="K70" s="16">
        <f>+'SCC x Atuacao = Não Financeiro'!K102/'SCC x Atuacao = Não Financeiro'!K70-1</f>
        <v>0.25692833108873847</v>
      </c>
      <c r="L70" s="16">
        <f>+'SCC x Atuacao = Não Financeiro'!L102/'SCC x Atuacao = Não Financeiro'!L70-1</f>
        <v>0.18336164228918461</v>
      </c>
    </row>
    <row r="71" spans="1:12" x14ac:dyDescent="0.25">
      <c r="A71" s="123" t="s">
        <v>531</v>
      </c>
      <c r="B71" s="16">
        <f>+'SCC x Atuacao = Não Financeiro'!B103/'SCC x Atuacao = Não Financeiro'!B71-1</f>
        <v>0.9473330486308047</v>
      </c>
      <c r="C71" s="16">
        <f>+'SCC x Atuacao = Não Financeiro'!C103/'SCC x Atuacao = Não Financeiro'!C71-1</f>
        <v>9.0570720062293164E-2</v>
      </c>
      <c r="D71" s="16">
        <f>+'SCC x Atuacao = Não Financeiro'!D103/'SCC x Atuacao = Não Financeiro'!D71-1</f>
        <v>0.15436922728622871</v>
      </c>
      <c r="E71" s="16">
        <f>+'SCC x Atuacao = Não Financeiro'!E103/'SCC x Atuacao = Não Financeiro'!E71-1</f>
        <v>-1</v>
      </c>
      <c r="F71" s="16">
        <f>+'SCC x Atuacao = Não Financeiro'!F103/'SCC x Atuacao = Não Financeiro'!F71-1</f>
        <v>0.12088496357228928</v>
      </c>
      <c r="G71" s="16">
        <f>+'SCC x Atuacao = Não Financeiro'!G103/'SCC x Atuacao = Não Financeiro'!G71-1</f>
        <v>0.17797302269758819</v>
      </c>
      <c r="H71" s="16">
        <f>+'SCC x Atuacao = Não Financeiro'!H103/'SCC x Atuacao = Não Financeiro'!H71-1</f>
        <v>0.55965160239929967</v>
      </c>
      <c r="I71" s="16">
        <f>+'SCC x Atuacao = Não Financeiro'!I103/'SCC x Atuacao = Não Financeiro'!I71-1</f>
        <v>5.3488766949925104E-3</v>
      </c>
      <c r="J71" s="16">
        <f>+'SCC x Atuacao = Não Financeiro'!J103/'SCC x Atuacao = Não Financeiro'!J71-1</f>
        <v>-7.0037415601475805E-2</v>
      </c>
      <c r="K71" s="16">
        <f>+'SCC x Atuacao = Não Financeiro'!K103/'SCC x Atuacao = Não Financeiro'!K71-1</f>
        <v>0.42503140163834452</v>
      </c>
      <c r="L71" s="16">
        <f>+'SCC x Atuacao = Não Financeiro'!L103/'SCC x Atuacao = Não Financeiro'!L71-1</f>
        <v>0.18004584435885396</v>
      </c>
    </row>
    <row r="72" spans="1:12" x14ac:dyDescent="0.25">
      <c r="A72" s="123" t="s">
        <v>532</v>
      </c>
      <c r="B72" s="16">
        <f>+'SCC x Atuacao = Não Financeiro'!B104/'SCC x Atuacao = Não Financeiro'!B72-1</f>
        <v>-0.74401553638585716</v>
      </c>
      <c r="C72" s="16">
        <f>+'SCC x Atuacao = Não Financeiro'!C104/'SCC x Atuacao = Não Financeiro'!C72-1</f>
        <v>-9.9657700398221749E-2</v>
      </c>
      <c r="D72" s="16">
        <f>+'SCC x Atuacao = Não Financeiro'!D104/'SCC x Atuacao = Não Financeiro'!D72-1</f>
        <v>0.26928941480891933</v>
      </c>
      <c r="E72" s="16">
        <f>+'SCC x Atuacao = Não Financeiro'!E104/'SCC x Atuacao = Não Financeiro'!E72-1</f>
        <v>0.86339293832039421</v>
      </c>
      <c r="F72" s="16">
        <f>+'SCC x Atuacao = Não Financeiro'!F104/'SCC x Atuacao = Não Financeiro'!F72-1</f>
        <v>0.16781507579004673</v>
      </c>
      <c r="G72" s="16">
        <f>+'SCC x Atuacao = Não Financeiro'!G104/'SCC x Atuacao = Não Financeiro'!G72-1</f>
        <v>5.6711204548936189E-2</v>
      </c>
      <c r="H72" s="16">
        <f>+'SCC x Atuacao = Não Financeiro'!H104/'SCC x Atuacao = Não Financeiro'!H72-1</f>
        <v>0.17260232506064455</v>
      </c>
      <c r="I72" s="16">
        <f>+'SCC x Atuacao = Não Financeiro'!I104/'SCC x Atuacao = Não Financeiro'!I72-1</f>
        <v>0.22159965974508644</v>
      </c>
      <c r="J72" s="16">
        <f>+'SCC x Atuacao = Não Financeiro'!J104/'SCC x Atuacao = Não Financeiro'!J72-1</f>
        <v>-0.7941052265583467</v>
      </c>
      <c r="K72" s="16">
        <f>+'SCC x Atuacao = Não Financeiro'!K104/'SCC x Atuacao = Não Financeiro'!K72-1</f>
        <v>-0.26525329509399831</v>
      </c>
      <c r="L72" s="16">
        <f>+'SCC x Atuacao = Não Financeiro'!L104/'SCC x Atuacao = Não Financeiro'!L72-1</f>
        <v>0.11736317174041022</v>
      </c>
    </row>
    <row r="73" spans="1:12" x14ac:dyDescent="0.25">
      <c r="A73" s="123" t="s">
        <v>533</v>
      </c>
      <c r="B73" s="16">
        <f>+'SCC x Atuacao = Não Financeiro'!B105/'SCC x Atuacao = Não Financeiro'!B73-1</f>
        <v>0.19113595472195843</v>
      </c>
      <c r="C73" s="16">
        <f>+'SCC x Atuacao = Não Financeiro'!C105/'SCC x Atuacao = Não Financeiro'!C73-1</f>
        <v>-0.10049861775244928</v>
      </c>
      <c r="D73" s="16">
        <f>+'SCC x Atuacao = Não Financeiro'!D105/'SCC x Atuacao = Não Financeiro'!D73-1</f>
        <v>0.28988731784375088</v>
      </c>
      <c r="E73" s="16">
        <f>+'SCC x Atuacao = Não Financeiro'!E105/'SCC x Atuacao = Não Financeiro'!E73-1</f>
        <v>0.34327463697481408</v>
      </c>
      <c r="F73" s="16">
        <f>+'SCC x Atuacao = Não Financeiro'!F105/'SCC x Atuacao = Não Financeiro'!F73-1</f>
        <v>0.24880884289969685</v>
      </c>
      <c r="G73" s="16">
        <f>+'SCC x Atuacao = Não Financeiro'!G105/'SCC x Atuacao = Não Financeiro'!G73-1</f>
        <v>0.10604320874607875</v>
      </c>
      <c r="H73" s="16">
        <f>+'SCC x Atuacao = Não Financeiro'!H105/'SCC x Atuacao = Não Financeiro'!H73-1</f>
        <v>0.38734580163341481</v>
      </c>
      <c r="I73" s="16">
        <f>+'SCC x Atuacao = Não Financeiro'!I105/'SCC x Atuacao = Não Financeiro'!I73-1</f>
        <v>2.6516539562483765</v>
      </c>
      <c r="J73" s="16">
        <f>+'SCC x Atuacao = Não Financeiro'!J105/'SCC x Atuacao = Não Financeiro'!J73-1</f>
        <v>-2.4534587865890911E-2</v>
      </c>
      <c r="K73" s="16">
        <f>+'SCC x Atuacao = Não Financeiro'!K105/'SCC x Atuacao = Não Financeiro'!K73-1</f>
        <v>-2.3127613048026019E-2</v>
      </c>
      <c r="L73" s="16">
        <f>+'SCC x Atuacao = Não Financeiro'!L105/'SCC x Atuacao = Não Financeiro'!L73-1</f>
        <v>0.14628700414529971</v>
      </c>
    </row>
    <row r="74" spans="1:12" x14ac:dyDescent="0.25">
      <c r="A74" s="123" t="s">
        <v>534</v>
      </c>
      <c r="B74" s="16">
        <f>+'SCC x Atuacao = Não Financeiro'!B106/'SCC x Atuacao = Não Financeiro'!B74-1</f>
        <v>-0.27426770493658736</v>
      </c>
      <c r="C74" s="16">
        <f>+'SCC x Atuacao = Não Financeiro'!C106/'SCC x Atuacao = Não Financeiro'!C74-1</f>
        <v>0.21374981111257885</v>
      </c>
      <c r="D74" s="16">
        <f>+'SCC x Atuacao = Não Financeiro'!D106/'SCC x Atuacao = Não Financeiro'!D74-1</f>
        <v>-1.3548478971687872E-2</v>
      </c>
      <c r="E74" s="16" t="e">
        <f>+'SCC x Atuacao = Não Financeiro'!E106/'SCC x Atuacao = Não Financeiro'!E74-1</f>
        <v>#DIV/0!</v>
      </c>
      <c r="F74" s="16">
        <f>+'SCC x Atuacao = Não Financeiro'!F106/'SCC x Atuacao = Não Financeiro'!F74-1</f>
        <v>-0.16248230124893848</v>
      </c>
      <c r="G74" s="16">
        <f>+'SCC x Atuacao = Não Financeiro'!G106/'SCC x Atuacao = Não Financeiro'!G74-1</f>
        <v>-1.8478517943025796E-2</v>
      </c>
      <c r="H74" s="16">
        <f>+'SCC x Atuacao = Não Financeiro'!H106/'SCC x Atuacao = Não Financeiro'!H74-1</f>
        <v>0.36341737254234618</v>
      </c>
      <c r="I74" s="16" t="e">
        <f>+'SCC x Atuacao = Não Financeiro'!I106/'SCC x Atuacao = Não Financeiro'!I74-1</f>
        <v>#DIV/0!</v>
      </c>
      <c r="J74" s="16" t="e">
        <f>+'SCC x Atuacao = Não Financeiro'!J106/'SCC x Atuacao = Não Financeiro'!J74-1</f>
        <v>#DIV/0!</v>
      </c>
      <c r="K74" s="16">
        <f>+'SCC x Atuacao = Não Financeiro'!K106/'SCC x Atuacao = Não Financeiro'!K74-1</f>
        <v>-0.29044372738699475</v>
      </c>
      <c r="L74" s="16">
        <f>+'SCC x Atuacao = Não Financeiro'!L106/'SCC x Atuacao = Não Financeiro'!L74-1</f>
        <v>-4.4728967448756429E-2</v>
      </c>
    </row>
    <row r="75" spans="1:12" x14ac:dyDescent="0.25">
      <c r="A75" s="123" t="s">
        <v>535</v>
      </c>
      <c r="B75" s="16">
        <f>+'SCC x Atuacao = Não Financeiro'!B107/'SCC x Atuacao = Não Financeiro'!B75-1</f>
        <v>-0.42390489534543641</v>
      </c>
      <c r="C75" s="16">
        <f>+'SCC x Atuacao = Não Financeiro'!C107/'SCC x Atuacao = Não Financeiro'!C75-1</f>
        <v>-0.60910877637335747</v>
      </c>
      <c r="D75" s="16">
        <f>+'SCC x Atuacao = Não Financeiro'!D107/'SCC x Atuacao = Não Financeiro'!D75-1</f>
        <v>0.43732272104033654</v>
      </c>
      <c r="E75" s="16">
        <f>+'SCC x Atuacao = Não Financeiro'!E107/'SCC x Atuacao = Não Financeiro'!E75-1</f>
        <v>3.4760982844123243</v>
      </c>
      <c r="F75" s="16">
        <f>+'SCC x Atuacao = Não Financeiro'!F107/'SCC x Atuacao = Não Financeiro'!F75-1</f>
        <v>-5.5144294673365124E-2</v>
      </c>
      <c r="G75" s="16">
        <f>+'SCC x Atuacao = Não Financeiro'!G107/'SCC x Atuacao = Não Financeiro'!G75-1</f>
        <v>0.1235153619752225</v>
      </c>
      <c r="H75" s="16">
        <f>+'SCC x Atuacao = Não Financeiro'!H107/'SCC x Atuacao = Não Financeiro'!H75-1</f>
        <v>6.8459391790877566E-2</v>
      </c>
      <c r="I75" s="16">
        <f>+'SCC x Atuacao = Não Financeiro'!I107/'SCC x Atuacao = Não Financeiro'!I75-1</f>
        <v>-0.97055087443084864</v>
      </c>
      <c r="J75" s="16" t="e">
        <f>+'SCC x Atuacao = Não Financeiro'!J107/'SCC x Atuacao = Não Financeiro'!J75-1</f>
        <v>#DIV/0!</v>
      </c>
      <c r="K75" s="16">
        <f>+'SCC x Atuacao = Não Financeiro'!K107/'SCC x Atuacao = Não Financeiro'!K75-1</f>
        <v>-0.17375744427912199</v>
      </c>
      <c r="L75" s="16">
        <f>+'SCC x Atuacao = Não Financeiro'!L107/'SCC x Atuacao = Não Financeiro'!L75-1</f>
        <v>4.912924914790695E-2</v>
      </c>
    </row>
    <row r="76" spans="1:12" x14ac:dyDescent="0.25">
      <c r="A76" s="123" t="s">
        <v>536</v>
      </c>
      <c r="B76" s="16">
        <f>+'SCC x Atuacao = Não Financeiro'!B108/'SCC x Atuacao = Não Financeiro'!B76-1</f>
        <v>-8.4902565477359193E-2</v>
      </c>
      <c r="C76" s="16">
        <f>+'SCC x Atuacao = Não Financeiro'!C108/'SCC x Atuacao = Não Financeiro'!C76-1</f>
        <v>-0.37067065668416688</v>
      </c>
      <c r="D76" s="16">
        <f>+'SCC x Atuacao = Não Financeiro'!D108/'SCC x Atuacao = Não Financeiro'!D76-1</f>
        <v>0.21724603981042256</v>
      </c>
      <c r="E76" s="16">
        <f>+'SCC x Atuacao = Não Financeiro'!E108/'SCC x Atuacao = Não Financeiro'!E76-1</f>
        <v>-0.73135090448302242</v>
      </c>
      <c r="F76" s="16">
        <f>+'SCC x Atuacao = Não Financeiro'!F108/'SCC x Atuacao = Não Financeiro'!F76-1</f>
        <v>0.13806147940748525</v>
      </c>
      <c r="G76" s="16">
        <f>+'SCC x Atuacao = Não Financeiro'!G108/'SCC x Atuacao = Não Financeiro'!G76-1</f>
        <v>7.480493457432158E-2</v>
      </c>
      <c r="H76" s="16">
        <f>+'SCC x Atuacao = Não Financeiro'!H108/'SCC x Atuacao = Não Financeiro'!H76-1</f>
        <v>7.6053185384804767E-2</v>
      </c>
      <c r="I76" s="16">
        <f>+'SCC x Atuacao = Não Financeiro'!I108/'SCC x Atuacao = Não Financeiro'!I76-1</f>
        <v>0.30891882163767459</v>
      </c>
      <c r="J76" s="16">
        <f>+'SCC x Atuacao = Não Financeiro'!J108/'SCC x Atuacao = Não Financeiro'!J76-1</f>
        <v>4.3065406873916157</v>
      </c>
      <c r="K76" s="16">
        <f>+'SCC x Atuacao = Não Financeiro'!K108/'SCC x Atuacao = Não Financeiro'!K76-1</f>
        <v>0.46724294958484291</v>
      </c>
      <c r="L76" s="16">
        <f>+'SCC x Atuacao = Não Financeiro'!L108/'SCC x Atuacao = Não Financeiro'!L76-1</f>
        <v>0.23259162205460138</v>
      </c>
    </row>
    <row r="77" spans="1:12" x14ac:dyDescent="0.25">
      <c r="A77" s="123" t="s">
        <v>537</v>
      </c>
      <c r="B77" s="16">
        <f>+'SCC x Atuacao = Não Financeiro'!B109/'SCC x Atuacao = Não Financeiro'!B77-1</f>
        <v>-4.6390188616142747E-2</v>
      </c>
      <c r="C77" s="16">
        <f>+'SCC x Atuacao = Não Financeiro'!C109/'SCC x Atuacao = Não Financeiro'!C77-1</f>
        <v>2.517377526176956E-2</v>
      </c>
      <c r="D77" s="16">
        <f>+'SCC x Atuacao = Não Financeiro'!D109/'SCC x Atuacao = Não Financeiro'!D77-1</f>
        <v>0.11545545292734838</v>
      </c>
      <c r="E77" s="16">
        <f>+'SCC x Atuacao = Não Financeiro'!E109/'SCC x Atuacao = Não Financeiro'!E77-1</f>
        <v>2.0311888767593151</v>
      </c>
      <c r="F77" s="16">
        <f>+'SCC x Atuacao = Não Financeiro'!F109/'SCC x Atuacao = Não Financeiro'!F77-1</f>
        <v>0.60117971491350053</v>
      </c>
      <c r="G77" s="16">
        <f>+'SCC x Atuacao = Não Financeiro'!G109/'SCC x Atuacao = Não Financeiro'!G77-1</f>
        <v>-0.11814349418460424</v>
      </c>
      <c r="H77" s="16">
        <f>+'SCC x Atuacao = Não Financeiro'!H109/'SCC x Atuacao = Não Financeiro'!H77-1</f>
        <v>0.34280593592137953</v>
      </c>
      <c r="I77" s="16">
        <f>+'SCC x Atuacao = Não Financeiro'!I109/'SCC x Atuacao = Não Financeiro'!I77-1</f>
        <v>0.15532191732843814</v>
      </c>
      <c r="J77" s="16">
        <f>+'SCC x Atuacao = Não Financeiro'!J109/'SCC x Atuacao = Não Financeiro'!J77-1</f>
        <v>-0.50180702059506288</v>
      </c>
      <c r="K77" s="16">
        <f>+'SCC x Atuacao = Não Financeiro'!K109/'SCC x Atuacao = Não Financeiro'!K77-1</f>
        <v>-6.8781892372484665E-2</v>
      </c>
      <c r="L77" s="16">
        <f>+'SCC x Atuacao = Não Financeiro'!L109/'SCC x Atuacao = Não Financeiro'!L77-1</f>
        <v>9.3537295636094031E-2</v>
      </c>
    </row>
    <row r="78" spans="1:12" x14ac:dyDescent="0.25">
      <c r="A78" s="123" t="s">
        <v>538</v>
      </c>
      <c r="B78" s="16">
        <f>+'SCC x Atuacao = Não Financeiro'!B110/'SCC x Atuacao = Não Financeiro'!B78-1</f>
        <v>1.2345879649623228</v>
      </c>
      <c r="C78" s="16">
        <f>+'SCC x Atuacao = Não Financeiro'!C110/'SCC x Atuacao = Não Financeiro'!C78-1</f>
        <v>1.2130074107974709</v>
      </c>
      <c r="D78" s="16">
        <f>+'SCC x Atuacao = Não Financeiro'!D110/'SCC x Atuacao = Não Financeiro'!D78-1</f>
        <v>0.15367614159143628</v>
      </c>
      <c r="E78" s="16">
        <f>+'SCC x Atuacao = Não Financeiro'!E110/'SCC x Atuacao = Não Financeiro'!E78-1</f>
        <v>1.52973911542054</v>
      </c>
      <c r="F78" s="16">
        <f>+'SCC x Atuacao = Não Financeiro'!F110/'SCC x Atuacao = Não Financeiro'!F78-1</f>
        <v>1.0006018274446582E-2</v>
      </c>
      <c r="G78" s="16">
        <f>+'SCC x Atuacao = Não Financeiro'!G110/'SCC x Atuacao = Não Financeiro'!G78-1</f>
        <v>-0.10206834142147414</v>
      </c>
      <c r="H78" s="16">
        <f>+'SCC x Atuacao = Não Financeiro'!H110/'SCC x Atuacao = Não Financeiro'!H78-1</f>
        <v>0.29142678280057321</v>
      </c>
      <c r="I78" s="16">
        <f>+'SCC x Atuacao = Não Financeiro'!I110/'SCC x Atuacao = Não Financeiro'!I78-1</f>
        <v>0.68664745416763862</v>
      </c>
      <c r="J78" s="16">
        <f>+'SCC x Atuacao = Não Financeiro'!J110/'SCC x Atuacao = Não Financeiro'!J78-1</f>
        <v>2.5562462582818308</v>
      </c>
      <c r="K78" s="16">
        <f>+'SCC x Atuacao = Não Financeiro'!K110/'SCC x Atuacao = Não Financeiro'!K78-1</f>
        <v>0.13338243898345326</v>
      </c>
      <c r="L78" s="16">
        <f>+'SCC x Atuacao = Não Financeiro'!L110/'SCC x Atuacao = Não Financeiro'!L78-1</f>
        <v>0.22306956536653422</v>
      </c>
    </row>
    <row r="79" spans="1:12" x14ac:dyDescent="0.25">
      <c r="A79" s="123" t="s">
        <v>539</v>
      </c>
      <c r="B79" s="16">
        <f>+'SCC x Atuacao = Não Financeiro'!B111/'SCC x Atuacao = Não Financeiro'!B79-1</f>
        <v>1.9873168341183653</v>
      </c>
      <c r="C79" s="16">
        <f>+'SCC x Atuacao = Não Financeiro'!C111/'SCC x Atuacao = Não Financeiro'!C79-1</f>
        <v>7.8942993891220059E-2</v>
      </c>
      <c r="D79" s="16">
        <f>+'SCC x Atuacao = Não Financeiro'!D111/'SCC x Atuacao = Não Financeiro'!D79-1</f>
        <v>0.24441184353347079</v>
      </c>
      <c r="E79" s="16">
        <f>+'SCC x Atuacao = Não Financeiro'!E111/'SCC x Atuacao = Não Financeiro'!E79-1</f>
        <v>0.25651165370722584</v>
      </c>
      <c r="F79" s="16">
        <f>+'SCC x Atuacao = Não Financeiro'!F111/'SCC x Atuacao = Não Financeiro'!F79-1</f>
        <v>5.2990164578192056E-2</v>
      </c>
      <c r="G79" s="16">
        <f>+'SCC x Atuacao = Não Financeiro'!G111/'SCC x Atuacao = Não Financeiro'!G79-1</f>
        <v>0.20841448361322734</v>
      </c>
      <c r="H79" s="16">
        <f>+'SCC x Atuacao = Não Financeiro'!H111/'SCC x Atuacao = Não Financeiro'!H79-1</f>
        <v>0.55934183212680622</v>
      </c>
      <c r="I79" s="16">
        <f>+'SCC x Atuacao = Não Financeiro'!I111/'SCC x Atuacao = Não Financeiro'!I79-1</f>
        <v>0.20396717637341499</v>
      </c>
      <c r="J79" s="16">
        <f>+'SCC x Atuacao = Não Financeiro'!J111/'SCC x Atuacao = Não Financeiro'!J79-1</f>
        <v>1.1021473867112164E-2</v>
      </c>
      <c r="K79" s="16">
        <f>+'SCC x Atuacao = Não Financeiro'!K111/'SCC x Atuacao = Não Financeiro'!K79-1</f>
        <v>3.7898575834891091E-2</v>
      </c>
      <c r="L79" s="16">
        <f>+'SCC x Atuacao = Não Financeiro'!L111/'SCC x Atuacao = Não Financeiro'!L79-1</f>
        <v>0.20183103930653701</v>
      </c>
    </row>
    <row r="80" spans="1:12" x14ac:dyDescent="0.25">
      <c r="A80" s="123" t="s">
        <v>540</v>
      </c>
      <c r="B80" s="16">
        <f>+'SCC x Atuacao = Não Financeiro'!B112/'SCC x Atuacao = Não Financeiro'!B80-1</f>
        <v>0.48829252460020567</v>
      </c>
      <c r="C80" s="16">
        <f>+'SCC x Atuacao = Não Financeiro'!C112/'SCC x Atuacao = Não Financeiro'!C80-1</f>
        <v>7.1942365846106693E-2</v>
      </c>
      <c r="D80" s="16">
        <f>+'SCC x Atuacao = Não Financeiro'!D112/'SCC x Atuacao = Não Financeiro'!D80-1</f>
        <v>0.24164417124068871</v>
      </c>
      <c r="E80" s="16">
        <f>+'SCC x Atuacao = Não Financeiro'!E112/'SCC x Atuacao = Não Financeiro'!E80-1</f>
        <v>1.4407508259385438</v>
      </c>
      <c r="F80" s="16">
        <f>+'SCC x Atuacao = Não Financeiro'!F112/'SCC x Atuacao = Não Financeiro'!F80-1</f>
        <v>0.1546706221314369</v>
      </c>
      <c r="G80" s="16">
        <f>+'SCC x Atuacao = Não Financeiro'!G112/'SCC x Atuacao = Não Financeiro'!G80-1</f>
        <v>-6.8144302916195887E-2</v>
      </c>
      <c r="H80" s="16">
        <f>+'SCC x Atuacao = Não Financeiro'!H112/'SCC x Atuacao = Não Financeiro'!H80-1</f>
        <v>0.32242310552269737</v>
      </c>
      <c r="I80" s="16">
        <f>+'SCC x Atuacao = Não Financeiro'!I112/'SCC x Atuacao = Não Financeiro'!I80-1</f>
        <v>0.31972074022425856</v>
      </c>
      <c r="J80" s="16">
        <f>+'SCC x Atuacao = Não Financeiro'!J112/'SCC x Atuacao = Não Financeiro'!J80-1</f>
        <v>-5.1022462347827924E-2</v>
      </c>
      <c r="K80" s="16">
        <f>+'SCC x Atuacao = Não Financeiro'!K112/'SCC x Atuacao = Não Financeiro'!K80-1</f>
        <v>-0.11695043462261612</v>
      </c>
      <c r="L80" s="16">
        <f>+'SCC x Atuacao = Não Financeiro'!L112/'SCC x Atuacao = Não Financeiro'!L80-1</f>
        <v>0.20236734953005553</v>
      </c>
    </row>
    <row r="81" spans="1:12" x14ac:dyDescent="0.25">
      <c r="A81" s="123" t="s">
        <v>541</v>
      </c>
      <c r="B81" s="16">
        <f>+'SCC x Atuacao = Não Financeiro'!B113/'SCC x Atuacao = Não Financeiro'!B81-1</f>
        <v>-1.2656345558056059E-2</v>
      </c>
      <c r="C81" s="16">
        <f>+'SCC x Atuacao = Não Financeiro'!C113/'SCC x Atuacao = Não Financeiro'!C81-1</f>
        <v>-0.27592821290478775</v>
      </c>
      <c r="D81" s="16">
        <f>+'SCC x Atuacao = Não Financeiro'!D113/'SCC x Atuacao = Não Financeiro'!D81-1</f>
        <v>7.9864393994742322E-2</v>
      </c>
      <c r="E81" s="16">
        <f>+'SCC x Atuacao = Não Financeiro'!E113/'SCC x Atuacao = Não Financeiro'!E81-1</f>
        <v>0.89240353936893446</v>
      </c>
      <c r="F81" s="16">
        <f>+'SCC x Atuacao = Não Financeiro'!F113/'SCC x Atuacao = Não Financeiro'!F81-1</f>
        <v>2.2258820121624945E-2</v>
      </c>
      <c r="G81" s="16">
        <f>+'SCC x Atuacao = Não Financeiro'!G113/'SCC x Atuacao = Não Financeiro'!G81-1</f>
        <v>0.24786044915516725</v>
      </c>
      <c r="H81" s="16">
        <f>+'SCC x Atuacao = Não Financeiro'!H113/'SCC x Atuacao = Não Financeiro'!H81-1</f>
        <v>0.23187132002197397</v>
      </c>
      <c r="I81" s="16">
        <f>+'SCC x Atuacao = Não Financeiro'!I113/'SCC x Atuacao = Não Financeiro'!I81-1</f>
        <v>0.26699632820868491</v>
      </c>
      <c r="J81" s="16">
        <f>+'SCC x Atuacao = Não Financeiro'!J113/'SCC x Atuacao = Não Financeiro'!J81-1</f>
        <v>-0.61558395012122569</v>
      </c>
      <c r="K81" s="16">
        <f>+'SCC x Atuacao = Não Financeiro'!K113/'SCC x Atuacao = Não Financeiro'!K81-1</f>
        <v>-1.5194774305750114E-3</v>
      </c>
      <c r="L81" s="16">
        <f>+'SCC x Atuacao = Não Financeiro'!L113/'SCC x Atuacao = Não Financeiro'!L81-1</f>
        <v>4.3166827285345821E-3</v>
      </c>
    </row>
    <row r="82" spans="1:12" x14ac:dyDescent="0.25">
      <c r="A82" s="123" t="s">
        <v>542</v>
      </c>
      <c r="B82" s="16">
        <f>+'SCC x Atuacao = Não Financeiro'!B114/'SCC x Atuacao = Não Financeiro'!B82-1</f>
        <v>1.1386251084207433</v>
      </c>
      <c r="C82" s="16">
        <f>+'SCC x Atuacao = Não Financeiro'!C114/'SCC x Atuacao = Não Financeiro'!C82-1</f>
        <v>-0.90767674314070834</v>
      </c>
      <c r="D82" s="16">
        <f>+'SCC x Atuacao = Não Financeiro'!D114/'SCC x Atuacao = Não Financeiro'!D82-1</f>
        <v>9.8474488176490294E-2</v>
      </c>
      <c r="E82" s="16">
        <f>+'SCC x Atuacao = Não Financeiro'!E114/'SCC x Atuacao = Não Financeiro'!E82-1</f>
        <v>1.3162762087522499</v>
      </c>
      <c r="F82" s="16">
        <f>+'SCC x Atuacao = Não Financeiro'!F114/'SCC x Atuacao = Não Financeiro'!F82-1</f>
        <v>0.16032786726915971</v>
      </c>
      <c r="G82" s="16">
        <f>+'SCC x Atuacao = Não Financeiro'!G114/'SCC x Atuacao = Não Financeiro'!G82-1</f>
        <v>0.42945572831215606</v>
      </c>
      <c r="H82" s="16">
        <f>+'SCC x Atuacao = Não Financeiro'!H114/'SCC x Atuacao = Não Financeiro'!H82-1</f>
        <v>0.23886647425230678</v>
      </c>
      <c r="I82" s="16">
        <f>+'SCC x Atuacao = Não Financeiro'!I114/'SCC x Atuacao = Não Financeiro'!I82-1</f>
        <v>-0.3193919351599559</v>
      </c>
      <c r="J82" s="16">
        <f>+'SCC x Atuacao = Não Financeiro'!J114/'SCC x Atuacao = Não Financeiro'!J82-1</f>
        <v>-9.6679671034906822E-2</v>
      </c>
      <c r="K82" s="16">
        <f>+'SCC x Atuacao = Não Financeiro'!K114/'SCC x Atuacao = Não Financeiro'!K82-1</f>
        <v>0.22753497805055667</v>
      </c>
      <c r="L82" s="16">
        <f>+'SCC x Atuacao = Não Financeiro'!L114/'SCC x Atuacao = Não Financeiro'!L82-1</f>
        <v>-4.1669042463691186E-2</v>
      </c>
    </row>
    <row r="83" spans="1:12" x14ac:dyDescent="0.25">
      <c r="A83" s="123" t="s">
        <v>543</v>
      </c>
      <c r="B83" s="16">
        <f>+'SCC x Atuacao = Não Financeiro'!B115/'SCC x Atuacao = Não Financeiro'!B83-1</f>
        <v>0.50810897400140265</v>
      </c>
      <c r="C83" s="16">
        <f>+'SCC x Atuacao = Não Financeiro'!C115/'SCC x Atuacao = Não Financeiro'!C83-1</f>
        <v>0.58914845666490079</v>
      </c>
      <c r="D83" s="16">
        <f>+'SCC x Atuacao = Não Financeiro'!D115/'SCC x Atuacao = Não Financeiro'!D83-1</f>
        <v>4.9895518129914329E-3</v>
      </c>
      <c r="E83" s="16">
        <f>+'SCC x Atuacao = Não Financeiro'!E115/'SCC x Atuacao = Não Financeiro'!E83-1</f>
        <v>8.7409062601261134E-2</v>
      </c>
      <c r="F83" s="16">
        <f>+'SCC x Atuacao = Não Financeiro'!F115/'SCC x Atuacao = Não Financeiro'!F83-1</f>
        <v>0.56494599237647392</v>
      </c>
      <c r="G83" s="16">
        <f>+'SCC x Atuacao = Não Financeiro'!G115/'SCC x Atuacao = Não Financeiro'!G83-1</f>
        <v>0.11860742057824036</v>
      </c>
      <c r="H83" s="16">
        <f>+'SCC x Atuacao = Não Financeiro'!H115/'SCC x Atuacao = Não Financeiro'!H83-1</f>
        <v>0.64993312053300056</v>
      </c>
      <c r="I83" s="16">
        <f>+'SCC x Atuacao = Não Financeiro'!I115/'SCC x Atuacao = Não Financeiro'!I83-1</f>
        <v>-1</v>
      </c>
      <c r="J83" s="16">
        <f>+'SCC x Atuacao = Não Financeiro'!J115/'SCC x Atuacao = Não Financeiro'!J83-1</f>
        <v>-0.96703362835450823</v>
      </c>
      <c r="K83" s="16">
        <f>+'SCC x Atuacao = Não Financeiro'!K115/'SCC x Atuacao = Não Financeiro'!K83-1</f>
        <v>0.12376557333071703</v>
      </c>
      <c r="L83" s="16">
        <f>+'SCC x Atuacao = Não Financeiro'!L115/'SCC x Atuacao = Não Financeiro'!L83-1</f>
        <v>0.10786559224399417</v>
      </c>
    </row>
    <row r="84" spans="1:12" x14ac:dyDescent="0.25">
      <c r="A84" s="123" t="s">
        <v>544</v>
      </c>
      <c r="B84" s="16">
        <f>+'SCC x Atuacao = Não Financeiro'!B116/'SCC x Atuacao = Não Financeiro'!B84-1</f>
        <v>0.73612387912497401</v>
      </c>
      <c r="C84" s="16">
        <f>+'SCC x Atuacao = Não Financeiro'!C116/'SCC x Atuacao = Não Financeiro'!C84-1</f>
        <v>5.2457403958198201E-2</v>
      </c>
      <c r="D84" s="16">
        <f>+'SCC x Atuacao = Não Financeiro'!D116/'SCC x Atuacao = Não Financeiro'!D84-1</f>
        <v>0.14393484306712945</v>
      </c>
      <c r="E84" s="16">
        <f>+'SCC x Atuacao = Não Financeiro'!E116/'SCC x Atuacao = Não Financeiro'!E84-1</f>
        <v>1.2302158818073194</v>
      </c>
      <c r="F84" s="16">
        <f>+'SCC x Atuacao = Não Financeiro'!F116/'SCC x Atuacao = Não Financeiro'!F84-1</f>
        <v>4.1142171572327246E-2</v>
      </c>
      <c r="G84" s="16">
        <f>+'SCC x Atuacao = Não Financeiro'!G116/'SCC x Atuacao = Não Financeiro'!G84-1</f>
        <v>8.5338700770835052E-2</v>
      </c>
      <c r="H84" s="16">
        <f>+'SCC x Atuacao = Não Financeiro'!H116/'SCC x Atuacao = Não Financeiro'!H84-1</f>
        <v>0.1777905140678735</v>
      </c>
      <c r="I84" s="16">
        <f>+'SCC x Atuacao = Não Financeiro'!I116/'SCC x Atuacao = Não Financeiro'!I84-1</f>
        <v>4.6800673038688512E-2</v>
      </c>
      <c r="J84" s="16">
        <f>+'SCC x Atuacao = Não Financeiro'!J116/'SCC x Atuacao = Não Financeiro'!J84-1</f>
        <v>-0.62449434925235947</v>
      </c>
      <c r="K84" s="16">
        <f>+'SCC x Atuacao = Não Financeiro'!K116/'SCC x Atuacao = Não Financeiro'!K84-1</f>
        <v>0.10648114453089397</v>
      </c>
      <c r="L84" s="16">
        <f>+'SCC x Atuacao = Não Financeiro'!L116/'SCC x Atuacao = Não Financeiro'!L84-1</f>
        <v>0.12024248214908528</v>
      </c>
    </row>
    <row r="85" spans="1:12" x14ac:dyDescent="0.25">
      <c r="A85" s="123" t="s">
        <v>545</v>
      </c>
      <c r="B85" s="16">
        <f>+'SCC x Atuacao = Não Financeiro'!B117/'SCC x Atuacao = Não Financeiro'!B85-1</f>
        <v>1.1830310885541779</v>
      </c>
      <c r="C85" s="16">
        <f>+'SCC x Atuacao = Não Financeiro'!C117/'SCC x Atuacao = Não Financeiro'!C85-1</f>
        <v>-6.5069624271388404E-2</v>
      </c>
      <c r="D85" s="16">
        <f>+'SCC x Atuacao = Não Financeiro'!D117/'SCC x Atuacao = Não Financeiro'!D85-1</f>
        <v>0.12324781401052443</v>
      </c>
      <c r="E85" s="16">
        <f>+'SCC x Atuacao = Não Financeiro'!E117/'SCC x Atuacao = Não Financeiro'!E85-1</f>
        <v>0.55842089204739143</v>
      </c>
      <c r="F85" s="16">
        <f>+'SCC x Atuacao = Não Financeiro'!F117/'SCC x Atuacao = Não Financeiro'!F85-1</f>
        <v>0.13324053828035454</v>
      </c>
      <c r="G85" s="16">
        <f>+'SCC x Atuacao = Não Financeiro'!G117/'SCC x Atuacao = Não Financeiro'!G85-1</f>
        <v>3.6705928022177536E-2</v>
      </c>
      <c r="H85" s="16">
        <f>+'SCC x Atuacao = Não Financeiro'!H117/'SCC x Atuacao = Não Financeiro'!H85-1</f>
        <v>0.14510911587778996</v>
      </c>
      <c r="I85" s="16">
        <f>+'SCC x Atuacao = Não Financeiro'!I117/'SCC x Atuacao = Não Financeiro'!I85-1</f>
        <v>-0.10413195143436071</v>
      </c>
      <c r="J85" s="16">
        <f>+'SCC x Atuacao = Não Financeiro'!J117/'SCC x Atuacao = Não Financeiro'!J85-1</f>
        <v>4.2974978691219023E-2</v>
      </c>
      <c r="K85" s="16">
        <f>+'SCC x Atuacao = Não Financeiro'!K117/'SCC x Atuacao = Não Financeiro'!K85-1</f>
        <v>-2.7412317621306914E-2</v>
      </c>
      <c r="L85" s="16">
        <f>+'SCC x Atuacao = Não Financeiro'!L117/'SCC x Atuacao = Não Financeiro'!L85-1</f>
        <v>0.16104972189439892</v>
      </c>
    </row>
    <row r="86" spans="1:12" x14ac:dyDescent="0.25">
      <c r="A86" s="123" t="s">
        <v>546</v>
      </c>
      <c r="B86" s="16">
        <f>+'SCC x Atuacao = Não Financeiro'!B118/'SCC x Atuacao = Não Financeiro'!B86-1</f>
        <v>-0.21710146717079615</v>
      </c>
      <c r="C86" s="16">
        <f>+'SCC x Atuacao = Não Financeiro'!C118/'SCC x Atuacao = Não Financeiro'!C86-1</f>
        <v>0.11114509684351592</v>
      </c>
      <c r="D86" s="16">
        <f>+'SCC x Atuacao = Não Financeiro'!D118/'SCC x Atuacao = Não Financeiro'!D86-1</f>
        <v>-6.9624804990603417E-3</v>
      </c>
      <c r="E86" s="16">
        <f>+'SCC x Atuacao = Não Financeiro'!E118/'SCC x Atuacao = Não Financeiro'!E86-1</f>
        <v>-0.21498380745542234</v>
      </c>
      <c r="F86" s="16">
        <f>+'SCC x Atuacao = Não Financeiro'!F118/'SCC x Atuacao = Não Financeiro'!F86-1</f>
        <v>0.11605238517885463</v>
      </c>
      <c r="G86" s="16">
        <f>+'SCC x Atuacao = Não Financeiro'!G118/'SCC x Atuacao = Não Financeiro'!G86-1</f>
        <v>4.6506095223548538E-3</v>
      </c>
      <c r="H86" s="16">
        <f>+'SCC x Atuacao = Não Financeiro'!H118/'SCC x Atuacao = Não Financeiro'!H86-1</f>
        <v>0.48048441217970983</v>
      </c>
      <c r="I86" s="16">
        <f>+'SCC x Atuacao = Não Financeiro'!I118/'SCC x Atuacao = Não Financeiro'!I86-1</f>
        <v>0.11268635734883214</v>
      </c>
      <c r="J86" s="16">
        <f>+'SCC x Atuacao = Não Financeiro'!J118/'SCC x Atuacao = Não Financeiro'!J86-1</f>
        <v>-0.91782706495587596</v>
      </c>
      <c r="K86" s="16">
        <f>+'SCC x Atuacao = Não Financeiro'!K118/'SCC x Atuacao = Não Financeiro'!K86-1</f>
        <v>0.25973031725000872</v>
      </c>
      <c r="L86" s="16">
        <f>+'SCC x Atuacao = Não Financeiro'!L118/'SCC x Atuacao = Não Financeiro'!L86-1</f>
        <v>2.9753706536453484E-2</v>
      </c>
    </row>
    <row r="87" spans="1:12" x14ac:dyDescent="0.25">
      <c r="A87" s="123" t="s">
        <v>547</v>
      </c>
      <c r="B87" s="16">
        <f>+'SCC x Atuacao = Não Financeiro'!B119/'SCC x Atuacao = Não Financeiro'!B87-1</f>
        <v>-5.3133075054367818E-2</v>
      </c>
      <c r="C87" s="16">
        <f>+'SCC x Atuacao = Não Financeiro'!C119/'SCC x Atuacao = Não Financeiro'!C87-1</f>
        <v>0.37365735233527264</v>
      </c>
      <c r="D87" s="16">
        <f>+'SCC x Atuacao = Não Financeiro'!D119/'SCC x Atuacao = Não Financeiro'!D87-1</f>
        <v>0.13862192563400955</v>
      </c>
      <c r="E87" s="16">
        <f>+'SCC x Atuacao = Não Financeiro'!E119/'SCC x Atuacao = Não Financeiro'!E87-1</f>
        <v>1.1075955042815222</v>
      </c>
      <c r="F87" s="16">
        <f>+'SCC x Atuacao = Não Financeiro'!F119/'SCC x Atuacao = Não Financeiro'!F87-1</f>
        <v>8.8749519190150394E-2</v>
      </c>
      <c r="G87" s="16">
        <f>+'SCC x Atuacao = Não Financeiro'!G119/'SCC x Atuacao = Não Financeiro'!G87-1</f>
        <v>0.13492343443557187</v>
      </c>
      <c r="H87" s="16">
        <f>+'SCC x Atuacao = Não Financeiro'!H119/'SCC x Atuacao = Não Financeiro'!H87-1</f>
        <v>1.4401834963484461E-2</v>
      </c>
      <c r="I87" s="16">
        <f>+'SCC x Atuacao = Não Financeiro'!I119/'SCC x Atuacao = Não Financeiro'!I87-1</f>
        <v>0.12150255341574501</v>
      </c>
      <c r="J87" s="16">
        <f>+'SCC x Atuacao = Não Financeiro'!J119/'SCC x Atuacao = Não Financeiro'!J87-1</f>
        <v>0.23449285798945518</v>
      </c>
      <c r="K87" s="16">
        <f>+'SCC x Atuacao = Não Financeiro'!K119/'SCC x Atuacao = Não Financeiro'!K87-1</f>
        <v>5.5491277772290459E-4</v>
      </c>
      <c r="L87" s="16">
        <f>+'SCC x Atuacao = Não Financeiro'!L119/'SCC x Atuacao = Não Financeiro'!L87-1</f>
        <v>0.12510372179007634</v>
      </c>
    </row>
    <row r="88" spans="1:12" x14ac:dyDescent="0.25">
      <c r="A88" s="123" t="s">
        <v>548</v>
      </c>
      <c r="B88" s="16">
        <f>+'SCC x Atuacao = Não Financeiro'!B120/'SCC x Atuacao = Não Financeiro'!B88-1</f>
        <v>0.33960616043975911</v>
      </c>
      <c r="C88" s="16">
        <f>+'SCC x Atuacao = Não Financeiro'!C120/'SCC x Atuacao = Não Financeiro'!C88-1</f>
        <v>0.23891597356980077</v>
      </c>
      <c r="D88" s="16">
        <f>+'SCC x Atuacao = Não Financeiro'!D120/'SCC x Atuacao = Não Financeiro'!D88-1</f>
        <v>3.3933848474924755E-2</v>
      </c>
      <c r="E88" s="16">
        <f>+'SCC x Atuacao = Não Financeiro'!E120/'SCC x Atuacao = Não Financeiro'!E88-1</f>
        <v>0.40957760991195213</v>
      </c>
      <c r="F88" s="16">
        <f>+'SCC x Atuacao = Não Financeiro'!F120/'SCC x Atuacao = Não Financeiro'!F88-1</f>
        <v>0.13327132431222477</v>
      </c>
      <c r="G88" s="16">
        <f>+'SCC x Atuacao = Não Financeiro'!G120/'SCC x Atuacao = Não Financeiro'!G88-1</f>
        <v>0.22561256292396759</v>
      </c>
      <c r="H88" s="16">
        <f>+'SCC x Atuacao = Não Financeiro'!H120/'SCC x Atuacao = Não Financeiro'!H88-1</f>
        <v>0.13685749707716011</v>
      </c>
      <c r="I88" s="16">
        <f>+'SCC x Atuacao = Não Financeiro'!I120/'SCC x Atuacao = Não Financeiro'!I88-1</f>
        <v>6.8763334271849663E-2</v>
      </c>
      <c r="J88" s="16">
        <f>+'SCC x Atuacao = Não Financeiro'!J120/'SCC x Atuacao = Não Financeiro'!J88-1</f>
        <v>-3.8339783296311603E-2</v>
      </c>
      <c r="K88" s="16">
        <f>+'SCC x Atuacao = Não Financeiro'!K120/'SCC x Atuacao = Não Financeiro'!K88-1</f>
        <v>5.7790457745582335E-2</v>
      </c>
      <c r="L88" s="16">
        <f>+'SCC x Atuacao = Não Financeiro'!L120/'SCC x Atuacao = Não Financeiro'!L88-1</f>
        <v>8.7628144656922924E-2</v>
      </c>
    </row>
    <row r="89" spans="1:12" x14ac:dyDescent="0.25">
      <c r="A89" s="123" t="s">
        <v>549</v>
      </c>
      <c r="B89" s="16">
        <f>+'SCC x Atuacao = Não Financeiro'!B121/'SCC x Atuacao = Não Financeiro'!B89-1</f>
        <v>0.26648482147272268</v>
      </c>
      <c r="C89" s="16">
        <f>+'SCC x Atuacao = Não Financeiro'!C121/'SCC x Atuacao = Não Financeiro'!C89-1</f>
        <v>0.28350328633815081</v>
      </c>
      <c r="D89" s="16">
        <f>+'SCC x Atuacao = Não Financeiro'!D121/'SCC x Atuacao = Não Financeiro'!D89-1</f>
        <v>0.16553017947400872</v>
      </c>
      <c r="E89" s="16">
        <f>+'SCC x Atuacao = Não Financeiro'!E121/'SCC x Atuacao = Não Financeiro'!E89-1</f>
        <v>0.4311088640329237</v>
      </c>
      <c r="F89" s="16">
        <f>+'SCC x Atuacao = Não Financeiro'!F121/'SCC x Atuacao = Não Financeiro'!F89-1</f>
        <v>0.12190935913059442</v>
      </c>
      <c r="G89" s="16">
        <f>+'SCC x Atuacao = Não Financeiro'!G121/'SCC x Atuacao = Não Financeiro'!G89-1</f>
        <v>0.11906064184640086</v>
      </c>
      <c r="H89" s="16">
        <f>+'SCC x Atuacao = Não Financeiro'!H121/'SCC x Atuacao = Não Financeiro'!H89-1</f>
        <v>0.1408675550999865</v>
      </c>
      <c r="I89" s="16">
        <f>+'SCC x Atuacao = Não Financeiro'!I121/'SCC x Atuacao = Não Financeiro'!I89-1</f>
        <v>0.3327085979882527</v>
      </c>
      <c r="J89" s="16">
        <f>+'SCC x Atuacao = Não Financeiro'!J121/'SCC x Atuacao = Não Financeiro'!J89-1</f>
        <v>8.6622650675848734E-2</v>
      </c>
      <c r="K89" s="16">
        <f>+'SCC x Atuacao = Não Financeiro'!K121/'SCC x Atuacao = Não Financeiro'!K89-1</f>
        <v>0.16934420747241052</v>
      </c>
      <c r="L89" s="16">
        <f>+'SCC x Atuacao = Não Financeiro'!L121/'SCC x Atuacao = Não Financeiro'!L89-1</f>
        <v>0.1601751083033498</v>
      </c>
    </row>
    <row r="90" spans="1:12" x14ac:dyDescent="0.25">
      <c r="A90" s="123" t="s">
        <v>550</v>
      </c>
      <c r="B90" s="16">
        <f>+'SCC x Atuacao = Não Financeiro'!B122/'SCC x Atuacao = Não Financeiro'!B90-1</f>
        <v>8.8295492309035994E-2</v>
      </c>
      <c r="C90" s="16">
        <f>+'SCC x Atuacao = Não Financeiro'!C122/'SCC x Atuacao = Não Financeiro'!C90-1</f>
        <v>-0.34276468294562623</v>
      </c>
      <c r="D90" s="16">
        <f>+'SCC x Atuacao = Não Financeiro'!D122/'SCC x Atuacao = Não Financeiro'!D90-1</f>
        <v>0.18830078105742798</v>
      </c>
      <c r="E90" s="16">
        <f>+'SCC x Atuacao = Não Financeiro'!E122/'SCC x Atuacao = Não Financeiro'!E90-1</f>
        <v>0.98889051327457422</v>
      </c>
      <c r="F90" s="16">
        <f>+'SCC x Atuacao = Não Financeiro'!F122/'SCC x Atuacao = Não Financeiro'!F90-1</f>
        <v>0.17069300141139343</v>
      </c>
      <c r="G90" s="16">
        <f>+'SCC x Atuacao = Não Financeiro'!G122/'SCC x Atuacao = Não Financeiro'!G90-1</f>
        <v>2.4521097753400056E-2</v>
      </c>
      <c r="H90" s="16">
        <f>+'SCC x Atuacao = Não Financeiro'!H122/'SCC x Atuacao = Não Financeiro'!H90-1</f>
        <v>0.13584283384324469</v>
      </c>
      <c r="I90" s="16">
        <f>+'SCC x Atuacao = Não Financeiro'!I122/'SCC x Atuacao = Não Financeiro'!I90-1</f>
        <v>-0.19570458077063724</v>
      </c>
      <c r="J90" s="16">
        <f>+'SCC x Atuacao = Não Financeiro'!J122/'SCC x Atuacao = Não Financeiro'!J90-1</f>
        <v>-0.5067798880090959</v>
      </c>
      <c r="K90" s="16">
        <f>+'SCC x Atuacao = Não Financeiro'!K122/'SCC x Atuacao = Não Financeiro'!K90-1</f>
        <v>0.20403778733573308</v>
      </c>
      <c r="L90" s="16">
        <f>+'SCC x Atuacao = Não Financeiro'!L122/'SCC x Atuacao = Não Financeiro'!L90-1</f>
        <v>0.13124317870074931</v>
      </c>
    </row>
    <row r="91" spans="1:12" x14ac:dyDescent="0.25">
      <c r="A91" s="123" t="s">
        <v>551</v>
      </c>
      <c r="B91" s="16">
        <f>+'SCC x Atuacao = Não Financeiro'!B123/'SCC x Atuacao = Não Financeiro'!B91-1</f>
        <v>-1.8249265625628563E-2</v>
      </c>
      <c r="C91" s="16">
        <f>+'SCC x Atuacao = Não Financeiro'!C123/'SCC x Atuacao = Não Financeiro'!C91-1</f>
        <v>-2.6625788398790817E-2</v>
      </c>
      <c r="D91" s="16">
        <f>+'SCC x Atuacao = Não Financeiro'!D123/'SCC x Atuacao = Não Financeiro'!D91-1</f>
        <v>0.1899999680368194</v>
      </c>
      <c r="E91" s="16">
        <f>+'SCC x Atuacao = Não Financeiro'!E123/'SCC x Atuacao = Não Financeiro'!E91-1</f>
        <v>0.64405024046754789</v>
      </c>
      <c r="F91" s="16">
        <f>+'SCC x Atuacao = Não Financeiro'!F123/'SCC x Atuacao = Não Financeiro'!F91-1</f>
        <v>0.16003494240481153</v>
      </c>
      <c r="G91" s="16">
        <f>+'SCC x Atuacao = Não Financeiro'!G123/'SCC x Atuacao = Não Financeiro'!G91-1</f>
        <v>8.2219676143680642E-2</v>
      </c>
      <c r="H91" s="16">
        <f>+'SCC x Atuacao = Não Financeiro'!H123/'SCC x Atuacao = Não Financeiro'!H91-1</f>
        <v>0.1105696604755797</v>
      </c>
      <c r="I91" s="16">
        <f>+'SCC x Atuacao = Não Financeiro'!I123/'SCC x Atuacao = Não Financeiro'!I91-1</f>
        <v>-0.11105771005475185</v>
      </c>
      <c r="J91" s="16">
        <f>+'SCC x Atuacao = Não Financeiro'!J123/'SCC x Atuacao = Não Financeiro'!J91-1</f>
        <v>0.82487391377995412</v>
      </c>
      <c r="K91" s="16">
        <f>+'SCC x Atuacao = Não Financeiro'!K123/'SCC x Atuacao = Não Financeiro'!K91-1</f>
        <v>5.8304277450351716E-3</v>
      </c>
      <c r="L91" s="16">
        <f>+'SCC x Atuacao = Não Financeiro'!L123/'SCC x Atuacao = Não Financeiro'!L91-1</f>
        <v>0.14233557380312822</v>
      </c>
    </row>
    <row r="92" spans="1:12" x14ac:dyDescent="0.25">
      <c r="A92" s="123" t="s">
        <v>552</v>
      </c>
      <c r="B92" s="16">
        <f>+'SCC x Atuacao = Não Financeiro'!B124/'SCC x Atuacao = Não Financeiro'!B92-1</f>
        <v>0.53900313388572618</v>
      </c>
      <c r="C92" s="16">
        <f>+'SCC x Atuacao = Não Financeiro'!C124/'SCC x Atuacao = Não Financeiro'!C92-1</f>
        <v>4.9238496764624884E-2</v>
      </c>
      <c r="D92" s="16">
        <f>+'SCC x Atuacao = Não Financeiro'!D124/'SCC x Atuacao = Não Financeiro'!D92-1</f>
        <v>8.8753286606690907E-2</v>
      </c>
      <c r="E92" s="16">
        <f>+'SCC x Atuacao = Não Financeiro'!E124/'SCC x Atuacao = Não Financeiro'!E92-1</f>
        <v>5.0028589116825337</v>
      </c>
      <c r="F92" s="16">
        <f>+'SCC x Atuacao = Não Financeiro'!F124/'SCC x Atuacao = Não Financeiro'!F92-1</f>
        <v>9.9964856008693204E-2</v>
      </c>
      <c r="G92" s="16">
        <f>+'SCC x Atuacao = Não Financeiro'!G124/'SCC x Atuacao = Não Financeiro'!G92-1</f>
        <v>0.39588272128708546</v>
      </c>
      <c r="H92" s="16">
        <f>+'SCC x Atuacao = Não Financeiro'!H124/'SCC x Atuacao = Não Financeiro'!H92-1</f>
        <v>8.384612218559595E-2</v>
      </c>
      <c r="I92" s="16">
        <f>+'SCC x Atuacao = Não Financeiro'!I124/'SCC x Atuacao = Não Financeiro'!I92-1</f>
        <v>-0.41107191331088444</v>
      </c>
      <c r="J92" s="16">
        <f>+'SCC x Atuacao = Não Financeiro'!J124/'SCC x Atuacao = Não Financeiro'!J92-1</f>
        <v>2.3617432787771397E-2</v>
      </c>
      <c r="K92" s="16">
        <f>+'SCC x Atuacao = Não Financeiro'!K124/'SCC x Atuacao = Não Financeiro'!K92-1</f>
        <v>0.32474325306054408</v>
      </c>
      <c r="L92" s="16">
        <f>+'SCC x Atuacao = Não Financeiro'!L124/'SCC x Atuacao = Não Financeiro'!L92-1</f>
        <v>0.11358769772702892</v>
      </c>
    </row>
    <row r="93" spans="1:12" x14ac:dyDescent="0.25">
      <c r="A93" s="123" t="s">
        <v>553</v>
      </c>
      <c r="B93" s="16">
        <f>+'SCC x Atuacao = Não Financeiro'!B125/'SCC x Atuacao = Não Financeiro'!B93-1</f>
        <v>0.30173144394985441</v>
      </c>
      <c r="C93" s="16">
        <f>+'SCC x Atuacao = Não Financeiro'!C125/'SCC x Atuacao = Não Financeiro'!C93-1</f>
        <v>-4.0242938216681123E-2</v>
      </c>
      <c r="D93" s="16">
        <f>+'SCC x Atuacao = Não Financeiro'!D125/'SCC x Atuacao = Não Financeiro'!D93-1</f>
        <v>0.11591529783814614</v>
      </c>
      <c r="E93" s="16">
        <f>+'SCC x Atuacao = Não Financeiro'!E125/'SCC x Atuacao = Não Financeiro'!E93-1</f>
        <v>-8.4622557661801601E-2</v>
      </c>
      <c r="F93" s="16">
        <f>+'SCC x Atuacao = Não Financeiro'!F125/'SCC x Atuacao = Não Financeiro'!F93-1</f>
        <v>-7.7857843813499139E-2</v>
      </c>
      <c r="G93" s="16">
        <f>+'SCC x Atuacao = Não Financeiro'!G125/'SCC x Atuacao = Não Financeiro'!G93-1</f>
        <v>3.7231033060262542E-2</v>
      </c>
      <c r="H93" s="16">
        <f>+'SCC x Atuacao = Não Financeiro'!H125/'SCC x Atuacao = Não Financeiro'!H93-1</f>
        <v>0.14980832134064803</v>
      </c>
      <c r="I93" s="16">
        <f>+'SCC x Atuacao = Não Financeiro'!I125/'SCC x Atuacao = Não Financeiro'!I93-1</f>
        <v>0.50175975043556886</v>
      </c>
      <c r="J93" s="16">
        <f>+'SCC x Atuacao = Não Financeiro'!J125/'SCC x Atuacao = Não Financeiro'!J93-1</f>
        <v>1.7809348418494118</v>
      </c>
      <c r="K93" s="16">
        <f>+'SCC x Atuacao = Não Financeiro'!K125/'SCC x Atuacao = Não Financeiro'!K93-1</f>
        <v>-6.638504420534852E-2</v>
      </c>
      <c r="L93" s="16">
        <f>+'SCC x Atuacao = Não Financeiro'!L125/'SCC x Atuacao = Não Financeiro'!L93-1</f>
        <v>8.17288564101466E-2</v>
      </c>
    </row>
    <row r="94" spans="1:12" x14ac:dyDescent="0.25">
      <c r="A94" s="123" t="s">
        <v>554</v>
      </c>
      <c r="B94" s="16">
        <f>+'SCC x Atuacao = Não Financeiro'!B126/'SCC x Atuacao = Não Financeiro'!B94-1</f>
        <v>0.25427575059135776</v>
      </c>
      <c r="C94" s="16">
        <f>+'SCC x Atuacao = Não Financeiro'!C126/'SCC x Atuacao = Não Financeiro'!C94-1</f>
        <v>0.34283615275175983</v>
      </c>
      <c r="D94" s="16">
        <f>+'SCC x Atuacao = Não Financeiro'!D126/'SCC x Atuacao = Não Financeiro'!D94-1</f>
        <v>0.20707246882572994</v>
      </c>
      <c r="E94" s="16">
        <f>+'SCC x Atuacao = Não Financeiro'!E126/'SCC x Atuacao = Não Financeiro'!E94-1</f>
        <v>8.7701979944598607E-2</v>
      </c>
      <c r="F94" s="16">
        <f>+'SCC x Atuacao = Não Financeiro'!F126/'SCC x Atuacao = Não Financeiro'!F94-1</f>
        <v>0.26426548713659637</v>
      </c>
      <c r="G94" s="16">
        <f>+'SCC x Atuacao = Não Financeiro'!G126/'SCC x Atuacao = Não Financeiro'!G94-1</f>
        <v>0.12043839575165638</v>
      </c>
      <c r="H94" s="16">
        <f>+'SCC x Atuacao = Não Financeiro'!H126/'SCC x Atuacao = Não Financeiro'!H94-1</f>
        <v>0.34684036720930567</v>
      </c>
      <c r="I94" s="16">
        <f>+'SCC x Atuacao = Não Financeiro'!I126/'SCC x Atuacao = Não Financeiro'!I94-1</f>
        <v>0.40900266079765424</v>
      </c>
      <c r="J94" s="16">
        <f>+'SCC x Atuacao = Não Financeiro'!J126/'SCC x Atuacao = Não Financeiro'!J94-1</f>
        <v>0.46435485013746858</v>
      </c>
      <c r="K94" s="16">
        <f>+'SCC x Atuacao = Não Financeiro'!K126/'SCC x Atuacao = Não Financeiro'!K94-1</f>
        <v>0.12211835126779302</v>
      </c>
      <c r="L94" s="16">
        <f>+'SCC x Atuacao = Não Financeiro'!L126/'SCC x Atuacao = Não Financeiro'!L94-1</f>
        <v>0.22033737772923456</v>
      </c>
    </row>
    <row r="95" spans="1:12" x14ac:dyDescent="0.25">
      <c r="A95" s="123" t="s">
        <v>555</v>
      </c>
      <c r="B95" s="16">
        <f>+'SCC x Atuacao = Não Financeiro'!B127/'SCC x Atuacao = Não Financeiro'!B95-1</f>
        <v>1.2313122824695477</v>
      </c>
      <c r="C95" s="16">
        <f>+'SCC x Atuacao = Não Financeiro'!C127/'SCC x Atuacao = Não Financeiro'!C95-1</f>
        <v>0.20181721526135088</v>
      </c>
      <c r="D95" s="16">
        <f>+'SCC x Atuacao = Não Financeiro'!D127/'SCC x Atuacao = Não Financeiro'!D95-1</f>
        <v>1.8096011404286738E-2</v>
      </c>
      <c r="E95" s="16">
        <f>+'SCC x Atuacao = Não Financeiro'!E127/'SCC x Atuacao = Não Financeiro'!E95-1</f>
        <v>0.99488277031072769</v>
      </c>
      <c r="F95" s="16">
        <f>+'SCC x Atuacao = Não Financeiro'!F127/'SCC x Atuacao = Não Financeiro'!F95-1</f>
        <v>4.1486261901485966E-2</v>
      </c>
      <c r="G95" s="16">
        <f>+'SCC x Atuacao = Não Financeiro'!G127/'SCC x Atuacao = Não Financeiro'!G95-1</f>
        <v>0.42203268576512221</v>
      </c>
      <c r="H95" s="16">
        <f>+'SCC x Atuacao = Não Financeiro'!H127/'SCC x Atuacao = Não Financeiro'!H95-1</f>
        <v>0.15655540269725154</v>
      </c>
      <c r="I95" s="16">
        <f>+'SCC x Atuacao = Não Financeiro'!I127/'SCC x Atuacao = Não Financeiro'!I95-1</f>
        <v>0.20688771229520353</v>
      </c>
      <c r="J95" s="16">
        <f>+'SCC x Atuacao = Não Financeiro'!J127/'SCC x Atuacao = Não Financeiro'!J95-1</f>
        <v>3.3909591723487829</v>
      </c>
      <c r="K95" s="16">
        <f>+'SCC x Atuacao = Não Financeiro'!K127/'SCC x Atuacao = Não Financeiro'!K95-1</f>
        <v>2.3951003906961255E-2</v>
      </c>
      <c r="L95" s="16">
        <f>+'SCC x Atuacao = Não Financeiro'!L127/'SCC x Atuacao = Não Financeiro'!L95-1</f>
        <v>8.0245167248881755E-2</v>
      </c>
    </row>
    <row r="96" spans="1:12" x14ac:dyDescent="0.25">
      <c r="A96" s="123" t="s">
        <v>95</v>
      </c>
      <c r="B96" s="16">
        <f>+'SCC x Atuacao = Não Financeiro'!B128/'SCC x Atuacao = Não Financeiro'!B96-1</f>
        <v>0.29054488894063302</v>
      </c>
      <c r="C96" s="16">
        <f>+'SCC x Atuacao = Não Financeiro'!C128/'SCC x Atuacao = Não Financeiro'!C96-1</f>
        <v>0.11650710820843679</v>
      </c>
      <c r="D96" s="16">
        <f>+'SCC x Atuacao = Não Financeiro'!D128/'SCC x Atuacao = Não Financeiro'!D96-1</f>
        <v>9.255984059089517E-2</v>
      </c>
      <c r="E96" s="16">
        <f>+'SCC x Atuacao = Não Financeiro'!E128/'SCC x Atuacao = Não Financeiro'!E96-1</f>
        <v>0.45261844869560419</v>
      </c>
      <c r="F96" s="16">
        <f>+'SCC x Atuacao = Não Financeiro'!F128/'SCC x Atuacao = Não Financeiro'!F96-1</f>
        <v>0.12424999077158549</v>
      </c>
      <c r="G96" s="16">
        <f>+'SCC x Atuacao = Não Financeiro'!G128/'SCC x Atuacao = Não Financeiro'!G96-1</f>
        <v>0.1629964199846945</v>
      </c>
      <c r="H96" s="16">
        <f>+'SCC x Atuacao = Não Financeiro'!H128/'SCC x Atuacao = Não Financeiro'!H96-1</f>
        <v>0.14690484953825278</v>
      </c>
      <c r="I96" s="16">
        <f>+'SCC x Atuacao = Não Financeiro'!I128/'SCC x Atuacao = Não Financeiro'!I96-1</f>
        <v>7.6605165976544765E-2</v>
      </c>
      <c r="J96" s="16">
        <f>+'SCC x Atuacao = Não Financeiro'!J128/'SCC x Atuacao = Não Financeiro'!J96-1</f>
        <v>0.12901030376446943</v>
      </c>
      <c r="K96" s="16">
        <f>+'SCC x Atuacao = Não Financeiro'!K128/'SCC x Atuacao = Não Financeiro'!K96-1</f>
        <v>5.6796015809557954E-2</v>
      </c>
      <c r="L96" s="16">
        <f>+'SCC x Atuacao = Não Financeiro'!L128/'SCC x Atuacao = Não Financeiro'!L96-1</f>
        <v>0.10958236195600857</v>
      </c>
    </row>
    <row r="97" spans="1:12" x14ac:dyDescent="0.25">
      <c r="A97" s="21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</row>
    <row r="98" spans="1:12" x14ac:dyDescent="0.25">
      <c r="A98" s="123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s="123" customFormat="1" x14ac:dyDescent="0.25">
      <c r="A100" s="177"/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939</v>
      </c>
    </row>
    <row r="101" spans="1:12" x14ac:dyDescent="0.25">
      <c r="A101" s="123" t="s">
        <v>529</v>
      </c>
      <c r="B101" s="16">
        <f>+'SCC x Atuacao = Não Financeiro'!B133/'SCC x Atuacao = Não Financeiro'!B101-1</f>
        <v>-9.2306911744346465E-3</v>
      </c>
      <c r="C101" s="16">
        <f>+'SCC x Atuacao = Não Financeiro'!C133/'SCC x Atuacao = Não Financeiro'!C101-1</f>
        <v>7.1913513462268348</v>
      </c>
      <c r="D101" s="16">
        <f>+'SCC x Atuacao = Não Financeiro'!D133/'SCC x Atuacao = Não Financeiro'!D101-1</f>
        <v>9.4441568437801715E-2</v>
      </c>
      <c r="E101" s="16">
        <f>+'SCC x Atuacao = Não Financeiro'!E133/'SCC x Atuacao = Não Financeiro'!E101-1</f>
        <v>0.56438152015654452</v>
      </c>
      <c r="F101" s="16">
        <f>+'SCC x Atuacao = Não Financeiro'!F133/'SCC x Atuacao = Não Financeiro'!F101-1</f>
        <v>-0.15736308835455182</v>
      </c>
      <c r="G101" s="16">
        <f>+'SCC x Atuacao = Não Financeiro'!G133/'SCC x Atuacao = Não Financeiro'!G101-1</f>
        <v>0.253354864722382</v>
      </c>
      <c r="H101" s="16">
        <f>+'SCC x Atuacao = Não Financeiro'!H133/'SCC x Atuacao = Não Financeiro'!H101-1</f>
        <v>-0.15686517902440733</v>
      </c>
      <c r="I101" s="16">
        <f>+'SCC x Atuacao = Não Financeiro'!I133/'SCC x Atuacao = Não Financeiro'!I101-1</f>
        <v>-0.38444386805889896</v>
      </c>
      <c r="J101" s="16">
        <f>+'SCC x Atuacao = Não Financeiro'!J133/'SCC x Atuacao = Não Financeiro'!J101-1</f>
        <v>0.27739970755184395</v>
      </c>
      <c r="K101" s="16">
        <f>+'SCC x Atuacao = Não Financeiro'!K133/'SCC x Atuacao = Não Financeiro'!K101-1</f>
        <v>0.37542628653870436</v>
      </c>
      <c r="L101" s="16">
        <f>+'SCC x Atuacao = Não Financeiro'!L133/'SCC x Atuacao = Não Financeiro'!L101-1</f>
        <v>0.12342578413730432</v>
      </c>
    </row>
    <row r="102" spans="1:12" x14ac:dyDescent="0.25">
      <c r="A102" s="123" t="s">
        <v>530</v>
      </c>
      <c r="B102" s="16">
        <f>+'SCC x Atuacao = Não Financeiro'!B134/'SCC x Atuacao = Não Financeiro'!B102-1</f>
        <v>0.45312573832286462</v>
      </c>
      <c r="C102" s="16">
        <f>+'SCC x Atuacao = Não Financeiro'!C134/'SCC x Atuacao = Não Financeiro'!C102-1</f>
        <v>0.25179599335800962</v>
      </c>
      <c r="D102" s="16">
        <f>+'SCC x Atuacao = Não Financeiro'!D134/'SCC x Atuacao = Não Financeiro'!D102-1</f>
        <v>-4.633358386064379E-2</v>
      </c>
      <c r="E102" s="16" t="e">
        <f>+'SCC x Atuacao = Não Financeiro'!E134/'SCC x Atuacao = Não Financeiro'!E102-1</f>
        <v>#DIV/0!</v>
      </c>
      <c r="F102" s="16">
        <f>+'SCC x Atuacao = Não Financeiro'!F134/'SCC x Atuacao = Não Financeiro'!F102-1</f>
        <v>-8.9952851609436335E-2</v>
      </c>
      <c r="G102" s="16">
        <f>+'SCC x Atuacao = Não Financeiro'!G134/'SCC x Atuacao = Não Financeiro'!G102-1</f>
        <v>0.16127861506409524</v>
      </c>
      <c r="H102" s="16">
        <f>+'SCC x Atuacao = Não Financeiro'!H134/'SCC x Atuacao = Não Financeiro'!H102-1</f>
        <v>0.2776644169768101</v>
      </c>
      <c r="I102" s="16">
        <f>+'SCC x Atuacao = Não Financeiro'!I134/'SCC x Atuacao = Não Financeiro'!I102-1</f>
        <v>-0.16178457588743733</v>
      </c>
      <c r="J102" s="16">
        <f>+'SCC x Atuacao = Não Financeiro'!J134/'SCC x Atuacao = Não Financeiro'!J102-1</f>
        <v>-0.49678957305091132</v>
      </c>
      <c r="K102" s="16">
        <f>+'SCC x Atuacao = Não Financeiro'!K134/'SCC x Atuacao = Não Financeiro'!K102-1</f>
        <v>-0.42694202612977206</v>
      </c>
      <c r="L102" s="16">
        <f>+'SCC x Atuacao = Não Financeiro'!L134/'SCC x Atuacao = Não Financeiro'!L102-1</f>
        <v>-0.24119770538476626</v>
      </c>
    </row>
    <row r="103" spans="1:12" x14ac:dyDescent="0.25">
      <c r="A103" s="123" t="s">
        <v>531</v>
      </c>
      <c r="B103" s="16">
        <f>+'SCC x Atuacao = Não Financeiro'!B135/'SCC x Atuacao = Não Financeiro'!B103-1</f>
        <v>-0.32379148641892463</v>
      </c>
      <c r="C103" s="16">
        <f>+'SCC x Atuacao = Não Financeiro'!C135/'SCC x Atuacao = Não Financeiro'!C103-1</f>
        <v>0.39972540077497398</v>
      </c>
      <c r="D103" s="16">
        <f>+'SCC x Atuacao = Não Financeiro'!D135/'SCC x Atuacao = Não Financeiro'!D103-1</f>
        <v>0.21554361142715805</v>
      </c>
      <c r="E103" s="16" t="e">
        <f>+'SCC x Atuacao = Não Financeiro'!E135/'SCC x Atuacao = Não Financeiro'!E103-1</f>
        <v>#DIV/0!</v>
      </c>
      <c r="F103" s="16">
        <f>+'SCC x Atuacao = Não Financeiro'!F135/'SCC x Atuacao = Não Financeiro'!F103-1</f>
        <v>1.2208770993411555E-3</v>
      </c>
      <c r="G103" s="16">
        <f>+'SCC x Atuacao = Não Financeiro'!G135/'SCC x Atuacao = Não Financeiro'!G103-1</f>
        <v>7.1327549972354021E-2</v>
      </c>
      <c r="H103" s="16">
        <f>+'SCC x Atuacao = Não Financeiro'!H135/'SCC x Atuacao = Não Financeiro'!H103-1</f>
        <v>-5.4240333520795714E-2</v>
      </c>
      <c r="I103" s="16">
        <f>+'SCC x Atuacao = Não Financeiro'!I135/'SCC x Atuacao = Não Financeiro'!I103-1</f>
        <v>-0.89712887655387197</v>
      </c>
      <c r="J103" s="16">
        <f>+'SCC x Atuacao = Não Financeiro'!J135/'SCC x Atuacao = Não Financeiro'!J103-1</f>
        <v>-0.78258150872728083</v>
      </c>
      <c r="K103" s="16">
        <f>+'SCC x Atuacao = Não Financeiro'!K135/'SCC x Atuacao = Não Financeiro'!K103-1</f>
        <v>8.7972501021564398E-2</v>
      </c>
      <c r="L103" s="16">
        <f>+'SCC x Atuacao = Não Financeiro'!L135/'SCC x Atuacao = Não Financeiro'!L103-1</f>
        <v>9.5252458179101884E-2</v>
      </c>
    </row>
    <row r="104" spans="1:12" x14ac:dyDescent="0.25">
      <c r="A104" s="123" t="s">
        <v>532</v>
      </c>
      <c r="B104" s="16">
        <f>+'SCC x Atuacao = Não Financeiro'!B136/'SCC x Atuacao = Não Financeiro'!B104-1</f>
        <v>-1</v>
      </c>
      <c r="C104" s="16">
        <f>+'SCC x Atuacao = Não Financeiro'!C136/'SCC x Atuacao = Não Financeiro'!C104-1</f>
        <v>0.25504698738857701</v>
      </c>
      <c r="D104" s="16">
        <f>+'SCC x Atuacao = Não Financeiro'!D136/'SCC x Atuacao = Não Financeiro'!D104-1</f>
        <v>0.1675184761635391</v>
      </c>
      <c r="E104" s="16">
        <f>+'SCC x Atuacao = Não Financeiro'!E136/'SCC x Atuacao = Não Financeiro'!E104-1</f>
        <v>7.2789981742138021E-2</v>
      </c>
      <c r="F104" s="16">
        <f>+'SCC x Atuacao = Não Financeiro'!F136/'SCC x Atuacao = Não Financeiro'!F104-1</f>
        <v>-0.35788661273986233</v>
      </c>
      <c r="G104" s="16">
        <f>+'SCC x Atuacao = Não Financeiro'!G136/'SCC x Atuacao = Não Financeiro'!G104-1</f>
        <v>-1.98956795716978E-2</v>
      </c>
      <c r="H104" s="16">
        <f>+'SCC x Atuacao = Não Financeiro'!H136/'SCC x Atuacao = Não Financeiro'!H104-1</f>
        <v>0.44693893303531662</v>
      </c>
      <c r="I104" s="16">
        <f>+'SCC x Atuacao = Não Financeiro'!I136/'SCC x Atuacao = Não Financeiro'!I104-1</f>
        <v>0.64405198507202899</v>
      </c>
      <c r="J104" s="16">
        <f>+'SCC x Atuacao = Não Financeiro'!J136/'SCC x Atuacao = Não Financeiro'!J104-1</f>
        <v>3.6179847891869121E-2</v>
      </c>
      <c r="K104" s="16">
        <f>+'SCC x Atuacao = Não Financeiro'!K136/'SCC x Atuacao = Não Financeiro'!K104-1</f>
        <v>-3.7345245904550572E-2</v>
      </c>
      <c r="L104" s="16">
        <f>+'SCC x Atuacao = Não Financeiro'!L136/'SCC x Atuacao = Não Financeiro'!L104-1</f>
        <v>8.3465666514679793E-2</v>
      </c>
    </row>
    <row r="105" spans="1:12" x14ac:dyDescent="0.25">
      <c r="A105" s="123" t="s">
        <v>533</v>
      </c>
      <c r="B105" s="16">
        <f>+'SCC x Atuacao = Não Financeiro'!B137/'SCC x Atuacao = Não Financeiro'!B105-1</f>
        <v>-0.12319561331733841</v>
      </c>
      <c r="C105" s="16">
        <f>+'SCC x Atuacao = Não Financeiro'!C137/'SCC x Atuacao = Não Financeiro'!C105-1</f>
        <v>4.1487759813817027E-2</v>
      </c>
      <c r="D105" s="16">
        <f>+'SCC x Atuacao = Não Financeiro'!D137/'SCC x Atuacao = Não Financeiro'!D105-1</f>
        <v>9.053126086125074E-3</v>
      </c>
      <c r="E105" s="16">
        <f>+'SCC x Atuacao = Não Financeiro'!E137/'SCC x Atuacao = Não Financeiro'!E105-1</f>
        <v>6.2678567099835103E-2</v>
      </c>
      <c r="F105" s="16">
        <f>+'SCC x Atuacao = Não Financeiro'!F137/'SCC x Atuacao = Não Financeiro'!F105-1</f>
        <v>-9.3175819301036134E-2</v>
      </c>
      <c r="G105" s="16">
        <f>+'SCC x Atuacao = Não Financeiro'!G137/'SCC x Atuacao = Não Financeiro'!G105-1</f>
        <v>0.31804690004428715</v>
      </c>
      <c r="H105" s="16">
        <f>+'SCC x Atuacao = Não Financeiro'!H137/'SCC x Atuacao = Não Financeiro'!H105-1</f>
        <v>0.17383023068394587</v>
      </c>
      <c r="I105" s="16">
        <f>+'SCC x Atuacao = Não Financeiro'!I137/'SCC x Atuacao = Não Financeiro'!I105-1</f>
        <v>0.52830007817260971</v>
      </c>
      <c r="J105" s="16">
        <f>+'SCC x Atuacao = Não Financeiro'!J137/'SCC x Atuacao = Não Financeiro'!J105-1</f>
        <v>-6.1620369731924973E-2</v>
      </c>
      <c r="K105" s="16">
        <f>+'SCC x Atuacao = Não Financeiro'!K137/'SCC x Atuacao = Não Financeiro'!K105-1</f>
        <v>-6.84051483784065E-2</v>
      </c>
      <c r="L105" s="16">
        <f>+'SCC x Atuacao = Não Financeiro'!L137/'SCC x Atuacao = Não Financeiro'!L105-1</f>
        <v>-2.1918510496900301E-2</v>
      </c>
    </row>
    <row r="106" spans="1:12" x14ac:dyDescent="0.25">
      <c r="A106" s="123" t="s">
        <v>534</v>
      </c>
      <c r="B106" s="16">
        <f>+'SCC x Atuacao = Não Financeiro'!B138/'SCC x Atuacao = Não Financeiro'!B106-1</f>
        <v>2.2908998265158189</v>
      </c>
      <c r="C106" s="16">
        <f>+'SCC x Atuacao = Não Financeiro'!C138/'SCC x Atuacao = Não Financeiro'!C106-1</f>
        <v>5.6713900852157488</v>
      </c>
      <c r="D106" s="16">
        <f>+'SCC x Atuacao = Não Financeiro'!D138/'SCC x Atuacao = Não Financeiro'!D106-1</f>
        <v>6.7191757310266276E-2</v>
      </c>
      <c r="E106" s="16" t="e">
        <f>+'SCC x Atuacao = Não Financeiro'!E138/'SCC x Atuacao = Não Financeiro'!E106-1</f>
        <v>#DIV/0!</v>
      </c>
      <c r="F106" s="16">
        <f>+'SCC x Atuacao = Não Financeiro'!F138/'SCC x Atuacao = Não Financeiro'!F106-1</f>
        <v>-0.25681805709007277</v>
      </c>
      <c r="G106" s="16">
        <f>+'SCC x Atuacao = Não Financeiro'!G138/'SCC x Atuacao = Não Financeiro'!G106-1</f>
        <v>0.76608033673069675</v>
      </c>
      <c r="H106" s="16">
        <f>+'SCC x Atuacao = Não Financeiro'!H138/'SCC x Atuacao = Não Financeiro'!H106-1</f>
        <v>-3.4497617983279771E-2</v>
      </c>
      <c r="I106" s="16">
        <f>+'SCC x Atuacao = Não Financeiro'!I138/'SCC x Atuacao = Não Financeiro'!I106-1</f>
        <v>-1</v>
      </c>
      <c r="J106" s="16" t="e">
        <f>+'SCC x Atuacao = Não Financeiro'!J138/'SCC x Atuacao = Não Financeiro'!J106-1</f>
        <v>#DIV/0!</v>
      </c>
      <c r="K106" s="16">
        <f>+'SCC x Atuacao = Não Financeiro'!K138/'SCC x Atuacao = Não Financeiro'!K106-1</f>
        <v>0.38141572518021238</v>
      </c>
      <c r="L106" s="16">
        <f>+'SCC x Atuacao = Não Financeiro'!L138/'SCC x Atuacao = Não Financeiro'!L106-1</f>
        <v>0.14867996607988143</v>
      </c>
    </row>
    <row r="107" spans="1:12" x14ac:dyDescent="0.25">
      <c r="A107" s="123" t="s">
        <v>535</v>
      </c>
      <c r="B107" s="16">
        <f>+'SCC x Atuacao = Não Financeiro'!B139/'SCC x Atuacao = Não Financeiro'!B107-1</f>
        <v>0.23675300937622468</v>
      </c>
      <c r="C107" s="16">
        <f>+'SCC x Atuacao = Não Financeiro'!C139/'SCC x Atuacao = Não Financeiro'!C107-1</f>
        <v>6.1231515466530162E-2</v>
      </c>
      <c r="D107" s="16">
        <f>+'SCC x Atuacao = Não Financeiro'!D139/'SCC x Atuacao = Não Financeiro'!D107-1</f>
        <v>0.55195967705993709</v>
      </c>
      <c r="E107" s="16">
        <f>+'SCC x Atuacao = Não Financeiro'!E139/'SCC x Atuacao = Não Financeiro'!E107-1</f>
        <v>-1</v>
      </c>
      <c r="F107" s="16">
        <f>+'SCC x Atuacao = Não Financeiro'!F139/'SCC x Atuacao = Não Financeiro'!F107-1</f>
        <v>-0.11465644769688976</v>
      </c>
      <c r="G107" s="16">
        <f>+'SCC x Atuacao = Não Financeiro'!G139/'SCC x Atuacao = Não Financeiro'!G107-1</f>
        <v>3.9372957278843046E-2</v>
      </c>
      <c r="H107" s="16">
        <f>+'SCC x Atuacao = Não Financeiro'!H139/'SCC x Atuacao = Não Financeiro'!H107-1</f>
        <v>-0.14486809841708836</v>
      </c>
      <c r="I107" s="16">
        <f>+'SCC x Atuacao = Não Financeiro'!I139/'SCC x Atuacao = Não Financeiro'!I107-1</f>
        <v>-2.4616048240468147E-2</v>
      </c>
      <c r="J107" s="16" t="e">
        <f>+'SCC x Atuacao = Não Financeiro'!J139/'SCC x Atuacao = Não Financeiro'!J107-1</f>
        <v>#DIV/0!</v>
      </c>
      <c r="K107" s="16">
        <f>+'SCC x Atuacao = Não Financeiro'!K139/'SCC x Atuacao = Não Financeiro'!K107-1</f>
        <v>0.1155620051538746</v>
      </c>
      <c r="L107" s="16">
        <f>+'SCC x Atuacao = Não Financeiro'!L139/'SCC x Atuacao = Não Financeiro'!L107-1</f>
        <v>0.26710405766015621</v>
      </c>
    </row>
    <row r="108" spans="1:12" x14ac:dyDescent="0.25">
      <c r="A108" s="123" t="s">
        <v>536</v>
      </c>
      <c r="B108" s="16">
        <f>+'SCC x Atuacao = Não Financeiro'!B140/'SCC x Atuacao = Não Financeiro'!B108-1</f>
        <v>-0.23646607266007358</v>
      </c>
      <c r="C108" s="16">
        <f>+'SCC x Atuacao = Não Financeiro'!C140/'SCC x Atuacao = Não Financeiro'!C108-1</f>
        <v>1.3622553118972243</v>
      </c>
      <c r="D108" s="16">
        <f>+'SCC x Atuacao = Não Financeiro'!D140/'SCC x Atuacao = Não Financeiro'!D108-1</f>
        <v>0.1230965263817565</v>
      </c>
      <c r="E108" s="16">
        <f>+'SCC x Atuacao = Não Financeiro'!E140/'SCC x Atuacao = Não Financeiro'!E108-1</f>
        <v>3.9709787942847816</v>
      </c>
      <c r="F108" s="16">
        <f>+'SCC x Atuacao = Não Financeiro'!F140/'SCC x Atuacao = Não Financeiro'!F108-1</f>
        <v>-0.13509510205395836</v>
      </c>
      <c r="G108" s="16">
        <f>+'SCC x Atuacao = Não Financeiro'!G140/'SCC x Atuacao = Não Financeiro'!G108-1</f>
        <v>0.24744429771641996</v>
      </c>
      <c r="H108" s="16">
        <f>+'SCC x Atuacao = Não Financeiro'!H140/'SCC x Atuacao = Não Financeiro'!H108-1</f>
        <v>-0.12426056090658177</v>
      </c>
      <c r="I108" s="16">
        <f>+'SCC x Atuacao = Não Financeiro'!I140/'SCC x Atuacao = Não Financeiro'!I108-1</f>
        <v>-0.27746079625860498</v>
      </c>
      <c r="J108" s="16">
        <f>+'SCC x Atuacao = Não Financeiro'!J140/'SCC x Atuacao = Não Financeiro'!J108-1</f>
        <v>0.1919593518642515</v>
      </c>
      <c r="K108" s="16">
        <f>+'SCC x Atuacao = Não Financeiro'!K140/'SCC x Atuacao = Não Financeiro'!K108-1</f>
        <v>0.20074847797512141</v>
      </c>
      <c r="L108" s="16">
        <f>+'SCC x Atuacao = Não Financeiro'!L140/'SCC x Atuacao = Não Financeiro'!L108-1</f>
        <v>9.5425941840138639E-2</v>
      </c>
    </row>
    <row r="109" spans="1:12" x14ac:dyDescent="0.25">
      <c r="A109" s="123" t="s">
        <v>537</v>
      </c>
      <c r="B109" s="16">
        <f>+'SCC x Atuacao = Não Financeiro'!B141/'SCC x Atuacao = Não Financeiro'!B109-1</f>
        <v>0.18699208470647855</v>
      </c>
      <c r="C109" s="16">
        <f>+'SCC x Atuacao = Não Financeiro'!C141/'SCC x Atuacao = Não Financeiro'!C109-1</f>
        <v>0.9993073556069263</v>
      </c>
      <c r="D109" s="16">
        <f>+'SCC x Atuacao = Não Financeiro'!D141/'SCC x Atuacao = Não Financeiro'!D109-1</f>
        <v>3.2612520513104482E-2</v>
      </c>
      <c r="E109" s="16">
        <f>+'SCC x Atuacao = Não Financeiro'!E141/'SCC x Atuacao = Não Financeiro'!E109-1</f>
        <v>1.2089561788521124</v>
      </c>
      <c r="F109" s="16">
        <f>+'SCC x Atuacao = Não Financeiro'!F141/'SCC x Atuacao = Não Financeiro'!F109-1</f>
        <v>-0.17255584901698173</v>
      </c>
      <c r="G109" s="16">
        <f>+'SCC x Atuacao = Não Financeiro'!G141/'SCC x Atuacao = Não Financeiro'!G109-1</f>
        <v>0.92963845855089366</v>
      </c>
      <c r="H109" s="16">
        <f>+'SCC x Atuacao = Não Financeiro'!H141/'SCC x Atuacao = Não Financeiro'!H109-1</f>
        <v>-0.25162217673908893</v>
      </c>
      <c r="I109" s="16">
        <f>+'SCC x Atuacao = Não Financeiro'!I141/'SCC x Atuacao = Não Financeiro'!I109-1</f>
        <v>-0.7950085925560324</v>
      </c>
      <c r="J109" s="16">
        <f>+'SCC x Atuacao = Não Financeiro'!J141/'SCC x Atuacao = Não Financeiro'!J109-1</f>
        <v>1.7742229096390174</v>
      </c>
      <c r="K109" s="16">
        <f>+'SCC x Atuacao = Não Financeiro'!K141/'SCC x Atuacao = Não Financeiro'!K109-1</f>
        <v>0.17090180383951337</v>
      </c>
      <c r="L109" s="16">
        <f>+'SCC x Atuacao = Não Financeiro'!L141/'SCC x Atuacao = Não Financeiro'!L109-1</f>
        <v>0.25372707028946917</v>
      </c>
    </row>
    <row r="110" spans="1:12" x14ac:dyDescent="0.25">
      <c r="A110" s="123" t="s">
        <v>538</v>
      </c>
      <c r="B110" s="16">
        <f>+'SCC x Atuacao = Não Financeiro'!B142/'SCC x Atuacao = Não Financeiro'!B110-1</f>
        <v>-0.20843637285873406</v>
      </c>
      <c r="C110" s="16">
        <f>+'SCC x Atuacao = Não Financeiro'!C142/'SCC x Atuacao = Não Financeiro'!C110-1</f>
        <v>0.20657307024732896</v>
      </c>
      <c r="D110" s="16">
        <f>+'SCC x Atuacao = Não Financeiro'!D142/'SCC x Atuacao = Não Financeiro'!D110-1</f>
        <v>-6.6864155513872259E-2</v>
      </c>
      <c r="E110" s="16">
        <f>+'SCC x Atuacao = Não Financeiro'!E142/'SCC x Atuacao = Não Financeiro'!E110-1</f>
        <v>0.33383221924916939</v>
      </c>
      <c r="F110" s="16">
        <f>+'SCC x Atuacao = Não Financeiro'!F142/'SCC x Atuacao = Não Financeiro'!F110-1</f>
        <v>-7.1311735534080989E-2</v>
      </c>
      <c r="G110" s="16">
        <f>+'SCC x Atuacao = Não Financeiro'!G142/'SCC x Atuacao = Não Financeiro'!G110-1</f>
        <v>0.13929296974041838</v>
      </c>
      <c r="H110" s="16">
        <f>+'SCC x Atuacao = Não Financeiro'!H142/'SCC x Atuacao = Não Financeiro'!H110-1</f>
        <v>0.10781430165131933</v>
      </c>
      <c r="I110" s="16">
        <f>+'SCC x Atuacao = Não Financeiro'!I142/'SCC x Atuacao = Não Financeiro'!I110-1</f>
        <v>-0.29558587071061526</v>
      </c>
      <c r="J110" s="16">
        <f>+'SCC x Atuacao = Não Financeiro'!J142/'SCC x Atuacao = Não Financeiro'!J110-1</f>
        <v>0.25558515527064651</v>
      </c>
      <c r="K110" s="16">
        <f>+'SCC x Atuacao = Não Financeiro'!K142/'SCC x Atuacao = Não Financeiro'!K110-1</f>
        <v>0.11663663385035705</v>
      </c>
      <c r="L110" s="16">
        <f>+'SCC x Atuacao = Não Financeiro'!L142/'SCC x Atuacao = Não Financeiro'!L110-1</f>
        <v>-2.1625483733165751E-2</v>
      </c>
    </row>
    <row r="111" spans="1:12" x14ac:dyDescent="0.25">
      <c r="A111" s="123" t="s">
        <v>539</v>
      </c>
      <c r="B111" s="16">
        <f>+'SCC x Atuacao = Não Financeiro'!B143/'SCC x Atuacao = Não Financeiro'!B111-1</f>
        <v>-0.12157012034836878</v>
      </c>
      <c r="C111" s="16">
        <f>+'SCC x Atuacao = Não Financeiro'!C143/'SCC x Atuacao = Não Financeiro'!C111-1</f>
        <v>-8.3498716119683403E-2</v>
      </c>
      <c r="D111" s="16">
        <f>+'SCC x Atuacao = Não Financeiro'!D143/'SCC x Atuacao = Não Financeiro'!D111-1</f>
        <v>0.77587028011758985</v>
      </c>
      <c r="E111" s="16">
        <f>+'SCC x Atuacao = Não Financeiro'!E143/'SCC x Atuacao = Não Financeiro'!E111-1</f>
        <v>0.72209811843572735</v>
      </c>
      <c r="F111" s="16">
        <f>+'SCC x Atuacao = Não Financeiro'!F143/'SCC x Atuacao = Não Financeiro'!F111-1</f>
        <v>-0.11110275082649357</v>
      </c>
      <c r="G111" s="16">
        <f>+'SCC x Atuacao = Não Financeiro'!G143/'SCC x Atuacao = Não Financeiro'!G111-1</f>
        <v>-2.6823469706535152E-2</v>
      </c>
      <c r="H111" s="16">
        <f>+'SCC x Atuacao = Não Financeiro'!H143/'SCC x Atuacao = Não Financeiro'!H111-1</f>
        <v>-0.25595060827900373</v>
      </c>
      <c r="I111" s="16">
        <f>+'SCC x Atuacao = Não Financeiro'!I143/'SCC x Atuacao = Não Financeiro'!I111-1</f>
        <v>-0.34842551410953349</v>
      </c>
      <c r="J111" s="16">
        <f>+'SCC x Atuacao = Não Financeiro'!J143/'SCC x Atuacao = Não Financeiro'!J111-1</f>
        <v>0.4079253619017118</v>
      </c>
      <c r="K111" s="16">
        <f>+'SCC x Atuacao = Não Financeiro'!K143/'SCC x Atuacao = Não Financeiro'!K111-1</f>
        <v>4.7977648927591376E-2</v>
      </c>
      <c r="L111" s="16">
        <f>+'SCC x Atuacao = Não Financeiro'!L143/'SCC x Atuacao = Não Financeiro'!L111-1</f>
        <v>0.44065829681571134</v>
      </c>
    </row>
    <row r="112" spans="1:12" x14ac:dyDescent="0.25">
      <c r="A112" s="123" t="s">
        <v>540</v>
      </c>
      <c r="B112" s="16">
        <f>+'SCC x Atuacao = Não Financeiro'!B144/'SCC x Atuacao = Não Financeiro'!B112-1</f>
        <v>-0.21135845135591647</v>
      </c>
      <c r="C112" s="16">
        <f>+'SCC x Atuacao = Não Financeiro'!C144/'SCC x Atuacao = Não Financeiro'!C112-1</f>
        <v>0.67403503249397678</v>
      </c>
      <c r="D112" s="16">
        <f>+'SCC x Atuacao = Não Financeiro'!D144/'SCC x Atuacao = Não Financeiro'!D112-1</f>
        <v>-1.702046940002E-2</v>
      </c>
      <c r="E112" s="16">
        <f>+'SCC x Atuacao = Não Financeiro'!E144/'SCC x Atuacao = Não Financeiro'!E112-1</f>
        <v>0.16496691387450357</v>
      </c>
      <c r="F112" s="16">
        <f>+'SCC x Atuacao = Não Financeiro'!F144/'SCC x Atuacao = Não Financeiro'!F112-1</f>
        <v>-5.7533875983274863E-2</v>
      </c>
      <c r="G112" s="16">
        <f>+'SCC x Atuacao = Não Financeiro'!G144/'SCC x Atuacao = Não Financeiro'!G112-1</f>
        <v>0.25664900997914808</v>
      </c>
      <c r="H112" s="16">
        <f>+'SCC x Atuacao = Não Financeiro'!H144/'SCC x Atuacao = Não Financeiro'!H112-1</f>
        <v>1.276550248812014E-2</v>
      </c>
      <c r="I112" s="16">
        <f>+'SCC x Atuacao = Não Financeiro'!I144/'SCC x Atuacao = Não Financeiro'!I112-1</f>
        <v>0.15219397088063125</v>
      </c>
      <c r="J112" s="16">
        <f>+'SCC x Atuacao = Não Financeiro'!J144/'SCC x Atuacao = Não Financeiro'!J112-1</f>
        <v>-0.92458539857324362</v>
      </c>
      <c r="K112" s="16">
        <f>+'SCC x Atuacao = Não Financeiro'!K144/'SCC x Atuacao = Não Financeiro'!K112-1</f>
        <v>0.14088009982814653</v>
      </c>
      <c r="L112" s="16">
        <f>+'SCC x Atuacao = Não Financeiro'!L144/'SCC x Atuacao = Não Financeiro'!L112-1</f>
        <v>1.0425023154294166E-2</v>
      </c>
    </row>
    <row r="113" spans="1:12" x14ac:dyDescent="0.25">
      <c r="A113" s="123" t="s">
        <v>541</v>
      </c>
      <c r="B113" s="16">
        <f>+'SCC x Atuacao = Não Financeiro'!B145/'SCC x Atuacao = Não Financeiro'!B113-1</f>
        <v>-5.5984585776551299E-2</v>
      </c>
      <c r="C113" s="16">
        <f>+'SCC x Atuacao = Não Financeiro'!C145/'SCC x Atuacao = Não Financeiro'!C113-1</f>
        <v>-0.69995213171489168</v>
      </c>
      <c r="D113" s="16">
        <f>+'SCC x Atuacao = Não Financeiro'!D145/'SCC x Atuacao = Não Financeiro'!D113-1</f>
        <v>0.33924516817567896</v>
      </c>
      <c r="E113" s="16">
        <f>+'SCC x Atuacao = Não Financeiro'!E145/'SCC x Atuacao = Não Financeiro'!E113-1</f>
        <v>0.2546733779168</v>
      </c>
      <c r="F113" s="16">
        <f>+'SCC x Atuacao = Não Financeiro'!F145/'SCC x Atuacao = Não Financeiro'!F113-1</f>
        <v>0.58264951320468716</v>
      </c>
      <c r="G113" s="16">
        <f>+'SCC x Atuacao = Não Financeiro'!G145/'SCC x Atuacao = Não Financeiro'!G113-1</f>
        <v>-3.6960223609913023E-2</v>
      </c>
      <c r="H113" s="16">
        <f>+'SCC x Atuacao = Não Financeiro'!H145/'SCC x Atuacao = Não Financeiro'!H113-1</f>
        <v>-7.2335398082120528E-2</v>
      </c>
      <c r="I113" s="16">
        <f>+'SCC x Atuacao = Não Financeiro'!I145/'SCC x Atuacao = Não Financeiro'!I113-1</f>
        <v>-0.44377367988997429</v>
      </c>
      <c r="J113" s="16">
        <f>+'SCC x Atuacao = Não Financeiro'!J145/'SCC x Atuacao = Não Financeiro'!J113-1</f>
        <v>2.1325244370936516</v>
      </c>
      <c r="K113" s="16">
        <f>+'SCC x Atuacao = Não Financeiro'!K145/'SCC x Atuacao = Não Financeiro'!K113-1</f>
        <v>7.3924034954190754E-2</v>
      </c>
      <c r="L113" s="16">
        <f>+'SCC x Atuacao = Não Financeiro'!L145/'SCC x Atuacao = Não Financeiro'!L113-1</f>
        <v>0.17504649370221359</v>
      </c>
    </row>
    <row r="114" spans="1:12" x14ac:dyDescent="0.25">
      <c r="A114" s="123" t="s">
        <v>542</v>
      </c>
      <c r="B114" s="16">
        <f>+'SCC x Atuacao = Não Financeiro'!B146/'SCC x Atuacao = Não Financeiro'!B114-1</f>
        <v>0.51480024851159212</v>
      </c>
      <c r="C114" s="16">
        <f>+'SCC x Atuacao = Não Financeiro'!C146/'SCC x Atuacao = Não Financeiro'!C114-1</f>
        <v>-0.50365082771379832</v>
      </c>
      <c r="D114" s="16">
        <f>+'SCC x Atuacao = Não Financeiro'!D146/'SCC x Atuacao = Não Financeiro'!D114-1</f>
        <v>9.2047181587102678E-3</v>
      </c>
      <c r="E114" s="16">
        <f>+'SCC x Atuacao = Não Financeiro'!E146/'SCC x Atuacao = Não Financeiro'!E114-1</f>
        <v>0.29643153475195083</v>
      </c>
      <c r="F114" s="16">
        <f>+'SCC x Atuacao = Não Financeiro'!F146/'SCC x Atuacao = Não Financeiro'!F114-1</f>
        <v>-0.1531075991825751</v>
      </c>
      <c r="G114" s="16">
        <f>+'SCC x Atuacao = Não Financeiro'!G146/'SCC x Atuacao = Não Financeiro'!G114-1</f>
        <v>7.5840690533064636E-2</v>
      </c>
      <c r="H114" s="16">
        <f>+'SCC x Atuacao = Não Financeiro'!H146/'SCC x Atuacao = Não Financeiro'!H114-1</f>
        <v>6.1134345957559511E-2</v>
      </c>
      <c r="I114" s="16">
        <f>+'SCC x Atuacao = Não Financeiro'!I146/'SCC x Atuacao = Não Financeiro'!I114-1</f>
        <v>2.964920430966056E-2</v>
      </c>
      <c r="J114" s="16">
        <f>+'SCC x Atuacao = Não Financeiro'!J146/'SCC x Atuacao = Não Financeiro'!J114-1</f>
        <v>-8.8330246856184402E-2</v>
      </c>
      <c r="K114" s="16">
        <f>+'SCC x Atuacao = Não Financeiro'!K146/'SCC x Atuacao = Não Financeiro'!K114-1</f>
        <v>0.32745784909807107</v>
      </c>
      <c r="L114" s="16">
        <f>+'SCC x Atuacao = Não Financeiro'!L146/'SCC x Atuacao = Não Financeiro'!L114-1</f>
        <v>-7.1435353254811762E-4</v>
      </c>
    </row>
    <row r="115" spans="1:12" x14ac:dyDescent="0.25">
      <c r="A115" s="123" t="s">
        <v>543</v>
      </c>
      <c r="B115" s="16">
        <f>+'SCC x Atuacao = Não Financeiro'!B147/'SCC x Atuacao = Não Financeiro'!B115-1</f>
        <v>0.38341226468954082</v>
      </c>
      <c r="C115" s="16">
        <f>+'SCC x Atuacao = Não Financeiro'!C147/'SCC x Atuacao = Não Financeiro'!C115-1</f>
        <v>-0.14150748191106</v>
      </c>
      <c r="D115" s="16">
        <f>+'SCC x Atuacao = Não Financeiro'!D147/'SCC x Atuacao = Não Financeiro'!D115-1</f>
        <v>0.13201438257226417</v>
      </c>
      <c r="E115" s="16">
        <f>+'SCC x Atuacao = Não Financeiro'!E147/'SCC x Atuacao = Não Financeiro'!E115-1</f>
        <v>0.13624974436014958</v>
      </c>
      <c r="F115" s="16">
        <f>+'SCC x Atuacao = Não Financeiro'!F147/'SCC x Atuacao = Não Financeiro'!F115-1</f>
        <v>-2.0570788777411142E-2</v>
      </c>
      <c r="G115" s="16">
        <f>+'SCC x Atuacao = Não Financeiro'!G147/'SCC x Atuacao = Não Financeiro'!G115-1</f>
        <v>0.22973081383423599</v>
      </c>
      <c r="H115" s="16">
        <f>+'SCC x Atuacao = Não Financeiro'!H147/'SCC x Atuacao = Não Financeiro'!H115-1</f>
        <v>-7.5200773398801712E-2</v>
      </c>
      <c r="I115" s="16" t="e">
        <f>+'SCC x Atuacao = Não Financeiro'!I147/'SCC x Atuacao = Não Financeiro'!I115-1</f>
        <v>#DIV/0!</v>
      </c>
      <c r="J115" s="16">
        <f>+'SCC x Atuacao = Não Financeiro'!J147/'SCC x Atuacao = Não Financeiro'!J115-1</f>
        <v>2.3995673385177341</v>
      </c>
      <c r="K115" s="16">
        <f>+'SCC x Atuacao = Não Financeiro'!K147/'SCC x Atuacao = Não Financeiro'!K115-1</f>
        <v>0.33576869842619783</v>
      </c>
      <c r="L115" s="16">
        <f>+'SCC x Atuacao = Não Financeiro'!L147/'SCC x Atuacao = Não Financeiro'!L115-1</f>
        <v>0.12517560190442212</v>
      </c>
    </row>
    <row r="116" spans="1:12" x14ac:dyDescent="0.25">
      <c r="A116" s="123" t="s">
        <v>544</v>
      </c>
      <c r="B116" s="16">
        <f>+'SCC x Atuacao = Não Financeiro'!B148/'SCC x Atuacao = Não Financeiro'!B116-1</f>
        <v>-0.21596818360728443</v>
      </c>
      <c r="C116" s="16">
        <f>+'SCC x Atuacao = Não Financeiro'!C148/'SCC x Atuacao = Não Financeiro'!C116-1</f>
        <v>0.2099163641184727</v>
      </c>
      <c r="D116" s="16">
        <f>+'SCC x Atuacao = Não Financeiro'!D148/'SCC x Atuacao = Não Financeiro'!D116-1</f>
        <v>0.23402056430963003</v>
      </c>
      <c r="E116" s="16">
        <f>+'SCC x Atuacao = Não Financeiro'!E148/'SCC x Atuacao = Não Financeiro'!E116-1</f>
        <v>0.38414535396773264</v>
      </c>
      <c r="F116" s="16">
        <f>+'SCC x Atuacao = Não Financeiro'!F148/'SCC x Atuacao = Não Financeiro'!F116-1</f>
        <v>-0.1898611132745307</v>
      </c>
      <c r="G116" s="16">
        <f>+'SCC x Atuacao = Não Financeiro'!G148/'SCC x Atuacao = Não Financeiro'!G116-1</f>
        <v>-9.7376056315889414E-2</v>
      </c>
      <c r="H116" s="16">
        <f>+'SCC x Atuacao = Não Financeiro'!H148/'SCC x Atuacao = Não Financeiro'!H116-1</f>
        <v>-4.5539645362504433E-2</v>
      </c>
      <c r="I116" s="16">
        <f>+'SCC x Atuacao = Não Financeiro'!I148/'SCC x Atuacao = Não Financeiro'!I116-1</f>
        <v>-0.19464403982914869</v>
      </c>
      <c r="J116" s="16">
        <f>+'SCC x Atuacao = Não Financeiro'!J148/'SCC x Atuacao = Não Financeiro'!J116-1</f>
        <v>1.3900305565656428</v>
      </c>
      <c r="K116" s="16">
        <f>+'SCC x Atuacao = Não Financeiro'!K148/'SCC x Atuacao = Não Financeiro'!K116-1</f>
        <v>6.4734351233522114E-2</v>
      </c>
      <c r="L116" s="16">
        <f>+'SCC x Atuacao = Não Financeiro'!L148/'SCC x Atuacao = Não Financeiro'!L116-1</f>
        <v>9.3738681342105501E-2</v>
      </c>
    </row>
    <row r="117" spans="1:12" x14ac:dyDescent="0.25">
      <c r="A117" s="123" t="s">
        <v>545</v>
      </c>
      <c r="B117" s="16">
        <f>+'SCC x Atuacao = Não Financeiro'!B149/'SCC x Atuacao = Não Financeiro'!B117-1</f>
        <v>-0.37833871400181585</v>
      </c>
      <c r="C117" s="16">
        <f>+'SCC x Atuacao = Não Financeiro'!C149/'SCC x Atuacao = Não Financeiro'!C117-1</f>
        <v>-7.0054479598973152E-2</v>
      </c>
      <c r="D117" s="16">
        <f>+'SCC x Atuacao = Não Financeiro'!D149/'SCC x Atuacao = Não Financeiro'!D117-1</f>
        <v>2.1146966996924421E-2</v>
      </c>
      <c r="E117" s="16">
        <f>+'SCC x Atuacao = Não Financeiro'!E149/'SCC x Atuacao = Não Financeiro'!E117-1</f>
        <v>0.48672514589012539</v>
      </c>
      <c r="F117" s="16">
        <f>+'SCC x Atuacao = Não Financeiro'!F149/'SCC x Atuacao = Não Financeiro'!F117-1</f>
        <v>-8.9204460888793524E-2</v>
      </c>
      <c r="G117" s="16">
        <f>+'SCC x Atuacao = Não Financeiro'!G149/'SCC x Atuacao = Não Financeiro'!G117-1</f>
        <v>0.18492480045699478</v>
      </c>
      <c r="H117" s="16">
        <f>+'SCC x Atuacao = Não Financeiro'!H149/'SCC x Atuacao = Não Financeiro'!H117-1</f>
        <v>-6.2609206402368445E-2</v>
      </c>
      <c r="I117" s="16">
        <f>+'SCC x Atuacao = Não Financeiro'!I149/'SCC x Atuacao = Não Financeiro'!I117-1</f>
        <v>8.5136912683774213E-2</v>
      </c>
      <c r="J117" s="16">
        <f>+'SCC x Atuacao = Não Financeiro'!J149/'SCC x Atuacao = Não Financeiro'!J117-1</f>
        <v>6.0039338755764504E-2</v>
      </c>
      <c r="K117" s="16">
        <f>+'SCC x Atuacao = Não Financeiro'!K149/'SCC x Atuacao = Não Financeiro'!K117-1</f>
        <v>0.13368516120966856</v>
      </c>
      <c r="L117" s="16">
        <f>+'SCC x Atuacao = Não Financeiro'!L149/'SCC x Atuacao = Não Financeiro'!L117-1</f>
        <v>-3.6440064847062636E-2</v>
      </c>
    </row>
    <row r="118" spans="1:12" x14ac:dyDescent="0.25">
      <c r="A118" s="123" t="s">
        <v>546</v>
      </c>
      <c r="B118" s="16">
        <f>+'SCC x Atuacao = Não Financeiro'!B150/'SCC x Atuacao = Não Financeiro'!B118-1</f>
        <v>8.5812053371143504E-2</v>
      </c>
      <c r="C118" s="16">
        <f>+'SCC x Atuacao = Não Financeiro'!C150/'SCC x Atuacao = Não Financeiro'!C118-1</f>
        <v>0.7730789434862444</v>
      </c>
      <c r="D118" s="16">
        <f>+'SCC x Atuacao = Não Financeiro'!D150/'SCC x Atuacao = Não Financeiro'!D118-1</f>
        <v>7.9345720644699247E-2</v>
      </c>
      <c r="E118" s="16">
        <f>+'SCC x Atuacao = Não Financeiro'!E150/'SCC x Atuacao = Não Financeiro'!E118-1</f>
        <v>2.7930878475126666</v>
      </c>
      <c r="F118" s="16">
        <f>+'SCC x Atuacao = Não Financeiro'!F150/'SCC x Atuacao = Não Financeiro'!F118-1</f>
        <v>-4.1862846940999732E-2</v>
      </c>
      <c r="G118" s="16">
        <f>+'SCC x Atuacao = Não Financeiro'!G150/'SCC x Atuacao = Não Financeiro'!G118-1</f>
        <v>0.18480905094353206</v>
      </c>
      <c r="H118" s="16">
        <f>+'SCC x Atuacao = Não Financeiro'!H150/'SCC x Atuacao = Não Financeiro'!H118-1</f>
        <v>0.18615715513561737</v>
      </c>
      <c r="I118" s="16">
        <f>+'SCC x Atuacao = Não Financeiro'!I150/'SCC x Atuacao = Não Financeiro'!I118-1</f>
        <v>-0.19021368056281052</v>
      </c>
      <c r="J118" s="16">
        <f>+'SCC x Atuacao = Não Financeiro'!J150/'SCC x Atuacao = Não Financeiro'!J118-1</f>
        <v>0.1064444359185055</v>
      </c>
      <c r="K118" s="16">
        <f>+'SCC x Atuacao = Não Financeiro'!K150/'SCC x Atuacao = Não Financeiro'!K118-1</f>
        <v>-7.1176800239512894E-2</v>
      </c>
      <c r="L118" s="16">
        <f>+'SCC x Atuacao = Não Financeiro'!L150/'SCC x Atuacao = Não Financeiro'!L118-1</f>
        <v>4.68542888370167E-2</v>
      </c>
    </row>
    <row r="119" spans="1:12" x14ac:dyDescent="0.25">
      <c r="A119" s="123" t="s">
        <v>547</v>
      </c>
      <c r="B119" s="16">
        <f>+'SCC x Atuacao = Não Financeiro'!B151/'SCC x Atuacao = Não Financeiro'!B119-1</f>
        <v>1.920259554152226E-2</v>
      </c>
      <c r="C119" s="16">
        <f>+'SCC x Atuacao = Não Financeiro'!C151/'SCC x Atuacao = Não Financeiro'!C119-1</f>
        <v>-4.6019915089639207E-2</v>
      </c>
      <c r="D119" s="16">
        <f>+'SCC x Atuacao = Não Financeiro'!D151/'SCC x Atuacao = Não Financeiro'!D119-1</f>
        <v>7.5762706890339482E-2</v>
      </c>
      <c r="E119" s="16">
        <f>+'SCC x Atuacao = Não Financeiro'!E151/'SCC x Atuacao = Não Financeiro'!E119-1</f>
        <v>0.8053268546366974</v>
      </c>
      <c r="F119" s="16">
        <f>+'SCC x Atuacao = Não Financeiro'!F151/'SCC x Atuacao = Não Financeiro'!F119-1</f>
        <v>-2.7022119089019081E-2</v>
      </c>
      <c r="G119" s="16">
        <f>+'SCC x Atuacao = Não Financeiro'!G151/'SCC x Atuacao = Não Financeiro'!G119-1</f>
        <v>0.10147692207682435</v>
      </c>
      <c r="H119" s="16">
        <f>+'SCC x Atuacao = Não Financeiro'!H151/'SCC x Atuacao = Não Financeiro'!H119-1</f>
        <v>0.10562104104338488</v>
      </c>
      <c r="I119" s="16">
        <f>+'SCC x Atuacao = Não Financeiro'!I151/'SCC x Atuacao = Não Financeiro'!I119-1</f>
        <v>0.76000565937279285</v>
      </c>
      <c r="J119" s="16">
        <f>+'SCC x Atuacao = Não Financeiro'!J151/'SCC x Atuacao = Não Financeiro'!J119-1</f>
        <v>-0.12589456098277374</v>
      </c>
      <c r="K119" s="16">
        <f>+'SCC x Atuacao = Não Financeiro'!K151/'SCC x Atuacao = Não Financeiro'!K119-1</f>
        <v>0.12742057564569209</v>
      </c>
      <c r="L119" s="16">
        <f>+'SCC x Atuacao = Não Financeiro'!L151/'SCC x Atuacao = Não Financeiro'!L119-1</f>
        <v>7.0842865450694736E-2</v>
      </c>
    </row>
    <row r="120" spans="1:12" x14ac:dyDescent="0.25">
      <c r="A120" s="123" t="s">
        <v>548</v>
      </c>
      <c r="B120" s="16">
        <f>+'SCC x Atuacao = Não Financeiro'!B152/'SCC x Atuacao = Não Financeiro'!B120-1</f>
        <v>1.9072398504848209E-2</v>
      </c>
      <c r="C120" s="16">
        <f>+'SCC x Atuacao = Não Financeiro'!C152/'SCC x Atuacao = Não Financeiro'!C120-1</f>
        <v>0.18332197800518757</v>
      </c>
      <c r="D120" s="16">
        <f>+'SCC x Atuacao = Não Financeiro'!D152/'SCC x Atuacao = Não Financeiro'!D120-1</f>
        <v>3.4179106988655894E-2</v>
      </c>
      <c r="E120" s="16">
        <f>+'SCC x Atuacao = Não Financeiro'!E152/'SCC x Atuacao = Não Financeiro'!E120-1</f>
        <v>0.29300960039553625</v>
      </c>
      <c r="F120" s="16">
        <f>+'SCC x Atuacao = Não Financeiro'!F152/'SCC x Atuacao = Não Financeiro'!F120-1</f>
        <v>-3.1207654830619047E-2</v>
      </c>
      <c r="G120" s="16">
        <f>+'SCC x Atuacao = Não Financeiro'!G152/'SCC x Atuacao = Não Financeiro'!G120-1</f>
        <v>3.2851644773820743E-2</v>
      </c>
      <c r="H120" s="16">
        <f>+'SCC x Atuacao = Não Financeiro'!H152/'SCC x Atuacao = Não Financeiro'!H120-1</f>
        <v>-2.4672989917226773E-2</v>
      </c>
      <c r="I120" s="16">
        <f>+'SCC x Atuacao = Não Financeiro'!I152/'SCC x Atuacao = Não Financeiro'!I120-1</f>
        <v>-0.10314684776199068</v>
      </c>
      <c r="J120" s="16">
        <f>+'SCC x Atuacao = Não Financeiro'!J152/'SCC x Atuacao = Não Financeiro'!J120-1</f>
        <v>-0.15460194751637413</v>
      </c>
      <c r="K120" s="16">
        <f>+'SCC x Atuacao = Não Financeiro'!K152/'SCC x Atuacao = Não Financeiro'!K120-1</f>
        <v>4.8613102517355955E-2</v>
      </c>
      <c r="L120" s="16">
        <f>+'SCC x Atuacao = Não Financeiro'!L152/'SCC x Atuacao = Não Financeiro'!L120-1</f>
        <v>2.1625565083787768E-2</v>
      </c>
    </row>
    <row r="121" spans="1:12" x14ac:dyDescent="0.25">
      <c r="A121" s="123" t="s">
        <v>549</v>
      </c>
      <c r="B121" s="16">
        <f>+'SCC x Atuacao = Não Financeiro'!B153/'SCC x Atuacao = Não Financeiro'!B121-1</f>
        <v>0.24596161613594858</v>
      </c>
      <c r="C121" s="16">
        <f>+'SCC x Atuacao = Não Financeiro'!C153/'SCC x Atuacao = Não Financeiro'!C121-1</f>
        <v>-5.4457127482940959E-2</v>
      </c>
      <c r="D121" s="16">
        <f>+'SCC x Atuacao = Não Financeiro'!D153/'SCC x Atuacao = Não Financeiro'!D121-1</f>
        <v>0.12567937308563981</v>
      </c>
      <c r="E121" s="16">
        <f>+'SCC x Atuacao = Não Financeiro'!E153/'SCC x Atuacao = Não Financeiro'!E121-1</f>
        <v>1.768535337568955E-2</v>
      </c>
      <c r="F121" s="16">
        <f>+'SCC x Atuacao = Não Financeiro'!F153/'SCC x Atuacao = Não Financeiro'!F121-1</f>
        <v>-0.28132225803858191</v>
      </c>
      <c r="G121" s="16">
        <f>+'SCC x Atuacao = Não Financeiro'!G153/'SCC x Atuacao = Não Financeiro'!G121-1</f>
        <v>4.2318004204027648E-2</v>
      </c>
      <c r="H121" s="16">
        <f>+'SCC x Atuacao = Não Financeiro'!H153/'SCC x Atuacao = Não Financeiro'!H121-1</f>
        <v>3.4155659331605026E-2</v>
      </c>
      <c r="I121" s="16">
        <f>+'SCC x Atuacao = Não Financeiro'!I153/'SCC x Atuacao = Não Financeiro'!I121-1</f>
        <v>-6.9389928585245619E-2</v>
      </c>
      <c r="J121" s="16">
        <f>+'SCC x Atuacao = Não Financeiro'!J153/'SCC x Atuacao = Não Financeiro'!J121-1</f>
        <v>-8.4903646783743403E-2</v>
      </c>
      <c r="K121" s="16">
        <f>+'SCC x Atuacao = Não Financeiro'!K153/'SCC x Atuacao = Não Financeiro'!K121-1</f>
        <v>0.10515987619664391</v>
      </c>
      <c r="L121" s="16">
        <f>+'SCC x Atuacao = Não Financeiro'!L153/'SCC x Atuacao = Não Financeiro'!L121-1</f>
        <v>-3.4926022031916637E-2</v>
      </c>
    </row>
    <row r="122" spans="1:12" x14ac:dyDescent="0.25">
      <c r="A122" s="123" t="s">
        <v>550</v>
      </c>
      <c r="B122" s="16">
        <f>+'SCC x Atuacao = Não Financeiro'!B154/'SCC x Atuacao = Não Financeiro'!B122-1</f>
        <v>8.7757095982059719E-2</v>
      </c>
      <c r="C122" s="16">
        <f>+'SCC x Atuacao = Não Financeiro'!C154/'SCC x Atuacao = Não Financeiro'!C122-1</f>
        <v>-3.1456528590600219E-2</v>
      </c>
      <c r="D122" s="16">
        <f>+'SCC x Atuacao = Não Financeiro'!D154/'SCC x Atuacao = Não Financeiro'!D122-1</f>
        <v>-2.0355742319221326E-3</v>
      </c>
      <c r="E122" s="16">
        <f>+'SCC x Atuacao = Não Financeiro'!E154/'SCC x Atuacao = Não Financeiro'!E122-1</f>
        <v>0.67349484194857201</v>
      </c>
      <c r="F122" s="16">
        <f>+'SCC x Atuacao = Não Financeiro'!F154/'SCC x Atuacao = Não Financeiro'!F122-1</f>
        <v>-4.2959395976217674E-2</v>
      </c>
      <c r="G122" s="16">
        <f>+'SCC x Atuacao = Não Financeiro'!G154/'SCC x Atuacao = Não Financeiro'!G122-1</f>
        <v>8.0518207690496002E-2</v>
      </c>
      <c r="H122" s="16">
        <f>+'SCC x Atuacao = Não Financeiro'!H154/'SCC x Atuacao = Não Financeiro'!H122-1</f>
        <v>6.3891268253212896E-2</v>
      </c>
      <c r="I122" s="16">
        <f>+'SCC x Atuacao = Não Financeiro'!I154/'SCC x Atuacao = Não Financeiro'!I122-1</f>
        <v>-8.3916225516438958E-2</v>
      </c>
      <c r="J122" s="16">
        <f>+'SCC x Atuacao = Não Financeiro'!J154/'SCC x Atuacao = Não Financeiro'!J122-1</f>
        <v>8.3602948689054157E-2</v>
      </c>
      <c r="K122" s="16">
        <f>+'SCC x Atuacao = Não Financeiro'!K154/'SCC x Atuacao = Não Financeiro'!K122-1</f>
        <v>-1.3555323444949141E-2</v>
      </c>
      <c r="L122" s="16">
        <f>+'SCC x Atuacao = Não Financeiro'!L154/'SCC x Atuacao = Não Financeiro'!L122-1</f>
        <v>-1.5876929845570764E-3</v>
      </c>
    </row>
    <row r="123" spans="1:12" x14ac:dyDescent="0.25">
      <c r="A123" s="123" t="s">
        <v>551</v>
      </c>
      <c r="B123" s="16">
        <f>+'SCC x Atuacao = Não Financeiro'!B155/'SCC x Atuacao = Não Financeiro'!B123-1</f>
        <v>0.31434033766691538</v>
      </c>
      <c r="C123" s="16">
        <f>+'SCC x Atuacao = Não Financeiro'!C155/'SCC x Atuacao = Não Financeiro'!C123-1</f>
        <v>0.13745984371415099</v>
      </c>
      <c r="D123" s="16">
        <f>+'SCC x Atuacao = Não Financeiro'!D155/'SCC x Atuacao = Não Financeiro'!D123-1</f>
        <v>-2.4305909845733331E-2</v>
      </c>
      <c r="E123" s="16">
        <f>+'SCC x Atuacao = Não Financeiro'!E155/'SCC x Atuacao = Não Financeiro'!E123-1</f>
        <v>0.36338722060440931</v>
      </c>
      <c r="F123" s="16">
        <f>+'SCC x Atuacao = Não Financeiro'!F155/'SCC x Atuacao = Não Financeiro'!F123-1</f>
        <v>-9.9697622669963182E-2</v>
      </c>
      <c r="G123" s="16">
        <f>+'SCC x Atuacao = Não Financeiro'!G155/'SCC x Atuacao = Não Financeiro'!G123-1</f>
        <v>0.16612517238541846</v>
      </c>
      <c r="H123" s="16">
        <f>+'SCC x Atuacao = Não Financeiro'!H155/'SCC x Atuacao = Não Financeiro'!H123-1</f>
        <v>3.3881511374467266E-2</v>
      </c>
      <c r="I123" s="16">
        <f>+'SCC x Atuacao = Não Financeiro'!I155/'SCC x Atuacao = Não Financeiro'!I123-1</f>
        <v>9.5446041769315926E-2</v>
      </c>
      <c r="J123" s="16">
        <f>+'SCC x Atuacao = Não Financeiro'!J155/'SCC x Atuacao = Não Financeiro'!J123-1</f>
        <v>2.5727473396475631E-2</v>
      </c>
      <c r="K123" s="16">
        <f>+'SCC x Atuacao = Não Financeiro'!K155/'SCC x Atuacao = Não Financeiro'!K123-1</f>
        <v>1.2992483004695909E-2</v>
      </c>
      <c r="L123" s="16">
        <f>+'SCC x Atuacao = Não Financeiro'!L155/'SCC x Atuacao = Não Financeiro'!L123-1</f>
        <v>-8.621532568725776E-3</v>
      </c>
    </row>
    <row r="124" spans="1:12" x14ac:dyDescent="0.25">
      <c r="A124" s="123" t="s">
        <v>552</v>
      </c>
      <c r="B124" s="16">
        <f>+'SCC x Atuacao = Não Financeiro'!B156/'SCC x Atuacao = Não Financeiro'!B124-1</f>
        <v>9.1976703744397481E-2</v>
      </c>
      <c r="C124" s="16">
        <f>+'SCC x Atuacao = Não Financeiro'!C156/'SCC x Atuacao = Não Financeiro'!C124-1</f>
        <v>-7.964677770601114E-2</v>
      </c>
      <c r="D124" s="16">
        <f>+'SCC x Atuacao = Não Financeiro'!D156/'SCC x Atuacao = Não Financeiro'!D124-1</f>
        <v>3.1213787264624315E-2</v>
      </c>
      <c r="E124" s="16">
        <f>+'SCC x Atuacao = Não Financeiro'!E156/'SCC x Atuacao = Não Financeiro'!E124-1</f>
        <v>0.43590447824842049</v>
      </c>
      <c r="F124" s="16">
        <f>+'SCC x Atuacao = Não Financeiro'!F156/'SCC x Atuacao = Não Financeiro'!F124-1</f>
        <v>-4.8944013495607175E-2</v>
      </c>
      <c r="G124" s="16">
        <f>+'SCC x Atuacao = Não Financeiro'!G156/'SCC x Atuacao = Não Financeiro'!G124-1</f>
        <v>0.33082964966631567</v>
      </c>
      <c r="H124" s="16">
        <f>+'SCC x Atuacao = Não Financeiro'!H156/'SCC x Atuacao = Não Financeiro'!H124-1</f>
        <v>-8.8670230073733203E-2</v>
      </c>
      <c r="I124" s="16">
        <f>+'SCC x Atuacao = Não Financeiro'!I156/'SCC x Atuacao = Não Financeiro'!I124-1</f>
        <v>0.22739155497447405</v>
      </c>
      <c r="J124" s="16">
        <f>+'SCC x Atuacao = Não Financeiro'!J156/'SCC x Atuacao = Não Financeiro'!J124-1</f>
        <v>-8.7518540244121312E-2</v>
      </c>
      <c r="K124" s="16">
        <f>+'SCC x Atuacao = Não Financeiro'!K156/'SCC x Atuacao = Não Financeiro'!K124-1</f>
        <v>4.3606743856410501E-2</v>
      </c>
      <c r="L124" s="16">
        <f>+'SCC x Atuacao = Não Financeiro'!L156/'SCC x Atuacao = Não Financeiro'!L124-1</f>
        <v>2.0967912032660685E-2</v>
      </c>
    </row>
    <row r="125" spans="1:12" x14ac:dyDescent="0.25">
      <c r="A125" s="123" t="s">
        <v>553</v>
      </c>
      <c r="B125" s="16">
        <f>+'SCC x Atuacao = Não Financeiro'!B157/'SCC x Atuacao = Não Financeiro'!B125-1</f>
        <v>0.92611833110795838</v>
      </c>
      <c r="C125" s="16">
        <f>+'SCC x Atuacao = Não Financeiro'!C157/'SCC x Atuacao = Não Financeiro'!C125-1</f>
        <v>0.3054243835566206</v>
      </c>
      <c r="D125" s="16">
        <f>+'SCC x Atuacao = Não Financeiro'!D157/'SCC x Atuacao = Não Financeiro'!D125-1</f>
        <v>0.10777726510893726</v>
      </c>
      <c r="E125" s="16">
        <f>+'SCC x Atuacao = Não Financeiro'!E157/'SCC x Atuacao = Não Financeiro'!E125-1</f>
        <v>0.46656779713825247</v>
      </c>
      <c r="F125" s="16">
        <f>+'SCC x Atuacao = Não Financeiro'!F157/'SCC x Atuacao = Não Financeiro'!F125-1</f>
        <v>-3.8991598023958018E-2</v>
      </c>
      <c r="G125" s="16">
        <f>+'SCC x Atuacao = Não Financeiro'!G157/'SCC x Atuacao = Não Financeiro'!G125-1</f>
        <v>0.18837084430369444</v>
      </c>
      <c r="H125" s="16">
        <f>+'SCC x Atuacao = Não Financeiro'!H157/'SCC x Atuacao = Não Financeiro'!H125-1</f>
        <v>9.1162043491075595E-2</v>
      </c>
      <c r="I125" s="16">
        <f>+'SCC x Atuacao = Não Financeiro'!I157/'SCC x Atuacao = Não Financeiro'!I125-1</f>
        <v>-0.12382515895554846</v>
      </c>
      <c r="J125" s="16">
        <f>+'SCC x Atuacao = Não Financeiro'!J157/'SCC x Atuacao = Não Financeiro'!J125-1</f>
        <v>3.5695571546297664</v>
      </c>
      <c r="K125" s="16">
        <f>+'SCC x Atuacao = Não Financeiro'!K157/'SCC x Atuacao = Não Financeiro'!K125-1</f>
        <v>7.9177699579042748E-2</v>
      </c>
      <c r="L125" s="16">
        <f>+'SCC x Atuacao = Não Financeiro'!L157/'SCC x Atuacao = Não Financeiro'!L125-1</f>
        <v>0.13124912849405979</v>
      </c>
    </row>
    <row r="126" spans="1:12" x14ac:dyDescent="0.25">
      <c r="A126" s="123" t="s">
        <v>554</v>
      </c>
      <c r="B126" s="16">
        <f>+'SCC x Atuacao = Não Financeiro'!B158/'SCC x Atuacao = Não Financeiro'!B126-1</f>
        <v>0.25204836815403864</v>
      </c>
      <c r="C126" s="16">
        <f>+'SCC x Atuacao = Não Financeiro'!C158/'SCC x Atuacao = Não Financeiro'!C126-1</f>
        <v>-4.2873938739198314E-2</v>
      </c>
      <c r="D126" s="16">
        <f>+'SCC x Atuacao = Não Financeiro'!D158/'SCC x Atuacao = Não Financeiro'!D126-1</f>
        <v>6.6967942978142458E-2</v>
      </c>
      <c r="E126" s="16">
        <f>+'SCC x Atuacao = Não Financeiro'!E158/'SCC x Atuacao = Não Financeiro'!E126-1</f>
        <v>1.2141911496250244</v>
      </c>
      <c r="F126" s="16">
        <f>+'SCC x Atuacao = Não Financeiro'!F158/'SCC x Atuacao = Não Financeiro'!F126-1</f>
        <v>-0.2919910169386073</v>
      </c>
      <c r="G126" s="16">
        <f>+'SCC x Atuacao = Não Financeiro'!G158/'SCC x Atuacao = Não Financeiro'!G126-1</f>
        <v>0.31773616000021954</v>
      </c>
      <c r="H126" s="16">
        <f>+'SCC x Atuacao = Não Financeiro'!H158/'SCC x Atuacao = Não Financeiro'!H126-1</f>
        <v>4.4349960675490019E-2</v>
      </c>
      <c r="I126" s="16">
        <f>+'SCC x Atuacao = Não Financeiro'!I158/'SCC x Atuacao = Não Financeiro'!I126-1</f>
        <v>-0.7063490999184574</v>
      </c>
      <c r="J126" s="16">
        <f>+'SCC x Atuacao = Não Financeiro'!J158/'SCC x Atuacao = Não Financeiro'!J126-1</f>
        <v>0.19724882289279733</v>
      </c>
      <c r="K126" s="16">
        <f>+'SCC x Atuacao = Não Financeiro'!K158/'SCC x Atuacao = Não Financeiro'!K126-1</f>
        <v>0.24068740209275385</v>
      </c>
      <c r="L126" s="16">
        <f>+'SCC x Atuacao = Não Financeiro'!L158/'SCC x Atuacao = Não Financeiro'!L126-1</f>
        <v>5.0620824175418022E-3</v>
      </c>
    </row>
    <row r="127" spans="1:12" x14ac:dyDescent="0.25">
      <c r="A127" s="123" t="s">
        <v>555</v>
      </c>
      <c r="B127" s="16">
        <f>+'SCC x Atuacao = Não Financeiro'!B159/'SCC x Atuacao = Não Financeiro'!B127-1</f>
        <v>-0.39132503271748265</v>
      </c>
      <c r="C127" s="16">
        <f>+'SCC x Atuacao = Não Financeiro'!C159/'SCC x Atuacao = Não Financeiro'!C127-1</f>
        <v>-7.655584656188319E-2</v>
      </c>
      <c r="D127" s="16">
        <f>+'SCC x Atuacao = Não Financeiro'!D159/'SCC x Atuacao = Não Financeiro'!D127-1</f>
        <v>7.7336256267255488E-2</v>
      </c>
      <c r="E127" s="16">
        <f>+'SCC x Atuacao = Não Financeiro'!E159/'SCC x Atuacao = Não Financeiro'!E127-1</f>
        <v>0.45627501297265116</v>
      </c>
      <c r="F127" s="16">
        <f>+'SCC x Atuacao = Não Financeiro'!F159/'SCC x Atuacao = Não Financeiro'!F127-1</f>
        <v>-8.2103700097962973E-3</v>
      </c>
      <c r="G127" s="16">
        <f>+'SCC x Atuacao = Não Financeiro'!G159/'SCC x Atuacao = Não Financeiro'!G127-1</f>
        <v>0.17719311633002088</v>
      </c>
      <c r="H127" s="16">
        <f>+'SCC x Atuacao = Não Financeiro'!H159/'SCC x Atuacao = Não Financeiro'!H127-1</f>
        <v>0.13078279904145296</v>
      </c>
      <c r="I127" s="16">
        <f>+'SCC x Atuacao = Não Financeiro'!I159/'SCC x Atuacao = Não Financeiro'!I127-1</f>
        <v>0.31698076874261094</v>
      </c>
      <c r="J127" s="16">
        <f>+'SCC x Atuacao = Não Financeiro'!J159/'SCC x Atuacao = Não Financeiro'!J127-1</f>
        <v>-0.70224722786937932</v>
      </c>
      <c r="K127" s="16">
        <f>+'SCC x Atuacao = Não Financeiro'!K159/'SCC x Atuacao = Não Financeiro'!K127-1</f>
        <v>1.4589037386454482</v>
      </c>
      <c r="L127" s="16">
        <f>+'SCC x Atuacao = Não Financeiro'!L159/'SCC x Atuacao = Não Financeiro'!L127-1</f>
        <v>0.13805034532588856</v>
      </c>
    </row>
    <row r="128" spans="1:12" x14ac:dyDescent="0.25">
      <c r="A128" s="123" t="s">
        <v>95</v>
      </c>
      <c r="B128" s="16">
        <f>+'SCC x Atuacao = Não Financeiro'!B160/'SCC x Atuacao = Não Financeiro'!B128-1</f>
        <v>-2.095940462411483E-2</v>
      </c>
      <c r="C128" s="16">
        <f>+'SCC x Atuacao = Não Financeiro'!C160/'SCC x Atuacao = Não Financeiro'!C128-1</f>
        <v>8.1981440330527677E-2</v>
      </c>
      <c r="D128" s="16">
        <f>+'SCC x Atuacao = Não Financeiro'!D160/'SCC x Atuacao = Não Financeiro'!D128-1</f>
        <v>5.9133012621127135E-2</v>
      </c>
      <c r="E128" s="16">
        <f>+'SCC x Atuacao = Não Financeiro'!E160/'SCC x Atuacao = Não Financeiro'!E128-1</f>
        <v>0.32482116568073827</v>
      </c>
      <c r="F128" s="16">
        <f>+'SCC x Atuacao = Não Financeiro'!F160/'SCC x Atuacao = Não Financeiro'!F128-1</f>
        <v>-5.5755912217077541E-2</v>
      </c>
      <c r="G128" s="16">
        <f>+'SCC x Atuacao = Não Financeiro'!G160/'SCC x Atuacao = Não Financeiro'!G128-1</f>
        <v>7.8497855288563789E-2</v>
      </c>
      <c r="H128" s="16">
        <f>+'SCC x Atuacao = Não Financeiro'!H160/'SCC x Atuacao = Não Financeiro'!H128-1</f>
        <v>9.0824834531966214E-3</v>
      </c>
      <c r="I128" s="16">
        <f>+'SCC x Atuacao = Não Financeiro'!I160/'SCC x Atuacao = Não Financeiro'!I128-1</f>
        <v>9.587533646108426E-3</v>
      </c>
      <c r="J128" s="16">
        <f>+'SCC x Atuacao = Não Financeiro'!J160/'SCC x Atuacao = Não Financeiro'!J128-1</f>
        <v>-0.14297087549131871</v>
      </c>
      <c r="K128" s="16">
        <f>+'SCC x Atuacao = Não Financeiro'!K160/'SCC x Atuacao = Não Financeiro'!K128-1</f>
        <v>9.9901505617846276E-2</v>
      </c>
      <c r="L128" s="16">
        <f>+'SCC x Atuacao = Não Financeiro'!L160/'SCC x Atuacao = Não Financeiro'!L128-1</f>
        <v>3.384585674596341E-2</v>
      </c>
    </row>
    <row r="129" spans="1:12" x14ac:dyDescent="0.25">
      <c r="A129" s="21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</row>
    <row r="130" spans="1:12" x14ac:dyDescent="0.25">
      <c r="A130" s="123"/>
      <c r="L130" s="16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s="123" customFormat="1" x14ac:dyDescent="0.25">
      <c r="A132" s="177"/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939</v>
      </c>
    </row>
    <row r="133" spans="1:12" x14ac:dyDescent="0.25">
      <c r="A133" s="123" t="s">
        <v>529</v>
      </c>
      <c r="B133" s="16">
        <f>+'SCC x Atuacao = Não Financeiro'!B165/'SCC x Atuacao = Não Financeiro'!B133-1</f>
        <v>0.16458262913197919</v>
      </c>
      <c r="C133" s="16">
        <f>+'SCC x Atuacao = Não Financeiro'!C165/'SCC x Atuacao = Não Financeiro'!C133-1</f>
        <v>-0.8724324871405692</v>
      </c>
      <c r="D133" s="16">
        <f>+'SCC x Atuacao = Não Financeiro'!D165/'SCC x Atuacao = Não Financeiro'!D133-1</f>
        <v>3.7946941520258903E-2</v>
      </c>
      <c r="E133" s="16">
        <f>+'SCC x Atuacao = Não Financeiro'!E165/'SCC x Atuacao = Não Financeiro'!E133-1</f>
        <v>0.88179465949069935</v>
      </c>
      <c r="F133" s="16">
        <f>+'SCC x Atuacao = Não Financeiro'!F165/'SCC x Atuacao = Não Financeiro'!F133-1</f>
        <v>-3.9509538105852782E-2</v>
      </c>
      <c r="G133" s="16">
        <f>+'SCC x Atuacao = Não Financeiro'!G165/'SCC x Atuacao = Não Financeiro'!G133-1</f>
        <v>-0.17721376291303348</v>
      </c>
      <c r="H133" s="16">
        <f>+'SCC x Atuacao = Não Financeiro'!H165/'SCC x Atuacao = Não Financeiro'!H133-1</f>
        <v>0.4772065340763838</v>
      </c>
      <c r="I133" s="16">
        <f>+'SCC x Atuacao = Não Financeiro'!I165/'SCC x Atuacao = Não Financeiro'!I133-1</f>
        <v>-0.17966807551696073</v>
      </c>
      <c r="J133" s="16">
        <f>+'SCC x Atuacao = Não Financeiro'!J165/'SCC x Atuacao = Não Financeiro'!J133-1</f>
        <v>-0.38501036132442501</v>
      </c>
      <c r="K133" s="16">
        <f>+'SCC x Atuacao = Não Financeiro'!K165/'SCC x Atuacao = Não Financeiro'!K133-1</f>
        <v>0.11342481996494014</v>
      </c>
      <c r="L133" s="16">
        <f>+'SCC x Atuacao = Não Financeiro'!L165/'SCC x Atuacao = Não Financeiro'!L133-1</f>
        <v>-3.0066757119499798E-2</v>
      </c>
    </row>
    <row r="134" spans="1:12" x14ac:dyDescent="0.25">
      <c r="A134" s="123" t="s">
        <v>530</v>
      </c>
      <c r="B134" s="16">
        <f>+'SCC x Atuacao = Não Financeiro'!B166/'SCC x Atuacao = Não Financeiro'!B134-1</f>
        <v>0.17160014829133741</v>
      </c>
      <c r="C134" s="16">
        <f>+'SCC x Atuacao = Não Financeiro'!C166/'SCC x Atuacao = Não Financeiro'!C134-1</f>
        <v>9.7909947636300174</v>
      </c>
      <c r="D134" s="16">
        <f>+'SCC x Atuacao = Não Financeiro'!D166/'SCC x Atuacao = Não Financeiro'!D134-1</f>
        <v>0.2266056136853547</v>
      </c>
      <c r="E134" s="16">
        <f>+'SCC x Atuacao = Não Financeiro'!E166/'SCC x Atuacao = Não Financeiro'!E134-1</f>
        <v>0.3726269780601803</v>
      </c>
      <c r="F134" s="16">
        <f>+'SCC x Atuacao = Não Financeiro'!F166/'SCC x Atuacao = Não Financeiro'!F134-1</f>
        <v>0.16257892510323524</v>
      </c>
      <c r="G134" s="16">
        <f>+'SCC x Atuacao = Não Financeiro'!G166/'SCC x Atuacao = Não Financeiro'!G134-1</f>
        <v>-8.6207463448325639E-3</v>
      </c>
      <c r="H134" s="16">
        <f>+'SCC x Atuacao = Não Financeiro'!H166/'SCC x Atuacao = Não Financeiro'!H134-1</f>
        <v>0.14456988459050146</v>
      </c>
      <c r="I134" s="16">
        <f>+'SCC x Atuacao = Não Financeiro'!I166/'SCC x Atuacao = Não Financeiro'!I134-1</f>
        <v>0.1990013948274425</v>
      </c>
      <c r="J134" s="16">
        <f>+'SCC x Atuacao = Não Financeiro'!J166/'SCC x Atuacao = Não Financeiro'!J134-1</f>
        <v>6.0294059523946508E-3</v>
      </c>
      <c r="K134" s="16">
        <f>+'SCC x Atuacao = Não Financeiro'!K166/'SCC x Atuacao = Não Financeiro'!K134-1</f>
        <v>0.16473403045428348</v>
      </c>
      <c r="L134" s="16">
        <f>+'SCC x Atuacao = Não Financeiro'!L166/'SCC x Atuacao = Não Financeiro'!L134-1</f>
        <v>0.1771339843700499</v>
      </c>
    </row>
    <row r="135" spans="1:12" x14ac:dyDescent="0.25">
      <c r="A135" s="123" t="s">
        <v>531</v>
      </c>
      <c r="B135" s="16">
        <f>+'SCC x Atuacao = Não Financeiro'!B167/'SCC x Atuacao = Não Financeiro'!B135-1</f>
        <v>0.47912283218065244</v>
      </c>
      <c r="C135" s="16">
        <f>+'SCC x Atuacao = Não Financeiro'!C167/'SCC x Atuacao = Não Financeiro'!C135-1</f>
        <v>-0.43563703664767828</v>
      </c>
      <c r="D135" s="16">
        <f>+'SCC x Atuacao = Não Financeiro'!D167/'SCC x Atuacao = Não Financeiro'!D135-1</f>
        <v>8.3290092216844025E-2</v>
      </c>
      <c r="E135" s="16">
        <f>+'SCC x Atuacao = Não Financeiro'!E167/'SCC x Atuacao = Não Financeiro'!E135-1</f>
        <v>4.6701352052940388</v>
      </c>
      <c r="F135" s="16">
        <f>+'SCC x Atuacao = Não Financeiro'!F167/'SCC x Atuacao = Não Financeiro'!F135-1</f>
        <v>-5.9209865567985909E-2</v>
      </c>
      <c r="G135" s="16">
        <f>+'SCC x Atuacao = Não Financeiro'!G167/'SCC x Atuacao = Não Financeiro'!G135-1</f>
        <v>0.2010624172269222</v>
      </c>
      <c r="H135" s="16">
        <f>+'SCC x Atuacao = Não Financeiro'!H167/'SCC x Atuacao = Não Financeiro'!H135-1</f>
        <v>-1.7351823803384403E-2</v>
      </c>
      <c r="I135" s="16">
        <f>+'SCC x Atuacao = Não Financeiro'!I167/'SCC x Atuacao = Não Financeiro'!I135-1</f>
        <v>-3.23124857102014E-2</v>
      </c>
      <c r="J135" s="16">
        <f>+'SCC x Atuacao = Não Financeiro'!J167/'SCC x Atuacao = Não Financeiro'!J135-1</f>
        <v>-0.9040326490714069</v>
      </c>
      <c r="K135" s="16">
        <f>+'SCC x Atuacao = Não Financeiro'!K167/'SCC x Atuacao = Não Financeiro'!K135-1</f>
        <v>-5.383444077874644E-2</v>
      </c>
      <c r="L135" s="16">
        <f>+'SCC x Atuacao = Não Financeiro'!L167/'SCC x Atuacao = Não Financeiro'!L135-1</f>
        <v>4.9756180078162071E-3</v>
      </c>
    </row>
    <row r="136" spans="1:12" x14ac:dyDescent="0.25">
      <c r="A136" s="123" t="s">
        <v>532</v>
      </c>
      <c r="B136" s="16" t="e">
        <f>+'SCC x Atuacao = Não Financeiro'!B168/'SCC x Atuacao = Não Financeiro'!B136-1</f>
        <v>#DIV/0!</v>
      </c>
      <c r="C136" s="16">
        <f>+'SCC x Atuacao = Não Financeiro'!C168/'SCC x Atuacao = Não Financeiro'!C136-1</f>
        <v>-0.58603986599539004</v>
      </c>
      <c r="D136" s="16">
        <f>+'SCC x Atuacao = Não Financeiro'!D168/'SCC x Atuacao = Não Financeiro'!D136-1</f>
        <v>6.6823360537145771E-2</v>
      </c>
      <c r="E136" s="16">
        <f>+'SCC x Atuacao = Não Financeiro'!E168/'SCC x Atuacao = Não Financeiro'!E136-1</f>
        <v>-0.45072391129308231</v>
      </c>
      <c r="F136" s="16">
        <f>+'SCC x Atuacao = Não Financeiro'!F168/'SCC x Atuacao = Não Financeiro'!F136-1</f>
        <v>-1.5417409172450491E-2</v>
      </c>
      <c r="G136" s="16">
        <f>+'SCC x Atuacao = Não Financeiro'!G168/'SCC x Atuacao = Não Financeiro'!G136-1</f>
        <v>0.10104090040557501</v>
      </c>
      <c r="H136" s="16">
        <f>+'SCC x Atuacao = Não Financeiro'!H168/'SCC x Atuacao = Não Financeiro'!H136-1</f>
        <v>8.2846780182779689E-2</v>
      </c>
      <c r="I136" s="16">
        <f>+'SCC x Atuacao = Não Financeiro'!I168/'SCC x Atuacao = Não Financeiro'!I136-1</f>
        <v>-0.12858307942837344</v>
      </c>
      <c r="J136" s="16">
        <f>+'SCC x Atuacao = Não Financeiro'!J168/'SCC x Atuacao = Não Financeiro'!J136-1</f>
        <v>0.12200667459946368</v>
      </c>
      <c r="K136" s="16">
        <f>+'SCC x Atuacao = Não Financeiro'!K168/'SCC x Atuacao = Não Financeiro'!K136-1</f>
        <v>0.14647822079666839</v>
      </c>
      <c r="L136" s="16">
        <f>+'SCC x Atuacao = Não Financeiro'!L168/'SCC x Atuacao = Não Financeiro'!L136-1</f>
        <v>4.2955606868892326E-2</v>
      </c>
    </row>
    <row r="137" spans="1:12" x14ac:dyDescent="0.25">
      <c r="A137" s="123" t="s">
        <v>533</v>
      </c>
      <c r="B137" s="16">
        <f>+'SCC x Atuacao = Não Financeiro'!B169/'SCC x Atuacao = Não Financeiro'!B137-1</f>
        <v>0.12684824540638839</v>
      </c>
      <c r="C137" s="16">
        <f>+'SCC x Atuacao = Não Financeiro'!C169/'SCC x Atuacao = Não Financeiro'!C137-1</f>
        <v>-0.46975449653232126</v>
      </c>
      <c r="D137" s="16">
        <f>+'SCC x Atuacao = Não Financeiro'!D169/'SCC x Atuacao = Não Financeiro'!D137-1</f>
        <v>9.7693046613602563E-2</v>
      </c>
      <c r="E137" s="16">
        <f>+'SCC x Atuacao = Não Financeiro'!E169/'SCC x Atuacao = Não Financeiro'!E137-1</f>
        <v>-6.0959076855132577E-2</v>
      </c>
      <c r="F137" s="16">
        <f>+'SCC x Atuacao = Não Financeiro'!F169/'SCC x Atuacao = Não Financeiro'!F137-1</f>
        <v>-7.9970560293580184E-2</v>
      </c>
      <c r="G137" s="16">
        <f>+'SCC x Atuacao = Não Financeiro'!G169/'SCC x Atuacao = Não Financeiro'!G137-1</f>
        <v>0.32700927565168203</v>
      </c>
      <c r="H137" s="16">
        <f>+'SCC x Atuacao = Não Financeiro'!H169/'SCC x Atuacao = Não Financeiro'!H137-1</f>
        <v>2.5986003256153412E-2</v>
      </c>
      <c r="I137" s="16">
        <f>+'SCC x Atuacao = Não Financeiro'!I169/'SCC x Atuacao = Não Financeiro'!I137-1</f>
        <v>0.20125491681815477</v>
      </c>
      <c r="J137" s="16">
        <f>+'SCC x Atuacao = Não Financeiro'!J169/'SCC x Atuacao = Não Financeiro'!J137-1</f>
        <v>-8.013256386127543E-2</v>
      </c>
      <c r="K137" s="16">
        <f>+'SCC x Atuacao = Não Financeiro'!K169/'SCC x Atuacao = Não Financeiro'!K137-1</f>
        <v>0.11790043925192939</v>
      </c>
      <c r="L137" s="16">
        <f>+'SCC x Atuacao = Não Financeiro'!L169/'SCC x Atuacao = Não Financeiro'!L137-1</f>
        <v>-3.1367708372578296E-3</v>
      </c>
    </row>
    <row r="138" spans="1:12" x14ac:dyDescent="0.25">
      <c r="A138" s="123" t="s">
        <v>534</v>
      </c>
      <c r="B138" s="16">
        <f>+'SCC x Atuacao = Não Financeiro'!B170/'SCC x Atuacao = Não Financeiro'!B138-1</f>
        <v>1.1721239971060147</v>
      </c>
      <c r="C138" s="16">
        <f>+'SCC x Atuacao = Não Financeiro'!C170/'SCC x Atuacao = Não Financeiro'!C138-1</f>
        <v>-0.56724603199070533</v>
      </c>
      <c r="D138" s="16">
        <f>+'SCC x Atuacao = Não Financeiro'!D170/'SCC x Atuacao = Não Financeiro'!D138-1</f>
        <v>9.5870561739701543E-3</v>
      </c>
      <c r="E138" s="16" t="e">
        <f>+'SCC x Atuacao = Não Financeiro'!E170/'SCC x Atuacao = Não Financeiro'!E138-1</f>
        <v>#DIV/0!</v>
      </c>
      <c r="F138" s="16">
        <f>+'SCC x Atuacao = Não Financeiro'!F170/'SCC x Atuacao = Não Financeiro'!F138-1</f>
        <v>-1</v>
      </c>
      <c r="G138" s="16">
        <f>+'SCC x Atuacao = Não Financeiro'!G170/'SCC x Atuacao = Não Financeiro'!G138-1</f>
        <v>0.5774232974228144</v>
      </c>
      <c r="H138" s="16">
        <f>+'SCC x Atuacao = Não Financeiro'!H170/'SCC x Atuacao = Não Financeiro'!H138-1</f>
        <v>-6.8947206819325757E-2</v>
      </c>
      <c r="I138" s="16" t="e">
        <f>+'SCC x Atuacao = Não Financeiro'!I170/'SCC x Atuacao = Não Financeiro'!I138-1</f>
        <v>#DIV/0!</v>
      </c>
      <c r="J138" s="16">
        <f>+'SCC x Atuacao = Não Financeiro'!J170/'SCC x Atuacao = Não Financeiro'!J138-1</f>
        <v>0.1737326425050687</v>
      </c>
      <c r="K138" s="16">
        <f>+'SCC x Atuacao = Não Financeiro'!K170/'SCC x Atuacao = Não Financeiro'!K138-1</f>
        <v>-6.1708609671977666E-3</v>
      </c>
      <c r="L138" s="16">
        <f>+'SCC x Atuacao = Não Financeiro'!L170/'SCC x Atuacao = Não Financeiro'!L138-1</f>
        <v>3.9426574999983366E-3</v>
      </c>
    </row>
    <row r="139" spans="1:12" x14ac:dyDescent="0.25">
      <c r="A139" s="123" t="s">
        <v>535</v>
      </c>
      <c r="B139" s="16">
        <f>+'SCC x Atuacao = Não Financeiro'!B171/'SCC x Atuacao = Não Financeiro'!B139-1</f>
        <v>0.20833596743524851</v>
      </c>
      <c r="C139" s="16">
        <f>+'SCC x Atuacao = Não Financeiro'!C171/'SCC x Atuacao = Não Financeiro'!C139-1</f>
        <v>-3.4900048918029003E-2</v>
      </c>
      <c r="D139" s="16">
        <f>+'SCC x Atuacao = Não Financeiro'!D171/'SCC x Atuacao = Não Financeiro'!D139-1</f>
        <v>0.34970123246437712</v>
      </c>
      <c r="E139" s="16" t="e">
        <f>+'SCC x Atuacao = Não Financeiro'!E171/'SCC x Atuacao = Não Financeiro'!E139-1</f>
        <v>#DIV/0!</v>
      </c>
      <c r="F139" s="16">
        <f>+'SCC x Atuacao = Não Financeiro'!F171/'SCC x Atuacao = Não Financeiro'!F139-1</f>
        <v>-0.15755389807670239</v>
      </c>
      <c r="G139" s="16">
        <f>+'SCC x Atuacao = Não Financeiro'!G171/'SCC x Atuacao = Não Financeiro'!G139-1</f>
        <v>0.54334193789290408</v>
      </c>
      <c r="H139" s="16">
        <f>+'SCC x Atuacao = Não Financeiro'!H171/'SCC x Atuacao = Não Financeiro'!H139-1</f>
        <v>0.12807645566729842</v>
      </c>
      <c r="I139" s="16">
        <f>+'SCC x Atuacao = Não Financeiro'!I171/'SCC x Atuacao = Não Financeiro'!I139-1</f>
        <v>1.4648030095642053</v>
      </c>
      <c r="J139" s="16" t="e">
        <f>+'SCC x Atuacao = Não Financeiro'!J171/'SCC x Atuacao = Não Financeiro'!J139-1</f>
        <v>#DIV/0!</v>
      </c>
      <c r="K139" s="16">
        <f>+'SCC x Atuacao = Não Financeiro'!K171/'SCC x Atuacao = Não Financeiro'!K139-1</f>
        <v>-0.19828614765404884</v>
      </c>
      <c r="L139" s="16">
        <f>+'SCC x Atuacao = Não Financeiro'!L171/'SCC x Atuacao = Não Financeiro'!L139-1</f>
        <v>0.1968825326403485</v>
      </c>
    </row>
    <row r="140" spans="1:12" x14ac:dyDescent="0.25">
      <c r="A140" s="123" t="s">
        <v>536</v>
      </c>
      <c r="B140" s="16">
        <f>+'SCC x Atuacao = Não Financeiro'!B172/'SCC x Atuacao = Não Financeiro'!B140-1</f>
        <v>0.15556876830015787</v>
      </c>
      <c r="C140" s="16">
        <f>+'SCC x Atuacao = Não Financeiro'!C172/'SCC x Atuacao = Não Financeiro'!C140-1</f>
        <v>0.24550888687103156</v>
      </c>
      <c r="D140" s="16">
        <f>+'SCC x Atuacao = Não Financeiro'!D172/'SCC x Atuacao = Não Financeiro'!D140-1</f>
        <v>0.19161194137158555</v>
      </c>
      <c r="E140" s="16">
        <f>+'SCC x Atuacao = Não Financeiro'!E172/'SCC x Atuacao = Não Financeiro'!E140-1</f>
        <v>-2.9857189507896398E-2</v>
      </c>
      <c r="F140" s="16">
        <f>+'SCC x Atuacao = Não Financeiro'!F172/'SCC x Atuacao = Não Financeiro'!F140-1</f>
        <v>3.5509568555645021E-2</v>
      </c>
      <c r="G140" s="16">
        <f>+'SCC x Atuacao = Não Financeiro'!G172/'SCC x Atuacao = Não Financeiro'!G140-1</f>
        <v>0.53292007100946215</v>
      </c>
      <c r="H140" s="16">
        <f>+'SCC x Atuacao = Não Financeiro'!H172/'SCC x Atuacao = Não Financeiro'!H140-1</f>
        <v>0.18048680377849835</v>
      </c>
      <c r="I140" s="16">
        <f>+'SCC x Atuacao = Não Financeiro'!I172/'SCC x Atuacao = Não Financeiro'!I140-1</f>
        <v>1.6434312721586766</v>
      </c>
      <c r="J140" s="16">
        <f>+'SCC x Atuacao = Não Financeiro'!J172/'SCC x Atuacao = Não Financeiro'!J140-1</f>
        <v>-0.29798184353215718</v>
      </c>
      <c r="K140" s="16">
        <f>+'SCC x Atuacao = Não Financeiro'!K172/'SCC x Atuacao = Não Financeiro'!K140-1</f>
        <v>-5.1312554563058721E-2</v>
      </c>
      <c r="L140" s="16">
        <f>+'SCC x Atuacao = Não Financeiro'!L172/'SCC x Atuacao = Não Financeiro'!L140-1</f>
        <v>0.15335638041610444</v>
      </c>
    </row>
    <row r="141" spans="1:12" x14ac:dyDescent="0.25">
      <c r="A141" s="123" t="s">
        <v>537</v>
      </c>
      <c r="B141" s="16">
        <f>+'SCC x Atuacao = Não Financeiro'!B173/'SCC x Atuacao = Não Financeiro'!B141-1</f>
        <v>0.63189993801296063</v>
      </c>
      <c r="C141" s="16">
        <f>+'SCC x Atuacao = Não Financeiro'!C173/'SCC x Atuacao = Não Financeiro'!C141-1</f>
        <v>-0.32191784397535328</v>
      </c>
      <c r="D141" s="16">
        <f>+'SCC x Atuacao = Não Financeiro'!D173/'SCC x Atuacao = Não Financeiro'!D141-1</f>
        <v>0.28584904503613395</v>
      </c>
      <c r="E141" s="16">
        <f>+'SCC x Atuacao = Não Financeiro'!E173/'SCC x Atuacao = Não Financeiro'!E141-1</f>
        <v>0.18037637595507627</v>
      </c>
      <c r="F141" s="16">
        <f>+'SCC x Atuacao = Não Financeiro'!F173/'SCC x Atuacao = Não Financeiro'!F141-1</f>
        <v>0.12082877403259307</v>
      </c>
      <c r="G141" s="16">
        <f>+'SCC x Atuacao = Não Financeiro'!G173/'SCC x Atuacao = Não Financeiro'!G141-1</f>
        <v>-7.8772612753936655E-2</v>
      </c>
      <c r="H141" s="16">
        <f>+'SCC x Atuacao = Não Financeiro'!H173/'SCC x Atuacao = Não Financeiro'!H141-1</f>
        <v>0.27128161371954462</v>
      </c>
      <c r="I141" s="16">
        <f>+'SCC x Atuacao = Não Financeiro'!I173/'SCC x Atuacao = Não Financeiro'!I141-1</f>
        <v>0.86367072001647505</v>
      </c>
      <c r="J141" s="16">
        <f>+'SCC x Atuacao = Não Financeiro'!J173/'SCC x Atuacao = Não Financeiro'!J141-1</f>
        <v>0.10208141207217625</v>
      </c>
      <c r="K141" s="16">
        <f>+'SCC x Atuacao = Não Financeiro'!K173/'SCC x Atuacao = Não Financeiro'!K141-1</f>
        <v>1.339214787580981</v>
      </c>
      <c r="L141" s="16">
        <f>+'SCC x Atuacao = Não Financeiro'!L173/'SCC x Atuacao = Não Financeiro'!L141-1</f>
        <v>0.14938706738138086</v>
      </c>
    </row>
    <row r="142" spans="1:12" x14ac:dyDescent="0.25">
      <c r="A142" s="123" t="s">
        <v>538</v>
      </c>
      <c r="B142" s="16">
        <f>+'SCC x Atuacao = Não Financeiro'!B174/'SCC x Atuacao = Não Financeiro'!B142-1</f>
        <v>0.15649592487403807</v>
      </c>
      <c r="C142" s="16">
        <f>+'SCC x Atuacao = Não Financeiro'!C174/'SCC x Atuacao = Não Financeiro'!C142-1</f>
        <v>8.4589824469541774E-2</v>
      </c>
      <c r="D142" s="16">
        <f>+'SCC x Atuacao = Não Financeiro'!D174/'SCC x Atuacao = Não Financeiro'!D142-1</f>
        <v>9.3611499748944782E-2</v>
      </c>
      <c r="E142" s="16">
        <f>+'SCC x Atuacao = Não Financeiro'!E174/'SCC x Atuacao = Não Financeiro'!E142-1</f>
        <v>0.15860648182739534</v>
      </c>
      <c r="F142" s="16">
        <f>+'SCC x Atuacao = Não Financeiro'!F174/'SCC x Atuacao = Não Financeiro'!F142-1</f>
        <v>-2.9538653469618481E-3</v>
      </c>
      <c r="G142" s="16">
        <f>+'SCC x Atuacao = Não Financeiro'!G174/'SCC x Atuacao = Não Financeiro'!G142-1</f>
        <v>0.44375856376230494</v>
      </c>
      <c r="H142" s="16">
        <f>+'SCC x Atuacao = Não Financeiro'!H174/'SCC x Atuacao = Não Financeiro'!H142-1</f>
        <v>0.28299189237038647</v>
      </c>
      <c r="I142" s="16">
        <f>+'SCC x Atuacao = Não Financeiro'!I174/'SCC x Atuacao = Não Financeiro'!I142-1</f>
        <v>0.67018045054061148</v>
      </c>
      <c r="J142" s="16">
        <f>+'SCC x Atuacao = Não Financeiro'!J174/'SCC x Atuacao = Não Financeiro'!J142-1</f>
        <v>0.18010299404162544</v>
      </c>
      <c r="K142" s="16">
        <f>+'SCC x Atuacao = Não Financeiro'!K174/'SCC x Atuacao = Não Financeiro'!K142-1</f>
        <v>1.1557491847097756E-2</v>
      </c>
      <c r="L142" s="16">
        <f>+'SCC x Atuacao = Não Financeiro'!L174/'SCC x Atuacao = Não Financeiro'!L142-1</f>
        <v>9.1811621747170724E-2</v>
      </c>
    </row>
    <row r="143" spans="1:12" x14ac:dyDescent="0.25">
      <c r="A143" s="123" t="s">
        <v>539</v>
      </c>
      <c r="B143" s="16">
        <f>+'SCC x Atuacao = Não Financeiro'!B175/'SCC x Atuacao = Não Financeiro'!B143-1</f>
        <v>-6.8989039620281911E-3</v>
      </c>
      <c r="C143" s="16">
        <f>+'SCC x Atuacao = Não Financeiro'!C175/'SCC x Atuacao = Não Financeiro'!C143-1</f>
        <v>0.30380165774282575</v>
      </c>
      <c r="D143" s="16">
        <f>+'SCC x Atuacao = Não Financeiro'!D175/'SCC x Atuacao = Não Financeiro'!D143-1</f>
        <v>2.1259425624469142E-2</v>
      </c>
      <c r="E143" s="16">
        <f>+'SCC x Atuacao = Não Financeiro'!E175/'SCC x Atuacao = Não Financeiro'!E143-1</f>
        <v>1.1877935772012016</v>
      </c>
      <c r="F143" s="16">
        <f>+'SCC x Atuacao = Não Financeiro'!F175/'SCC x Atuacao = Não Financeiro'!F143-1</f>
        <v>-0.22269641150252262</v>
      </c>
      <c r="G143" s="16">
        <f>+'SCC x Atuacao = Não Financeiro'!G175/'SCC x Atuacao = Não Financeiro'!G143-1</f>
        <v>0.17662626487664879</v>
      </c>
      <c r="H143" s="16">
        <f>+'SCC x Atuacao = Não Financeiro'!H175/'SCC x Atuacao = Não Financeiro'!H143-1</f>
        <v>0.72521831762341371</v>
      </c>
      <c r="I143" s="16">
        <f>+'SCC x Atuacao = Não Financeiro'!I175/'SCC x Atuacao = Não Financeiro'!I143-1</f>
        <v>-0.13430317588901308</v>
      </c>
      <c r="J143" s="16">
        <f>+'SCC x Atuacao = Não Financeiro'!J175/'SCC x Atuacao = Não Financeiro'!J143-1</f>
        <v>-0.29215129046353516</v>
      </c>
      <c r="K143" s="16">
        <f>+'SCC x Atuacao = Não Financeiro'!K175/'SCC x Atuacao = Não Financeiro'!K143-1</f>
        <v>0.16735808716368661</v>
      </c>
      <c r="L143" s="16">
        <f>+'SCC x Atuacao = Não Financeiro'!L175/'SCC x Atuacao = Não Financeiro'!L143-1</f>
        <v>1.7727519232919375E-2</v>
      </c>
    </row>
    <row r="144" spans="1:12" x14ac:dyDescent="0.25">
      <c r="A144" s="123" t="s">
        <v>540</v>
      </c>
      <c r="B144" s="16">
        <f>+'SCC x Atuacao = Não Financeiro'!B176/'SCC x Atuacao = Não Financeiro'!B144-1</f>
        <v>0.34913734169266464</v>
      </c>
      <c r="C144" s="16">
        <f>+'SCC x Atuacao = Não Financeiro'!C176/'SCC x Atuacao = Não Financeiro'!C144-1</f>
        <v>1.512282057715423</v>
      </c>
      <c r="D144" s="16">
        <f>+'SCC x Atuacao = Não Financeiro'!D176/'SCC x Atuacao = Não Financeiro'!D144-1</f>
        <v>0.11013031222797953</v>
      </c>
      <c r="E144" s="16">
        <f>+'SCC x Atuacao = Não Financeiro'!E176/'SCC x Atuacao = Não Financeiro'!E144-1</f>
        <v>0.13741970966592376</v>
      </c>
      <c r="F144" s="16">
        <f>+'SCC x Atuacao = Não Financeiro'!F176/'SCC x Atuacao = Não Financeiro'!F144-1</f>
        <v>-0.15945211550149718</v>
      </c>
      <c r="G144" s="16">
        <f>+'SCC x Atuacao = Não Financeiro'!G176/'SCC x Atuacao = Não Financeiro'!G144-1</f>
        <v>9.8915537217759031E-2</v>
      </c>
      <c r="H144" s="16">
        <f>+'SCC x Atuacao = Não Financeiro'!H176/'SCC x Atuacao = Não Financeiro'!H144-1</f>
        <v>2.3127053125982622E-2</v>
      </c>
      <c r="I144" s="16">
        <f>+'SCC x Atuacao = Não Financeiro'!I176/'SCC x Atuacao = Não Financeiro'!I144-1</f>
        <v>0.26319599771404767</v>
      </c>
      <c r="J144" s="16">
        <f>+'SCC x Atuacao = Não Financeiro'!J176/'SCC x Atuacao = Não Financeiro'!J144-1</f>
        <v>6.6185288470479664E-2</v>
      </c>
      <c r="K144" s="16">
        <f>+'SCC x Atuacao = Não Financeiro'!K176/'SCC x Atuacao = Não Financeiro'!K144-1</f>
        <v>0.3056139473638444</v>
      </c>
      <c r="L144" s="16">
        <f>+'SCC x Atuacao = Não Financeiro'!L176/'SCC x Atuacao = Não Financeiro'!L144-1</f>
        <v>0.14279115832325373</v>
      </c>
    </row>
    <row r="145" spans="1:12" x14ac:dyDescent="0.25">
      <c r="A145" s="123" t="s">
        <v>541</v>
      </c>
      <c r="B145" s="16">
        <f>+'SCC x Atuacao = Não Financeiro'!B177/'SCC x Atuacao = Não Financeiro'!B145-1</f>
        <v>0.10997919786827093</v>
      </c>
      <c r="C145" s="16">
        <f>+'SCC x Atuacao = Não Financeiro'!C177/'SCC x Atuacao = Não Financeiro'!C145-1</f>
        <v>0.18104129854354212</v>
      </c>
      <c r="D145" s="16">
        <f>+'SCC x Atuacao = Não Financeiro'!D177/'SCC x Atuacao = Não Financeiro'!D145-1</f>
        <v>6.1302423942687589E-2</v>
      </c>
      <c r="E145" s="16">
        <f>+'SCC x Atuacao = Não Financeiro'!E177/'SCC x Atuacao = Não Financeiro'!E145-1</f>
        <v>0.48365973083205538</v>
      </c>
      <c r="F145" s="16">
        <f>+'SCC x Atuacao = Não Financeiro'!F177/'SCC x Atuacao = Não Financeiro'!F145-1</f>
        <v>-0.38122661585531936</v>
      </c>
      <c r="G145" s="16">
        <f>+'SCC x Atuacao = Não Financeiro'!G177/'SCC x Atuacao = Não Financeiro'!G145-1</f>
        <v>0.35709054015679786</v>
      </c>
      <c r="H145" s="16">
        <f>+'SCC x Atuacao = Não Financeiro'!H177/'SCC x Atuacao = Não Financeiro'!H145-1</f>
        <v>0.17948777599601295</v>
      </c>
      <c r="I145" s="16">
        <f>+'SCC x Atuacao = Não Financeiro'!I177/'SCC x Atuacao = Não Financeiro'!I145-1</f>
        <v>0.32940076679850905</v>
      </c>
      <c r="J145" s="16">
        <f>+'SCC x Atuacao = Não Financeiro'!J177/'SCC x Atuacao = Não Financeiro'!J145-1</f>
        <v>-5.648801495823752E-2</v>
      </c>
      <c r="K145" s="16">
        <f>+'SCC x Atuacao = Não Financeiro'!K177/'SCC x Atuacao = Não Financeiro'!K145-1</f>
        <v>0.17515862161385898</v>
      </c>
      <c r="L145" s="16">
        <f>+'SCC x Atuacao = Não Financeiro'!L177/'SCC x Atuacao = Não Financeiro'!L145-1</f>
        <v>-2.1564698641071356E-2</v>
      </c>
    </row>
    <row r="146" spans="1:12" x14ac:dyDescent="0.25">
      <c r="A146" s="123" t="s">
        <v>542</v>
      </c>
      <c r="B146" s="16">
        <f>+'SCC x Atuacao = Não Financeiro'!B178/'SCC x Atuacao = Não Financeiro'!B146-1</f>
        <v>-7.2656010729196918E-2</v>
      </c>
      <c r="C146" s="16">
        <f>+'SCC x Atuacao = Não Financeiro'!C178/'SCC x Atuacao = Não Financeiro'!C146-1</f>
        <v>0.75531724525174693</v>
      </c>
      <c r="D146" s="16">
        <f>+'SCC x Atuacao = Não Financeiro'!D178/'SCC x Atuacao = Não Financeiro'!D146-1</f>
        <v>-1.5674368225906732E-2</v>
      </c>
      <c r="E146" s="16">
        <f>+'SCC x Atuacao = Não Financeiro'!E178/'SCC x Atuacao = Não Financeiro'!E146-1</f>
        <v>-5.6617975056578507E-2</v>
      </c>
      <c r="F146" s="16">
        <f>+'SCC x Atuacao = Não Financeiro'!F178/'SCC x Atuacao = Não Financeiro'!F146-1</f>
        <v>-1.2547049713978908E-2</v>
      </c>
      <c r="G146" s="16">
        <f>+'SCC x Atuacao = Não Financeiro'!G178/'SCC x Atuacao = Não Financeiro'!G146-1</f>
        <v>0.58660569386286188</v>
      </c>
      <c r="H146" s="16">
        <f>+'SCC x Atuacao = Não Financeiro'!H178/'SCC x Atuacao = Não Financeiro'!H146-1</f>
        <v>0.83074927434547652</v>
      </c>
      <c r="I146" s="16">
        <f>+'SCC x Atuacao = Não Financeiro'!I178/'SCC x Atuacao = Não Financeiro'!I146-1</f>
        <v>0.10863370363200886</v>
      </c>
      <c r="J146" s="16">
        <f>+'SCC x Atuacao = Não Financeiro'!J178/'SCC x Atuacao = Não Financeiro'!J146-1</f>
        <v>-2.8045960320390861E-3</v>
      </c>
      <c r="K146" s="16">
        <f>+'SCC x Atuacao = Não Financeiro'!K178/'SCC x Atuacao = Não Financeiro'!K146-1</f>
        <v>0.34173960860680475</v>
      </c>
      <c r="L146" s="16">
        <f>+'SCC x Atuacao = Não Financeiro'!L178/'SCC x Atuacao = Não Financeiro'!L146-1</f>
        <v>3.4609062236665267E-2</v>
      </c>
    </row>
    <row r="147" spans="1:12" x14ac:dyDescent="0.25">
      <c r="A147" s="123" t="s">
        <v>543</v>
      </c>
      <c r="B147" s="16">
        <f>+'SCC x Atuacao = Não Financeiro'!B179/'SCC x Atuacao = Não Financeiro'!B147-1</f>
        <v>0.18518081567374201</v>
      </c>
      <c r="C147" s="16">
        <f>+'SCC x Atuacao = Não Financeiro'!C179/'SCC x Atuacao = Não Financeiro'!C147-1</f>
        <v>0.15699055443365051</v>
      </c>
      <c r="D147" s="16">
        <f>+'SCC x Atuacao = Não Financeiro'!D179/'SCC x Atuacao = Não Financeiro'!D147-1</f>
        <v>-1.2926706898922502E-2</v>
      </c>
      <c r="E147" s="16">
        <f>+'SCC x Atuacao = Não Financeiro'!E179/'SCC x Atuacao = Não Financeiro'!E147-1</f>
        <v>0.50120121081960045</v>
      </c>
      <c r="F147" s="16">
        <f>+'SCC x Atuacao = Não Financeiro'!F179/'SCC x Atuacao = Não Financeiro'!F147-1</f>
        <v>-4.2283751529688662E-2</v>
      </c>
      <c r="G147" s="16">
        <f>+'SCC x Atuacao = Não Financeiro'!G179/'SCC x Atuacao = Não Financeiro'!G147-1</f>
        <v>0.18124482298622624</v>
      </c>
      <c r="H147" s="16">
        <f>+'SCC x Atuacao = Não Financeiro'!H179/'SCC x Atuacao = Não Financeiro'!H147-1</f>
        <v>6.5228774395077682E-2</v>
      </c>
      <c r="I147" s="16" t="e">
        <f>+'SCC x Atuacao = Não Financeiro'!I179/'SCC x Atuacao = Não Financeiro'!I147-1</f>
        <v>#DIV/0!</v>
      </c>
      <c r="J147" s="16">
        <f>+'SCC x Atuacao = Não Financeiro'!J179/'SCC x Atuacao = Não Financeiro'!J147-1</f>
        <v>-6.9560701656890545E-2</v>
      </c>
      <c r="K147" s="16">
        <f>+'SCC x Atuacao = Não Financeiro'!K179/'SCC x Atuacao = Não Financeiro'!K147-1</f>
        <v>0.29799004556412312</v>
      </c>
      <c r="L147" s="16">
        <f>+'SCC x Atuacao = Não Financeiro'!L179/'SCC x Atuacao = Não Financeiro'!L147-1</f>
        <v>4.7626523447618752E-2</v>
      </c>
    </row>
    <row r="148" spans="1:12" x14ac:dyDescent="0.25">
      <c r="A148" s="123" t="s">
        <v>544</v>
      </c>
      <c r="B148" s="16">
        <f>+'SCC x Atuacao = Não Financeiro'!B180/'SCC x Atuacao = Não Financeiro'!B148-1</f>
        <v>-7.3909529733992008E-2</v>
      </c>
      <c r="C148" s="16">
        <f>+'SCC x Atuacao = Não Financeiro'!C180/'SCC x Atuacao = Não Financeiro'!C148-1</f>
        <v>8.6653483213440685E-2</v>
      </c>
      <c r="D148" s="16">
        <f>+'SCC x Atuacao = Não Financeiro'!D180/'SCC x Atuacao = Não Financeiro'!D148-1</f>
        <v>-6.8527992854869546E-2</v>
      </c>
      <c r="E148" s="16">
        <f>+'SCC x Atuacao = Não Financeiro'!E180/'SCC x Atuacao = Não Financeiro'!E148-1</f>
        <v>0.29158975252447217</v>
      </c>
      <c r="F148" s="16">
        <f>+'SCC x Atuacao = Não Financeiro'!F180/'SCC x Atuacao = Não Financeiro'!F148-1</f>
        <v>-0.2318761846961227</v>
      </c>
      <c r="G148" s="16">
        <f>+'SCC x Atuacao = Não Financeiro'!G180/'SCC x Atuacao = Não Financeiro'!G148-1</f>
        <v>0.10527990506189311</v>
      </c>
      <c r="H148" s="16">
        <f>+'SCC x Atuacao = Não Financeiro'!H180/'SCC x Atuacao = Não Financeiro'!H148-1</f>
        <v>-0.18118737089286263</v>
      </c>
      <c r="I148" s="16">
        <f>+'SCC x Atuacao = Não Financeiro'!I180/'SCC x Atuacao = Não Financeiro'!I148-1</f>
        <v>0.83840363628646064</v>
      </c>
      <c r="J148" s="16">
        <f>+'SCC x Atuacao = Não Financeiro'!J180/'SCC x Atuacao = Não Financeiro'!J148-1</f>
        <v>3.418832723169607E-2</v>
      </c>
      <c r="K148" s="16">
        <f>+'SCC x Atuacao = Não Financeiro'!K180/'SCC x Atuacao = Não Financeiro'!K148-1</f>
        <v>0.13089979388503314</v>
      </c>
      <c r="L148" s="16">
        <f>+'SCC x Atuacao = Não Financeiro'!L180/'SCC x Atuacao = Não Financeiro'!L148-1</f>
        <v>-4.7660074303942701E-2</v>
      </c>
    </row>
    <row r="149" spans="1:12" x14ac:dyDescent="0.25">
      <c r="A149" s="123" t="s">
        <v>545</v>
      </c>
      <c r="B149" s="16">
        <f>+'SCC x Atuacao = Não Financeiro'!B181/'SCC x Atuacao = Não Financeiro'!B149-1</f>
        <v>-5.2880773773195999E-2</v>
      </c>
      <c r="C149" s="16">
        <f>+'SCC x Atuacao = Não Financeiro'!C181/'SCC x Atuacao = Não Financeiro'!C149-1</f>
        <v>0.26712808880113759</v>
      </c>
      <c r="D149" s="16">
        <f>+'SCC x Atuacao = Não Financeiro'!D181/'SCC x Atuacao = Não Financeiro'!D149-1</f>
        <v>-2.3263071780839306E-2</v>
      </c>
      <c r="E149" s="16">
        <f>+'SCC x Atuacao = Não Financeiro'!E181/'SCC x Atuacao = Não Financeiro'!E149-1</f>
        <v>-0.12872305442522125</v>
      </c>
      <c r="F149" s="16">
        <f>+'SCC x Atuacao = Não Financeiro'!F181/'SCC x Atuacao = Não Financeiro'!F149-1</f>
        <v>9.5567250927497405E-4</v>
      </c>
      <c r="G149" s="16">
        <f>+'SCC x Atuacao = Não Financeiro'!G181/'SCC x Atuacao = Não Financeiro'!G149-1</f>
        <v>0.16306643824434297</v>
      </c>
      <c r="H149" s="16">
        <f>+'SCC x Atuacao = Não Financeiro'!H181/'SCC x Atuacao = Não Financeiro'!H149-1</f>
        <v>7.5265314274908235E-2</v>
      </c>
      <c r="I149" s="16">
        <f>+'SCC x Atuacao = Não Financeiro'!I181/'SCC x Atuacao = Não Financeiro'!I149-1</f>
        <v>0.38251269060081161</v>
      </c>
      <c r="J149" s="16">
        <f>+'SCC x Atuacao = Não Financeiro'!J181/'SCC x Atuacao = Não Financeiro'!J149-1</f>
        <v>0.12648048973932791</v>
      </c>
      <c r="K149" s="16">
        <f>+'SCC x Atuacao = Não Financeiro'!K181/'SCC x Atuacao = Não Financeiro'!K149-1</f>
        <v>8.6996166527035346E-2</v>
      </c>
      <c r="L149" s="16">
        <f>+'SCC x Atuacao = Não Financeiro'!L181/'SCC x Atuacao = Não Financeiro'!L149-1</f>
        <v>1.4189279657718101E-2</v>
      </c>
    </row>
    <row r="150" spans="1:12" x14ac:dyDescent="0.25">
      <c r="A150" s="123" t="s">
        <v>546</v>
      </c>
      <c r="B150" s="16">
        <f>+'SCC x Atuacao = Não Financeiro'!B182/'SCC x Atuacao = Não Financeiro'!B150-1</f>
        <v>-5.0542095988763247E-2</v>
      </c>
      <c r="C150" s="16">
        <f>+'SCC x Atuacao = Não Financeiro'!C182/'SCC x Atuacao = Não Financeiro'!C150-1</f>
        <v>5.8690936250993531E-4</v>
      </c>
      <c r="D150" s="16">
        <f>+'SCC x Atuacao = Não Financeiro'!D182/'SCC x Atuacao = Não Financeiro'!D150-1</f>
        <v>-2.0551220775926526E-2</v>
      </c>
      <c r="E150" s="16">
        <f>+'SCC x Atuacao = Não Financeiro'!E182/'SCC x Atuacao = Não Financeiro'!E150-1</f>
        <v>0.61109252423457394</v>
      </c>
      <c r="F150" s="16">
        <f>+'SCC x Atuacao = Não Financeiro'!F182/'SCC x Atuacao = Não Financeiro'!F150-1</f>
        <v>-1.5928110478882207E-2</v>
      </c>
      <c r="G150" s="16">
        <f>+'SCC x Atuacao = Não Financeiro'!G182/'SCC x Atuacao = Não Financeiro'!G150-1</f>
        <v>0.15494506243970485</v>
      </c>
      <c r="H150" s="16">
        <f>+'SCC x Atuacao = Não Financeiro'!H182/'SCC x Atuacao = Não Financeiro'!H150-1</f>
        <v>0.26661512606690851</v>
      </c>
      <c r="I150" s="16">
        <f>+'SCC x Atuacao = Não Financeiro'!I182/'SCC x Atuacao = Não Financeiro'!I150-1</f>
        <v>0.30443333232523329</v>
      </c>
      <c r="J150" s="16">
        <f>+'SCC x Atuacao = Não Financeiro'!J182/'SCC x Atuacao = Não Financeiro'!J150-1</f>
        <v>0.3062026048642168</v>
      </c>
      <c r="K150" s="16">
        <f>+'SCC x Atuacao = Não Financeiro'!K182/'SCC x Atuacao = Não Financeiro'!K150-1</f>
        <v>0.20117111819984634</v>
      </c>
      <c r="L150" s="16">
        <f>+'SCC x Atuacao = Não Financeiro'!L182/'SCC x Atuacao = Não Financeiro'!L150-1</f>
        <v>1.4532428226376348E-2</v>
      </c>
    </row>
    <row r="151" spans="1:12" x14ac:dyDescent="0.25">
      <c r="A151" s="123" t="s">
        <v>547</v>
      </c>
      <c r="B151" s="16">
        <f>+'SCC x Atuacao = Não Financeiro'!B183/'SCC x Atuacao = Não Financeiro'!B151-1</f>
        <v>0.21087472521529649</v>
      </c>
      <c r="C151" s="16">
        <f>+'SCC x Atuacao = Não Financeiro'!C183/'SCC x Atuacao = Não Financeiro'!C151-1</f>
        <v>1.3360692516610539E-2</v>
      </c>
      <c r="D151" s="16">
        <f>+'SCC x Atuacao = Não Financeiro'!D183/'SCC x Atuacao = Não Financeiro'!D151-1</f>
        <v>6.3298751559065947E-2</v>
      </c>
      <c r="E151" s="16">
        <f>+'SCC x Atuacao = Não Financeiro'!E183/'SCC x Atuacao = Não Financeiro'!E151-1</f>
        <v>0.46637104196156431</v>
      </c>
      <c r="F151" s="16">
        <f>+'SCC x Atuacao = Não Financeiro'!F183/'SCC x Atuacao = Não Financeiro'!F151-1</f>
        <v>-7.1092378778857879E-2</v>
      </c>
      <c r="G151" s="16">
        <f>+'SCC x Atuacao = Não Financeiro'!G183/'SCC x Atuacao = Não Financeiro'!G151-1</f>
        <v>0.11823954449837992</v>
      </c>
      <c r="H151" s="16">
        <f>+'SCC x Atuacao = Não Financeiro'!H183/'SCC x Atuacao = Não Financeiro'!H151-1</f>
        <v>-3.7176133102953202E-2</v>
      </c>
      <c r="I151" s="16">
        <f>+'SCC x Atuacao = Não Financeiro'!I183/'SCC x Atuacao = Não Financeiro'!I151-1</f>
        <v>-0.44961465032642955</v>
      </c>
      <c r="J151" s="16">
        <f>+'SCC x Atuacao = Não Financeiro'!J183/'SCC x Atuacao = Não Financeiro'!J151-1</f>
        <v>0.16431942182771131</v>
      </c>
      <c r="K151" s="16">
        <f>+'SCC x Atuacao = Não Financeiro'!K183/'SCC x Atuacao = Não Financeiro'!K151-1</f>
        <v>5.8577787346668408E-2</v>
      </c>
      <c r="L151" s="16">
        <f>+'SCC x Atuacao = Não Financeiro'!L183/'SCC x Atuacao = Não Financeiro'!L151-1</f>
        <v>3.6605430023861629E-2</v>
      </c>
    </row>
    <row r="152" spans="1:12" x14ac:dyDescent="0.25">
      <c r="A152" s="123" t="s">
        <v>548</v>
      </c>
      <c r="B152" s="16">
        <f>+'SCC x Atuacao = Não Financeiro'!B184/'SCC x Atuacao = Não Financeiro'!B152-1</f>
        <v>0.23089911828259568</v>
      </c>
      <c r="C152" s="16">
        <f>+'SCC x Atuacao = Não Financeiro'!C184/'SCC x Atuacao = Não Financeiro'!C152-1</f>
        <v>0.16452330122409542</v>
      </c>
      <c r="D152" s="16">
        <f>+'SCC x Atuacao = Não Financeiro'!D184/'SCC x Atuacao = Não Financeiro'!D152-1</f>
        <v>2.8771557771291478E-2</v>
      </c>
      <c r="E152" s="16">
        <f>+'SCC x Atuacao = Não Financeiro'!E184/'SCC x Atuacao = Não Financeiro'!E152-1</f>
        <v>6.9883400020254394E-2</v>
      </c>
      <c r="F152" s="16">
        <f>+'SCC x Atuacao = Não Financeiro'!F184/'SCC x Atuacao = Não Financeiro'!F152-1</f>
        <v>-3.6518213710600267E-2</v>
      </c>
      <c r="G152" s="16">
        <f>+'SCC x Atuacao = Não Financeiro'!G184/'SCC x Atuacao = Não Financeiro'!G152-1</f>
        <v>7.86298892531756E-2</v>
      </c>
      <c r="H152" s="16">
        <f>+'SCC x Atuacao = Não Financeiro'!H184/'SCC x Atuacao = Não Financeiro'!H152-1</f>
        <v>4.9986706422507243E-2</v>
      </c>
      <c r="I152" s="16">
        <f>+'SCC x Atuacao = Não Financeiro'!I184/'SCC x Atuacao = Não Financeiro'!I152-1</f>
        <v>0.37103502796463994</v>
      </c>
      <c r="J152" s="16">
        <f>+'SCC x Atuacao = Não Financeiro'!J184/'SCC x Atuacao = Não Financeiro'!J152-1</f>
        <v>0.19353017818626084</v>
      </c>
      <c r="K152" s="16">
        <f>+'SCC x Atuacao = Não Financeiro'!K184/'SCC x Atuacao = Não Financeiro'!K152-1</f>
        <v>0.17052850306490797</v>
      </c>
      <c r="L152" s="16">
        <f>+'SCC x Atuacao = Não Financeiro'!L184/'SCC x Atuacao = Não Financeiro'!L152-1</f>
        <v>5.9954279731511129E-2</v>
      </c>
    </row>
    <row r="153" spans="1:12" x14ac:dyDescent="0.25">
      <c r="A153" s="123" t="s">
        <v>549</v>
      </c>
      <c r="B153" s="16">
        <f>+'SCC x Atuacao = Não Financeiro'!B185/'SCC x Atuacao = Não Financeiro'!B153-1</f>
        <v>0.12499828008563041</v>
      </c>
      <c r="C153" s="16">
        <f>+'SCC x Atuacao = Não Financeiro'!C185/'SCC x Atuacao = Não Financeiro'!C153-1</f>
        <v>0.17700286738598603</v>
      </c>
      <c r="D153" s="16">
        <f>+'SCC x Atuacao = Não Financeiro'!D185/'SCC x Atuacao = Não Financeiro'!D153-1</f>
        <v>-9.0099533966141454E-3</v>
      </c>
      <c r="E153" s="16">
        <f>+'SCC x Atuacao = Não Financeiro'!E185/'SCC x Atuacao = Não Financeiro'!E153-1</f>
        <v>0.46507574870204049</v>
      </c>
      <c r="F153" s="16">
        <f>+'SCC x Atuacao = Não Financeiro'!F185/'SCC x Atuacao = Não Financeiro'!F153-1</f>
        <v>0.22072470569839808</v>
      </c>
      <c r="G153" s="16">
        <f>+'SCC x Atuacao = Não Financeiro'!G185/'SCC x Atuacao = Não Financeiro'!G153-1</f>
        <v>0.12814086468004038</v>
      </c>
      <c r="H153" s="16">
        <f>+'SCC x Atuacao = Não Financeiro'!H185/'SCC x Atuacao = Não Financeiro'!H153-1</f>
        <v>-1.0606077982588835E-2</v>
      </c>
      <c r="I153" s="16">
        <f>+'SCC x Atuacao = Não Financeiro'!I185/'SCC x Atuacao = Não Financeiro'!I153-1</f>
        <v>0.37112591850589816</v>
      </c>
      <c r="J153" s="16">
        <f>+'SCC x Atuacao = Não Financeiro'!J185/'SCC x Atuacao = Não Financeiro'!J153-1</f>
        <v>6.0447366285343751E-2</v>
      </c>
      <c r="K153" s="16">
        <f>+'SCC x Atuacao = Não Financeiro'!K185/'SCC x Atuacao = Não Financeiro'!K153-1</f>
        <v>0.1155226005623522</v>
      </c>
      <c r="L153" s="16">
        <f>+'SCC x Atuacao = Não Financeiro'!L185/'SCC x Atuacao = Não Financeiro'!L153-1</f>
        <v>9.5535876067805781E-2</v>
      </c>
    </row>
    <row r="154" spans="1:12" x14ac:dyDescent="0.25">
      <c r="A154" s="123" t="s">
        <v>550</v>
      </c>
      <c r="B154" s="16">
        <f>+'SCC x Atuacao = Não Financeiro'!B186/'SCC x Atuacao = Não Financeiro'!B154-1</f>
        <v>0.29884849325148832</v>
      </c>
      <c r="C154" s="16">
        <f>+'SCC x Atuacao = Não Financeiro'!C186/'SCC x Atuacao = Não Financeiro'!C154-1</f>
        <v>-2.2903827245622566E-2</v>
      </c>
      <c r="D154" s="16">
        <f>+'SCC x Atuacao = Não Financeiro'!D186/'SCC x Atuacao = Não Financeiro'!D154-1</f>
        <v>3.9576612509293341E-2</v>
      </c>
      <c r="E154" s="16">
        <f>+'SCC x Atuacao = Não Financeiro'!E186/'SCC x Atuacao = Não Financeiro'!E154-1</f>
        <v>0.28782434907102217</v>
      </c>
      <c r="F154" s="16">
        <f>+'SCC x Atuacao = Não Financeiro'!F186/'SCC x Atuacao = Não Financeiro'!F154-1</f>
        <v>-6.8956503148659865E-2</v>
      </c>
      <c r="G154" s="16">
        <f>+'SCC x Atuacao = Não Financeiro'!G186/'SCC x Atuacao = Não Financeiro'!G154-1</f>
        <v>0.12151143630930084</v>
      </c>
      <c r="H154" s="16">
        <f>+'SCC x Atuacao = Não Financeiro'!H186/'SCC x Atuacao = Não Financeiro'!H154-1</f>
        <v>8.6642321021147994E-2</v>
      </c>
      <c r="I154" s="16">
        <f>+'SCC x Atuacao = Não Financeiro'!I186/'SCC x Atuacao = Não Financeiro'!I154-1</f>
        <v>9.7396055854918284E-2</v>
      </c>
      <c r="J154" s="16">
        <f>+'SCC x Atuacao = Não Financeiro'!J186/'SCC x Atuacao = Não Financeiro'!J154-1</f>
        <v>-1.7429435974909868E-2</v>
      </c>
      <c r="K154" s="16">
        <f>+'SCC x Atuacao = Não Financeiro'!K186/'SCC x Atuacao = Não Financeiro'!K154-1</f>
        <v>0.19485985335888634</v>
      </c>
      <c r="L154" s="16">
        <f>+'SCC x Atuacao = Não Financeiro'!L186/'SCC x Atuacao = Não Financeiro'!L154-1</f>
        <v>4.8542654311418243E-2</v>
      </c>
    </row>
    <row r="155" spans="1:12" x14ac:dyDescent="0.25">
      <c r="A155" s="123" t="s">
        <v>551</v>
      </c>
      <c r="B155" s="16">
        <f>+'SCC x Atuacao = Não Financeiro'!B187/'SCC x Atuacao = Não Financeiro'!B155-1</f>
        <v>2.9991183508549346E-2</v>
      </c>
      <c r="C155" s="16">
        <f>+'SCC x Atuacao = Não Financeiro'!C187/'SCC x Atuacao = Não Financeiro'!C155-1</f>
        <v>-0.11550803581803515</v>
      </c>
      <c r="D155" s="16">
        <f>+'SCC x Atuacao = Não Financeiro'!D187/'SCC x Atuacao = Não Financeiro'!D155-1</f>
        <v>-7.1452612589951614E-2</v>
      </c>
      <c r="E155" s="16">
        <f>+'SCC x Atuacao = Não Financeiro'!E187/'SCC x Atuacao = Não Financeiro'!E155-1</f>
        <v>-0.12802429177163266</v>
      </c>
      <c r="F155" s="16">
        <f>+'SCC x Atuacao = Não Financeiro'!F187/'SCC x Atuacao = Não Financeiro'!F155-1</f>
        <v>-0.10296784320780938</v>
      </c>
      <c r="G155" s="16">
        <f>+'SCC x Atuacao = Não Financeiro'!G187/'SCC x Atuacao = Não Financeiro'!G155-1</f>
        <v>7.4293801266606785E-2</v>
      </c>
      <c r="H155" s="16">
        <f>+'SCC x Atuacao = Não Financeiro'!H187/'SCC x Atuacao = Não Financeiro'!H155-1</f>
        <v>0.16981881978314917</v>
      </c>
      <c r="I155" s="16">
        <f>+'SCC x Atuacao = Não Financeiro'!I187/'SCC x Atuacao = Não Financeiro'!I155-1</f>
        <v>0.13364847288739123</v>
      </c>
      <c r="J155" s="16">
        <f>+'SCC x Atuacao = Não Financeiro'!J187/'SCC x Atuacao = Não Financeiro'!J155-1</f>
        <v>-1.4000719598029399E-2</v>
      </c>
      <c r="K155" s="16">
        <f>+'SCC x Atuacao = Não Financeiro'!K187/'SCC x Atuacao = Não Financeiro'!K155-1</f>
        <v>3.7233799202174511E-2</v>
      </c>
      <c r="L155" s="16">
        <f>+'SCC x Atuacao = Não Financeiro'!L187/'SCC x Atuacao = Não Financeiro'!L155-1</f>
        <v>-5.2024744213091112E-2</v>
      </c>
    </row>
    <row r="156" spans="1:12" x14ac:dyDescent="0.25">
      <c r="A156" s="123" t="s">
        <v>552</v>
      </c>
      <c r="B156" s="16">
        <f>+'SCC x Atuacao = Não Financeiro'!B188/'SCC x Atuacao = Não Financeiro'!B156-1</f>
        <v>0.1765666761593947</v>
      </c>
      <c r="C156" s="16">
        <f>+'SCC x Atuacao = Não Financeiro'!C188/'SCC x Atuacao = Não Financeiro'!C156-1</f>
        <v>0.25793303341526497</v>
      </c>
      <c r="D156" s="16">
        <f>+'SCC x Atuacao = Não Financeiro'!D188/'SCC x Atuacao = Não Financeiro'!D156-1</f>
        <v>-3.3714023703207974E-2</v>
      </c>
      <c r="E156" s="16">
        <f>+'SCC x Atuacao = Não Financeiro'!E188/'SCC x Atuacao = Não Financeiro'!E156-1</f>
        <v>1.2969590582234898</v>
      </c>
      <c r="F156" s="16">
        <f>+'SCC x Atuacao = Não Financeiro'!F188/'SCC x Atuacao = Não Financeiro'!F156-1</f>
        <v>1.1226942169525245E-2</v>
      </c>
      <c r="G156" s="16">
        <f>+'SCC x Atuacao = Não Financeiro'!G188/'SCC x Atuacao = Não Financeiro'!G156-1</f>
        <v>0.21844326650735058</v>
      </c>
      <c r="H156" s="16">
        <f>+'SCC x Atuacao = Não Financeiro'!H188/'SCC x Atuacao = Não Financeiro'!H156-1</f>
        <v>0.25305429133954371</v>
      </c>
      <c r="I156" s="16">
        <f>+'SCC x Atuacao = Não Financeiro'!I188/'SCC x Atuacao = Não Financeiro'!I156-1</f>
        <v>0.51262690630634666</v>
      </c>
      <c r="J156" s="16">
        <f>+'SCC x Atuacao = Não Financeiro'!J188/'SCC x Atuacao = Não Financeiro'!J156-1</f>
        <v>0.57473863847433759</v>
      </c>
      <c r="K156" s="16">
        <f>+'SCC x Atuacao = Não Financeiro'!K188/'SCC x Atuacao = Não Financeiro'!K156-1</f>
        <v>0.17515362602838991</v>
      </c>
      <c r="L156" s="16">
        <f>+'SCC x Atuacao = Não Financeiro'!L188/'SCC x Atuacao = Não Financeiro'!L156-1</f>
        <v>2.4705982165379892E-2</v>
      </c>
    </row>
    <row r="157" spans="1:12" x14ac:dyDescent="0.25">
      <c r="A157" s="123" t="s">
        <v>553</v>
      </c>
      <c r="B157" s="16">
        <f>+'SCC x Atuacao = Não Financeiro'!B189/'SCC x Atuacao = Não Financeiro'!B157-1</f>
        <v>0.16231241779656269</v>
      </c>
      <c r="C157" s="16">
        <f>+'SCC x Atuacao = Não Financeiro'!C189/'SCC x Atuacao = Não Financeiro'!C157-1</f>
        <v>-0.70508448366186305</v>
      </c>
      <c r="D157" s="16">
        <f>+'SCC x Atuacao = Não Financeiro'!D189/'SCC x Atuacao = Não Financeiro'!D157-1</f>
        <v>0.13327829515953127</v>
      </c>
      <c r="E157" s="16">
        <f>+'SCC x Atuacao = Não Financeiro'!E189/'SCC x Atuacao = Não Financeiro'!E157-1</f>
        <v>1.5233718445530631</v>
      </c>
      <c r="F157" s="16">
        <f>+'SCC x Atuacao = Não Financeiro'!F189/'SCC x Atuacao = Não Financeiro'!F157-1</f>
        <v>-6.351177755753179E-2</v>
      </c>
      <c r="G157" s="16">
        <f>+'SCC x Atuacao = Não Financeiro'!G189/'SCC x Atuacao = Não Financeiro'!G157-1</f>
        <v>0.21968814867007502</v>
      </c>
      <c r="H157" s="16">
        <f>+'SCC x Atuacao = Não Financeiro'!H189/'SCC x Atuacao = Não Financeiro'!H157-1</f>
        <v>-4.0854960461356171E-4</v>
      </c>
      <c r="I157" s="16">
        <f>+'SCC x Atuacao = Não Financeiro'!I189/'SCC x Atuacao = Não Financeiro'!I157-1</f>
        <v>6.9584946004963122E-2</v>
      </c>
      <c r="J157" s="16">
        <f>+'SCC x Atuacao = Não Financeiro'!J189/'SCC x Atuacao = Não Financeiro'!J157-1</f>
        <v>-0.85537355469884746</v>
      </c>
      <c r="K157" s="16">
        <f>+'SCC x Atuacao = Não Financeiro'!K189/'SCC x Atuacao = Não Financeiro'!K157-1</f>
        <v>0.28534914891090191</v>
      </c>
      <c r="L157" s="16">
        <f>+'SCC x Atuacao = Não Financeiro'!L189/'SCC x Atuacao = Não Financeiro'!L157-1</f>
        <v>7.7730737882483414E-2</v>
      </c>
    </row>
    <row r="158" spans="1:12" x14ac:dyDescent="0.25">
      <c r="A158" s="123" t="s">
        <v>554</v>
      </c>
      <c r="B158" s="16">
        <f>+'SCC x Atuacao = Não Financeiro'!B190/'SCC x Atuacao = Não Financeiro'!B158-1</f>
        <v>0.23326944173653352</v>
      </c>
      <c r="C158" s="16">
        <f>+'SCC x Atuacao = Não Financeiro'!C190/'SCC x Atuacao = Não Financeiro'!C158-1</f>
        <v>0.77701669933891826</v>
      </c>
      <c r="D158" s="16">
        <f>+'SCC x Atuacao = Não Financeiro'!D190/'SCC x Atuacao = Não Financeiro'!D158-1</f>
        <v>-0.10328949587421665</v>
      </c>
      <c r="E158" s="16">
        <f>+'SCC x Atuacao = Não Financeiro'!E190/'SCC x Atuacao = Não Financeiro'!E158-1</f>
        <v>1.0117469858765791</v>
      </c>
      <c r="F158" s="16">
        <f>+'SCC x Atuacao = Não Financeiro'!F190/'SCC x Atuacao = Não Financeiro'!F158-1</f>
        <v>-0.13991054022727134</v>
      </c>
      <c r="G158" s="16">
        <f>+'SCC x Atuacao = Não Financeiro'!G190/'SCC x Atuacao = Não Financeiro'!G158-1</f>
        <v>0.20675047626338361</v>
      </c>
      <c r="H158" s="16">
        <f>+'SCC x Atuacao = Não Financeiro'!H190/'SCC x Atuacao = Não Financeiro'!H158-1</f>
        <v>0.18194082118302757</v>
      </c>
      <c r="I158" s="16">
        <f>+'SCC x Atuacao = Não Financeiro'!I190/'SCC x Atuacao = Não Financeiro'!I158-1</f>
        <v>1.6591108742669252</v>
      </c>
      <c r="J158" s="16">
        <f>+'SCC x Atuacao = Não Financeiro'!J190/'SCC x Atuacao = Não Financeiro'!J158-1</f>
        <v>-0.40557533809808188</v>
      </c>
      <c r="K158" s="16">
        <f>+'SCC x Atuacao = Não Financeiro'!K190/'SCC x Atuacao = Não Financeiro'!K158-1</f>
        <v>-4.5869976818629921E-3</v>
      </c>
      <c r="L158" s="16">
        <f>+'SCC x Atuacao = Não Financeiro'!L190/'SCC x Atuacao = Não Financeiro'!L158-1</f>
        <v>-3.6853974339171036E-2</v>
      </c>
    </row>
    <row r="159" spans="1:12" x14ac:dyDescent="0.25">
      <c r="A159" s="123" t="s">
        <v>555</v>
      </c>
      <c r="B159" s="16">
        <f>+'SCC x Atuacao = Não Financeiro'!B191/'SCC x Atuacao = Não Financeiro'!B159-1</f>
        <v>0.1000518413856315</v>
      </c>
      <c r="C159" s="16">
        <f>+'SCC x Atuacao = Não Financeiro'!C191/'SCC x Atuacao = Não Financeiro'!C159-1</f>
        <v>0.30202988602354464</v>
      </c>
      <c r="D159" s="16">
        <f>+'SCC x Atuacao = Não Financeiro'!D191/'SCC x Atuacao = Não Financeiro'!D159-1</f>
        <v>5.9294025119031701E-2</v>
      </c>
      <c r="E159" s="16">
        <f>+'SCC x Atuacao = Não Financeiro'!E191/'SCC x Atuacao = Não Financeiro'!E159-1</f>
        <v>0.92998075996393492</v>
      </c>
      <c r="F159" s="16">
        <f>+'SCC x Atuacao = Não Financeiro'!F191/'SCC x Atuacao = Não Financeiro'!F159-1</f>
        <v>-5.6776133410984753E-2</v>
      </c>
      <c r="G159" s="16">
        <f>+'SCC x Atuacao = Não Financeiro'!G191/'SCC x Atuacao = Não Financeiro'!G159-1</f>
        <v>-5.349778682764994E-2</v>
      </c>
      <c r="H159" s="16">
        <f>+'SCC x Atuacao = Não Financeiro'!H191/'SCC x Atuacao = Não Financeiro'!H159-1</f>
        <v>2.1053568960010649E-2</v>
      </c>
      <c r="I159" s="16">
        <f>+'SCC x Atuacao = Não Financeiro'!I191/'SCC x Atuacao = Não Financeiro'!I159-1</f>
        <v>-8.2031679663700952E-2</v>
      </c>
      <c r="J159" s="16">
        <f>+'SCC x Atuacao = Não Financeiro'!J191/'SCC x Atuacao = Não Financeiro'!J159-1</f>
        <v>-0.17234463964367963</v>
      </c>
      <c r="K159" s="16">
        <f>+'SCC x Atuacao = Não Financeiro'!K191/'SCC x Atuacao = Não Financeiro'!K159-1</f>
        <v>-0.50837509720094931</v>
      </c>
      <c r="L159" s="16">
        <f>+'SCC x Atuacao = Não Financeiro'!L191/'SCC x Atuacao = Não Financeiro'!L159-1</f>
        <v>-6.6987487103461585E-2</v>
      </c>
    </row>
    <row r="160" spans="1:12" x14ac:dyDescent="0.25">
      <c r="A160" s="123" t="s">
        <v>95</v>
      </c>
      <c r="B160" s="16">
        <f>+'SCC x Atuacao = Não Financeiro'!B192/'SCC x Atuacao = Não Financeiro'!B160-1</f>
        <v>0.16190846990706076</v>
      </c>
      <c r="C160" s="16">
        <f>+'SCC x Atuacao = Não Financeiro'!C192/'SCC x Atuacao = Não Financeiro'!C160-1</f>
        <v>8.2540724526490639E-2</v>
      </c>
      <c r="D160" s="16">
        <f>+'SCC x Atuacao = Não Financeiro'!D192/'SCC x Atuacao = Não Financeiro'!D160-1</f>
        <v>3.0167037854758716E-2</v>
      </c>
      <c r="E160" s="16">
        <f>+'SCC x Atuacao = Não Financeiro'!E192/'SCC x Atuacao = Não Financeiro'!E160-1</f>
        <v>0.13362011379644922</v>
      </c>
      <c r="F160" s="16">
        <f>+'SCC x Atuacao = Não Financeiro'!F192/'SCC x Atuacao = Não Financeiro'!F160-1</f>
        <v>-4.2266481645952036E-2</v>
      </c>
      <c r="G160" s="16">
        <f>+'SCC x Atuacao = Não Financeiro'!G192/'SCC x Atuacao = Não Financeiro'!G160-1</f>
        <v>0.10730229422417681</v>
      </c>
      <c r="H160" s="16">
        <f>+'SCC x Atuacao = Não Financeiro'!H192/'SCC x Atuacao = Não Financeiro'!H160-1</f>
        <v>6.6273256769492361E-2</v>
      </c>
      <c r="I160" s="16">
        <f>+'SCC x Atuacao = Não Financeiro'!I192/'SCC x Atuacao = Não Financeiro'!I160-1</f>
        <v>0.16567421913916069</v>
      </c>
      <c r="J160" s="16">
        <f>+'SCC x Atuacao = Não Financeiro'!J192/'SCC x Atuacao = Não Financeiro'!J160-1</f>
        <v>7.3472168548610828E-2</v>
      </c>
      <c r="K160" s="16">
        <f>+'SCC x Atuacao = Não Financeiro'!K192/'SCC x Atuacao = Não Financeiro'!K160-1</f>
        <v>0.10588037291366459</v>
      </c>
      <c r="L160" s="16">
        <f>+'SCC x Atuacao = Não Financeiro'!L192/'SCC x Atuacao = Não Financeiro'!L160-1</f>
        <v>3.855097179613387E-2</v>
      </c>
    </row>
    <row r="161" spans="1:12" x14ac:dyDescent="0.25">
      <c r="A161" s="21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</row>
    <row r="162" spans="1:12" x14ac:dyDescent="0.25">
      <c r="A162" s="123"/>
      <c r="L162" s="16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s="123" customFormat="1" x14ac:dyDescent="0.25">
      <c r="A164" s="177"/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939</v>
      </c>
    </row>
    <row r="165" spans="1:12" x14ac:dyDescent="0.25">
      <c r="A165" s="123" t="s">
        <v>529</v>
      </c>
      <c r="B165" s="16">
        <f>+'SCC x Atuacao = Não Financeiro'!B197/'SCC x Atuacao = Não Financeiro'!B165-1</f>
        <v>0.1922574126997143</v>
      </c>
      <c r="C165" s="16">
        <f>+'SCC x Atuacao = Não Financeiro'!C197/'SCC x Atuacao = Não Financeiro'!C165-1</f>
        <v>-0.21378117798302687</v>
      </c>
      <c r="D165" s="16">
        <f>+'SCC x Atuacao = Não Financeiro'!D197/'SCC x Atuacao = Não Financeiro'!D165-1</f>
        <v>0.10880493465816587</v>
      </c>
      <c r="E165" s="16">
        <f>+'SCC x Atuacao = Não Financeiro'!E197/'SCC x Atuacao = Não Financeiro'!E165-1</f>
        <v>-8.8962981068110292E-3</v>
      </c>
      <c r="F165" s="16">
        <f>+'SCC x Atuacao = Não Financeiro'!F197/'SCC x Atuacao = Não Financeiro'!F165-1</f>
        <v>2.1950789230085199E-2</v>
      </c>
      <c r="G165" s="16">
        <f>+'SCC x Atuacao = Não Financeiro'!G197/'SCC x Atuacao = Não Financeiro'!G165-1</f>
        <v>0.10500810296458329</v>
      </c>
      <c r="H165" s="16">
        <f>+'SCC x Atuacao = Não Financeiro'!H197/'SCC x Atuacao = Não Financeiro'!H165-1</f>
        <v>-3.9253177977578768E-2</v>
      </c>
      <c r="I165" s="16">
        <f>+'SCC x Atuacao = Não Financeiro'!I197/'SCC x Atuacao = Não Financeiro'!I165-1</f>
        <v>1.2740116306944431</v>
      </c>
      <c r="J165" s="16">
        <f>+'SCC x Atuacao = Não Financeiro'!J197/'SCC x Atuacao = Não Financeiro'!J165-1</f>
        <v>3.3206492570566724</v>
      </c>
      <c r="K165" s="16">
        <f>+'SCC x Atuacao = Não Financeiro'!K197/'SCC x Atuacao = Não Financeiro'!K165-1</f>
        <v>0.10182063822153475</v>
      </c>
      <c r="L165" s="16">
        <f>+'SCC x Atuacao = Não Financeiro'!L197/'SCC x Atuacao = Não Financeiro'!L165-1</f>
        <v>0.11421590355849665</v>
      </c>
    </row>
    <row r="166" spans="1:12" x14ac:dyDescent="0.25">
      <c r="A166" s="123" t="s">
        <v>530</v>
      </c>
      <c r="B166" s="16">
        <f>+'SCC x Atuacao = Não Financeiro'!B198/'SCC x Atuacao = Não Financeiro'!B166-1</f>
        <v>-0.47604422775319022</v>
      </c>
      <c r="C166" s="16">
        <f>+'SCC x Atuacao = Não Financeiro'!C198/'SCC x Atuacao = Não Financeiro'!C166-1</f>
        <v>1.1076255938465023</v>
      </c>
      <c r="D166" s="16">
        <f>+'SCC x Atuacao = Não Financeiro'!D198/'SCC x Atuacao = Não Financeiro'!D166-1</f>
        <v>0.38149525834713716</v>
      </c>
      <c r="E166" s="16">
        <f>+'SCC x Atuacao = Não Financeiro'!E198/'SCC x Atuacao = Não Financeiro'!E166-1</f>
        <v>-1</v>
      </c>
      <c r="F166" s="16">
        <f>+'SCC x Atuacao = Não Financeiro'!F198/'SCC x Atuacao = Não Financeiro'!F166-1</f>
        <v>-0.24160545422550239</v>
      </c>
      <c r="G166" s="16">
        <f>+'SCC x Atuacao = Não Financeiro'!G198/'SCC x Atuacao = Não Financeiro'!G166-1</f>
        <v>7.9971791402193348E-2</v>
      </c>
      <c r="H166" s="16">
        <f>+'SCC x Atuacao = Não Financeiro'!H198/'SCC x Atuacao = Não Financeiro'!H166-1</f>
        <v>1.6252424501395302E-2</v>
      </c>
      <c r="I166" s="16">
        <f>+'SCC x Atuacao = Não Financeiro'!I198/'SCC x Atuacao = Não Financeiro'!I166-1</f>
        <v>5.4382720124002137E-2</v>
      </c>
      <c r="J166" s="16">
        <f>+'SCC x Atuacao = Não Financeiro'!J198/'SCC x Atuacao = Não Financeiro'!J166-1</f>
        <v>0.1907322368745954</v>
      </c>
      <c r="K166" s="16">
        <f>+'SCC x Atuacao = Não Financeiro'!K198/'SCC x Atuacao = Não Financeiro'!K166-1</f>
        <v>-0.26117849212342736</v>
      </c>
      <c r="L166" s="16">
        <f>+'SCC x Atuacao = Não Financeiro'!L198/'SCC x Atuacao = Não Financeiro'!L166-1</f>
        <v>0.24193401242429013</v>
      </c>
    </row>
    <row r="167" spans="1:12" x14ac:dyDescent="0.25">
      <c r="A167" s="123" t="s">
        <v>531</v>
      </c>
      <c r="B167" s="16">
        <f>+'SCC x Atuacao = Não Financeiro'!B199/'SCC x Atuacao = Não Financeiro'!B167-1</f>
        <v>0.1503019521457476</v>
      </c>
      <c r="C167" s="16">
        <f>+'SCC x Atuacao = Não Financeiro'!C199/'SCC x Atuacao = Não Financeiro'!C167-1</f>
        <v>5.4550626480296405E-3</v>
      </c>
      <c r="D167" s="16">
        <f>+'SCC x Atuacao = Não Financeiro'!D199/'SCC x Atuacao = Não Financeiro'!D167-1</f>
        <v>1.8791106730856155E-2</v>
      </c>
      <c r="E167" s="16">
        <f>+'SCC x Atuacao = Não Financeiro'!E199/'SCC x Atuacao = Não Financeiro'!E167-1</f>
        <v>7.9720389975324046E-3</v>
      </c>
      <c r="F167" s="16">
        <f>+'SCC x Atuacao = Não Financeiro'!F199/'SCC x Atuacao = Não Financeiro'!F167-1</f>
        <v>-0.25950332616568661</v>
      </c>
      <c r="G167" s="16">
        <f>+'SCC x Atuacao = Não Financeiro'!G199/'SCC x Atuacao = Não Financeiro'!G167-1</f>
        <v>-6.4870870370398626E-2</v>
      </c>
      <c r="H167" s="16">
        <f>+'SCC x Atuacao = Não Financeiro'!H199/'SCC x Atuacao = Não Financeiro'!H167-1</f>
        <v>0.22112737478364486</v>
      </c>
      <c r="I167" s="16">
        <f>+'SCC x Atuacao = Não Financeiro'!I199/'SCC x Atuacao = Não Financeiro'!I167-1</f>
        <v>7.8334871676405999</v>
      </c>
      <c r="J167" s="16">
        <f>+'SCC x Atuacao = Não Financeiro'!J199/'SCC x Atuacao = Não Financeiro'!J167-1</f>
        <v>1.5364315217856412</v>
      </c>
      <c r="K167" s="16">
        <f>+'SCC x Atuacao = Não Financeiro'!K199/'SCC x Atuacao = Não Financeiro'!K167-1</f>
        <v>-2.9467600724650156E-2</v>
      </c>
      <c r="L167" s="16">
        <f>+'SCC x Atuacao = Não Financeiro'!L199/'SCC x Atuacao = Não Financeiro'!L167-1</f>
        <v>4.4911724699192579E-3</v>
      </c>
    </row>
    <row r="168" spans="1:12" x14ac:dyDescent="0.25">
      <c r="A168" s="123" t="s">
        <v>532</v>
      </c>
      <c r="B168" s="16">
        <f>+'SCC x Atuacao = Não Financeiro'!B200/'SCC x Atuacao = Não Financeiro'!B168-1</f>
        <v>-0.30476839628211672</v>
      </c>
      <c r="C168" s="16">
        <f>+'SCC x Atuacao = Não Financeiro'!C200/'SCC x Atuacao = Não Financeiro'!C168-1</f>
        <v>-0.24130684583543482</v>
      </c>
      <c r="D168" s="16">
        <f>+'SCC x Atuacao = Não Financeiro'!D200/'SCC x Atuacao = Não Financeiro'!D168-1</f>
        <v>0.20877348559238929</v>
      </c>
      <c r="E168" s="16">
        <f>+'SCC x Atuacao = Não Financeiro'!E200/'SCC x Atuacao = Não Financeiro'!E168-1</f>
        <v>-0.49570023654734119</v>
      </c>
      <c r="F168" s="16">
        <f>+'SCC x Atuacao = Não Financeiro'!F200/'SCC x Atuacao = Não Financeiro'!F168-1</f>
        <v>0.47969884756829551</v>
      </c>
      <c r="G168" s="16">
        <f>+'SCC x Atuacao = Não Financeiro'!G200/'SCC x Atuacao = Não Financeiro'!G168-1</f>
        <v>-5.3227704065284542E-2</v>
      </c>
      <c r="H168" s="16">
        <f>+'SCC x Atuacao = Não Financeiro'!H200/'SCC x Atuacao = Não Financeiro'!H168-1</f>
        <v>0.17350465360399348</v>
      </c>
      <c r="I168" s="16">
        <f>+'SCC x Atuacao = Não Financeiro'!I200/'SCC x Atuacao = Não Financeiro'!I168-1</f>
        <v>0.22247070265437241</v>
      </c>
      <c r="J168" s="16">
        <f>+'SCC x Atuacao = Não Financeiro'!J200/'SCC x Atuacao = Não Financeiro'!J168-1</f>
        <v>-7.3569051694906906E-2</v>
      </c>
      <c r="K168" s="16">
        <f>+'SCC x Atuacao = Não Financeiro'!K200/'SCC x Atuacao = Não Financeiro'!K168-1</f>
        <v>-0.11150529764682027</v>
      </c>
      <c r="L168" s="16">
        <f>+'SCC x Atuacao = Não Financeiro'!L200/'SCC x Atuacao = Não Financeiro'!L168-1</f>
        <v>0.19701049819898486</v>
      </c>
    </row>
    <row r="169" spans="1:12" x14ac:dyDescent="0.25">
      <c r="A169" s="123" t="s">
        <v>533</v>
      </c>
      <c r="B169" s="16">
        <f>+'SCC x Atuacao = Não Financeiro'!B201/'SCC x Atuacao = Não Financeiro'!B169-1</f>
        <v>0.62830038359953688</v>
      </c>
      <c r="C169" s="16">
        <f>+'SCC x Atuacao = Não Financeiro'!C201/'SCC x Atuacao = Não Financeiro'!C169-1</f>
        <v>0.23579822809659201</v>
      </c>
      <c r="D169" s="16">
        <f>+'SCC x Atuacao = Não Financeiro'!D201/'SCC x Atuacao = Não Financeiro'!D169-1</f>
        <v>1.7687906827235089E-2</v>
      </c>
      <c r="E169" s="16">
        <f>+'SCC x Atuacao = Não Financeiro'!E201/'SCC x Atuacao = Não Financeiro'!E169-1</f>
        <v>-9.0910104991781537E-4</v>
      </c>
      <c r="F169" s="16">
        <f>+'SCC x Atuacao = Não Financeiro'!F201/'SCC x Atuacao = Não Financeiro'!F169-1</f>
        <v>-0.11013365114985185</v>
      </c>
      <c r="G169" s="16">
        <f>+'SCC x Atuacao = Não Financeiro'!G201/'SCC x Atuacao = Não Financeiro'!G169-1</f>
        <v>7.1663576165528431E-2</v>
      </c>
      <c r="H169" s="16">
        <f>+'SCC x Atuacao = Não Financeiro'!H201/'SCC x Atuacao = Não Financeiro'!H169-1</f>
        <v>0.1081733131348932</v>
      </c>
      <c r="I169" s="16">
        <f>+'SCC x Atuacao = Não Financeiro'!I201/'SCC x Atuacao = Não Financeiro'!I169-1</f>
        <v>1.5622734912529777</v>
      </c>
      <c r="J169" s="16">
        <f>+'SCC x Atuacao = Não Financeiro'!J201/'SCC x Atuacao = Não Financeiro'!J169-1</f>
        <v>0.19986881123074185</v>
      </c>
      <c r="K169" s="16">
        <f>+'SCC x Atuacao = Não Financeiro'!K201/'SCC x Atuacao = Não Financeiro'!K169-1</f>
        <v>2.5865299378440287E-2</v>
      </c>
      <c r="L169" s="16">
        <f>+'SCC x Atuacao = Não Financeiro'!L201/'SCC x Atuacao = Não Financeiro'!L169-1</f>
        <v>5.6512961751383983E-2</v>
      </c>
    </row>
    <row r="170" spans="1:12" x14ac:dyDescent="0.25">
      <c r="A170" s="123" t="s">
        <v>534</v>
      </c>
      <c r="B170" s="16">
        <f>+'SCC x Atuacao = Não Financeiro'!B202/'SCC x Atuacao = Não Financeiro'!B170-1</f>
        <v>-0.23380614617026885</v>
      </c>
      <c r="C170" s="16">
        <f>+'SCC x Atuacao = Não Financeiro'!C202/'SCC x Atuacao = Não Financeiro'!C170-1</f>
        <v>4.1488373659041029</v>
      </c>
      <c r="D170" s="16">
        <f>+'SCC x Atuacao = Não Financeiro'!D202/'SCC x Atuacao = Não Financeiro'!D170-1</f>
        <v>8.404738156926439E-2</v>
      </c>
      <c r="E170" s="16" t="e">
        <f>+'SCC x Atuacao = Não Financeiro'!E202/'SCC x Atuacao = Não Financeiro'!E170-1</f>
        <v>#DIV/0!</v>
      </c>
      <c r="F170" s="16" t="e">
        <f>+'SCC x Atuacao = Não Financeiro'!F202/'SCC x Atuacao = Não Financeiro'!F170-1</f>
        <v>#DIV/0!</v>
      </c>
      <c r="G170" s="16">
        <f>+'SCC x Atuacao = Não Financeiro'!G202/'SCC x Atuacao = Não Financeiro'!G170-1</f>
        <v>5.3348426671044447E-2</v>
      </c>
      <c r="H170" s="16">
        <f>+'SCC x Atuacao = Não Financeiro'!H202/'SCC x Atuacao = Não Financeiro'!H170-1</f>
        <v>1.3637046701279139</v>
      </c>
      <c r="I170" s="16" t="e">
        <f>+'SCC x Atuacao = Não Financeiro'!I202/'SCC x Atuacao = Não Financeiro'!I170-1</f>
        <v>#DIV/0!</v>
      </c>
      <c r="J170" s="16">
        <f>+'SCC x Atuacao = Não Financeiro'!J202/'SCC x Atuacao = Não Financeiro'!J170-1</f>
        <v>3.2133505648289651E-2</v>
      </c>
      <c r="K170" s="16">
        <f>+'SCC x Atuacao = Não Financeiro'!K202/'SCC x Atuacao = Não Financeiro'!K170-1</f>
        <v>-1.753583174979767E-2</v>
      </c>
      <c r="L170" s="16">
        <f>+'SCC x Atuacao = Não Financeiro'!L202/'SCC x Atuacao = Não Financeiro'!L170-1</f>
        <v>0.16755590041389601</v>
      </c>
    </row>
    <row r="171" spans="1:12" x14ac:dyDescent="0.25">
      <c r="A171" s="123" t="s">
        <v>535</v>
      </c>
      <c r="B171" s="16">
        <f>+'SCC x Atuacao = Não Financeiro'!B203/'SCC x Atuacao = Não Financeiro'!B171-1</f>
        <v>-0.15338668549246215</v>
      </c>
      <c r="C171" s="16">
        <f>+'SCC x Atuacao = Não Financeiro'!C203/'SCC x Atuacao = Não Financeiro'!C171-1</f>
        <v>-0.18616437682974363</v>
      </c>
      <c r="D171" s="16">
        <f>+'SCC x Atuacao = Não Financeiro'!D203/'SCC x Atuacao = Não Financeiro'!D171-1</f>
        <v>7.1757954253093059E-2</v>
      </c>
      <c r="E171" s="16" t="e">
        <f>+'SCC x Atuacao = Não Financeiro'!E203/'SCC x Atuacao = Não Financeiro'!E171-1</f>
        <v>#DIV/0!</v>
      </c>
      <c r="F171" s="16">
        <f>+'SCC x Atuacao = Não Financeiro'!F203/'SCC x Atuacao = Não Financeiro'!F171-1</f>
        <v>9.7308404132350423E-2</v>
      </c>
      <c r="G171" s="16">
        <f>+'SCC x Atuacao = Não Financeiro'!G203/'SCC x Atuacao = Não Financeiro'!G171-1</f>
        <v>0.26372197580633672</v>
      </c>
      <c r="H171" s="16">
        <f>+'SCC x Atuacao = Não Financeiro'!H203/'SCC x Atuacao = Não Financeiro'!H171-1</f>
        <v>0.19399939711899972</v>
      </c>
      <c r="I171" s="16">
        <f>+'SCC x Atuacao = Não Financeiro'!I203/'SCC x Atuacao = Não Financeiro'!I171-1</f>
        <v>-1</v>
      </c>
      <c r="J171" s="16" t="e">
        <f>+'SCC x Atuacao = Não Financeiro'!J203/'SCC x Atuacao = Não Financeiro'!J171-1</f>
        <v>#DIV/0!</v>
      </c>
      <c r="K171" s="16">
        <f>+'SCC x Atuacao = Não Financeiro'!K203/'SCC x Atuacao = Não Financeiro'!K171-1</f>
        <v>-0.21062320036800697</v>
      </c>
      <c r="L171" s="16">
        <f>+'SCC x Atuacao = Não Financeiro'!L203/'SCC x Atuacao = Não Financeiro'!L171-1</f>
        <v>5.5385925786030299E-2</v>
      </c>
    </row>
    <row r="172" spans="1:12" x14ac:dyDescent="0.25">
      <c r="A172" s="123" t="s">
        <v>536</v>
      </c>
      <c r="B172" s="16">
        <f>+'SCC x Atuacao = Não Financeiro'!B204/'SCC x Atuacao = Não Financeiro'!B172-1</f>
        <v>1.1837663264211162</v>
      </c>
      <c r="C172" s="16">
        <f>+'SCC x Atuacao = Não Financeiro'!C204/'SCC x Atuacao = Não Financeiro'!C172-1</f>
        <v>0.28371337751406944</v>
      </c>
      <c r="D172" s="16">
        <f>+'SCC x Atuacao = Não Financeiro'!D204/'SCC x Atuacao = Não Financeiro'!D172-1</f>
        <v>9.4427684422097036E-2</v>
      </c>
      <c r="E172" s="16">
        <f>+'SCC x Atuacao = Não Financeiro'!E204/'SCC x Atuacao = Não Financeiro'!E172-1</f>
        <v>1.563844751042426</v>
      </c>
      <c r="F172" s="16">
        <f>+'SCC x Atuacao = Não Financeiro'!F204/'SCC x Atuacao = Não Financeiro'!F172-1</f>
        <v>-0.15190553501885229</v>
      </c>
      <c r="G172" s="16">
        <f>+'SCC x Atuacao = Não Financeiro'!G204/'SCC x Atuacao = Não Financeiro'!G172-1</f>
        <v>0.10041239247131228</v>
      </c>
      <c r="H172" s="16">
        <f>+'SCC x Atuacao = Não Financeiro'!H204/'SCC x Atuacao = Não Financeiro'!H172-1</f>
        <v>0.30968178429049309</v>
      </c>
      <c r="I172" s="16">
        <f>+'SCC x Atuacao = Não Financeiro'!I204/'SCC x Atuacao = Não Financeiro'!I172-1</f>
        <v>-0.636888372676645</v>
      </c>
      <c r="J172" s="16">
        <f>+'SCC x Atuacao = Não Financeiro'!J204/'SCC x Atuacao = Não Financeiro'!J172-1</f>
        <v>3.5315789164979572E-2</v>
      </c>
      <c r="K172" s="16">
        <f>+'SCC x Atuacao = Não Financeiro'!K204/'SCC x Atuacao = Não Financeiro'!K172-1</f>
        <v>-9.9745420545421015E-2</v>
      </c>
      <c r="L172" s="16">
        <f>+'SCC x Atuacao = Não Financeiro'!L204/'SCC x Atuacao = Não Financeiro'!L172-1</f>
        <v>6.1544193834691896E-2</v>
      </c>
    </row>
    <row r="173" spans="1:12" x14ac:dyDescent="0.25">
      <c r="A173" s="123" t="s">
        <v>537</v>
      </c>
      <c r="B173" s="16">
        <f>+'SCC x Atuacao = Não Financeiro'!B205/'SCC x Atuacao = Não Financeiro'!B173-1</f>
        <v>0.3037666538331063</v>
      </c>
      <c r="C173" s="16">
        <f>+'SCC x Atuacao = Não Financeiro'!C205/'SCC x Atuacao = Não Financeiro'!C173-1</f>
        <v>-3.5238252893200706E-2</v>
      </c>
      <c r="D173" s="16">
        <f>+'SCC x Atuacao = Não Financeiro'!D205/'SCC x Atuacao = Não Financeiro'!D173-1</f>
        <v>0.16608254489825724</v>
      </c>
      <c r="E173" s="16">
        <f>+'SCC x Atuacao = Não Financeiro'!E205/'SCC x Atuacao = Não Financeiro'!E173-1</f>
        <v>0.39772849116718723</v>
      </c>
      <c r="F173" s="16">
        <f>+'SCC x Atuacao = Não Financeiro'!F205/'SCC x Atuacao = Não Financeiro'!F173-1</f>
        <v>5.6609560064789566E-2</v>
      </c>
      <c r="G173" s="16">
        <f>+'SCC x Atuacao = Não Financeiro'!G205/'SCC x Atuacao = Não Financeiro'!G173-1</f>
        <v>0.17257215192273256</v>
      </c>
      <c r="H173" s="16">
        <f>+'SCC x Atuacao = Não Financeiro'!H205/'SCC x Atuacao = Não Financeiro'!H173-1</f>
        <v>0.13601926869934822</v>
      </c>
      <c r="I173" s="16">
        <f>+'SCC x Atuacao = Não Financeiro'!I205/'SCC x Atuacao = Não Financeiro'!I173-1</f>
        <v>0.71125589027984537</v>
      </c>
      <c r="J173" s="16">
        <f>+'SCC x Atuacao = Não Financeiro'!J205/'SCC x Atuacao = Não Financeiro'!J173-1</f>
        <v>0.91153542866798176</v>
      </c>
      <c r="K173" s="16">
        <f>+'SCC x Atuacao = Não Financeiro'!K205/'SCC x Atuacao = Não Financeiro'!K173-1</f>
        <v>0.43860244519444702</v>
      </c>
      <c r="L173" s="16">
        <f>+'SCC x Atuacao = Não Financeiro'!L205/'SCC x Atuacao = Não Financeiro'!L173-1</f>
        <v>0.20187891618108345</v>
      </c>
    </row>
    <row r="174" spans="1:12" x14ac:dyDescent="0.25">
      <c r="A174" s="123" t="s">
        <v>538</v>
      </c>
      <c r="B174" s="16">
        <f>+'SCC x Atuacao = Não Financeiro'!B206/'SCC x Atuacao = Não Financeiro'!B174-1</f>
        <v>0.22847086492271584</v>
      </c>
      <c r="C174" s="16">
        <f>+'SCC x Atuacao = Não Financeiro'!C206/'SCC x Atuacao = Não Financeiro'!C174-1</f>
        <v>0.1759897148114824</v>
      </c>
      <c r="D174" s="16">
        <f>+'SCC x Atuacao = Não Financeiro'!D206/'SCC x Atuacao = Não Financeiro'!D174-1</f>
        <v>0.11803680934493221</v>
      </c>
      <c r="E174" s="16">
        <f>+'SCC x Atuacao = Não Financeiro'!E206/'SCC x Atuacao = Não Financeiro'!E174-1</f>
        <v>0.88417736164341587</v>
      </c>
      <c r="F174" s="16">
        <f>+'SCC x Atuacao = Não Financeiro'!F206/'SCC x Atuacao = Não Financeiro'!F174-1</f>
        <v>-6.4589386502990065E-3</v>
      </c>
      <c r="G174" s="16">
        <f>+'SCC x Atuacao = Não Financeiro'!G206/'SCC x Atuacao = Não Financeiro'!G174-1</f>
        <v>3.7694589363383546E-2</v>
      </c>
      <c r="H174" s="16">
        <f>+'SCC x Atuacao = Não Financeiro'!H206/'SCC x Atuacao = Não Financeiro'!H174-1</f>
        <v>0.13196284053072094</v>
      </c>
      <c r="I174" s="16">
        <f>+'SCC x Atuacao = Não Financeiro'!I206/'SCC x Atuacao = Não Financeiro'!I174-1</f>
        <v>-6.1635924732552638E-3</v>
      </c>
      <c r="J174" s="16">
        <f>+'SCC x Atuacao = Não Financeiro'!J206/'SCC x Atuacao = Não Financeiro'!J174-1</f>
        <v>-0.90799360726253409</v>
      </c>
      <c r="K174" s="16">
        <f>+'SCC x Atuacao = Não Financeiro'!K206/'SCC x Atuacao = Não Financeiro'!K174-1</f>
        <v>5.4407178070937423E-2</v>
      </c>
      <c r="L174" s="16">
        <f>+'SCC x Atuacao = Não Financeiro'!L206/'SCC x Atuacao = Não Financeiro'!L174-1</f>
        <v>9.614726415410324E-2</v>
      </c>
    </row>
    <row r="175" spans="1:12" x14ac:dyDescent="0.25">
      <c r="A175" s="123" t="s">
        <v>539</v>
      </c>
      <c r="B175" s="16">
        <f>+'SCC x Atuacao = Não Financeiro'!B207/'SCC x Atuacao = Não Financeiro'!B175-1</f>
        <v>9.6536907532309923E-2</v>
      </c>
      <c r="C175" s="16">
        <f>+'SCC x Atuacao = Não Financeiro'!C207/'SCC x Atuacao = Não Financeiro'!C175-1</f>
        <v>0.18321461266217876</v>
      </c>
      <c r="D175" s="16">
        <f>+'SCC x Atuacao = Não Financeiro'!D207/'SCC x Atuacao = Não Financeiro'!D175-1</f>
        <v>-9.5371891481542903E-2</v>
      </c>
      <c r="E175" s="16">
        <f>+'SCC x Atuacao = Não Financeiro'!E207/'SCC x Atuacao = Não Financeiro'!E175-1</f>
        <v>0.35712517513435316</v>
      </c>
      <c r="F175" s="16">
        <f>+'SCC x Atuacao = Não Financeiro'!F207/'SCC x Atuacao = Não Financeiro'!F175-1</f>
        <v>-0.16676596841577307</v>
      </c>
      <c r="G175" s="16">
        <f>+'SCC x Atuacao = Não Financeiro'!G207/'SCC x Atuacao = Não Financeiro'!G175-1</f>
        <v>0.10406031148715078</v>
      </c>
      <c r="H175" s="16">
        <f>+'SCC x Atuacao = Não Financeiro'!H207/'SCC x Atuacao = Não Financeiro'!H175-1</f>
        <v>6.7939237626207571E-2</v>
      </c>
      <c r="I175" s="16">
        <f>+'SCC x Atuacao = Não Financeiro'!I207/'SCC x Atuacao = Não Financeiro'!I175-1</f>
        <v>-0.5860195050567234</v>
      </c>
      <c r="J175" s="16">
        <f>+'SCC x Atuacao = Não Financeiro'!J207/'SCC x Atuacao = Não Financeiro'!J175-1</f>
        <v>0.10885616207594917</v>
      </c>
      <c r="K175" s="16">
        <f>+'SCC x Atuacao = Não Financeiro'!K207/'SCC x Atuacao = Não Financeiro'!K175-1</f>
        <v>-1.3254210949484091E-2</v>
      </c>
      <c r="L175" s="16">
        <f>+'SCC x Atuacao = Não Financeiro'!L207/'SCC x Atuacao = Não Financeiro'!L175-1</f>
        <v>-7.3467036750232251E-2</v>
      </c>
    </row>
    <row r="176" spans="1:12" x14ac:dyDescent="0.25">
      <c r="A176" s="123" t="s">
        <v>540</v>
      </c>
      <c r="B176" s="16">
        <f>+'SCC x Atuacao = Não Financeiro'!B208/'SCC x Atuacao = Não Financeiro'!B176-1</f>
        <v>-0.10390632598497695</v>
      </c>
      <c r="C176" s="16">
        <f>+'SCC x Atuacao = Não Financeiro'!C208/'SCC x Atuacao = Não Financeiro'!C176-1</f>
        <v>-0.72045664392303665</v>
      </c>
      <c r="D176" s="16">
        <f>+'SCC x Atuacao = Não Financeiro'!D208/'SCC x Atuacao = Não Financeiro'!D176-1</f>
        <v>5.9377256882543694E-2</v>
      </c>
      <c r="E176" s="16">
        <f>+'SCC x Atuacao = Não Financeiro'!E208/'SCC x Atuacao = Não Financeiro'!E176-1</f>
        <v>-1.0505834391944746E-2</v>
      </c>
      <c r="F176" s="16">
        <f>+'SCC x Atuacao = Não Financeiro'!F208/'SCC x Atuacao = Não Financeiro'!F176-1</f>
        <v>-0.10544743376955468</v>
      </c>
      <c r="G176" s="16">
        <f>+'SCC x Atuacao = Não Financeiro'!G208/'SCC x Atuacao = Não Financeiro'!G176-1</f>
        <v>0.32241343287086188</v>
      </c>
      <c r="H176" s="16">
        <f>+'SCC x Atuacao = Não Financeiro'!H208/'SCC x Atuacao = Não Financeiro'!H176-1</f>
        <v>0.16680105058898587</v>
      </c>
      <c r="I176" s="16">
        <f>+'SCC x Atuacao = Não Financeiro'!I208/'SCC x Atuacao = Não Financeiro'!I176-1</f>
        <v>0.23610166101157293</v>
      </c>
      <c r="J176" s="16">
        <f>+'SCC x Atuacao = Não Financeiro'!J208/'SCC x Atuacao = Não Financeiro'!J176-1</f>
        <v>-1</v>
      </c>
      <c r="K176" s="16">
        <f>+'SCC x Atuacao = Não Financeiro'!K208/'SCC x Atuacao = Não Financeiro'!K176-1</f>
        <v>0.31403265566917438</v>
      </c>
      <c r="L176" s="16">
        <f>+'SCC x Atuacao = Não Financeiro'!L208/'SCC x Atuacao = Não Financeiro'!L176-1</f>
        <v>-1.388853781320043E-2</v>
      </c>
    </row>
    <row r="177" spans="1:12" x14ac:dyDescent="0.25">
      <c r="A177" s="123" t="s">
        <v>541</v>
      </c>
      <c r="B177" s="16">
        <f>+'SCC x Atuacao = Não Financeiro'!B209/'SCC x Atuacao = Não Financeiro'!B177-1</f>
        <v>-0.88673097561095393</v>
      </c>
      <c r="C177" s="16">
        <f>+'SCC x Atuacao = Não Financeiro'!C209/'SCC x Atuacao = Não Financeiro'!C177-1</f>
        <v>1.4509784919991331E-2</v>
      </c>
      <c r="D177" s="16">
        <f>+'SCC x Atuacao = Não Financeiro'!D209/'SCC x Atuacao = Não Financeiro'!D177-1</f>
        <v>0.11179918307567616</v>
      </c>
      <c r="E177" s="16">
        <f>+'SCC x Atuacao = Não Financeiro'!E209/'SCC x Atuacao = Não Financeiro'!E177-1</f>
        <v>1.8459229841633125</v>
      </c>
      <c r="F177" s="16">
        <f>+'SCC x Atuacao = Não Financeiro'!F209/'SCC x Atuacao = Não Financeiro'!F177-1</f>
        <v>0.46925886940391193</v>
      </c>
      <c r="G177" s="16">
        <f>+'SCC x Atuacao = Não Financeiro'!G209/'SCC x Atuacao = Não Financeiro'!G177-1</f>
        <v>0.56657014794331939</v>
      </c>
      <c r="H177" s="16">
        <f>+'SCC x Atuacao = Não Financeiro'!H209/'SCC x Atuacao = Não Financeiro'!H177-1</f>
        <v>0.11623312281160514</v>
      </c>
      <c r="I177" s="16">
        <f>+'SCC x Atuacao = Não Financeiro'!I209/'SCC x Atuacao = Não Financeiro'!I177-1</f>
        <v>0.17892693539363269</v>
      </c>
      <c r="J177" s="16">
        <f>+'SCC x Atuacao = Não Financeiro'!J209/'SCC x Atuacao = Não Financeiro'!J177-1</f>
        <v>0.62605156284524455</v>
      </c>
      <c r="K177" s="16">
        <f>+'SCC x Atuacao = Não Financeiro'!K209/'SCC x Atuacao = Não Financeiro'!K177-1</f>
        <v>9.2088897806542613E-2</v>
      </c>
      <c r="L177" s="16">
        <f>+'SCC x Atuacao = Não Financeiro'!L209/'SCC x Atuacao = Não Financeiro'!L177-1</f>
        <v>3.4061033320316181E-3</v>
      </c>
    </row>
    <row r="178" spans="1:12" x14ac:dyDescent="0.25">
      <c r="A178" s="123" t="s">
        <v>542</v>
      </c>
      <c r="B178" s="16">
        <f>+'SCC x Atuacao = Não Financeiro'!B210/'SCC x Atuacao = Não Financeiro'!B178-1</f>
        <v>0.33261279834196533</v>
      </c>
      <c r="C178" s="16">
        <f>+'SCC x Atuacao = Não Financeiro'!C210/'SCC x Atuacao = Não Financeiro'!C178-1</f>
        <v>0.49630336057016367</v>
      </c>
      <c r="D178" s="16">
        <f>+'SCC x Atuacao = Não Financeiro'!D210/'SCC x Atuacao = Não Financeiro'!D178-1</f>
        <v>6.7719491297248302E-2</v>
      </c>
      <c r="E178" s="16">
        <f>+'SCC x Atuacao = Não Financeiro'!E210/'SCC x Atuacao = Não Financeiro'!E178-1</f>
        <v>1.329280702395446</v>
      </c>
      <c r="F178" s="16">
        <f>+'SCC x Atuacao = Não Financeiro'!F210/'SCC x Atuacao = Não Financeiro'!F178-1</f>
        <v>-0.81901297245855065</v>
      </c>
      <c r="G178" s="16">
        <f>+'SCC x Atuacao = Não Financeiro'!G210/'SCC x Atuacao = Não Financeiro'!G178-1</f>
        <v>7.2883419162839802E-2</v>
      </c>
      <c r="H178" s="16">
        <f>+'SCC x Atuacao = Não Financeiro'!H210/'SCC x Atuacao = Não Financeiro'!H178-1</f>
        <v>0.17432018996303311</v>
      </c>
      <c r="I178" s="16">
        <f>+'SCC x Atuacao = Não Financeiro'!I210/'SCC x Atuacao = Não Financeiro'!I178-1</f>
        <v>0.49655706744011097</v>
      </c>
      <c r="J178" s="16">
        <f>+'SCC x Atuacao = Não Financeiro'!J210/'SCC x Atuacao = Não Financeiro'!J178-1</f>
        <v>0.25146669549183476</v>
      </c>
      <c r="K178" s="16">
        <f>+'SCC x Atuacao = Não Financeiro'!K210/'SCC x Atuacao = Não Financeiro'!K178-1</f>
        <v>-0.12769669747364598</v>
      </c>
      <c r="L178" s="16">
        <f>+'SCC x Atuacao = Não Financeiro'!L210/'SCC x Atuacao = Não Financeiro'!L178-1</f>
        <v>-2.656670085516688E-2</v>
      </c>
    </row>
    <row r="179" spans="1:12" x14ac:dyDescent="0.25">
      <c r="A179" s="123" t="s">
        <v>543</v>
      </c>
      <c r="B179" s="16">
        <f>+'SCC x Atuacao = Não Financeiro'!B211/'SCC x Atuacao = Não Financeiro'!B179-1</f>
        <v>0.72986124777968353</v>
      </c>
      <c r="C179" s="16">
        <f>+'SCC x Atuacao = Não Financeiro'!C211/'SCC x Atuacao = Não Financeiro'!C179-1</f>
        <v>0.74545947606455853</v>
      </c>
      <c r="D179" s="16">
        <f>+'SCC x Atuacao = Não Financeiro'!D211/'SCC x Atuacao = Não Financeiro'!D179-1</f>
        <v>7.4041681955541616E-2</v>
      </c>
      <c r="E179" s="16">
        <f>+'SCC x Atuacao = Não Financeiro'!E211/'SCC x Atuacao = Não Financeiro'!E179-1</f>
        <v>-0.21007850519649707</v>
      </c>
      <c r="F179" s="16">
        <f>+'SCC x Atuacao = Não Financeiro'!F211/'SCC x Atuacao = Não Financeiro'!F179-1</f>
        <v>0.18233287278730304</v>
      </c>
      <c r="G179" s="16">
        <f>+'SCC x Atuacao = Não Financeiro'!G211/'SCC x Atuacao = Não Financeiro'!G179-1</f>
        <v>-4.9690315867634283E-4</v>
      </c>
      <c r="H179" s="16">
        <f>+'SCC x Atuacao = Não Financeiro'!H211/'SCC x Atuacao = Não Financeiro'!H179-1</f>
        <v>-3.0174172234116559E-2</v>
      </c>
      <c r="I179" s="16" t="e">
        <f>+'SCC x Atuacao = Não Financeiro'!I211/'SCC x Atuacao = Não Financeiro'!I179-1</f>
        <v>#DIV/0!</v>
      </c>
      <c r="J179" s="16">
        <f>+'SCC x Atuacao = Não Financeiro'!J211/'SCC x Atuacao = Não Financeiro'!J179-1</f>
        <v>8.1890651002382464E-2</v>
      </c>
      <c r="K179" s="16">
        <f>+'SCC x Atuacao = Não Financeiro'!K211/'SCC x Atuacao = Não Financeiro'!K179-1</f>
        <v>7.4500355006977159E-2</v>
      </c>
      <c r="L179" s="16">
        <f>+'SCC x Atuacao = Não Financeiro'!L211/'SCC x Atuacao = Não Financeiro'!L179-1</f>
        <v>0.13275398382361625</v>
      </c>
    </row>
    <row r="180" spans="1:12" x14ac:dyDescent="0.25">
      <c r="A180" s="123" t="s">
        <v>544</v>
      </c>
      <c r="B180" s="16">
        <f>+'SCC x Atuacao = Não Financeiro'!B212/'SCC x Atuacao = Não Financeiro'!B180-1</f>
        <v>0.16004459829867201</v>
      </c>
      <c r="C180" s="16">
        <f>+'SCC x Atuacao = Não Financeiro'!C212/'SCC x Atuacao = Não Financeiro'!C180-1</f>
        <v>0.32259376560143171</v>
      </c>
      <c r="D180" s="16">
        <f>+'SCC x Atuacao = Não Financeiro'!D212/'SCC x Atuacao = Não Financeiro'!D180-1</f>
        <v>5.1113490320999766E-2</v>
      </c>
      <c r="E180" s="16">
        <f>+'SCC x Atuacao = Não Financeiro'!E212/'SCC x Atuacao = Não Financeiro'!E180-1</f>
        <v>0.20280100011579383</v>
      </c>
      <c r="F180" s="16">
        <f>+'SCC x Atuacao = Não Financeiro'!F212/'SCC x Atuacao = Não Financeiro'!F180-1</f>
        <v>-0.10808952237800873</v>
      </c>
      <c r="G180" s="16">
        <f>+'SCC x Atuacao = Não Financeiro'!G212/'SCC x Atuacao = Não Financeiro'!G180-1</f>
        <v>0.1128830124421798</v>
      </c>
      <c r="H180" s="16">
        <f>+'SCC x Atuacao = Não Financeiro'!H212/'SCC x Atuacao = Não Financeiro'!H180-1</f>
        <v>5.2253162162598787E-2</v>
      </c>
      <c r="I180" s="16">
        <f>+'SCC x Atuacao = Não Financeiro'!I212/'SCC x Atuacao = Não Financeiro'!I180-1</f>
        <v>8.6129365859735074E-2</v>
      </c>
      <c r="J180" s="16">
        <f>+'SCC x Atuacao = Não Financeiro'!J212/'SCC x Atuacao = Não Financeiro'!J180-1</f>
        <v>-1.0276705074221071E-2</v>
      </c>
      <c r="K180" s="16">
        <f>+'SCC x Atuacao = Não Financeiro'!K212/'SCC x Atuacao = Não Financeiro'!K180-1</f>
        <v>-5.9997389923026501E-2</v>
      </c>
      <c r="L180" s="16">
        <f>+'SCC x Atuacao = Não Financeiro'!L212/'SCC x Atuacao = Não Financeiro'!L180-1</f>
        <v>4.2093677943242369E-2</v>
      </c>
    </row>
    <row r="181" spans="1:12" x14ac:dyDescent="0.25">
      <c r="A181" s="123" t="s">
        <v>545</v>
      </c>
      <c r="B181" s="16">
        <f>+'SCC x Atuacao = Não Financeiro'!B213/'SCC x Atuacao = Não Financeiro'!B181-1</f>
        <v>-0.13791274742042026</v>
      </c>
      <c r="C181" s="16">
        <f>+'SCC x Atuacao = Não Financeiro'!C213/'SCC x Atuacao = Não Financeiro'!C181-1</f>
        <v>-3.9972296468670732E-2</v>
      </c>
      <c r="D181" s="16">
        <f>+'SCC x Atuacao = Não Financeiro'!D213/'SCC x Atuacao = Não Financeiro'!D181-1</f>
        <v>7.7534058207045176E-2</v>
      </c>
      <c r="E181" s="16">
        <f>+'SCC x Atuacao = Não Financeiro'!E213/'SCC x Atuacao = Não Financeiro'!E181-1</f>
        <v>0.16658935593822655</v>
      </c>
      <c r="F181" s="16">
        <f>+'SCC x Atuacao = Não Financeiro'!F213/'SCC x Atuacao = Não Financeiro'!F181-1</f>
        <v>-2.6713197151202017E-2</v>
      </c>
      <c r="G181" s="16">
        <f>+'SCC x Atuacao = Não Financeiro'!G213/'SCC x Atuacao = Não Financeiro'!G181-1</f>
        <v>7.1194707945128499E-2</v>
      </c>
      <c r="H181" s="16">
        <f>+'SCC x Atuacao = Não Financeiro'!H213/'SCC x Atuacao = Não Financeiro'!H181-1</f>
        <v>6.5678937015466898E-2</v>
      </c>
      <c r="I181" s="16">
        <f>+'SCC x Atuacao = Não Financeiro'!I213/'SCC x Atuacao = Não Financeiro'!I181-1</f>
        <v>0.13493583192127701</v>
      </c>
      <c r="J181" s="16">
        <f>+'SCC x Atuacao = Não Financeiro'!J213/'SCC x Atuacao = Não Financeiro'!J181-1</f>
        <v>-0.12636426232022835</v>
      </c>
      <c r="K181" s="16">
        <f>+'SCC x Atuacao = Não Financeiro'!K213/'SCC x Atuacao = Não Financeiro'!K181-1</f>
        <v>7.6101555175292157E-2</v>
      </c>
      <c r="L181" s="16">
        <f>+'SCC x Atuacao = Não Financeiro'!L213/'SCC x Atuacao = Não Financeiro'!L181-1</f>
        <v>3.0374162925676407E-2</v>
      </c>
    </row>
    <row r="182" spans="1:12" x14ac:dyDescent="0.25">
      <c r="A182" s="123" t="s">
        <v>546</v>
      </c>
      <c r="B182" s="16">
        <f>+'SCC x Atuacao = Não Financeiro'!B214/'SCC x Atuacao = Não Financeiro'!B182-1</f>
        <v>8.9438694249558193E-2</v>
      </c>
      <c r="C182" s="16">
        <f>+'SCC x Atuacao = Não Financeiro'!C214/'SCC x Atuacao = Não Financeiro'!C182-1</f>
        <v>0.65393423686191743</v>
      </c>
      <c r="D182" s="16">
        <f>+'SCC x Atuacao = Não Financeiro'!D214/'SCC x Atuacao = Não Financeiro'!D182-1</f>
        <v>8.6862421911814369E-2</v>
      </c>
      <c r="E182" s="16">
        <f>+'SCC x Atuacao = Não Financeiro'!E214/'SCC x Atuacao = Não Financeiro'!E182-1</f>
        <v>1.1323018141193844</v>
      </c>
      <c r="F182" s="16">
        <f>+'SCC x Atuacao = Não Financeiro'!F214/'SCC x Atuacao = Não Financeiro'!F182-1</f>
        <v>-4.0748361295845581E-2</v>
      </c>
      <c r="G182" s="16">
        <f>+'SCC x Atuacao = Não Financeiro'!G214/'SCC x Atuacao = Não Financeiro'!G182-1</f>
        <v>0.18071982949581944</v>
      </c>
      <c r="H182" s="16">
        <f>+'SCC x Atuacao = Não Financeiro'!H214/'SCC x Atuacao = Não Financeiro'!H182-1</f>
        <v>8.7944611313120813E-2</v>
      </c>
      <c r="I182" s="16">
        <f>+'SCC x Atuacao = Não Financeiro'!I214/'SCC x Atuacao = Não Financeiro'!I182-1</f>
        <v>4.6123102679249683E-2</v>
      </c>
      <c r="J182" s="16">
        <f>+'SCC x Atuacao = Não Financeiro'!J214/'SCC x Atuacao = Não Financeiro'!J182-1</f>
        <v>1.4692717438698377E-2</v>
      </c>
      <c r="K182" s="16">
        <f>+'SCC x Atuacao = Não Financeiro'!K214/'SCC x Atuacao = Não Financeiro'!K182-1</f>
        <v>0.10665320331744277</v>
      </c>
      <c r="L182" s="16">
        <f>+'SCC x Atuacao = Não Financeiro'!L214/'SCC x Atuacao = Não Financeiro'!L182-1</f>
        <v>8.0725499055739114E-2</v>
      </c>
    </row>
    <row r="183" spans="1:12" x14ac:dyDescent="0.25">
      <c r="A183" s="123" t="s">
        <v>547</v>
      </c>
      <c r="B183" s="16">
        <f>+'SCC x Atuacao = Não Financeiro'!B215/'SCC x Atuacao = Não Financeiro'!B183-1</f>
        <v>-0.13682443647318443</v>
      </c>
      <c r="C183" s="16">
        <f>+'SCC x Atuacao = Não Financeiro'!C215/'SCC x Atuacao = Não Financeiro'!C183-1</f>
        <v>6.4546635392164653E-2</v>
      </c>
      <c r="D183" s="16">
        <f>+'SCC x Atuacao = Não Financeiro'!D215/'SCC x Atuacao = Não Financeiro'!D183-1</f>
        <v>-3.9596504858543491E-2</v>
      </c>
      <c r="E183" s="16">
        <f>+'SCC x Atuacao = Não Financeiro'!E215/'SCC x Atuacao = Não Financeiro'!E183-1</f>
        <v>3.8739172263010824E-2</v>
      </c>
      <c r="F183" s="16">
        <f>+'SCC x Atuacao = Não Financeiro'!F215/'SCC x Atuacao = Não Financeiro'!F183-1</f>
        <v>-0.12715632587114778</v>
      </c>
      <c r="G183" s="16">
        <f>+'SCC x Atuacao = Não Financeiro'!G215/'SCC x Atuacao = Não Financeiro'!G183-1</f>
        <v>7.9341682987654538E-2</v>
      </c>
      <c r="H183" s="16">
        <f>+'SCC x Atuacao = Não Financeiro'!H215/'SCC x Atuacao = Não Financeiro'!H183-1</f>
        <v>0.23329822172897074</v>
      </c>
      <c r="I183" s="16">
        <f>+'SCC x Atuacao = Não Financeiro'!I215/'SCC x Atuacao = Não Financeiro'!I183-1</f>
        <v>6.55767762056505E-2</v>
      </c>
      <c r="J183" s="16">
        <f>+'SCC x Atuacao = Não Financeiro'!J215/'SCC x Atuacao = Não Financeiro'!J183-1</f>
        <v>3.3200416646614883E-3</v>
      </c>
      <c r="K183" s="16">
        <f>+'SCC x Atuacao = Não Financeiro'!K215/'SCC x Atuacao = Não Financeiro'!K183-1</f>
        <v>6.5945741676830982E-2</v>
      </c>
      <c r="L183" s="16">
        <f>+'SCC x Atuacao = Não Financeiro'!L215/'SCC x Atuacao = Não Financeiro'!L183-1</f>
        <v>-3.7897006704495029E-2</v>
      </c>
    </row>
    <row r="184" spans="1:12" x14ac:dyDescent="0.25">
      <c r="A184" s="123" t="s">
        <v>548</v>
      </c>
      <c r="B184" s="16">
        <f>+'SCC x Atuacao = Não Financeiro'!B216/'SCC x Atuacao = Não Financeiro'!B184-1</f>
        <v>-0.1169562104742522</v>
      </c>
      <c r="C184" s="16">
        <f>+'SCC x Atuacao = Não Financeiro'!C216/'SCC x Atuacao = Não Financeiro'!C184-1</f>
        <v>1.3141734401079574E-2</v>
      </c>
      <c r="D184" s="16">
        <f>+'SCC x Atuacao = Não Financeiro'!D216/'SCC x Atuacao = Não Financeiro'!D184-1</f>
        <v>-1.0727987005090478E-2</v>
      </c>
      <c r="E184" s="16">
        <f>+'SCC x Atuacao = Não Financeiro'!E216/'SCC x Atuacao = Não Financeiro'!E184-1</f>
        <v>0.41882057663999106</v>
      </c>
      <c r="F184" s="16">
        <f>+'SCC x Atuacao = Não Financeiro'!F216/'SCC x Atuacao = Não Financeiro'!F184-1</f>
        <v>-0.1172079624544019</v>
      </c>
      <c r="G184" s="16">
        <f>+'SCC x Atuacao = Não Financeiro'!G216/'SCC x Atuacao = Não Financeiro'!G184-1</f>
        <v>9.9806927965628844E-5</v>
      </c>
      <c r="H184" s="16">
        <f>+'SCC x Atuacao = Não Financeiro'!H216/'SCC x Atuacao = Não Financeiro'!H184-1</f>
        <v>6.6740924092333564E-2</v>
      </c>
      <c r="I184" s="16">
        <f>+'SCC x Atuacao = Não Financeiro'!I216/'SCC x Atuacao = Não Financeiro'!I184-1</f>
        <v>0.19049111909030092</v>
      </c>
      <c r="J184" s="16">
        <f>+'SCC x Atuacao = Não Financeiro'!J216/'SCC x Atuacao = Não Financeiro'!J184-1</f>
        <v>-1.7290433133162919E-2</v>
      </c>
      <c r="K184" s="16">
        <f>+'SCC x Atuacao = Não Financeiro'!K216/'SCC x Atuacao = Não Financeiro'!K184-1</f>
        <v>2.4594302968298454E-2</v>
      </c>
      <c r="L184" s="16">
        <f>+'SCC x Atuacao = Não Financeiro'!L216/'SCC x Atuacao = Não Financeiro'!L184-1</f>
        <v>-1.041408050439141E-2</v>
      </c>
    </row>
    <row r="185" spans="1:12" x14ac:dyDescent="0.25">
      <c r="A185" s="123" t="s">
        <v>549</v>
      </c>
      <c r="B185" s="16">
        <f>+'SCC x Atuacao = Não Financeiro'!B217/'SCC x Atuacao = Não Financeiro'!B185-1</f>
        <v>0.12988927231109604</v>
      </c>
      <c r="C185" s="16">
        <f>+'SCC x Atuacao = Não Financeiro'!C217/'SCC x Atuacao = Não Financeiro'!C185-1</f>
        <v>-0.14902657842804612</v>
      </c>
      <c r="D185" s="16">
        <f>+'SCC x Atuacao = Não Financeiro'!D217/'SCC x Atuacao = Não Financeiro'!D185-1</f>
        <v>9.6056004007994966E-2</v>
      </c>
      <c r="E185" s="16">
        <f>+'SCC x Atuacao = Não Financeiro'!E217/'SCC x Atuacao = Não Financeiro'!E185-1</f>
        <v>0.32192114818888928</v>
      </c>
      <c r="F185" s="16">
        <f>+'SCC x Atuacao = Não Financeiro'!F217/'SCC x Atuacao = Não Financeiro'!F185-1</f>
        <v>-8.6185358042377702E-3</v>
      </c>
      <c r="G185" s="16">
        <f>+'SCC x Atuacao = Não Financeiro'!G217/'SCC x Atuacao = Não Financeiro'!G185-1</f>
        <v>-3.2068300674706118E-2</v>
      </c>
      <c r="H185" s="16">
        <f>+'SCC x Atuacao = Não Financeiro'!H217/'SCC x Atuacao = Não Financeiro'!H185-1</f>
        <v>7.0589070810823662E-2</v>
      </c>
      <c r="I185" s="16">
        <f>+'SCC x Atuacao = Não Financeiro'!I217/'SCC x Atuacao = Não Financeiro'!I185-1</f>
        <v>0.25688647248341145</v>
      </c>
      <c r="J185" s="16">
        <f>+'SCC x Atuacao = Não Financeiro'!J217/'SCC x Atuacao = Não Financeiro'!J185-1</f>
        <v>0.37731798042648146</v>
      </c>
      <c r="K185" s="16">
        <f>+'SCC x Atuacao = Não Financeiro'!K217/'SCC x Atuacao = Não Financeiro'!K185-1</f>
        <v>-0.10530091634726346</v>
      </c>
      <c r="L185" s="16">
        <f>+'SCC x Atuacao = Não Financeiro'!L217/'SCC x Atuacao = Não Financeiro'!L185-1</f>
        <v>4.7485207145431918E-2</v>
      </c>
    </row>
    <row r="186" spans="1:12" x14ac:dyDescent="0.25">
      <c r="A186" s="123" t="s">
        <v>550</v>
      </c>
      <c r="B186" s="16">
        <f>+'SCC x Atuacao = Não Financeiro'!B218/'SCC x Atuacao = Não Financeiro'!B186-1</f>
        <v>-0.11434508317330361</v>
      </c>
      <c r="C186" s="16">
        <f>+'SCC x Atuacao = Não Financeiro'!C218/'SCC x Atuacao = Não Financeiro'!C186-1</f>
        <v>7.1071803521403076E-2</v>
      </c>
      <c r="D186" s="16">
        <f>+'SCC x Atuacao = Não Financeiro'!D218/'SCC x Atuacao = Não Financeiro'!D186-1</f>
        <v>0.11869566438249346</v>
      </c>
      <c r="E186" s="16">
        <f>+'SCC x Atuacao = Não Financeiro'!E218/'SCC x Atuacao = Não Financeiro'!E186-1</f>
        <v>0.35567065335160719</v>
      </c>
      <c r="F186" s="16">
        <f>+'SCC x Atuacao = Não Financeiro'!F218/'SCC x Atuacao = Não Financeiro'!F186-1</f>
        <v>-4.2705127412632993E-2</v>
      </c>
      <c r="G186" s="16">
        <f>+'SCC x Atuacao = Não Financeiro'!G218/'SCC x Atuacao = Não Financeiro'!G186-1</f>
        <v>5.7681254998780629E-2</v>
      </c>
      <c r="H186" s="16">
        <f>+'SCC x Atuacao = Não Financeiro'!H218/'SCC x Atuacao = Não Financeiro'!H186-1</f>
        <v>9.1909901695189644E-2</v>
      </c>
      <c r="I186" s="16">
        <f>+'SCC x Atuacao = Não Financeiro'!I218/'SCC x Atuacao = Não Financeiro'!I186-1</f>
        <v>0.17346048711758022</v>
      </c>
      <c r="J186" s="16">
        <f>+'SCC x Atuacao = Não Financeiro'!J218/'SCC x Atuacao = Não Financeiro'!J186-1</f>
        <v>-2.9513017358503757E-2</v>
      </c>
      <c r="K186" s="16">
        <f>+'SCC x Atuacao = Não Financeiro'!K218/'SCC x Atuacao = Não Financeiro'!K186-1</f>
        <v>0.10982252435726569</v>
      </c>
      <c r="L186" s="16">
        <f>+'SCC x Atuacao = Não Financeiro'!L218/'SCC x Atuacao = Não Financeiro'!L186-1</f>
        <v>8.0301965389287799E-2</v>
      </c>
    </row>
    <row r="187" spans="1:12" x14ac:dyDescent="0.25">
      <c r="A187" s="123" t="s">
        <v>551</v>
      </c>
      <c r="B187" s="16">
        <f>+'SCC x Atuacao = Não Financeiro'!B219/'SCC x Atuacao = Não Financeiro'!B187-1</f>
        <v>-2.189889228651043E-3</v>
      </c>
      <c r="C187" s="16">
        <f>+'SCC x Atuacao = Não Financeiro'!C219/'SCC x Atuacao = Não Financeiro'!C187-1</f>
        <v>8.7469148132564012E-3</v>
      </c>
      <c r="D187" s="16">
        <f>+'SCC x Atuacao = Não Financeiro'!D219/'SCC x Atuacao = Não Financeiro'!D187-1</f>
        <v>0.10319018832736693</v>
      </c>
      <c r="E187" s="16">
        <f>+'SCC x Atuacao = Não Financeiro'!E219/'SCC x Atuacao = Não Financeiro'!E187-1</f>
        <v>0.63446698593140449</v>
      </c>
      <c r="F187" s="16">
        <f>+'SCC x Atuacao = Não Financeiro'!F219/'SCC x Atuacao = Não Financeiro'!F187-1</f>
        <v>-9.4402018286926848E-2</v>
      </c>
      <c r="G187" s="16">
        <f>+'SCC x Atuacao = Não Financeiro'!G219/'SCC x Atuacao = Não Financeiro'!G187-1</f>
        <v>6.794848809498677E-2</v>
      </c>
      <c r="H187" s="16">
        <f>+'SCC x Atuacao = Não Financeiro'!H219/'SCC x Atuacao = Não Financeiro'!H187-1</f>
        <v>0.20718773220029929</v>
      </c>
      <c r="I187" s="16">
        <f>+'SCC x Atuacao = Não Financeiro'!I219/'SCC x Atuacao = Não Financeiro'!I187-1</f>
        <v>0.41788801463388903</v>
      </c>
      <c r="J187" s="16">
        <f>+'SCC x Atuacao = Não Financeiro'!J219/'SCC x Atuacao = Não Financeiro'!J187-1</f>
        <v>0.37573311900661444</v>
      </c>
      <c r="K187" s="16">
        <f>+'SCC x Atuacao = Não Financeiro'!K219/'SCC x Atuacao = Não Financeiro'!K187-1</f>
        <v>6.7092967559657435E-2</v>
      </c>
      <c r="L187" s="16">
        <f>+'SCC x Atuacao = Não Financeiro'!L219/'SCC x Atuacao = Não Financeiro'!L187-1</f>
        <v>5.3620869912660796E-2</v>
      </c>
    </row>
    <row r="188" spans="1:12" x14ac:dyDescent="0.25">
      <c r="A188" s="123" t="s">
        <v>552</v>
      </c>
      <c r="B188" s="16">
        <f>+'SCC x Atuacao = Não Financeiro'!B220/'SCC x Atuacao = Não Financeiro'!B188-1</f>
        <v>0.29985698622427281</v>
      </c>
      <c r="C188" s="16">
        <f>+'SCC x Atuacao = Não Financeiro'!C220/'SCC x Atuacao = Não Financeiro'!C188-1</f>
        <v>-5.977689332224867E-3</v>
      </c>
      <c r="D188" s="16">
        <f>+'SCC x Atuacao = Não Financeiro'!D220/'SCC x Atuacao = Não Financeiro'!D188-1</f>
        <v>8.1739619830963228E-2</v>
      </c>
      <c r="E188" s="16">
        <f>+'SCC x Atuacao = Não Financeiro'!E220/'SCC x Atuacao = Não Financeiro'!E188-1</f>
        <v>-0.22618632085070534</v>
      </c>
      <c r="F188" s="16">
        <f>+'SCC x Atuacao = Não Financeiro'!F220/'SCC x Atuacao = Não Financeiro'!F188-1</f>
        <v>6.6741603557343154E-3</v>
      </c>
      <c r="G188" s="16">
        <f>+'SCC x Atuacao = Não Financeiro'!G220/'SCC x Atuacao = Não Financeiro'!G188-1</f>
        <v>8.0427302674201728E-2</v>
      </c>
      <c r="H188" s="16">
        <f>+'SCC x Atuacao = Não Financeiro'!H220/'SCC x Atuacao = Não Financeiro'!H188-1</f>
        <v>0.2509105800216862</v>
      </c>
      <c r="I188" s="16">
        <f>+'SCC x Atuacao = Não Financeiro'!I220/'SCC x Atuacao = Não Financeiro'!I188-1</f>
        <v>4.58509661853439E-2</v>
      </c>
      <c r="J188" s="16">
        <f>+'SCC x Atuacao = Não Financeiro'!J220/'SCC x Atuacao = Não Financeiro'!J188-1</f>
        <v>2.7845268850675966</v>
      </c>
      <c r="K188" s="16">
        <f>+'SCC x Atuacao = Não Financeiro'!K220/'SCC x Atuacao = Não Financeiro'!K188-1</f>
        <v>0.23341411907471943</v>
      </c>
      <c r="L188" s="16">
        <f>+'SCC x Atuacao = Não Financeiro'!L220/'SCC x Atuacao = Não Financeiro'!L188-1</f>
        <v>9.9032195223290875E-2</v>
      </c>
    </row>
    <row r="189" spans="1:12" x14ac:dyDescent="0.25">
      <c r="A189" s="123" t="s">
        <v>553</v>
      </c>
      <c r="B189" s="16">
        <f>+'SCC x Atuacao = Não Financeiro'!B221/'SCC x Atuacao = Não Financeiro'!B189-1</f>
        <v>-0.1267577239335117</v>
      </c>
      <c r="C189" s="16">
        <f>+'SCC x Atuacao = Não Financeiro'!C221/'SCC x Atuacao = Não Financeiro'!C189-1</f>
        <v>0.15592851026680665</v>
      </c>
      <c r="D189" s="16">
        <f>+'SCC x Atuacao = Não Financeiro'!D221/'SCC x Atuacao = Não Financeiro'!D189-1</f>
        <v>0.14750490081483569</v>
      </c>
      <c r="E189" s="16">
        <f>+'SCC x Atuacao = Não Financeiro'!E221/'SCC x Atuacao = Não Financeiro'!E189-1</f>
        <v>-0.72299602508811711</v>
      </c>
      <c r="F189" s="16">
        <f>+'SCC x Atuacao = Não Financeiro'!F221/'SCC x Atuacao = Não Financeiro'!F189-1</f>
        <v>-6.7152603488196738E-2</v>
      </c>
      <c r="G189" s="16">
        <f>+'SCC x Atuacao = Não Financeiro'!G221/'SCC x Atuacao = Não Financeiro'!G189-1</f>
        <v>-8.1899229000985674E-2</v>
      </c>
      <c r="H189" s="16">
        <f>+'SCC x Atuacao = Não Financeiro'!H221/'SCC x Atuacao = Não Financeiro'!H189-1</f>
        <v>0.12401582715869308</v>
      </c>
      <c r="I189" s="16">
        <f>+'SCC x Atuacao = Não Financeiro'!I221/'SCC x Atuacao = Não Financeiro'!I189-1</f>
        <v>0.13632664253852389</v>
      </c>
      <c r="J189" s="16">
        <f>+'SCC x Atuacao = Não Financeiro'!J221/'SCC x Atuacao = Não Financeiro'!J189-1</f>
        <v>-9.7362814894825345E-2</v>
      </c>
      <c r="K189" s="16">
        <f>+'SCC x Atuacao = Não Financeiro'!K221/'SCC x Atuacao = Não Financeiro'!K189-1</f>
        <v>6.9779880206231493E-2</v>
      </c>
      <c r="L189" s="16">
        <f>+'SCC x Atuacao = Não Financeiro'!L221/'SCC x Atuacao = Não Financeiro'!L189-1</f>
        <v>6.815121187999118E-2</v>
      </c>
    </row>
    <row r="190" spans="1:12" x14ac:dyDescent="0.25">
      <c r="A190" s="123" t="s">
        <v>554</v>
      </c>
      <c r="B190" s="16">
        <f>+'SCC x Atuacao = Não Financeiro'!B222/'SCC x Atuacao = Não Financeiro'!B190-1</f>
        <v>6.6550882903655628E-2</v>
      </c>
      <c r="C190" s="16">
        <f>+'SCC x Atuacao = Não Financeiro'!C222/'SCC x Atuacao = Não Financeiro'!C190-1</f>
        <v>-0.21461822766564065</v>
      </c>
      <c r="D190" s="16">
        <f>+'SCC x Atuacao = Não Financeiro'!D222/'SCC x Atuacao = Não Financeiro'!D190-1</f>
        <v>0.20654942032886159</v>
      </c>
      <c r="E190" s="16">
        <f>+'SCC x Atuacao = Não Financeiro'!E222/'SCC x Atuacao = Não Financeiro'!E190-1</f>
        <v>0.30695739721800419</v>
      </c>
      <c r="F190" s="16">
        <f>+'SCC x Atuacao = Não Financeiro'!F222/'SCC x Atuacao = Não Financeiro'!F190-1</f>
        <v>-1.5665953416979406E-2</v>
      </c>
      <c r="G190" s="16">
        <f>+'SCC x Atuacao = Não Financeiro'!G222/'SCC x Atuacao = Não Financeiro'!G190-1</f>
        <v>5.1538899750200873E-2</v>
      </c>
      <c r="H190" s="16">
        <f>+'SCC x Atuacao = Não Financeiro'!H222/'SCC x Atuacao = Não Financeiro'!H190-1</f>
        <v>8.0098773795663547E-2</v>
      </c>
      <c r="I190" s="16">
        <f>+'SCC x Atuacao = Não Financeiro'!I222/'SCC x Atuacao = Não Financeiro'!I190-1</f>
        <v>0.68434400527915629</v>
      </c>
      <c r="J190" s="16">
        <f>+'SCC x Atuacao = Não Financeiro'!J222/'SCC x Atuacao = Não Financeiro'!J190-1</f>
        <v>1.0179215390526317</v>
      </c>
      <c r="K190" s="16">
        <f>+'SCC x Atuacao = Não Financeiro'!K222/'SCC x Atuacao = Não Financeiro'!K190-1</f>
        <v>6.016960747608846E-2</v>
      </c>
      <c r="L190" s="16">
        <f>+'SCC x Atuacao = Não Financeiro'!L222/'SCC x Atuacao = Não Financeiro'!L190-1</f>
        <v>0.1387194178778266</v>
      </c>
    </row>
    <row r="191" spans="1:12" x14ac:dyDescent="0.25">
      <c r="A191" s="123" t="s">
        <v>555</v>
      </c>
      <c r="B191" s="16">
        <f>+'SCC x Atuacao = Não Financeiro'!B223/'SCC x Atuacao = Não Financeiro'!B191-1</f>
        <v>0.20594980186977252</v>
      </c>
      <c r="C191" s="16">
        <f>+'SCC x Atuacao = Não Financeiro'!C223/'SCC x Atuacao = Não Financeiro'!C191-1</f>
        <v>0.30904600309475283</v>
      </c>
      <c r="D191" s="16">
        <f>+'SCC x Atuacao = Não Financeiro'!D223/'SCC x Atuacao = Não Financeiro'!D191-1</f>
        <v>9.8059228704193702E-2</v>
      </c>
      <c r="E191" s="16">
        <f>+'SCC x Atuacao = Não Financeiro'!E223/'SCC x Atuacao = Não Financeiro'!E191-1</f>
        <v>0.47898810411095893</v>
      </c>
      <c r="F191" s="16">
        <f>+'SCC x Atuacao = Não Financeiro'!F223/'SCC x Atuacao = Não Financeiro'!F191-1</f>
        <v>4.2529912860969521E-2</v>
      </c>
      <c r="G191" s="16">
        <f>+'SCC x Atuacao = Não Financeiro'!G223/'SCC x Atuacao = Não Financeiro'!G191-1</f>
        <v>5.8490339355379062E-2</v>
      </c>
      <c r="H191" s="16">
        <f>+'SCC x Atuacao = Não Financeiro'!H223/'SCC x Atuacao = Não Financeiro'!H191-1</f>
        <v>0.31170641252726838</v>
      </c>
      <c r="I191" s="16">
        <f>+'SCC x Atuacao = Não Financeiro'!I223/'SCC x Atuacao = Não Financeiro'!I191-1</f>
        <v>-0.13550775862262798</v>
      </c>
      <c r="J191" s="16">
        <f>+'SCC x Atuacao = Não Financeiro'!J223/'SCC x Atuacao = Não Financeiro'!J191-1</f>
        <v>0.41486600816099295</v>
      </c>
      <c r="K191" s="16">
        <f>+'SCC x Atuacao = Não Financeiro'!K223/'SCC x Atuacao = Não Financeiro'!K191-1</f>
        <v>-1.0013730321127179E-2</v>
      </c>
      <c r="L191" s="16">
        <f>+'SCC x Atuacao = Não Financeiro'!L223/'SCC x Atuacao = Não Financeiro'!L191-1</f>
        <v>8.6557749310439469E-2</v>
      </c>
    </row>
    <row r="192" spans="1:12" x14ac:dyDescent="0.25">
      <c r="A192" s="123" t="s">
        <v>95</v>
      </c>
      <c r="B192" s="16">
        <f>+'SCC x Atuacao = Não Financeiro'!B224/'SCC x Atuacao = Não Financeiro'!B192-1</f>
        <v>-0.12850394141989674</v>
      </c>
      <c r="C192" s="16">
        <f>+'SCC x Atuacao = Não Financeiro'!C224/'SCC x Atuacao = Não Financeiro'!C192-1</f>
        <v>3.1360601417235179E-2</v>
      </c>
      <c r="D192" s="16">
        <f>+'SCC x Atuacao = Não Financeiro'!D224/'SCC x Atuacao = Não Financeiro'!D192-1</f>
        <v>1.5952760944291988E-2</v>
      </c>
      <c r="E192" s="16">
        <f>+'SCC x Atuacao = Não Financeiro'!E224/'SCC x Atuacao = Não Financeiro'!E192-1</f>
        <v>0.35602166309649697</v>
      </c>
      <c r="F192" s="16">
        <f>+'SCC x Atuacao = Não Financeiro'!F224/'SCC x Atuacao = Não Financeiro'!F192-1</f>
        <v>-8.5607818505775035E-2</v>
      </c>
      <c r="G192" s="16">
        <f>+'SCC x Atuacao = Não Financeiro'!G224/'SCC x Atuacao = Não Financeiro'!G192-1</f>
        <v>3.9635138550041082E-2</v>
      </c>
      <c r="H192" s="16">
        <f>+'SCC x Atuacao = Não Financeiro'!H224/'SCC x Atuacao = Não Financeiro'!H192-1</f>
        <v>0.10938042007331195</v>
      </c>
      <c r="I192" s="16">
        <f>+'SCC x Atuacao = Não Financeiro'!I224/'SCC x Atuacao = Não Financeiro'!I192-1</f>
        <v>0.18629676819553875</v>
      </c>
      <c r="J192" s="16">
        <f>+'SCC x Atuacao = Não Financeiro'!J224/'SCC x Atuacao = Não Financeiro'!J192-1</f>
        <v>8.8135667627677217E-2</v>
      </c>
      <c r="K192" s="16">
        <f>+'SCC x Atuacao = Não Financeiro'!K224/'SCC x Atuacao = Não Financeiro'!K192-1</f>
        <v>2.9907415850453978E-2</v>
      </c>
      <c r="L192" s="16">
        <f>+'SCC x Atuacao = Não Financeiro'!L224/'SCC x Atuacao = Não Financeiro'!L192-1</f>
        <v>6.4029729203403107E-3</v>
      </c>
    </row>
    <row r="193" spans="1:12" x14ac:dyDescent="0.25">
      <c r="A193" s="21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</row>
    <row r="194" spans="1:12" x14ac:dyDescent="0.25">
      <c r="A194" s="123"/>
      <c r="L194" s="16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s="123" customFormat="1" x14ac:dyDescent="0.25">
      <c r="A196" s="177"/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939</v>
      </c>
    </row>
    <row r="197" spans="1:12" x14ac:dyDescent="0.25">
      <c r="A197" s="123" t="s">
        <v>529</v>
      </c>
      <c r="B197" s="16">
        <f>+'SCC x Atuacao = Não Financeiro'!B229/'SCC x Atuacao = Não Financeiro'!B197-1</f>
        <v>-0.11086830559599758</v>
      </c>
      <c r="C197" s="16">
        <f>+'SCC x Atuacao = Não Financeiro'!C229/'SCC x Atuacao = Não Financeiro'!C197-1</f>
        <v>0.83223614598297635</v>
      </c>
      <c r="D197" s="16">
        <f>+'SCC x Atuacao = Não Financeiro'!D229/'SCC x Atuacao = Não Financeiro'!D197-1</f>
        <v>7.2462119881099518E-2</v>
      </c>
      <c r="E197" s="16">
        <f>+'SCC x Atuacao = Não Financeiro'!E229/'SCC x Atuacao = Não Financeiro'!E197-1</f>
        <v>0.17057096279592221</v>
      </c>
      <c r="F197" s="16">
        <f>+'SCC x Atuacao = Não Financeiro'!F229/'SCC x Atuacao = Não Financeiro'!F197-1</f>
        <v>0.77295157917704316</v>
      </c>
      <c r="G197" s="16">
        <f>+'SCC x Atuacao = Não Financeiro'!G229/'SCC x Atuacao = Não Financeiro'!G197-1</f>
        <v>9.650910561258752E-2</v>
      </c>
      <c r="H197" s="16">
        <f>+'SCC x Atuacao = Não Financeiro'!H229/'SCC x Atuacao = Não Financeiro'!H197-1</f>
        <v>2.522399887507798E-2</v>
      </c>
      <c r="I197" s="16">
        <f>+'SCC x Atuacao = Não Financeiro'!I229/'SCC x Atuacao = Não Financeiro'!I197-1</f>
        <v>-0.19083671816261505</v>
      </c>
      <c r="J197" s="16">
        <f>+'SCC x Atuacao = Não Financeiro'!J229/'SCC x Atuacao = Não Financeiro'!J197-1</f>
        <v>6.2208385370277508E-2</v>
      </c>
      <c r="K197" s="16">
        <f>+'SCC x Atuacao = Não Financeiro'!K229/'SCC x Atuacao = Não Financeiro'!K197-1</f>
        <v>0.64324033015038395</v>
      </c>
      <c r="L197" s="16">
        <f>+'SCC x Atuacao = Não Financeiro'!L229/'SCC x Atuacao = Não Financeiro'!L197-1</f>
        <v>0.15887064269211515</v>
      </c>
    </row>
    <row r="198" spans="1:12" x14ac:dyDescent="0.25">
      <c r="A198" s="123" t="s">
        <v>530</v>
      </c>
      <c r="B198" s="16">
        <f>+'SCC x Atuacao = Não Financeiro'!B230/'SCC x Atuacao = Não Financeiro'!B198-1</f>
        <v>0.11222313745746804</v>
      </c>
      <c r="C198" s="16">
        <f>+'SCC x Atuacao = Não Financeiro'!C230/'SCC x Atuacao = Não Financeiro'!C198-1</f>
        <v>0.49458510504724362</v>
      </c>
      <c r="D198" s="16">
        <f>+'SCC x Atuacao = Não Financeiro'!D230/'SCC x Atuacao = Não Financeiro'!D198-1</f>
        <v>6.9700141036923569E-3</v>
      </c>
      <c r="E198" s="16" t="e">
        <f>+'SCC x Atuacao = Não Financeiro'!E230/'SCC x Atuacao = Não Financeiro'!E198-1</f>
        <v>#DIV/0!</v>
      </c>
      <c r="F198" s="16">
        <f>+'SCC x Atuacao = Não Financeiro'!F230/'SCC x Atuacao = Não Financeiro'!F198-1</f>
        <v>1.1801390324690635</v>
      </c>
      <c r="G198" s="16">
        <f>+'SCC x Atuacao = Não Financeiro'!G230/'SCC x Atuacao = Não Financeiro'!G198-1</f>
        <v>-6.868084402981478E-3</v>
      </c>
      <c r="H198" s="16">
        <f>+'SCC x Atuacao = Não Financeiro'!H230/'SCC x Atuacao = Não Financeiro'!H198-1</f>
        <v>0.12224038290141581</v>
      </c>
      <c r="I198" s="16">
        <f>+'SCC x Atuacao = Não Financeiro'!I230/'SCC x Atuacao = Não Financeiro'!I198-1</f>
        <v>9.3809243770064388E-3</v>
      </c>
      <c r="J198" s="16">
        <f>+'SCC x Atuacao = Não Financeiro'!J230/'SCC x Atuacao = Não Financeiro'!J198-1</f>
        <v>-0.10200408554678997</v>
      </c>
      <c r="K198" s="16">
        <f>+'SCC x Atuacao = Não Financeiro'!K230/'SCC x Atuacao = Não Financeiro'!K198-1</f>
        <v>1.7419218079675058E-3</v>
      </c>
      <c r="L198" s="16">
        <f>+'SCC x Atuacao = Não Financeiro'!L230/'SCC x Atuacao = Não Financeiro'!L198-1</f>
        <v>4.5782842549733083E-2</v>
      </c>
    </row>
    <row r="199" spans="1:12" x14ac:dyDescent="0.25">
      <c r="A199" s="123" t="s">
        <v>531</v>
      </c>
      <c r="B199" s="16">
        <f>+'SCC x Atuacao = Não Financeiro'!B231/'SCC x Atuacao = Não Financeiro'!B199-1</f>
        <v>0.14548980677919254</v>
      </c>
      <c r="C199" s="16">
        <f>+'SCC x Atuacao = Não Financeiro'!C231/'SCC x Atuacao = Não Financeiro'!C199-1</f>
        <v>0.12903989924669701</v>
      </c>
      <c r="D199" s="16">
        <f>+'SCC x Atuacao = Não Financeiro'!D231/'SCC x Atuacao = Não Financeiro'!D199-1</f>
        <v>8.0987969415635019E-2</v>
      </c>
      <c r="E199" s="16">
        <f>+'SCC x Atuacao = Não Financeiro'!E231/'SCC x Atuacao = Não Financeiro'!E199-1</f>
        <v>-0.18509706113465485</v>
      </c>
      <c r="F199" s="16">
        <f>+'SCC x Atuacao = Não Financeiro'!F231/'SCC x Atuacao = Não Financeiro'!F199-1</f>
        <v>-3.3392727276393308E-2</v>
      </c>
      <c r="G199" s="16">
        <f>+'SCC x Atuacao = Não Financeiro'!G231/'SCC x Atuacao = Não Financeiro'!G199-1</f>
        <v>1.6786490227530759E-2</v>
      </c>
      <c r="H199" s="16">
        <f>+'SCC x Atuacao = Não Financeiro'!H231/'SCC x Atuacao = Não Financeiro'!H199-1</f>
        <v>1.9317921884306033E-2</v>
      </c>
      <c r="I199" s="16">
        <f>+'SCC x Atuacao = Não Financeiro'!I231/'SCC x Atuacao = Não Financeiro'!I199-1</f>
        <v>-0.8753328169393787</v>
      </c>
      <c r="J199" s="16">
        <f>+'SCC x Atuacao = Não Financeiro'!J231/'SCC x Atuacao = Não Financeiro'!J199-1</f>
        <v>-0.73923279454045066</v>
      </c>
      <c r="K199" s="16">
        <f>+'SCC x Atuacao = Não Financeiro'!K231/'SCC x Atuacao = Não Financeiro'!K199-1</f>
        <v>-3.9278021845358335E-2</v>
      </c>
      <c r="L199" s="16">
        <f>+'SCC x Atuacao = Não Financeiro'!L231/'SCC x Atuacao = Não Financeiro'!L199-1</f>
        <v>4.8327656801210095E-2</v>
      </c>
    </row>
    <row r="200" spans="1:12" x14ac:dyDescent="0.25">
      <c r="A200" s="123" t="s">
        <v>532</v>
      </c>
      <c r="B200" s="16">
        <f>+'SCC x Atuacao = Não Financeiro'!B232/'SCC x Atuacao = Não Financeiro'!B200-1</f>
        <v>1.945186730872237</v>
      </c>
      <c r="C200" s="16">
        <f>+'SCC x Atuacao = Não Financeiro'!C232/'SCC x Atuacao = Não Financeiro'!C200-1</f>
        <v>-0.61631569684824106</v>
      </c>
      <c r="D200" s="16">
        <f>+'SCC x Atuacao = Não Financeiro'!D232/'SCC x Atuacao = Não Financeiro'!D200-1</f>
        <v>1.6341311035112271E-2</v>
      </c>
      <c r="E200" s="16">
        <f>+'SCC x Atuacao = Não Financeiro'!E232/'SCC x Atuacao = Não Financeiro'!E200-1</f>
        <v>-1</v>
      </c>
      <c r="F200" s="16">
        <f>+'SCC x Atuacao = Não Financeiro'!F232/'SCC x Atuacao = Não Financeiro'!F200-1</f>
        <v>-0.20311182738051448</v>
      </c>
      <c r="G200" s="16">
        <f>+'SCC x Atuacao = Não Financeiro'!G232/'SCC x Atuacao = Não Financeiro'!G200-1</f>
        <v>0.46964337567244852</v>
      </c>
      <c r="H200" s="16">
        <f>+'SCC x Atuacao = Não Financeiro'!H232/'SCC x Atuacao = Não Financeiro'!H200-1</f>
        <v>0.44225669954252989</v>
      </c>
      <c r="I200" s="16">
        <f>+'SCC x Atuacao = Não Financeiro'!I232/'SCC x Atuacao = Não Financeiro'!I200-1</f>
        <v>9.3724593032062486E-2</v>
      </c>
      <c r="J200" s="16">
        <f>+'SCC x Atuacao = Não Financeiro'!J232/'SCC x Atuacao = Não Financeiro'!J200-1</f>
        <v>8.4674061801153222E-3</v>
      </c>
      <c r="K200" s="16">
        <f>+'SCC x Atuacao = Não Financeiro'!K232/'SCC x Atuacao = Não Financeiro'!K200-1</f>
        <v>1.0166511211131151</v>
      </c>
      <c r="L200" s="16">
        <f>+'SCC x Atuacao = Não Financeiro'!L232/'SCC x Atuacao = Não Financeiro'!L200-1</f>
        <v>5.4015388516043261E-2</v>
      </c>
    </row>
    <row r="201" spans="1:12" x14ac:dyDescent="0.25">
      <c r="A201" s="123" t="s">
        <v>533</v>
      </c>
      <c r="B201" s="16">
        <f>+'SCC x Atuacao = Não Financeiro'!B233/'SCC x Atuacao = Não Financeiro'!B201-1</f>
        <v>8.6662819139571967E-2</v>
      </c>
      <c r="C201" s="16">
        <f>+'SCC x Atuacao = Não Financeiro'!C233/'SCC x Atuacao = Não Financeiro'!C201-1</f>
        <v>0.15100004587342797</v>
      </c>
      <c r="D201" s="16">
        <f>+'SCC x Atuacao = Não Financeiro'!D233/'SCC x Atuacao = Não Financeiro'!D201-1</f>
        <v>1.1296832758949993E-2</v>
      </c>
      <c r="E201" s="16">
        <f>+'SCC x Atuacao = Não Financeiro'!E233/'SCC x Atuacao = Não Financeiro'!E201-1</f>
        <v>-2.9944782844620765E-2</v>
      </c>
      <c r="F201" s="16">
        <f>+'SCC x Atuacao = Não Financeiro'!F233/'SCC x Atuacao = Não Financeiro'!F201-1</f>
        <v>6.4095368298312527E-2</v>
      </c>
      <c r="G201" s="16">
        <f>+'SCC x Atuacao = Não Financeiro'!G233/'SCC x Atuacao = Não Financeiro'!G201-1</f>
        <v>0.10149782536043883</v>
      </c>
      <c r="H201" s="16">
        <f>+'SCC x Atuacao = Não Financeiro'!H233/'SCC x Atuacao = Não Financeiro'!H201-1</f>
        <v>2.9605150967040523</v>
      </c>
      <c r="I201" s="16">
        <f>+'SCC x Atuacao = Não Financeiro'!I233/'SCC x Atuacao = Não Financeiro'!I201-1</f>
        <v>0.46334047542439083</v>
      </c>
      <c r="J201" s="16">
        <f>+'SCC x Atuacao = Não Financeiro'!J233/'SCC x Atuacao = Não Financeiro'!J201-1</f>
        <v>-5.1290403924199146E-2</v>
      </c>
      <c r="K201" s="16">
        <f>+'SCC x Atuacao = Não Financeiro'!K233/'SCC x Atuacao = Não Financeiro'!K201-1</f>
        <v>0.21515398028544674</v>
      </c>
      <c r="L201" s="16">
        <f>+'SCC x Atuacao = Não Financeiro'!L233/'SCC x Atuacao = Não Financeiro'!L201-1</f>
        <v>6.8145923110309869E-2</v>
      </c>
    </row>
    <row r="202" spans="1:12" x14ac:dyDescent="0.25">
      <c r="A202" s="123" t="s">
        <v>534</v>
      </c>
      <c r="B202" s="16">
        <f>+'SCC x Atuacao = Não Financeiro'!B234/'SCC x Atuacao = Não Financeiro'!B202-1</f>
        <v>2.8409897459642508E-2</v>
      </c>
      <c r="C202" s="16">
        <f>+'SCC x Atuacao = Não Financeiro'!C234/'SCC x Atuacao = Não Financeiro'!C202-1</f>
        <v>-1.9304291795135264E-2</v>
      </c>
      <c r="D202" s="16">
        <f>+'SCC x Atuacao = Não Financeiro'!D234/'SCC x Atuacao = Não Financeiro'!D202-1</f>
        <v>0.10801888389450665</v>
      </c>
      <c r="E202" s="16" t="e">
        <f>+'SCC x Atuacao = Não Financeiro'!E234/'SCC x Atuacao = Não Financeiro'!E202-1</f>
        <v>#DIV/0!</v>
      </c>
      <c r="F202" s="16">
        <f>+'SCC x Atuacao = Não Financeiro'!F234/'SCC x Atuacao = Não Financeiro'!F202-1</f>
        <v>-0.21035204091126414</v>
      </c>
      <c r="G202" s="16">
        <f>+'SCC x Atuacao = Não Financeiro'!G234/'SCC x Atuacao = Não Financeiro'!G202-1</f>
        <v>0.41934270405084306</v>
      </c>
      <c r="H202" s="16">
        <f>+'SCC x Atuacao = Não Financeiro'!H234/'SCC x Atuacao = Não Financeiro'!H202-1</f>
        <v>2.865803486146401E-3</v>
      </c>
      <c r="I202" s="16" t="e">
        <f>+'SCC x Atuacao = Não Financeiro'!I234/'SCC x Atuacao = Não Financeiro'!I202-1</f>
        <v>#DIV/0!</v>
      </c>
      <c r="J202" s="16">
        <f>+'SCC x Atuacao = Não Financeiro'!J234/'SCC x Atuacao = Não Financeiro'!J202-1</f>
        <v>-0.12297108180647498</v>
      </c>
      <c r="K202" s="16">
        <f>+'SCC x Atuacao = Não Financeiro'!K234/'SCC x Atuacao = Não Financeiro'!K202-1</f>
        <v>-0.30436158066779917</v>
      </c>
      <c r="L202" s="16">
        <f>+'SCC x Atuacao = Não Financeiro'!L234/'SCC x Atuacao = Não Financeiro'!L202-1</f>
        <v>5.9021869006075534E-2</v>
      </c>
    </row>
    <row r="203" spans="1:12" x14ac:dyDescent="0.25">
      <c r="A203" s="123" t="s">
        <v>535</v>
      </c>
      <c r="B203" s="16">
        <f>+'SCC x Atuacao = Não Financeiro'!B235/'SCC x Atuacao = Não Financeiro'!B203-1</f>
        <v>0.11481915032652434</v>
      </c>
      <c r="C203" s="16">
        <f>+'SCC x Atuacao = Não Financeiro'!C235/'SCC x Atuacao = Não Financeiro'!C203-1</f>
        <v>0.30360836859887175</v>
      </c>
      <c r="D203" s="16">
        <f>+'SCC x Atuacao = Não Financeiro'!D235/'SCC x Atuacao = Não Financeiro'!D203-1</f>
        <v>9.3664883752010875E-2</v>
      </c>
      <c r="E203" s="16">
        <f>+'SCC x Atuacao = Não Financeiro'!E235/'SCC x Atuacao = Não Financeiro'!E203-1</f>
        <v>2.1457645222905599</v>
      </c>
      <c r="F203" s="16">
        <f>+'SCC x Atuacao = Não Financeiro'!F235/'SCC x Atuacao = Não Financeiro'!F203-1</f>
        <v>-0.11219479139115296</v>
      </c>
      <c r="G203" s="16">
        <f>+'SCC x Atuacao = Não Financeiro'!G235/'SCC x Atuacao = Não Financeiro'!G203-1</f>
        <v>9.7324098202264508E-2</v>
      </c>
      <c r="H203" s="16">
        <f>+'SCC x Atuacao = Não Financeiro'!H235/'SCC x Atuacao = Não Financeiro'!H203-1</f>
        <v>0.20508314067974953</v>
      </c>
      <c r="I203" s="16" t="e">
        <f>+'SCC x Atuacao = Não Financeiro'!I235/'SCC x Atuacao = Não Financeiro'!I203-1</f>
        <v>#DIV/0!</v>
      </c>
      <c r="J203" s="16">
        <f>+'SCC x Atuacao = Não Financeiro'!J235/'SCC x Atuacao = Não Financeiro'!J203-1</f>
        <v>0.68578996421988503</v>
      </c>
      <c r="K203" s="16">
        <f>+'SCC x Atuacao = Não Financeiro'!K235/'SCC x Atuacao = Não Financeiro'!K203-1</f>
        <v>-9.2675706765017574E-2</v>
      </c>
      <c r="L203" s="16">
        <f>+'SCC x Atuacao = Não Financeiro'!L235/'SCC x Atuacao = Não Financeiro'!L203-1</f>
        <v>6.9150370538265449E-2</v>
      </c>
    </row>
    <row r="204" spans="1:12" x14ac:dyDescent="0.25">
      <c r="A204" s="123" t="s">
        <v>536</v>
      </c>
      <c r="B204" s="16">
        <f>+'SCC x Atuacao = Não Financeiro'!B236/'SCC x Atuacao = Não Financeiro'!B204-1</f>
        <v>0.41419991162680003</v>
      </c>
      <c r="C204" s="16">
        <f>+'SCC x Atuacao = Não Financeiro'!C236/'SCC x Atuacao = Não Financeiro'!C204-1</f>
        <v>0.20756455714119149</v>
      </c>
      <c r="D204" s="16">
        <f>+'SCC x Atuacao = Não Financeiro'!D236/'SCC x Atuacao = Não Financeiro'!D204-1</f>
        <v>-5.9441432797636695E-3</v>
      </c>
      <c r="E204" s="16">
        <f>+'SCC x Atuacao = Não Financeiro'!E236/'SCC x Atuacao = Não Financeiro'!E204-1</f>
        <v>0.52551299082849168</v>
      </c>
      <c r="F204" s="16">
        <f>+'SCC x Atuacao = Não Financeiro'!F236/'SCC x Atuacao = Não Financeiro'!F204-1</f>
        <v>-0.13817135916651135</v>
      </c>
      <c r="G204" s="16">
        <f>+'SCC x Atuacao = Não Financeiro'!G236/'SCC x Atuacao = Não Financeiro'!G204-1</f>
        <v>0.25235056984671411</v>
      </c>
      <c r="H204" s="16">
        <f>+'SCC x Atuacao = Não Financeiro'!H236/'SCC x Atuacao = Não Financeiro'!H204-1</f>
        <v>-0.11444898614181342</v>
      </c>
      <c r="I204" s="16">
        <f>+'SCC x Atuacao = Não Financeiro'!I236/'SCC x Atuacao = Não Financeiro'!I204-1</f>
        <v>-0.2509924966816296</v>
      </c>
      <c r="J204" s="16">
        <f>+'SCC x Atuacao = Não Financeiro'!J236/'SCC x Atuacao = Não Financeiro'!J204-1</f>
        <v>-0.1922105843959101</v>
      </c>
      <c r="K204" s="16">
        <f>+'SCC x Atuacao = Não Financeiro'!K236/'SCC x Atuacao = Não Financeiro'!K204-1</f>
        <v>-7.1529097781835471E-2</v>
      </c>
      <c r="L204" s="16">
        <f>+'SCC x Atuacao = Não Financeiro'!L236/'SCC x Atuacao = Não Financeiro'!L204-1</f>
        <v>-3.833471477063588E-3</v>
      </c>
    </row>
    <row r="205" spans="1:12" x14ac:dyDescent="0.25">
      <c r="A205" s="123" t="s">
        <v>537</v>
      </c>
      <c r="B205" s="16">
        <f>+'SCC x Atuacao = Não Financeiro'!B237/'SCC x Atuacao = Não Financeiro'!B205-1</f>
        <v>-0.10417840463526784</v>
      </c>
      <c r="C205" s="16">
        <f>+'SCC x Atuacao = Não Financeiro'!C237/'SCC x Atuacao = Não Financeiro'!C205-1</f>
        <v>-6.4183362257364762E-2</v>
      </c>
      <c r="D205" s="16">
        <f>+'SCC x Atuacao = Não Financeiro'!D237/'SCC x Atuacao = Não Financeiro'!D205-1</f>
        <v>-4.1749144003584426E-3</v>
      </c>
      <c r="E205" s="16">
        <f>+'SCC x Atuacao = Não Financeiro'!E237/'SCC x Atuacao = Não Financeiro'!E205-1</f>
        <v>5.5141767499087502E-2</v>
      </c>
      <c r="F205" s="16">
        <f>+'SCC x Atuacao = Não Financeiro'!F237/'SCC x Atuacao = Não Financeiro'!F205-1</f>
        <v>-3.7382318317521368E-2</v>
      </c>
      <c r="G205" s="16">
        <f>+'SCC x Atuacao = Não Financeiro'!G237/'SCC x Atuacao = Não Financeiro'!G205-1</f>
        <v>-8.7819451417499139E-2</v>
      </c>
      <c r="H205" s="16">
        <f>+'SCC x Atuacao = Não Financeiro'!H237/'SCC x Atuacao = Não Financeiro'!H205-1</f>
        <v>0.25036678225465936</v>
      </c>
      <c r="I205" s="16">
        <f>+'SCC x Atuacao = Não Financeiro'!I237/'SCC x Atuacao = Não Financeiro'!I205-1</f>
        <v>0.18875812787732826</v>
      </c>
      <c r="J205" s="16">
        <f>+'SCC x Atuacao = Não Financeiro'!J237/'SCC x Atuacao = Não Financeiro'!J205-1</f>
        <v>-0.4072773795937692</v>
      </c>
      <c r="K205" s="16">
        <f>+'SCC x Atuacao = Não Financeiro'!K237/'SCC x Atuacao = Não Financeiro'!K205-1</f>
        <v>-0.56434682999665386</v>
      </c>
      <c r="L205" s="16">
        <f>+'SCC x Atuacao = Não Financeiro'!L237/'SCC x Atuacao = Não Financeiro'!L205-1</f>
        <v>-0.13416113171144295</v>
      </c>
    </row>
    <row r="206" spans="1:12" x14ac:dyDescent="0.25">
      <c r="A206" s="123" t="s">
        <v>538</v>
      </c>
      <c r="B206" s="16">
        <f>+'SCC x Atuacao = Não Financeiro'!B238/'SCC x Atuacao = Não Financeiro'!B206-1</f>
        <v>6.842428713977089E-2</v>
      </c>
      <c r="C206" s="16">
        <f>+'SCC x Atuacao = Não Financeiro'!C238/'SCC x Atuacao = Não Financeiro'!C206-1</f>
        <v>-0.12103977719075965</v>
      </c>
      <c r="D206" s="16">
        <f>+'SCC x Atuacao = Não Financeiro'!D238/'SCC x Atuacao = Não Financeiro'!D206-1</f>
        <v>0.23672680028363735</v>
      </c>
      <c r="E206" s="16">
        <f>+'SCC x Atuacao = Não Financeiro'!E238/'SCC x Atuacao = Não Financeiro'!E206-1</f>
        <v>0.71683237030822555</v>
      </c>
      <c r="F206" s="16">
        <f>+'SCC x Atuacao = Não Financeiro'!F238/'SCC x Atuacao = Não Financeiro'!F206-1</f>
        <v>-8.5373100486852538E-2</v>
      </c>
      <c r="G206" s="16">
        <f>+'SCC x Atuacao = Não Financeiro'!G238/'SCC x Atuacao = Não Financeiro'!G206-1</f>
        <v>2.3103501263769699E-2</v>
      </c>
      <c r="H206" s="16">
        <f>+'SCC x Atuacao = Não Financeiro'!H238/'SCC x Atuacao = Não Financeiro'!H206-1</f>
        <v>0.25001979506507976</v>
      </c>
      <c r="I206" s="16">
        <f>+'SCC x Atuacao = Não Financeiro'!I238/'SCC x Atuacao = Não Financeiro'!I206-1</f>
        <v>-0.21493364359783296</v>
      </c>
      <c r="J206" s="16">
        <f>+'SCC x Atuacao = Não Financeiro'!J238/'SCC x Atuacao = Não Financeiro'!J206-1</f>
        <v>0.6484178322434635</v>
      </c>
      <c r="K206" s="16">
        <f>+'SCC x Atuacao = Não Financeiro'!K238/'SCC x Atuacao = Não Financeiro'!K206-1</f>
        <v>0.14750809209918714</v>
      </c>
      <c r="L206" s="16">
        <f>+'SCC x Atuacao = Não Financeiro'!L238/'SCC x Atuacao = Não Financeiro'!L206-1</f>
        <v>0.10238017785039544</v>
      </c>
    </row>
    <row r="207" spans="1:12" x14ac:dyDescent="0.25">
      <c r="A207" s="123" t="s">
        <v>539</v>
      </c>
      <c r="B207" s="16">
        <f>+'SCC x Atuacao = Não Financeiro'!B239/'SCC x Atuacao = Não Financeiro'!B207-1</f>
        <v>-0.12967538107287291</v>
      </c>
      <c r="C207" s="16">
        <f>+'SCC x Atuacao = Não Financeiro'!C239/'SCC x Atuacao = Não Financeiro'!C207-1</f>
        <v>9.3263541981963405E-2</v>
      </c>
      <c r="D207" s="16">
        <f>+'SCC x Atuacao = Não Financeiro'!D239/'SCC x Atuacao = Não Financeiro'!D207-1</f>
        <v>3.7647762708980625E-2</v>
      </c>
      <c r="E207" s="16">
        <f>+'SCC x Atuacao = Não Financeiro'!E239/'SCC x Atuacao = Não Financeiro'!E207-1</f>
        <v>0.22925152107968927</v>
      </c>
      <c r="F207" s="16">
        <f>+'SCC x Atuacao = Não Financeiro'!F239/'SCC x Atuacao = Não Financeiro'!F207-1</f>
        <v>-7.7816437222201995E-2</v>
      </c>
      <c r="G207" s="16">
        <f>+'SCC x Atuacao = Não Financeiro'!G239/'SCC x Atuacao = Não Financeiro'!G207-1</f>
        <v>-4.0448459011254156E-2</v>
      </c>
      <c r="H207" s="16">
        <f>+'SCC x Atuacao = Não Financeiro'!H239/'SCC x Atuacao = Não Financeiro'!H207-1</f>
        <v>6.430874953173138E-2</v>
      </c>
      <c r="I207" s="16">
        <f>+'SCC x Atuacao = Não Financeiro'!I239/'SCC x Atuacao = Não Financeiro'!I207-1</f>
        <v>0.9202202358190017</v>
      </c>
      <c r="J207" s="16">
        <f>+'SCC x Atuacao = Não Financeiro'!J239/'SCC x Atuacao = Não Financeiro'!J207-1</f>
        <v>1.5082875443385158E-2</v>
      </c>
      <c r="K207" s="16">
        <f>+'SCC x Atuacao = Não Financeiro'!K239/'SCC x Atuacao = Não Financeiro'!K207-1</f>
        <v>0.19459567771560859</v>
      </c>
      <c r="L207" s="16">
        <f>+'SCC x Atuacao = Não Financeiro'!L239/'SCC x Atuacao = Não Financeiro'!L207-1</f>
        <v>4.0224977384156979E-2</v>
      </c>
    </row>
    <row r="208" spans="1:12" x14ac:dyDescent="0.25">
      <c r="A208" s="123" t="s">
        <v>540</v>
      </c>
      <c r="B208" s="16">
        <f>+'SCC x Atuacao = Não Financeiro'!B240/'SCC x Atuacao = Não Financeiro'!B208-1</f>
        <v>0.61845867692030687</v>
      </c>
      <c r="C208" s="16">
        <f>+'SCC x Atuacao = Não Financeiro'!C240/'SCC x Atuacao = Não Financeiro'!C208-1</f>
        <v>0.28891868240662921</v>
      </c>
      <c r="D208" s="16">
        <f>+'SCC x Atuacao = Não Financeiro'!D240/'SCC x Atuacao = Não Financeiro'!D208-1</f>
        <v>0.15307933863475287</v>
      </c>
      <c r="E208" s="16">
        <f>+'SCC x Atuacao = Não Financeiro'!E240/'SCC x Atuacao = Não Financeiro'!E208-1</f>
        <v>1.056580459635942</v>
      </c>
      <c r="F208" s="16">
        <f>+'SCC x Atuacao = Não Financeiro'!F240/'SCC x Atuacao = Não Financeiro'!F208-1</f>
        <v>-1.7616391503178619E-2</v>
      </c>
      <c r="G208" s="16">
        <f>+'SCC x Atuacao = Não Financeiro'!G240/'SCC x Atuacao = Não Financeiro'!G208-1</f>
        <v>0.1642006895652377</v>
      </c>
      <c r="H208" s="16">
        <f>+'SCC x Atuacao = Não Financeiro'!H240/'SCC x Atuacao = Não Financeiro'!H208-1</f>
        <v>0.32158811306200108</v>
      </c>
      <c r="I208" s="16">
        <f>+'SCC x Atuacao = Não Financeiro'!I240/'SCC x Atuacao = Não Financeiro'!I208-1</f>
        <v>-0.31868483217841626</v>
      </c>
      <c r="J208" s="16" t="e">
        <f>+'SCC x Atuacao = Não Financeiro'!J240/'SCC x Atuacao = Não Financeiro'!J208-1</f>
        <v>#DIV/0!</v>
      </c>
      <c r="K208" s="16">
        <f>+'SCC x Atuacao = Não Financeiro'!K240/'SCC x Atuacao = Não Financeiro'!K208-1</f>
        <v>7.7124658717225847E-2</v>
      </c>
      <c r="L208" s="16">
        <f>+'SCC x Atuacao = Não Financeiro'!L240/'SCC x Atuacao = Não Financeiro'!L208-1</f>
        <v>0.12708803961397086</v>
      </c>
    </row>
    <row r="209" spans="1:12" x14ac:dyDescent="0.25">
      <c r="A209" s="123" t="s">
        <v>541</v>
      </c>
      <c r="B209" s="16">
        <f>+'SCC x Atuacao = Não Financeiro'!B241/'SCC x Atuacao = Não Financeiro'!B209-1</f>
        <v>0.53088107530460737</v>
      </c>
      <c r="C209" s="16">
        <f>+'SCC x Atuacao = Não Financeiro'!C241/'SCC x Atuacao = Não Financeiro'!C209-1</f>
        <v>7.8871565325773663E-2</v>
      </c>
      <c r="D209" s="16">
        <f>+'SCC x Atuacao = Não Financeiro'!D241/'SCC x Atuacao = Não Financeiro'!D209-1</f>
        <v>-6.4477555958036614E-2</v>
      </c>
      <c r="E209" s="16">
        <f>+'SCC x Atuacao = Não Financeiro'!E241/'SCC x Atuacao = Não Financeiro'!E209-1</f>
        <v>-0.59509851628575716</v>
      </c>
      <c r="F209" s="16">
        <f>+'SCC x Atuacao = Não Financeiro'!F241/'SCC x Atuacao = Não Financeiro'!F209-1</f>
        <v>-6.5910925779664176E-3</v>
      </c>
      <c r="G209" s="16">
        <f>+'SCC x Atuacao = Não Financeiro'!G241/'SCC x Atuacao = Não Financeiro'!G209-1</f>
        <v>-0.15138710709400449</v>
      </c>
      <c r="H209" s="16">
        <f>+'SCC x Atuacao = Não Financeiro'!H241/'SCC x Atuacao = Não Financeiro'!H209-1</f>
        <v>0.23765548040017492</v>
      </c>
      <c r="I209" s="16">
        <f>+'SCC x Atuacao = Não Financeiro'!I241/'SCC x Atuacao = Não Financeiro'!I209-1</f>
        <v>-0.10568255707502572</v>
      </c>
      <c r="J209" s="16">
        <f>+'SCC x Atuacao = Não Financeiro'!J241/'SCC x Atuacao = Não Financeiro'!J209-1</f>
        <v>-4.3112606374090534E-2</v>
      </c>
      <c r="K209" s="16">
        <f>+'SCC x Atuacao = Não Financeiro'!K241/'SCC x Atuacao = Não Financeiro'!K209-1</f>
        <v>6.9846925295997009E-2</v>
      </c>
      <c r="L209" s="16">
        <f>+'SCC x Atuacao = Não Financeiro'!L241/'SCC x Atuacao = Não Financeiro'!L209-1</f>
        <v>-2.2938058674336514E-2</v>
      </c>
    </row>
    <row r="210" spans="1:12" x14ac:dyDescent="0.25">
      <c r="A210" s="123" t="s">
        <v>542</v>
      </c>
      <c r="B210" s="16">
        <f>+'SCC x Atuacao = Não Financeiro'!B242/'SCC x Atuacao = Não Financeiro'!B210-1</f>
        <v>0.66377104285378419</v>
      </c>
      <c r="C210" s="16">
        <f>+'SCC x Atuacao = Não Financeiro'!C242/'SCC x Atuacao = Não Financeiro'!C210-1</f>
        <v>1.2593765667881396E-2</v>
      </c>
      <c r="D210" s="16">
        <f>+'SCC x Atuacao = Não Financeiro'!D242/'SCC x Atuacao = Não Financeiro'!D210-1</f>
        <v>7.4860538622464334E-2</v>
      </c>
      <c r="E210" s="16">
        <f>+'SCC x Atuacao = Não Financeiro'!E242/'SCC x Atuacao = Não Financeiro'!E210-1</f>
        <v>-0.32858031299934443</v>
      </c>
      <c r="F210" s="16">
        <f>+'SCC x Atuacao = Não Financeiro'!F242/'SCC x Atuacao = Não Financeiro'!F210-1</f>
        <v>3.9640793511594454</v>
      </c>
      <c r="G210" s="16">
        <f>+'SCC x Atuacao = Não Financeiro'!G242/'SCC x Atuacao = Não Financeiro'!G210-1</f>
        <v>6.029888439666764E-2</v>
      </c>
      <c r="H210" s="16">
        <f>+'SCC x Atuacao = Não Financeiro'!H242/'SCC x Atuacao = Não Financeiro'!H210-1</f>
        <v>0.66013092301221277</v>
      </c>
      <c r="I210" s="16">
        <f>+'SCC x Atuacao = Não Financeiro'!I242/'SCC x Atuacao = Não Financeiro'!I210-1</f>
        <v>-0.28982940533424206</v>
      </c>
      <c r="J210" s="16">
        <f>+'SCC x Atuacao = Não Financeiro'!J242/'SCC x Atuacao = Não Financeiro'!J210-1</f>
        <v>-0.19030094342053094</v>
      </c>
      <c r="K210" s="16">
        <f>+'SCC x Atuacao = Não Financeiro'!K242/'SCC x Atuacao = Não Financeiro'!K210-1</f>
        <v>0.24787347728865039</v>
      </c>
      <c r="L210" s="16">
        <f>+'SCC x Atuacao = Não Financeiro'!L242/'SCC x Atuacao = Não Financeiro'!L210-1</f>
        <v>0.18389007261523549</v>
      </c>
    </row>
    <row r="211" spans="1:12" x14ac:dyDescent="0.25">
      <c r="A211" s="123" t="s">
        <v>543</v>
      </c>
      <c r="B211" s="16">
        <f>+'SCC x Atuacao = Não Financeiro'!B243/'SCC x Atuacao = Não Financeiro'!B211-1</f>
        <v>-0.22711345756857715</v>
      </c>
      <c r="C211" s="16">
        <f>+'SCC x Atuacao = Não Financeiro'!C243/'SCC x Atuacao = Não Financeiro'!C211-1</f>
        <v>-0.38814022612512933</v>
      </c>
      <c r="D211" s="16">
        <f>+'SCC x Atuacao = Não Financeiro'!D243/'SCC x Atuacao = Não Financeiro'!D211-1</f>
        <v>0.19759382134309522</v>
      </c>
      <c r="E211" s="16">
        <f>+'SCC x Atuacao = Não Financeiro'!E243/'SCC x Atuacao = Não Financeiro'!E211-1</f>
        <v>-1.4705724096171213E-3</v>
      </c>
      <c r="F211" s="16">
        <f>+'SCC x Atuacao = Não Financeiro'!F243/'SCC x Atuacao = Não Financeiro'!F211-1</f>
        <v>-0.13690010680770393</v>
      </c>
      <c r="G211" s="16">
        <f>+'SCC x Atuacao = Não Financeiro'!G243/'SCC x Atuacao = Não Financeiro'!G211-1</f>
        <v>0.15120556484700276</v>
      </c>
      <c r="H211" s="16">
        <f>+'SCC x Atuacao = Não Financeiro'!H243/'SCC x Atuacao = Não Financeiro'!H211-1</f>
        <v>0.2664932604736836</v>
      </c>
      <c r="I211" s="16" t="e">
        <f>+'SCC x Atuacao = Não Financeiro'!I243/'SCC x Atuacao = Não Financeiro'!I211-1</f>
        <v>#DIV/0!</v>
      </c>
      <c r="J211" s="16">
        <f>+'SCC x Atuacao = Não Financeiro'!J243/'SCC x Atuacao = Não Financeiro'!J211-1</f>
        <v>0.33904889592078424</v>
      </c>
      <c r="K211" s="16">
        <f>+'SCC x Atuacao = Não Financeiro'!K243/'SCC x Atuacao = Não Financeiro'!K211-1</f>
        <v>0.10760529184786538</v>
      </c>
      <c r="L211" s="16">
        <f>+'SCC x Atuacao = Não Financeiro'!L243/'SCC x Atuacao = Não Financeiro'!L211-1</f>
        <v>6.9199204316430674E-2</v>
      </c>
    </row>
    <row r="212" spans="1:12" x14ac:dyDescent="0.25">
      <c r="A212" s="123" t="s">
        <v>544</v>
      </c>
      <c r="B212" s="16">
        <f>+'SCC x Atuacao = Não Financeiro'!B244/'SCC x Atuacao = Não Financeiro'!B212-1</f>
        <v>-0.11504034649638983</v>
      </c>
      <c r="C212" s="16">
        <f>+'SCC x Atuacao = Não Financeiro'!C244/'SCC x Atuacao = Não Financeiro'!C212-1</f>
        <v>-9.8714552988709237E-2</v>
      </c>
      <c r="D212" s="16">
        <f>+'SCC x Atuacao = Não Financeiro'!D244/'SCC x Atuacao = Não Financeiro'!D212-1</f>
        <v>7.4925218857917919E-2</v>
      </c>
      <c r="E212" s="16">
        <f>+'SCC x Atuacao = Não Financeiro'!E244/'SCC x Atuacao = Não Financeiro'!E212-1</f>
        <v>0.18592784937259177</v>
      </c>
      <c r="F212" s="16">
        <f>+'SCC x Atuacao = Não Financeiro'!F244/'SCC x Atuacao = Não Financeiro'!F212-1</f>
        <v>0.10453762812208334</v>
      </c>
      <c r="G212" s="16">
        <f>+'SCC x Atuacao = Não Financeiro'!G244/'SCC x Atuacao = Não Financeiro'!G212-1</f>
        <v>0.12040663126389561</v>
      </c>
      <c r="H212" s="16">
        <f>+'SCC x Atuacao = Não Financeiro'!H244/'SCC x Atuacao = Não Financeiro'!H212-1</f>
        <v>0.1577301484514495</v>
      </c>
      <c r="I212" s="16">
        <f>+'SCC x Atuacao = Não Financeiro'!I244/'SCC x Atuacao = Não Financeiro'!I212-1</f>
        <v>-0.24572187545038515</v>
      </c>
      <c r="J212" s="16">
        <f>+'SCC x Atuacao = Não Financeiro'!J244/'SCC x Atuacao = Não Financeiro'!J212-1</f>
        <v>-1.8054119589469231E-2</v>
      </c>
      <c r="K212" s="16">
        <f>+'SCC x Atuacao = Não Financeiro'!K244/'SCC x Atuacao = Não Financeiro'!K212-1</f>
        <v>0.34414401462125688</v>
      </c>
      <c r="L212" s="16">
        <f>+'SCC x Atuacao = Não Financeiro'!L244/'SCC x Atuacao = Não Financeiro'!L212-1</f>
        <v>8.667412083587589E-2</v>
      </c>
    </row>
    <row r="213" spans="1:12" x14ac:dyDescent="0.25">
      <c r="A213" s="123" t="s">
        <v>545</v>
      </c>
      <c r="B213" s="16">
        <f>+'SCC x Atuacao = Não Financeiro'!B245/'SCC x Atuacao = Não Financeiro'!B213-1</f>
        <v>-5.9857016755584413E-2</v>
      </c>
      <c r="C213" s="16">
        <f>+'SCC x Atuacao = Não Financeiro'!C245/'SCC x Atuacao = Não Financeiro'!C213-1</f>
        <v>0.23612215241401291</v>
      </c>
      <c r="D213" s="16">
        <f>+'SCC x Atuacao = Não Financeiro'!D245/'SCC x Atuacao = Não Financeiro'!D213-1</f>
        <v>-1.2195937923673683E-2</v>
      </c>
      <c r="E213" s="16">
        <f>+'SCC x Atuacao = Não Financeiro'!E245/'SCC x Atuacao = Não Financeiro'!E213-1</f>
        <v>0.17702060842981182</v>
      </c>
      <c r="F213" s="16">
        <f>+'SCC x Atuacao = Não Financeiro'!F245/'SCC x Atuacao = Não Financeiro'!F213-1</f>
        <v>-0.11523979352669733</v>
      </c>
      <c r="G213" s="16">
        <f>+'SCC x Atuacao = Não Financeiro'!G245/'SCC x Atuacao = Não Financeiro'!G213-1</f>
        <v>-1.735108687116016E-3</v>
      </c>
      <c r="H213" s="16">
        <f>+'SCC x Atuacao = Não Financeiro'!H245/'SCC x Atuacao = Não Financeiro'!H213-1</f>
        <v>6.2369456603609486E-2</v>
      </c>
      <c r="I213" s="16">
        <f>+'SCC x Atuacao = Não Financeiro'!I245/'SCC x Atuacao = Não Financeiro'!I213-1</f>
        <v>-0.30998145827036694</v>
      </c>
      <c r="J213" s="16">
        <f>+'SCC x Atuacao = Não Financeiro'!J245/'SCC x Atuacao = Não Financeiro'!J213-1</f>
        <v>7.9903135800556413E-3</v>
      </c>
      <c r="K213" s="16">
        <f>+'SCC x Atuacao = Não Financeiro'!K245/'SCC x Atuacao = Não Financeiro'!K213-1</f>
        <v>7.3351383531683023E-2</v>
      </c>
      <c r="L213" s="16">
        <f>+'SCC x Atuacao = Não Financeiro'!L245/'SCC x Atuacao = Não Financeiro'!L213-1</f>
        <v>-1.7061738345754751E-2</v>
      </c>
    </row>
    <row r="214" spans="1:12" x14ac:dyDescent="0.25">
      <c r="A214" s="123" t="s">
        <v>546</v>
      </c>
      <c r="B214" s="16">
        <f>+'SCC x Atuacao = Não Financeiro'!B246/'SCC x Atuacao = Não Financeiro'!B214-1</f>
        <v>-9.4002995912486953E-2</v>
      </c>
      <c r="C214" s="16">
        <f>+'SCC x Atuacao = Não Financeiro'!C246/'SCC x Atuacao = Não Financeiro'!C214-1</f>
        <v>-0.8055013448024394</v>
      </c>
      <c r="D214" s="16">
        <f>+'SCC x Atuacao = Não Financeiro'!D246/'SCC x Atuacao = Não Financeiro'!D214-1</f>
        <v>-6.6065936090310418E-3</v>
      </c>
      <c r="E214" s="16">
        <f>+'SCC x Atuacao = Não Financeiro'!E246/'SCC x Atuacao = Não Financeiro'!E214-1</f>
        <v>-0.25365654759382072</v>
      </c>
      <c r="F214" s="16">
        <f>+'SCC x Atuacao = Não Financeiro'!F246/'SCC x Atuacao = Não Financeiro'!F214-1</f>
        <v>-3.8027116606832334E-2</v>
      </c>
      <c r="G214" s="16">
        <f>+'SCC x Atuacao = Não Financeiro'!G246/'SCC x Atuacao = Não Financeiro'!G214-1</f>
        <v>4.8852141510096869E-2</v>
      </c>
      <c r="H214" s="16">
        <f>+'SCC x Atuacao = Não Financeiro'!H246/'SCC x Atuacao = Não Financeiro'!H214-1</f>
        <v>0.29380563661976988</v>
      </c>
      <c r="I214" s="16">
        <f>+'SCC x Atuacao = Não Financeiro'!I246/'SCC x Atuacao = Não Financeiro'!I214-1</f>
        <v>4.6060665167618975E-2</v>
      </c>
      <c r="J214" s="16">
        <f>+'SCC x Atuacao = Não Financeiro'!J246/'SCC x Atuacao = Não Financeiro'!J214-1</f>
        <v>-0.14403993262659809</v>
      </c>
      <c r="K214" s="16">
        <f>+'SCC x Atuacao = Não Financeiro'!K246/'SCC x Atuacao = Não Financeiro'!K214-1</f>
        <v>0.14929660126423561</v>
      </c>
      <c r="L214" s="16">
        <f>+'SCC x Atuacao = Não Financeiro'!L246/'SCC x Atuacao = Não Financeiro'!L214-1</f>
        <v>-3.7225948222401883E-2</v>
      </c>
    </row>
    <row r="215" spans="1:12" x14ac:dyDescent="0.25">
      <c r="A215" s="123" t="s">
        <v>547</v>
      </c>
      <c r="B215" s="16">
        <f>+'SCC x Atuacao = Não Financeiro'!B247/'SCC x Atuacao = Não Financeiro'!B215-1</f>
        <v>-6.5883796009861273E-2</v>
      </c>
      <c r="C215" s="16">
        <f>+'SCC x Atuacao = Não Financeiro'!C247/'SCC x Atuacao = Não Financeiro'!C215-1</f>
        <v>0.13201300959138562</v>
      </c>
      <c r="D215" s="16">
        <f>+'SCC x Atuacao = Não Financeiro'!D247/'SCC x Atuacao = Não Financeiro'!D215-1</f>
        <v>1.3686001232020351E-2</v>
      </c>
      <c r="E215" s="16">
        <f>+'SCC x Atuacao = Não Financeiro'!E247/'SCC x Atuacao = Não Financeiro'!E215-1</f>
        <v>-3.4696450918258348E-2</v>
      </c>
      <c r="F215" s="16">
        <f>+'SCC x Atuacao = Não Financeiro'!F247/'SCC x Atuacao = Não Financeiro'!F215-1</f>
        <v>-4.1592147412184977E-2</v>
      </c>
      <c r="G215" s="16">
        <f>+'SCC x Atuacao = Não Financeiro'!G247/'SCC x Atuacao = Não Financeiro'!G215-1</f>
        <v>6.7570689608958956E-2</v>
      </c>
      <c r="H215" s="16">
        <f>+'SCC x Atuacao = Não Financeiro'!H247/'SCC x Atuacao = Não Financeiro'!H215-1</f>
        <v>6.5449712425288409E-2</v>
      </c>
      <c r="I215" s="16">
        <f>+'SCC x Atuacao = Não Financeiro'!I247/'SCC x Atuacao = Não Financeiro'!I215-1</f>
        <v>-5.732572518748269E-2</v>
      </c>
      <c r="J215" s="16">
        <f>+'SCC x Atuacao = Não Financeiro'!J247/'SCC x Atuacao = Não Financeiro'!J215-1</f>
        <v>-0.22627195551640489</v>
      </c>
      <c r="K215" s="16">
        <f>+'SCC x Atuacao = Não Financeiro'!K247/'SCC x Atuacao = Não Financeiro'!K215-1</f>
        <v>1.8062216288335708E-2</v>
      </c>
      <c r="L215" s="16">
        <f>+'SCC x Atuacao = Não Financeiro'!L247/'SCC x Atuacao = Não Financeiro'!L215-1</f>
        <v>2.4397827166742214E-3</v>
      </c>
    </row>
    <row r="216" spans="1:12" x14ac:dyDescent="0.25">
      <c r="A216" s="123" t="s">
        <v>548</v>
      </c>
      <c r="B216" s="16">
        <f>+'SCC x Atuacao = Não Financeiro'!B248/'SCC x Atuacao = Não Financeiro'!B216-1</f>
        <v>0.10501914490504949</v>
      </c>
      <c r="C216" s="16">
        <f>+'SCC x Atuacao = Não Financeiro'!C248/'SCC x Atuacao = Não Financeiro'!C216-1</f>
        <v>0.1084010814722054</v>
      </c>
      <c r="D216" s="16">
        <f>+'SCC x Atuacao = Não Financeiro'!D248/'SCC x Atuacao = Não Financeiro'!D216-1</f>
        <v>6.5549521569838731E-3</v>
      </c>
      <c r="E216" s="16">
        <f>+'SCC x Atuacao = Não Financeiro'!E248/'SCC x Atuacao = Não Financeiro'!E216-1</f>
        <v>0.33019287587390611</v>
      </c>
      <c r="F216" s="16">
        <f>+'SCC x Atuacao = Não Financeiro'!F248/'SCC x Atuacao = Não Financeiro'!F216-1</f>
        <v>-2.8915188257671032E-2</v>
      </c>
      <c r="G216" s="16">
        <f>+'SCC x Atuacao = Não Financeiro'!G248/'SCC x Atuacao = Não Financeiro'!G216-1</f>
        <v>2.4976383006227065E-2</v>
      </c>
      <c r="H216" s="16">
        <f>+'SCC x Atuacao = Não Financeiro'!H248/'SCC x Atuacao = Não Financeiro'!H216-1</f>
        <v>5.4824034064089089E-2</v>
      </c>
      <c r="I216" s="16">
        <f>+'SCC x Atuacao = Não Financeiro'!I248/'SCC x Atuacao = Não Financeiro'!I216-1</f>
        <v>-0.26761682681244991</v>
      </c>
      <c r="J216" s="16">
        <f>+'SCC x Atuacao = Não Financeiro'!J248/'SCC x Atuacao = Não Financeiro'!J216-1</f>
        <v>4.3901690726004583E-2</v>
      </c>
      <c r="K216" s="16">
        <f>+'SCC x Atuacao = Não Financeiro'!K248/'SCC x Atuacao = Não Financeiro'!K216-1</f>
        <v>6.616503224398862E-2</v>
      </c>
      <c r="L216" s="16">
        <f>+'SCC x Atuacao = Não Financeiro'!L248/'SCC x Atuacao = Não Financeiro'!L216-1</f>
        <v>1.8295737801552248E-2</v>
      </c>
    </row>
    <row r="217" spans="1:12" x14ac:dyDescent="0.25">
      <c r="A217" s="123" t="s">
        <v>549</v>
      </c>
      <c r="B217" s="16">
        <f>+'SCC x Atuacao = Não Financeiro'!B249/'SCC x Atuacao = Não Financeiro'!B217-1</f>
        <v>-4.4862242547087816E-2</v>
      </c>
      <c r="C217" s="16">
        <f>+'SCC x Atuacao = Não Financeiro'!C249/'SCC x Atuacao = Não Financeiro'!C217-1</f>
        <v>-0.11159795936978378</v>
      </c>
      <c r="D217" s="16">
        <f>+'SCC x Atuacao = Não Financeiro'!D249/'SCC x Atuacao = Não Financeiro'!D217-1</f>
        <v>-2.3855369988997288E-2</v>
      </c>
      <c r="E217" s="16">
        <f>+'SCC x Atuacao = Não Financeiro'!E249/'SCC x Atuacao = Não Financeiro'!E217-1</f>
        <v>-0.30733324535298456</v>
      </c>
      <c r="F217" s="16">
        <f>+'SCC x Atuacao = Não Financeiro'!F249/'SCC x Atuacao = Não Financeiro'!F217-1</f>
        <v>-7.2966090430593766E-2</v>
      </c>
      <c r="G217" s="16">
        <f>+'SCC x Atuacao = Não Financeiro'!G249/'SCC x Atuacao = Não Financeiro'!G217-1</f>
        <v>0.13534085486591962</v>
      </c>
      <c r="H217" s="16">
        <f>+'SCC x Atuacao = Não Financeiro'!H249/'SCC x Atuacao = Não Financeiro'!H217-1</f>
        <v>8.3548251758851055E-2</v>
      </c>
      <c r="I217" s="16">
        <f>+'SCC x Atuacao = Não Financeiro'!I249/'SCC x Atuacao = Não Financeiro'!I217-1</f>
        <v>-0.43886526045917174</v>
      </c>
      <c r="J217" s="16">
        <f>+'SCC x Atuacao = Não Financeiro'!J249/'SCC x Atuacao = Não Financeiro'!J217-1</f>
        <v>6.3560431665054429E-2</v>
      </c>
      <c r="K217" s="16">
        <f>+'SCC x Atuacao = Não Financeiro'!K249/'SCC x Atuacao = Não Financeiro'!K217-1</f>
        <v>0.11767570636057001</v>
      </c>
      <c r="L217" s="16">
        <f>+'SCC x Atuacao = Não Financeiro'!L249/'SCC x Atuacao = Não Financeiro'!L217-1</f>
        <v>-4.2375830800562952E-2</v>
      </c>
    </row>
    <row r="218" spans="1:12" x14ac:dyDescent="0.25">
      <c r="A218" s="123" t="s">
        <v>550</v>
      </c>
      <c r="B218" s="16">
        <f>+'SCC x Atuacao = Não Financeiro'!B250/'SCC x Atuacao = Não Financeiro'!B218-1</f>
        <v>5.7971417891547805E-2</v>
      </c>
      <c r="C218" s="16">
        <f>+'SCC x Atuacao = Não Financeiro'!C250/'SCC x Atuacao = Não Financeiro'!C218-1</f>
        <v>6.2959093778604425E-2</v>
      </c>
      <c r="D218" s="16">
        <f>+'SCC x Atuacao = Não Financeiro'!D250/'SCC x Atuacao = Não Financeiro'!D218-1</f>
        <v>7.2571632654154783E-3</v>
      </c>
      <c r="E218" s="16">
        <f>+'SCC x Atuacao = Não Financeiro'!E250/'SCC x Atuacao = Não Financeiro'!E218-1</f>
        <v>9.0783461063790316E-2</v>
      </c>
      <c r="F218" s="16">
        <f>+'SCC x Atuacao = Não Financeiro'!F250/'SCC x Atuacao = Não Financeiro'!F218-1</f>
        <v>-7.0167664481539105E-2</v>
      </c>
      <c r="G218" s="16">
        <f>+'SCC x Atuacao = Não Financeiro'!G250/'SCC x Atuacao = Não Financeiro'!G218-1</f>
        <v>0.11363008616904624</v>
      </c>
      <c r="H218" s="16">
        <f>+'SCC x Atuacao = Não Financeiro'!H250/'SCC x Atuacao = Não Financeiro'!H218-1</f>
        <v>-2.6670363041353395E-2</v>
      </c>
      <c r="I218" s="16">
        <f>+'SCC x Atuacao = Não Financeiro'!I250/'SCC x Atuacao = Não Financeiro'!I218-1</f>
        <v>-0.46124138712630336</v>
      </c>
      <c r="J218" s="16">
        <f>+'SCC x Atuacao = Não Financeiro'!J250/'SCC x Atuacao = Não Financeiro'!J218-1</f>
        <v>5.383791742879418E-2</v>
      </c>
      <c r="K218" s="16">
        <f>+'SCC x Atuacao = Não Financeiro'!K250/'SCC x Atuacao = Não Financeiro'!K218-1</f>
        <v>0.14179081176349562</v>
      </c>
      <c r="L218" s="16">
        <f>+'SCC x Atuacao = Não Financeiro'!L250/'SCC x Atuacao = Não Financeiro'!L218-1</f>
        <v>2.6876673737181722E-3</v>
      </c>
    </row>
    <row r="219" spans="1:12" x14ac:dyDescent="0.25">
      <c r="A219" s="123" t="s">
        <v>551</v>
      </c>
      <c r="B219" s="16">
        <f>+'SCC x Atuacao = Não Financeiro'!B251/'SCC x Atuacao = Não Financeiro'!B219-1</f>
        <v>4.9476144503049158E-2</v>
      </c>
      <c r="C219" s="16">
        <f>+'SCC x Atuacao = Não Financeiro'!C251/'SCC x Atuacao = Não Financeiro'!C219-1</f>
        <v>0.22907821888030266</v>
      </c>
      <c r="D219" s="16">
        <f>+'SCC x Atuacao = Não Financeiro'!D251/'SCC x Atuacao = Não Financeiro'!D219-1</f>
        <v>7.7744118692904873E-2</v>
      </c>
      <c r="E219" s="16">
        <f>+'SCC x Atuacao = Não Financeiro'!E251/'SCC x Atuacao = Não Financeiro'!E219-1</f>
        <v>2.5224281654570588</v>
      </c>
      <c r="F219" s="16">
        <f>+'SCC x Atuacao = Não Financeiro'!F251/'SCC x Atuacao = Não Financeiro'!F219-1</f>
        <v>3.3987162398909643E-3</v>
      </c>
      <c r="G219" s="16">
        <f>+'SCC x Atuacao = Não Financeiro'!G251/'SCC x Atuacao = Não Financeiro'!G219-1</f>
        <v>9.1548271308865337E-2</v>
      </c>
      <c r="H219" s="16">
        <f>+'SCC x Atuacao = Não Financeiro'!H251/'SCC x Atuacao = Não Financeiro'!H219-1</f>
        <v>0.12192666630355053</v>
      </c>
      <c r="I219" s="16">
        <f>+'SCC x Atuacao = Não Financeiro'!I251/'SCC x Atuacao = Não Financeiro'!I219-1</f>
        <v>-0.29923874431943775</v>
      </c>
      <c r="J219" s="16">
        <f>+'SCC x Atuacao = Não Financeiro'!J251/'SCC x Atuacao = Não Financeiro'!J219-1</f>
        <v>2.0942836659323172E-2</v>
      </c>
      <c r="K219" s="16">
        <f>+'SCC x Atuacao = Não Financeiro'!K251/'SCC x Atuacao = Não Financeiro'!K219-1</f>
        <v>8.2958954747078817E-2</v>
      </c>
      <c r="L219" s="16">
        <f>+'SCC x Atuacao = Não Financeiro'!L251/'SCC x Atuacao = Não Financeiro'!L219-1</f>
        <v>7.0921447897863921E-2</v>
      </c>
    </row>
    <row r="220" spans="1:12" x14ac:dyDescent="0.25">
      <c r="A220" s="123" t="s">
        <v>552</v>
      </c>
      <c r="B220" s="16">
        <f>+'SCC x Atuacao = Não Financeiro'!B252/'SCC x Atuacao = Não Financeiro'!B220-1</f>
        <v>0.30618654311904292</v>
      </c>
      <c r="C220" s="16">
        <f>+'SCC x Atuacao = Não Financeiro'!C252/'SCC x Atuacao = Não Financeiro'!C220-1</f>
        <v>-8.3205008609566145E-2</v>
      </c>
      <c r="D220" s="16">
        <f>+'SCC x Atuacao = Não Financeiro'!D252/'SCC x Atuacao = Não Financeiro'!D220-1</f>
        <v>-0.1077171002724272</v>
      </c>
      <c r="E220" s="16">
        <f>+'SCC x Atuacao = Não Financeiro'!E252/'SCC x Atuacao = Não Financeiro'!E220-1</f>
        <v>-0.16910243480300091</v>
      </c>
      <c r="F220" s="16">
        <f>+'SCC x Atuacao = Não Financeiro'!F252/'SCC x Atuacao = Não Financeiro'!F220-1</f>
        <v>-0.14359672565108517</v>
      </c>
      <c r="G220" s="16">
        <f>+'SCC x Atuacao = Não Financeiro'!G252/'SCC x Atuacao = Não Financeiro'!G220-1</f>
        <v>0.19266319161742751</v>
      </c>
      <c r="H220" s="16">
        <f>+'SCC x Atuacao = Não Financeiro'!H252/'SCC x Atuacao = Não Financeiro'!H220-1</f>
        <v>9.7024704403430251E-2</v>
      </c>
      <c r="I220" s="16">
        <f>+'SCC x Atuacao = Não Financeiro'!I252/'SCC x Atuacao = Não Financeiro'!I220-1</f>
        <v>4.3540297556678764E-2</v>
      </c>
      <c r="J220" s="16">
        <f>+'SCC x Atuacao = Não Financeiro'!J252/'SCC x Atuacao = Não Financeiro'!J220-1</f>
        <v>8.2809906637807629E-2</v>
      </c>
      <c r="K220" s="16">
        <f>+'SCC x Atuacao = Não Financeiro'!K252/'SCC x Atuacao = Não Financeiro'!K220-1</f>
        <v>0.22229190143206279</v>
      </c>
      <c r="L220" s="16">
        <f>+'SCC x Atuacao = Não Financeiro'!L252/'SCC x Atuacao = Não Financeiro'!L220-1</f>
        <v>-4.9936601390041746E-2</v>
      </c>
    </row>
    <row r="221" spans="1:12" x14ac:dyDescent="0.25">
      <c r="A221" s="123" t="s">
        <v>553</v>
      </c>
      <c r="B221" s="16">
        <f>+'SCC x Atuacao = Não Financeiro'!B253/'SCC x Atuacao = Não Financeiro'!B221-1</f>
        <v>0.40265179080785241</v>
      </c>
      <c r="C221" s="16">
        <f>+'SCC x Atuacao = Não Financeiro'!C253/'SCC x Atuacao = Não Financeiro'!C221-1</f>
        <v>0.32282403469520449</v>
      </c>
      <c r="D221" s="16">
        <f>+'SCC x Atuacao = Não Financeiro'!D253/'SCC x Atuacao = Não Financeiro'!D221-1</f>
        <v>4.2579621742657059E-2</v>
      </c>
      <c r="E221" s="16">
        <f>+'SCC x Atuacao = Não Financeiro'!E253/'SCC x Atuacao = Não Financeiro'!E221-1</f>
        <v>-4.0426576945488346E-2</v>
      </c>
      <c r="F221" s="16">
        <f>+'SCC x Atuacao = Não Financeiro'!F253/'SCC x Atuacao = Não Financeiro'!F221-1</f>
        <v>-0.15947147218095481</v>
      </c>
      <c r="G221" s="16">
        <f>+'SCC x Atuacao = Não Financeiro'!G253/'SCC x Atuacao = Não Financeiro'!G221-1</f>
        <v>0.22780271038362221</v>
      </c>
      <c r="H221" s="16">
        <f>+'SCC x Atuacao = Não Financeiro'!H253/'SCC x Atuacao = Não Financeiro'!H221-1</f>
        <v>0.21037872644600841</v>
      </c>
      <c r="I221" s="16">
        <f>+'SCC x Atuacao = Não Financeiro'!I253/'SCC x Atuacao = Não Financeiro'!I221-1</f>
        <v>-0.14205086233448549</v>
      </c>
      <c r="J221" s="16">
        <f>+'SCC x Atuacao = Não Financeiro'!J253/'SCC x Atuacao = Não Financeiro'!J221-1</f>
        <v>0.24297195029982888</v>
      </c>
      <c r="K221" s="16">
        <f>+'SCC x Atuacao = Não Financeiro'!K253/'SCC x Atuacao = Não Financeiro'!K221-1</f>
        <v>0.16384303882415829</v>
      </c>
      <c r="L221" s="16">
        <f>+'SCC x Atuacao = Não Financeiro'!L253/'SCC x Atuacao = Não Financeiro'!L221-1</f>
        <v>5.8257616779918919E-2</v>
      </c>
    </row>
    <row r="222" spans="1:12" x14ac:dyDescent="0.25">
      <c r="A222" s="123" t="s">
        <v>554</v>
      </c>
      <c r="B222" s="16">
        <f>+'SCC x Atuacao = Não Financeiro'!B254/'SCC x Atuacao = Não Financeiro'!B222-1</f>
        <v>0.21447589258763378</v>
      </c>
      <c r="C222" s="16">
        <f>+'SCC x Atuacao = Não Financeiro'!C254/'SCC x Atuacao = Não Financeiro'!C222-1</f>
        <v>0.47188662181929852</v>
      </c>
      <c r="D222" s="16">
        <f>+'SCC x Atuacao = Não Financeiro'!D254/'SCC x Atuacao = Não Financeiro'!D222-1</f>
        <v>-4.5509092291081021E-2</v>
      </c>
      <c r="E222" s="16">
        <f>+'SCC x Atuacao = Não Financeiro'!E254/'SCC x Atuacao = Não Financeiro'!E222-1</f>
        <v>0.3324885264619446</v>
      </c>
      <c r="F222" s="16">
        <f>+'SCC x Atuacao = Não Financeiro'!F254/'SCC x Atuacao = Não Financeiro'!F222-1</f>
        <v>8.2015700330917429E-3</v>
      </c>
      <c r="G222" s="16">
        <f>+'SCC x Atuacao = Não Financeiro'!G254/'SCC x Atuacao = Não Financeiro'!G222-1</f>
        <v>1.6050802511815343E-2</v>
      </c>
      <c r="H222" s="16">
        <f>+'SCC x Atuacao = Não Financeiro'!H254/'SCC x Atuacao = Não Financeiro'!H222-1</f>
        <v>0.20531744714910682</v>
      </c>
      <c r="I222" s="16">
        <f>+'SCC x Atuacao = Não Financeiro'!I254/'SCC x Atuacao = Não Financeiro'!I222-1</f>
        <v>-0.54381551364662628</v>
      </c>
      <c r="J222" s="16">
        <f>+'SCC x Atuacao = Não Financeiro'!J254/'SCC x Atuacao = Não Financeiro'!J222-1</f>
        <v>-2.0335271625605666E-2</v>
      </c>
      <c r="K222" s="16">
        <f>+'SCC x Atuacao = Não Financeiro'!K254/'SCC x Atuacao = Não Financeiro'!K222-1</f>
        <v>9.8292330284767804E-2</v>
      </c>
      <c r="L222" s="16">
        <f>+'SCC x Atuacao = Não Financeiro'!L254/'SCC x Atuacao = Não Financeiro'!L222-1</f>
        <v>5.7314006826643116E-3</v>
      </c>
    </row>
    <row r="223" spans="1:12" x14ac:dyDescent="0.25">
      <c r="A223" s="123" t="s">
        <v>555</v>
      </c>
      <c r="B223" s="16">
        <f>+'SCC x Atuacao = Não Financeiro'!B255/'SCC x Atuacao = Não Financeiro'!B223-1</f>
        <v>0.15247993906257507</v>
      </c>
      <c r="C223" s="16">
        <f>+'SCC x Atuacao = Não Financeiro'!C255/'SCC x Atuacao = Não Financeiro'!C223-1</f>
        <v>0.17114336086326309</v>
      </c>
      <c r="D223" s="16">
        <f>+'SCC x Atuacao = Não Financeiro'!D255/'SCC x Atuacao = Não Financeiro'!D223-1</f>
        <v>2.4627770963239648E-2</v>
      </c>
      <c r="E223" s="16">
        <f>+'SCC x Atuacao = Não Financeiro'!E255/'SCC x Atuacao = Não Financeiro'!E223-1</f>
        <v>1.2280598968474941</v>
      </c>
      <c r="F223" s="16">
        <f>+'SCC x Atuacao = Não Financeiro'!F255/'SCC x Atuacao = Não Financeiro'!F223-1</f>
        <v>-6.5111796826849977E-2</v>
      </c>
      <c r="G223" s="16">
        <f>+'SCC x Atuacao = Não Financeiro'!G255/'SCC x Atuacao = Não Financeiro'!G223-1</f>
        <v>4.7069194238390955E-2</v>
      </c>
      <c r="H223" s="16">
        <f>+'SCC x Atuacao = Não Financeiro'!H255/'SCC x Atuacao = Não Financeiro'!H223-1</f>
        <v>-9.1124639265396268E-2</v>
      </c>
      <c r="I223" s="16">
        <f>+'SCC x Atuacao = Não Financeiro'!I255/'SCC x Atuacao = Não Financeiro'!I223-1</f>
        <v>-0.33585577405851363</v>
      </c>
      <c r="J223" s="16">
        <f>+'SCC x Atuacao = Não Financeiro'!J255/'SCC x Atuacao = Não Financeiro'!J223-1</f>
        <v>-7.1277026074557659E-3</v>
      </c>
      <c r="K223" s="16">
        <f>+'SCC x Atuacao = Não Financeiro'!K255/'SCC x Atuacao = Não Financeiro'!K223-1</f>
        <v>0.14474855740346015</v>
      </c>
      <c r="L223" s="16">
        <f>+'SCC x Atuacao = Não Financeiro'!L255/'SCC x Atuacao = Não Financeiro'!L223-1</f>
        <v>2.516645015677943E-2</v>
      </c>
    </row>
    <row r="224" spans="1:12" x14ac:dyDescent="0.25">
      <c r="A224" s="178" t="s">
        <v>95</v>
      </c>
      <c r="B224" s="16">
        <f>+'SCC x Atuacao = Não Financeiro'!B256/'SCC x Atuacao = Não Financeiro'!B224-1</f>
        <v>6.0799749960933847E-2</v>
      </c>
      <c r="C224" s="16">
        <f>+'SCC x Atuacao = Não Financeiro'!C256/'SCC x Atuacao = Não Financeiro'!C224-1</f>
        <v>6.6042059168096579E-2</v>
      </c>
      <c r="D224" s="16">
        <f>+'SCC x Atuacao = Não Financeiro'!D256/'SCC x Atuacao = Não Financeiro'!D224-1</f>
        <v>1.5039425705277942E-2</v>
      </c>
      <c r="E224" s="16">
        <f>+'SCC x Atuacao = Não Financeiro'!E256/'SCC x Atuacao = Não Financeiro'!E224-1</f>
        <v>0.2817802451420055</v>
      </c>
      <c r="F224" s="16">
        <f>+'SCC x Atuacao = Não Financeiro'!F256/'SCC x Atuacao = Não Financeiro'!F224-1</f>
        <v>-3.5785951658631854E-2</v>
      </c>
      <c r="G224" s="16">
        <f>+'SCC x Atuacao = Não Financeiro'!G256/'SCC x Atuacao = Não Financeiro'!G224-1</f>
        <v>4.8587392670858431E-2</v>
      </c>
      <c r="H224" s="16">
        <f>+'SCC x Atuacao = Não Financeiro'!H256/'SCC x Atuacao = Não Financeiro'!H224-1</f>
        <v>0.10762798002770158</v>
      </c>
      <c r="I224" s="16">
        <f>+'SCC x Atuacao = Não Financeiro'!I256/'SCC x Atuacao = Não Financeiro'!I224-1</f>
        <v>-0.26115690312711948</v>
      </c>
      <c r="J224" s="16">
        <f>+'SCC x Atuacao = Não Financeiro'!J256/'SCC x Atuacao = Não Financeiro'!J224-1</f>
        <v>-6.7138188407274701E-2</v>
      </c>
      <c r="K224" s="16">
        <f>+'SCC x Atuacao = Não Financeiro'!K256/'SCC x Atuacao = Não Financeiro'!K224-1</f>
        <v>7.4899683823818286E-2</v>
      </c>
      <c r="L224" s="16">
        <f>+'SCC x Atuacao = Não Financeiro'!L256/'SCC x Atuacao = Não Financeiro'!L224-1</f>
        <v>1.5642749556192825E-2</v>
      </c>
    </row>
    <row r="225" spans="1:12" x14ac:dyDescent="0.25">
      <c r="A225" s="21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</row>
    <row r="226" spans="1:12" x14ac:dyDescent="0.25"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s="123" customFormat="1" x14ac:dyDescent="0.25">
      <c r="A228" s="177"/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939</v>
      </c>
    </row>
    <row r="229" spans="1:12" x14ac:dyDescent="0.25">
      <c r="A229" s="123" t="s">
        <v>529</v>
      </c>
      <c r="B229" s="16">
        <f>+'SCC x Atuacao = Não Financeiro'!B261/'SCC x Atuacao = Não Financeiro'!B229-1</f>
        <v>-4.9997955083838974E-2</v>
      </c>
      <c r="C229" s="16">
        <f>+'SCC x Atuacao = Não Financeiro'!C261/'SCC x Atuacao = Não Financeiro'!C229-1</f>
        <v>-0.17543830272745375</v>
      </c>
      <c r="D229" s="16">
        <f>+'SCC x Atuacao = Não Financeiro'!D261/'SCC x Atuacao = Não Financeiro'!D229-1</f>
        <v>-0.19047278291010283</v>
      </c>
      <c r="E229" s="16">
        <f>+'SCC x Atuacao = Não Financeiro'!E261/'SCC x Atuacao = Não Financeiro'!E229-1</f>
        <v>-0.37595861228033145</v>
      </c>
      <c r="F229" s="16">
        <f>+'SCC x Atuacao = Não Financeiro'!F261/'SCC x Atuacao = Não Financeiro'!F229-1</f>
        <v>-0.61577385267344376</v>
      </c>
      <c r="G229" s="16">
        <f>+'SCC x Atuacao = Não Financeiro'!G261/'SCC x Atuacao = Não Financeiro'!G229-1</f>
        <v>0.15497376317102418</v>
      </c>
      <c r="H229" s="16">
        <f>+'SCC x Atuacao = Não Financeiro'!H261/'SCC x Atuacao = Não Financeiro'!H229-1</f>
        <v>-0.14200990491321586</v>
      </c>
      <c r="I229" s="16">
        <f>+'SCC x Atuacao = Não Financeiro'!I261/'SCC x Atuacao = Não Financeiro'!I229-1</f>
        <v>-0.66025435231247132</v>
      </c>
      <c r="J229" s="16">
        <f>+'SCC x Atuacao = Não Financeiro'!J261/'SCC x Atuacao = Não Financeiro'!J229-1</f>
        <v>-0.65646462517299509</v>
      </c>
      <c r="K229" s="16">
        <f>+'SCC x Atuacao = Não Financeiro'!K261/'SCC x Atuacao = Não Financeiro'!K229-1</f>
        <v>-0.32362365547816863</v>
      </c>
      <c r="L229" s="16">
        <f>+'SCC x Atuacao = Não Financeiro'!L261/'SCC x Atuacao = Não Financeiro'!L229-1</f>
        <v>-0.25773321933114623</v>
      </c>
    </row>
    <row r="230" spans="1:12" x14ac:dyDescent="0.25">
      <c r="A230" s="123" t="s">
        <v>530</v>
      </c>
      <c r="B230" s="16">
        <f>+'SCC x Atuacao = Não Financeiro'!B262/'SCC x Atuacao = Não Financeiro'!B230-1</f>
        <v>-0.79138636801615858</v>
      </c>
      <c r="C230" s="16">
        <f>+'SCC x Atuacao = Não Financeiro'!C262/'SCC x Atuacao = Não Financeiro'!C230-1</f>
        <v>-0.74671619031794334</v>
      </c>
      <c r="D230" s="16">
        <f>+'SCC x Atuacao = Não Financeiro'!D262/'SCC x Atuacao = Não Financeiro'!D230-1</f>
        <v>-0.23004795690608792</v>
      </c>
      <c r="E230" s="16">
        <f>+'SCC x Atuacao = Não Financeiro'!E262/'SCC x Atuacao = Não Financeiro'!E230-1</f>
        <v>1.5503582508417626</v>
      </c>
      <c r="F230" s="16">
        <f>+'SCC x Atuacao = Não Financeiro'!F262/'SCC x Atuacao = Não Financeiro'!F230-1</f>
        <v>0.22405721525468336</v>
      </c>
      <c r="G230" s="16">
        <f>+'SCC x Atuacao = Não Financeiro'!G262/'SCC x Atuacao = Não Financeiro'!G230-1</f>
        <v>1.197863208218175E-2</v>
      </c>
      <c r="H230" s="16">
        <f>+'SCC x Atuacao = Não Financeiro'!H262/'SCC x Atuacao = Não Financeiro'!H230-1</f>
        <v>-0.759082899165755</v>
      </c>
      <c r="I230" s="16">
        <f>+'SCC x Atuacao = Não Financeiro'!I262/'SCC x Atuacao = Não Financeiro'!I230-1</f>
        <v>-1</v>
      </c>
      <c r="J230" s="16">
        <f>+'SCC x Atuacao = Não Financeiro'!J262/'SCC x Atuacao = Não Financeiro'!J230-1</f>
        <v>1.1641190688436489</v>
      </c>
      <c r="K230" s="16">
        <f>+'SCC x Atuacao = Não Financeiro'!K262/'SCC x Atuacao = Não Financeiro'!K230-1</f>
        <v>1.5160275453079404</v>
      </c>
      <c r="L230" s="16">
        <f>+'SCC x Atuacao = Não Financeiro'!L262/'SCC x Atuacao = Não Financeiro'!L230-1</f>
        <v>5.6057077065345462E-2</v>
      </c>
    </row>
    <row r="231" spans="1:12" x14ac:dyDescent="0.25">
      <c r="A231" s="123" t="s">
        <v>531</v>
      </c>
      <c r="B231" s="16">
        <f>+'SCC x Atuacao = Não Financeiro'!B263/'SCC x Atuacao = Não Financeiro'!B231-1</f>
        <v>0.62747564860880267</v>
      </c>
      <c r="C231" s="16">
        <f>+'SCC x Atuacao = Não Financeiro'!C263/'SCC x Atuacao = Não Financeiro'!C231-1</f>
        <v>-0.2350354608828078</v>
      </c>
      <c r="D231" s="16">
        <f>+'SCC x Atuacao = Não Financeiro'!D263/'SCC x Atuacao = Não Financeiro'!D231-1</f>
        <v>-0.43832037953820802</v>
      </c>
      <c r="E231" s="16">
        <f>+'SCC x Atuacao = Não Financeiro'!E263/'SCC x Atuacao = Não Financeiro'!E231-1</f>
        <v>1.7951749700177198</v>
      </c>
      <c r="F231" s="16">
        <f>+'SCC x Atuacao = Não Financeiro'!F263/'SCC x Atuacao = Não Financeiro'!F231-1</f>
        <v>-0.17606563764250782</v>
      </c>
      <c r="G231" s="16">
        <f>+'SCC x Atuacao = Não Financeiro'!G263/'SCC x Atuacao = Não Financeiro'!G231-1</f>
        <v>0.15357784199930835</v>
      </c>
      <c r="H231" s="16">
        <f>+'SCC x Atuacao = Não Financeiro'!H263/'SCC x Atuacao = Não Financeiro'!H231-1</f>
        <v>-7.4156745405659419E-2</v>
      </c>
      <c r="I231" s="16">
        <f>+'SCC x Atuacao = Não Financeiro'!I263/'SCC x Atuacao = Não Financeiro'!I231-1</f>
        <v>-0.16047049315658535</v>
      </c>
      <c r="J231" s="16">
        <f>+'SCC x Atuacao = Não Financeiro'!J263/'SCC x Atuacao = Não Financeiro'!J231-1</f>
        <v>-1</v>
      </c>
      <c r="K231" s="16">
        <f>+'SCC x Atuacao = Não Financeiro'!K263/'SCC x Atuacao = Não Financeiro'!K231-1</f>
        <v>-2.5710821851517851E-2</v>
      </c>
      <c r="L231" s="16">
        <f>+'SCC x Atuacao = Não Financeiro'!L263/'SCC x Atuacao = Não Financeiro'!L231-1</f>
        <v>-0.28118160973431294</v>
      </c>
    </row>
    <row r="232" spans="1:12" x14ac:dyDescent="0.25">
      <c r="A232" s="123" t="s">
        <v>532</v>
      </c>
      <c r="B232" s="16">
        <f>+'SCC x Atuacao = Não Financeiro'!B264/'SCC x Atuacao = Não Financeiro'!B232-1</f>
        <v>0.59321185922371567</v>
      </c>
      <c r="C232" s="16">
        <f>+'SCC x Atuacao = Não Financeiro'!C264/'SCC x Atuacao = Não Financeiro'!C232-1</f>
        <v>31.625141534973125</v>
      </c>
      <c r="D232" s="16">
        <f>+'SCC x Atuacao = Não Financeiro'!D264/'SCC x Atuacao = Não Financeiro'!D232-1</f>
        <v>5.3860545325888687E-2</v>
      </c>
      <c r="E232" s="16" t="e">
        <f>+'SCC x Atuacao = Não Financeiro'!E264/'SCC x Atuacao = Não Financeiro'!E232-1</f>
        <v>#DIV/0!</v>
      </c>
      <c r="F232" s="16">
        <f>+'SCC x Atuacao = Não Financeiro'!F264/'SCC x Atuacao = Não Financeiro'!F232-1</f>
        <v>-0.18943147804218208</v>
      </c>
      <c r="G232" s="16">
        <f>+'SCC x Atuacao = Não Financeiro'!G264/'SCC x Atuacao = Não Financeiro'!G232-1</f>
        <v>2.1047874588823623E-2</v>
      </c>
      <c r="H232" s="16">
        <f>+'SCC x Atuacao = Não Financeiro'!H264/'SCC x Atuacao = Não Financeiro'!H232-1</f>
        <v>-0.29418741364542023</v>
      </c>
      <c r="I232" s="16">
        <f>+'SCC x Atuacao = Não Financeiro'!I264/'SCC x Atuacao = Não Financeiro'!I232-1</f>
        <v>-0.32843698495739593</v>
      </c>
      <c r="J232" s="16">
        <f>+'SCC x Atuacao = Não Financeiro'!J264/'SCC x Atuacao = Não Financeiro'!J232-1</f>
        <v>3.5263086104744934E-2</v>
      </c>
      <c r="K232" s="16">
        <f>+'SCC x Atuacao = Não Financeiro'!K264/'SCC x Atuacao = Não Financeiro'!K232-1</f>
        <v>-0.61325427837294999</v>
      </c>
      <c r="L232" s="16">
        <f>+'SCC x Atuacao = Não Financeiro'!L264/'SCC x Atuacao = Não Financeiro'!L232-1</f>
        <v>3.8473575816444061E-2</v>
      </c>
    </row>
    <row r="233" spans="1:12" x14ac:dyDescent="0.25">
      <c r="A233" s="123" t="s">
        <v>533</v>
      </c>
      <c r="B233" s="16">
        <f>+'SCC x Atuacao = Não Financeiro'!B265/'SCC x Atuacao = Não Financeiro'!B233-1</f>
        <v>-0.15540018089850105</v>
      </c>
      <c r="C233" s="16">
        <f>+'SCC x Atuacao = Não Financeiro'!C265/'SCC x Atuacao = Não Financeiro'!C233-1</f>
        <v>-0.45647150641697409</v>
      </c>
      <c r="D233" s="16">
        <f>+'SCC x Atuacao = Não Financeiro'!D265/'SCC x Atuacao = Não Financeiro'!D233-1</f>
        <v>-0.21424942044939221</v>
      </c>
      <c r="E233" s="16">
        <f>+'SCC x Atuacao = Não Financeiro'!E265/'SCC x Atuacao = Não Financeiro'!E233-1</f>
        <v>0.81693376569298604</v>
      </c>
      <c r="F233" s="16">
        <f>+'SCC x Atuacao = Não Financeiro'!F265/'SCC x Atuacao = Não Financeiro'!F233-1</f>
        <v>-0.3290000869351809</v>
      </c>
      <c r="G233" s="16">
        <f>+'SCC x Atuacao = Não Financeiro'!G265/'SCC x Atuacao = Não Financeiro'!G233-1</f>
        <v>0.16354329642151577</v>
      </c>
      <c r="H233" s="16">
        <f>+'SCC x Atuacao = Não Financeiro'!H265/'SCC x Atuacao = Não Financeiro'!H233-1</f>
        <v>-3.2883642302578675E-2</v>
      </c>
      <c r="I233" s="16">
        <f>+'SCC x Atuacao = Não Financeiro'!I265/'SCC x Atuacao = Não Financeiro'!I233-1</f>
        <v>-0.21478403691778414</v>
      </c>
      <c r="J233" s="16">
        <f>+'SCC x Atuacao = Não Financeiro'!J265/'SCC x Atuacao = Não Financeiro'!J233-1</f>
        <v>-0.15547614474658056</v>
      </c>
      <c r="K233" s="16">
        <f>+'SCC x Atuacao = Não Financeiro'!K265/'SCC x Atuacao = Não Financeiro'!K233-1</f>
        <v>-0.12857174751210931</v>
      </c>
      <c r="L233" s="16">
        <f>+'SCC x Atuacao = Não Financeiro'!L265/'SCC x Atuacao = Não Financeiro'!L233-1</f>
        <v>-0.19705316066221568</v>
      </c>
    </row>
    <row r="234" spans="1:12" x14ac:dyDescent="0.25">
      <c r="A234" s="123" t="s">
        <v>534</v>
      </c>
      <c r="B234" s="16">
        <f>+'SCC x Atuacao = Não Financeiro'!B266/'SCC x Atuacao = Não Financeiro'!B234-1</f>
        <v>-0.34224631744206202</v>
      </c>
      <c r="C234" s="16">
        <f>+'SCC x Atuacao = Não Financeiro'!C266/'SCC x Atuacao = Não Financeiro'!C234-1</f>
        <v>-0.98474347978817689</v>
      </c>
      <c r="D234" s="16">
        <f>+'SCC x Atuacao = Não Financeiro'!D266/'SCC x Atuacao = Não Financeiro'!D234-1</f>
        <v>-7.9808500688167139E-2</v>
      </c>
      <c r="E234" s="16">
        <f>+'SCC x Atuacao = Não Financeiro'!E266/'SCC x Atuacao = Não Financeiro'!E234-1</f>
        <v>-0.58838646757452395</v>
      </c>
      <c r="F234" s="16">
        <f>+'SCC x Atuacao = Não Financeiro'!F266/'SCC x Atuacao = Não Financeiro'!F234-1</f>
        <v>-0.35978826117923546</v>
      </c>
      <c r="G234" s="16">
        <f>+'SCC x Atuacao = Não Financeiro'!G266/'SCC x Atuacao = Não Financeiro'!G234-1</f>
        <v>5.3771488431360037E-2</v>
      </c>
      <c r="H234" s="16">
        <f>+'SCC x Atuacao = Não Financeiro'!H266/'SCC x Atuacao = Não Financeiro'!H234-1</f>
        <v>-0.31158787111437936</v>
      </c>
      <c r="I234" s="16" t="e">
        <f>+'SCC x Atuacao = Não Financeiro'!I266/'SCC x Atuacao = Não Financeiro'!I234-1</f>
        <v>#DIV/0!</v>
      </c>
      <c r="J234" s="16">
        <f>+'SCC x Atuacao = Não Financeiro'!J266/'SCC x Atuacao = Não Financeiro'!J234-1</f>
        <v>-3.3583640381172897E-3</v>
      </c>
      <c r="K234" s="16">
        <f>+'SCC x Atuacao = Não Financeiro'!K266/'SCC x Atuacao = Não Financeiro'!K234-1</f>
        <v>-0.69605645582494424</v>
      </c>
      <c r="L234" s="16">
        <f>+'SCC x Atuacao = Não Financeiro'!L266/'SCC x Atuacao = Não Financeiro'!L234-1</f>
        <v>-0.19061472837513949</v>
      </c>
    </row>
    <row r="235" spans="1:12" x14ac:dyDescent="0.25">
      <c r="A235" s="123" t="s">
        <v>535</v>
      </c>
      <c r="B235" s="16">
        <f>+'SCC x Atuacao = Não Financeiro'!B267/'SCC x Atuacao = Não Financeiro'!B235-1</f>
        <v>-0.54940957661715517</v>
      </c>
      <c r="C235" s="16">
        <f>+'SCC x Atuacao = Não Financeiro'!C267/'SCC x Atuacao = Não Financeiro'!C235-1</f>
        <v>3.8562028168462454</v>
      </c>
      <c r="D235" s="16">
        <f>+'SCC x Atuacao = Não Financeiro'!D267/'SCC x Atuacao = Não Financeiro'!D235-1</f>
        <v>-7.4753962491965198E-2</v>
      </c>
      <c r="E235" s="16">
        <f>+'SCC x Atuacao = Não Financeiro'!E267/'SCC x Atuacao = Não Financeiro'!E235-1</f>
        <v>0.34941349650564257</v>
      </c>
      <c r="F235" s="16">
        <f>+'SCC x Atuacao = Não Financeiro'!F267/'SCC x Atuacao = Não Financeiro'!F235-1</f>
        <v>-0.13342006439829301</v>
      </c>
      <c r="G235" s="16">
        <f>+'SCC x Atuacao = Não Financeiro'!G267/'SCC x Atuacao = Não Financeiro'!G235-1</f>
        <v>8.7711209810618973E-2</v>
      </c>
      <c r="H235" s="16">
        <f>+'SCC x Atuacao = Não Financeiro'!H267/'SCC x Atuacao = Não Financeiro'!H235-1</f>
        <v>-0.43203987959944234</v>
      </c>
      <c r="I235" s="16">
        <f>+'SCC x Atuacao = Não Financeiro'!I267/'SCC x Atuacao = Não Financeiro'!I235-1</f>
        <v>7.5819172906815595</v>
      </c>
      <c r="J235" s="16">
        <f>+'SCC x Atuacao = Não Financeiro'!J267/'SCC x Atuacao = Não Financeiro'!J235-1</f>
        <v>6.7647432429541077E-2</v>
      </c>
      <c r="K235" s="16">
        <f>+'SCC x Atuacao = Não Financeiro'!K267/'SCC x Atuacao = Não Financeiro'!K235-1</f>
        <v>0.81453397866693722</v>
      </c>
      <c r="L235" s="16">
        <f>+'SCC x Atuacao = Não Financeiro'!L267/'SCC x Atuacao = Não Financeiro'!L235-1</f>
        <v>-1.6750381955090377E-2</v>
      </c>
    </row>
    <row r="236" spans="1:12" x14ac:dyDescent="0.25">
      <c r="A236" s="123" t="s">
        <v>536</v>
      </c>
      <c r="B236" s="16">
        <f>+'SCC x Atuacao = Não Financeiro'!B268/'SCC x Atuacao = Não Financeiro'!B236-1</f>
        <v>-0.51663392371307526</v>
      </c>
      <c r="C236" s="16">
        <f>+'SCC x Atuacao = Não Financeiro'!C268/'SCC x Atuacao = Não Financeiro'!C236-1</f>
        <v>-9.7481868219278511E-2</v>
      </c>
      <c r="D236" s="16">
        <f>+'SCC x Atuacao = Não Financeiro'!D268/'SCC x Atuacao = Não Financeiro'!D236-1</f>
        <v>-0.2912325269940097</v>
      </c>
      <c r="E236" s="16">
        <f>+'SCC x Atuacao = Não Financeiro'!E268/'SCC x Atuacao = Não Financeiro'!E236-1</f>
        <v>2.1977847375142114</v>
      </c>
      <c r="F236" s="16">
        <f>+'SCC x Atuacao = Não Financeiro'!F268/'SCC x Atuacao = Não Financeiro'!F236-1</f>
        <v>-0.42001026765185789</v>
      </c>
      <c r="G236" s="16">
        <f>+'SCC x Atuacao = Não Financeiro'!G268/'SCC x Atuacao = Não Financeiro'!G236-1</f>
        <v>9.5473560724124162E-3</v>
      </c>
      <c r="H236" s="16">
        <f>+'SCC x Atuacao = Não Financeiro'!H268/'SCC x Atuacao = Não Financeiro'!H236-1</f>
        <v>4.5443577344777886E-2</v>
      </c>
      <c r="I236" s="16">
        <f>+'SCC x Atuacao = Não Financeiro'!I268/'SCC x Atuacao = Não Financeiro'!I236-1</f>
        <v>-0.82325955932979999</v>
      </c>
      <c r="J236" s="16">
        <f>+'SCC x Atuacao = Não Financeiro'!J268/'SCC x Atuacao = Não Financeiro'!J236-1</f>
        <v>-0.14627202469498468</v>
      </c>
      <c r="K236" s="16">
        <f>+'SCC x Atuacao = Não Financeiro'!K268/'SCC x Atuacao = Não Financeiro'!K236-1</f>
        <v>-8.3208721532314511E-2</v>
      </c>
      <c r="L236" s="16">
        <f>+'SCC x Atuacao = Não Financeiro'!L268/'SCC x Atuacao = Não Financeiro'!L236-1</f>
        <v>-0.2679281933050095</v>
      </c>
    </row>
    <row r="237" spans="1:12" x14ac:dyDescent="0.25">
      <c r="A237" s="123" t="s">
        <v>537</v>
      </c>
      <c r="B237" s="16">
        <f>+'SCC x Atuacao = Não Financeiro'!B269/'SCC x Atuacao = Não Financeiro'!B237-1</f>
        <v>-0.30933269373304362</v>
      </c>
      <c r="C237" s="16">
        <f>+'SCC x Atuacao = Não Financeiro'!C269/'SCC x Atuacao = Não Financeiro'!C237-1</f>
        <v>-0.14919072880291939</v>
      </c>
      <c r="D237" s="16">
        <f>+'SCC x Atuacao = Não Financeiro'!D269/'SCC x Atuacao = Não Financeiro'!D237-1</f>
        <v>-0.11050415144561465</v>
      </c>
      <c r="E237" s="16">
        <f>+'SCC x Atuacao = Não Financeiro'!E269/'SCC x Atuacao = Não Financeiro'!E237-1</f>
        <v>0.65187371988559528</v>
      </c>
      <c r="F237" s="16">
        <f>+'SCC x Atuacao = Não Financeiro'!F269/'SCC x Atuacao = Não Financeiro'!F237-1</f>
        <v>-0.10959117092509285</v>
      </c>
      <c r="G237" s="16">
        <f>+'SCC x Atuacao = Não Financeiro'!G269/'SCC x Atuacao = Não Financeiro'!G237-1</f>
        <v>0.15329682787908383</v>
      </c>
      <c r="H237" s="16">
        <f>+'SCC x Atuacao = Não Financeiro'!H269/'SCC x Atuacao = Não Financeiro'!H237-1</f>
        <v>3.2520735170928239E-2</v>
      </c>
      <c r="I237" s="16">
        <f>+'SCC x Atuacao = Não Financeiro'!I269/'SCC x Atuacao = Não Financeiro'!I237-1</f>
        <v>0.24892842402557935</v>
      </c>
      <c r="J237" s="16">
        <f>+'SCC x Atuacao = Não Financeiro'!J269/'SCC x Atuacao = Não Financeiro'!J237-1</f>
        <v>-0.45521936706903288</v>
      </c>
      <c r="K237" s="16">
        <f>+'SCC x Atuacao = Não Financeiro'!K269/'SCC x Atuacao = Não Financeiro'!K237-1</f>
        <v>0.12600564441012874</v>
      </c>
      <c r="L237" s="16">
        <f>+'SCC x Atuacao = Não Financeiro'!L269/'SCC x Atuacao = Não Financeiro'!L237-1</f>
        <v>-9.6639601835129763E-2</v>
      </c>
    </row>
    <row r="238" spans="1:12" x14ac:dyDescent="0.25">
      <c r="A238" s="123" t="s">
        <v>538</v>
      </c>
      <c r="B238" s="16">
        <f>+'SCC x Atuacao = Não Financeiro'!B270/'SCC x Atuacao = Não Financeiro'!B238-1</f>
        <v>4.3257125998795942E-2</v>
      </c>
      <c r="C238" s="16">
        <f>+'SCC x Atuacao = Não Financeiro'!C270/'SCC x Atuacao = Não Financeiro'!C238-1</f>
        <v>1.6899029049956216E-2</v>
      </c>
      <c r="D238" s="16">
        <f>+'SCC x Atuacao = Não Financeiro'!D270/'SCC x Atuacao = Não Financeiro'!D238-1</f>
        <v>-0.20045118771513426</v>
      </c>
      <c r="E238" s="16">
        <f>+'SCC x Atuacao = Não Financeiro'!E270/'SCC x Atuacao = Não Financeiro'!E238-1</f>
        <v>0.81153992945644737</v>
      </c>
      <c r="F238" s="16">
        <f>+'SCC x Atuacao = Não Financeiro'!F270/'SCC x Atuacao = Não Financeiro'!F238-1</f>
        <v>-0.1310669142098001</v>
      </c>
      <c r="G238" s="16">
        <f>+'SCC x Atuacao = Não Financeiro'!G270/'SCC x Atuacao = Não Financeiro'!G238-1</f>
        <v>-1.8238745071206486E-2</v>
      </c>
      <c r="H238" s="16">
        <f>+'SCC x Atuacao = Não Financeiro'!H270/'SCC x Atuacao = Não Financeiro'!H238-1</f>
        <v>-6.4635690935402002E-2</v>
      </c>
      <c r="I238" s="16">
        <f>+'SCC x Atuacao = Não Financeiro'!I270/'SCC x Atuacao = Não Financeiro'!I238-1</f>
        <v>-2.2492791954712876E-2</v>
      </c>
      <c r="J238" s="16">
        <f>+'SCC x Atuacao = Não Financeiro'!J270/'SCC x Atuacao = Não Financeiro'!J238-1</f>
        <v>1.4129583979878255</v>
      </c>
      <c r="K238" s="16">
        <f>+'SCC x Atuacao = Não Financeiro'!K270/'SCC x Atuacao = Não Financeiro'!K238-1</f>
        <v>0.26374496805925074</v>
      </c>
      <c r="L238" s="16">
        <f>+'SCC x Atuacao = Não Financeiro'!L270/'SCC x Atuacao = Não Financeiro'!L238-1</f>
        <v>-9.0489873587781822E-2</v>
      </c>
    </row>
    <row r="239" spans="1:12" x14ac:dyDescent="0.25">
      <c r="A239" s="123" t="s">
        <v>539</v>
      </c>
      <c r="B239" s="16">
        <f>+'SCC x Atuacao = Não Financeiro'!B271/'SCC x Atuacao = Não Financeiro'!B239-1</f>
        <v>0.58928001171018707</v>
      </c>
      <c r="C239" s="16">
        <f>+'SCC x Atuacao = Não Financeiro'!C271/'SCC x Atuacao = Não Financeiro'!C239-1</f>
        <v>-0.37310990652248766</v>
      </c>
      <c r="D239" s="16">
        <f>+'SCC x Atuacao = Não Financeiro'!D271/'SCC x Atuacao = Não Financeiro'!D239-1</f>
        <v>1.1133247186503548E-2</v>
      </c>
      <c r="E239" s="16">
        <f>+'SCC x Atuacao = Não Financeiro'!E271/'SCC x Atuacao = Não Financeiro'!E239-1</f>
        <v>-0.49651263845360438</v>
      </c>
      <c r="F239" s="16">
        <f>+'SCC x Atuacao = Não Financeiro'!F271/'SCC x Atuacao = Não Financeiro'!F239-1</f>
        <v>-0.36419618863648517</v>
      </c>
      <c r="G239" s="16">
        <f>+'SCC x Atuacao = Não Financeiro'!G271/'SCC x Atuacao = Não Financeiro'!G239-1</f>
        <v>0.23331071540780224</v>
      </c>
      <c r="H239" s="16">
        <f>+'SCC x Atuacao = Não Financeiro'!H271/'SCC x Atuacao = Não Financeiro'!H239-1</f>
        <v>-0.23407346940419549</v>
      </c>
      <c r="I239" s="16">
        <f>+'SCC x Atuacao = Não Financeiro'!I271/'SCC x Atuacao = Não Financeiro'!I239-1</f>
        <v>-0.26783593687262086</v>
      </c>
      <c r="J239" s="16">
        <f>+'SCC x Atuacao = Não Financeiro'!J271/'SCC x Atuacao = Não Financeiro'!J239-1</f>
        <v>-8.9076779258250305E-3</v>
      </c>
      <c r="K239" s="16">
        <f>+'SCC x Atuacao = Não Financeiro'!K271/'SCC x Atuacao = Não Financeiro'!K239-1</f>
        <v>6.1850839194017793E-2</v>
      </c>
      <c r="L239" s="16">
        <f>+'SCC x Atuacao = Não Financeiro'!L271/'SCC x Atuacao = Não Financeiro'!L239-1</f>
        <v>-1.8186647598417371E-2</v>
      </c>
    </row>
    <row r="240" spans="1:12" x14ac:dyDescent="0.25">
      <c r="A240" s="123" t="s">
        <v>540</v>
      </c>
      <c r="B240" s="16">
        <f>+'SCC x Atuacao = Não Financeiro'!B272/'SCC x Atuacao = Não Financeiro'!B240-1</f>
        <v>-0.16034012961785582</v>
      </c>
      <c r="C240" s="16">
        <f>+'SCC x Atuacao = Não Financeiro'!C272/'SCC x Atuacao = Não Financeiro'!C240-1</f>
        <v>-9.4916735678449382E-2</v>
      </c>
      <c r="D240" s="16">
        <f>+'SCC x Atuacao = Não Financeiro'!D272/'SCC x Atuacao = Não Financeiro'!D240-1</f>
        <v>-0.32719702940834583</v>
      </c>
      <c r="E240" s="16">
        <f>+'SCC x Atuacao = Não Financeiro'!E272/'SCC x Atuacao = Não Financeiro'!E240-1</f>
        <v>-0.3964412282086317</v>
      </c>
      <c r="F240" s="16">
        <f>+'SCC x Atuacao = Não Financeiro'!F272/'SCC x Atuacao = Não Financeiro'!F240-1</f>
        <v>-0.34422457662178685</v>
      </c>
      <c r="G240" s="16">
        <f>+'SCC x Atuacao = Não Financeiro'!G272/'SCC x Atuacao = Não Financeiro'!G240-1</f>
        <v>0.35084296173124208</v>
      </c>
      <c r="H240" s="16">
        <f>+'SCC x Atuacao = Não Financeiro'!H272/'SCC x Atuacao = Não Financeiro'!H240-1</f>
        <v>-0.11245256882649546</v>
      </c>
      <c r="I240" s="16">
        <f>+'SCC x Atuacao = Não Financeiro'!I272/'SCC x Atuacao = Não Financeiro'!I240-1</f>
        <v>-0.47828132576928484</v>
      </c>
      <c r="J240" s="16">
        <f>+'SCC x Atuacao = Não Financeiro'!J272/'SCC x Atuacao = Não Financeiro'!J240-1</f>
        <v>-1</v>
      </c>
      <c r="K240" s="16">
        <f>+'SCC x Atuacao = Não Financeiro'!K272/'SCC x Atuacao = Não Financeiro'!K240-1</f>
        <v>0.73996800370933946</v>
      </c>
      <c r="L240" s="16">
        <f>+'SCC x Atuacao = Não Financeiro'!L272/'SCC x Atuacao = Não Financeiro'!L240-1</f>
        <v>-0.22932687183681366</v>
      </c>
    </row>
    <row r="241" spans="1:12" x14ac:dyDescent="0.25">
      <c r="A241" s="123" t="s">
        <v>541</v>
      </c>
      <c r="B241" s="16">
        <f>+'SCC x Atuacao = Não Financeiro'!B273/'SCC x Atuacao = Não Financeiro'!B241-1</f>
        <v>-0.22272699634386239</v>
      </c>
      <c r="C241" s="16">
        <f>+'SCC x Atuacao = Não Financeiro'!C273/'SCC x Atuacao = Não Financeiro'!C241-1</f>
        <v>-3.6815857516924511E-2</v>
      </c>
      <c r="D241" s="16">
        <f>+'SCC x Atuacao = Não Financeiro'!D273/'SCC x Atuacao = Não Financeiro'!D241-1</f>
        <v>-0.23661738598482396</v>
      </c>
      <c r="E241" s="16">
        <f>+'SCC x Atuacao = Não Financeiro'!E273/'SCC x Atuacao = Não Financeiro'!E241-1</f>
        <v>0.10743406940273115</v>
      </c>
      <c r="F241" s="16">
        <f>+'SCC x Atuacao = Não Financeiro'!F273/'SCC x Atuacao = Não Financeiro'!F241-1</f>
        <v>-0.21827391477363112</v>
      </c>
      <c r="G241" s="16">
        <f>+'SCC x Atuacao = Não Financeiro'!G273/'SCC x Atuacao = Não Financeiro'!G241-1</f>
        <v>0.11082260011348311</v>
      </c>
      <c r="H241" s="16">
        <f>+'SCC x Atuacao = Não Financeiro'!H273/'SCC x Atuacao = Não Financeiro'!H241-1</f>
        <v>-0.11541703650364699</v>
      </c>
      <c r="I241" s="16">
        <f>+'SCC x Atuacao = Não Financeiro'!I273/'SCC x Atuacao = Não Financeiro'!I241-1</f>
        <v>-0.53826253319452433</v>
      </c>
      <c r="J241" s="16">
        <f>+'SCC x Atuacao = Não Financeiro'!J273/'SCC x Atuacao = Não Financeiro'!J241-1</f>
        <v>7.561766454462493E-4</v>
      </c>
      <c r="K241" s="16">
        <f>+'SCC x Atuacao = Não Financeiro'!K273/'SCC x Atuacao = Não Financeiro'!K241-1</f>
        <v>-2.2079288618698012E-2</v>
      </c>
      <c r="L241" s="16">
        <f>+'SCC x Atuacao = Não Financeiro'!L273/'SCC x Atuacao = Não Financeiro'!L241-1</f>
        <v>-0.18263938891050158</v>
      </c>
    </row>
    <row r="242" spans="1:12" x14ac:dyDescent="0.25">
      <c r="A242" s="123" t="s">
        <v>542</v>
      </c>
      <c r="B242" s="16">
        <f>+'SCC x Atuacao = Não Financeiro'!B274/'SCC x Atuacao = Não Financeiro'!B242-1</f>
        <v>0.23257517202470979</v>
      </c>
      <c r="C242" s="16">
        <f>+'SCC x Atuacao = Não Financeiro'!C274/'SCC x Atuacao = Não Financeiro'!C242-1</f>
        <v>-0.39064182847383533</v>
      </c>
      <c r="D242" s="16">
        <f>+'SCC x Atuacao = Não Financeiro'!D274/'SCC x Atuacao = Não Financeiro'!D242-1</f>
        <v>-0.45838953765488943</v>
      </c>
      <c r="E242" s="16">
        <f>+'SCC x Atuacao = Não Financeiro'!E274/'SCC x Atuacao = Não Financeiro'!E242-1</f>
        <v>-0.20345850682828071</v>
      </c>
      <c r="F242" s="16">
        <f>+'SCC x Atuacao = Não Financeiro'!F274/'SCC x Atuacao = Não Financeiro'!F242-1</f>
        <v>-0.1572701599469708</v>
      </c>
      <c r="G242" s="16">
        <f>+'SCC x Atuacao = Não Financeiro'!G274/'SCC x Atuacao = Não Financeiro'!G242-1</f>
        <v>0.13795894936079156</v>
      </c>
      <c r="H242" s="16">
        <f>+'SCC x Atuacao = Não Financeiro'!H274/'SCC x Atuacao = Não Financeiro'!H242-1</f>
        <v>-0.13207445395741646</v>
      </c>
      <c r="I242" s="16">
        <f>+'SCC x Atuacao = Não Financeiro'!I274/'SCC x Atuacao = Não Financeiro'!I242-1</f>
        <v>-0.60402552356847017</v>
      </c>
      <c r="J242" s="16">
        <f>+'SCC x Atuacao = Não Financeiro'!J274/'SCC x Atuacao = Não Financeiro'!J242-1</f>
        <v>0.71473209162439111</v>
      </c>
      <c r="K242" s="16">
        <f>+'SCC x Atuacao = Não Financeiro'!K274/'SCC x Atuacao = Não Financeiro'!K242-1</f>
        <v>0.12653382324012741</v>
      </c>
      <c r="L242" s="16">
        <f>+'SCC x Atuacao = Não Financeiro'!L274/'SCC x Atuacao = Não Financeiro'!L242-1</f>
        <v>-0.3366181033905723</v>
      </c>
    </row>
    <row r="243" spans="1:12" x14ac:dyDescent="0.25">
      <c r="A243" s="123" t="s">
        <v>543</v>
      </c>
      <c r="B243" s="16">
        <f>+'SCC x Atuacao = Não Financeiro'!B275/'SCC x Atuacao = Não Financeiro'!B243-1</f>
        <v>0.42481916892501581</v>
      </c>
      <c r="C243" s="16">
        <f>+'SCC x Atuacao = Não Financeiro'!C275/'SCC x Atuacao = Não Financeiro'!C243-1</f>
        <v>4.7726693862105707E-2</v>
      </c>
      <c r="D243" s="16">
        <f>+'SCC x Atuacao = Não Financeiro'!D275/'SCC x Atuacao = Não Financeiro'!D243-1</f>
        <v>-0.31069507909617089</v>
      </c>
      <c r="E243" s="16">
        <f>+'SCC x Atuacao = Não Financeiro'!E275/'SCC x Atuacao = Não Financeiro'!E243-1</f>
        <v>-0.11053907578386923</v>
      </c>
      <c r="F243" s="16">
        <f>+'SCC x Atuacao = Não Financeiro'!F275/'SCC x Atuacao = Não Financeiro'!F243-1</f>
        <v>-0.24266620967386798</v>
      </c>
      <c r="G243" s="16">
        <f>+'SCC x Atuacao = Não Financeiro'!G275/'SCC x Atuacao = Não Financeiro'!G243-1</f>
        <v>2.7290529796391683E-2</v>
      </c>
      <c r="H243" s="16">
        <f>+'SCC x Atuacao = Não Financeiro'!H275/'SCC x Atuacao = Não Financeiro'!H243-1</f>
        <v>7.5023553415611843E-3</v>
      </c>
      <c r="I243" s="16" t="e">
        <f>+'SCC x Atuacao = Não Financeiro'!I275/'SCC x Atuacao = Não Financeiro'!I243-1</f>
        <v>#DIV/0!</v>
      </c>
      <c r="J243" s="16">
        <f>+'SCC x Atuacao = Não Financeiro'!J275/'SCC x Atuacao = Não Financeiro'!J243-1</f>
        <v>-0.62017813297007285</v>
      </c>
      <c r="K243" s="16">
        <f>+'SCC x Atuacao = Não Financeiro'!K275/'SCC x Atuacao = Não Financeiro'!K243-1</f>
        <v>-6.9652252992342789E-2</v>
      </c>
      <c r="L243" s="16">
        <f>+'SCC x Atuacao = Não Financeiro'!L275/'SCC x Atuacao = Não Financeiro'!L243-1</f>
        <v>-0.17923983346993033</v>
      </c>
    </row>
    <row r="244" spans="1:12" x14ac:dyDescent="0.25">
      <c r="A244" s="123" t="s">
        <v>544</v>
      </c>
      <c r="B244" s="16">
        <f>+'SCC x Atuacao = Não Financeiro'!B276/'SCC x Atuacao = Não Financeiro'!B244-1</f>
        <v>-6.9653903204235368E-3</v>
      </c>
      <c r="C244" s="16">
        <f>+'SCC x Atuacao = Não Financeiro'!C276/'SCC x Atuacao = Não Financeiro'!C244-1</f>
        <v>-0.3900403447096632</v>
      </c>
      <c r="D244" s="16">
        <f>+'SCC x Atuacao = Não Financeiro'!D276/'SCC x Atuacao = Não Financeiro'!D244-1</f>
        <v>-0.22647166792523443</v>
      </c>
      <c r="E244" s="16">
        <f>+'SCC x Atuacao = Não Financeiro'!E276/'SCC x Atuacao = Não Financeiro'!E244-1</f>
        <v>0.17912100317974189</v>
      </c>
      <c r="F244" s="16">
        <f>+'SCC x Atuacao = Não Financeiro'!F276/'SCC x Atuacao = Não Financeiro'!F244-1</f>
        <v>-0.61211606032756061</v>
      </c>
      <c r="G244" s="16">
        <f>+'SCC x Atuacao = Não Financeiro'!G276/'SCC x Atuacao = Não Financeiro'!G244-1</f>
        <v>0.30067671792606232</v>
      </c>
      <c r="H244" s="16">
        <f>+'SCC x Atuacao = Não Financeiro'!H276/'SCC x Atuacao = Não Financeiro'!H244-1</f>
        <v>-0.33773770501676303</v>
      </c>
      <c r="I244" s="16">
        <f>+'SCC x Atuacao = Não Financeiro'!I276/'SCC x Atuacao = Não Financeiro'!I244-1</f>
        <v>-0.67265261610531368</v>
      </c>
      <c r="J244" s="16">
        <f>+'SCC x Atuacao = Não Financeiro'!J276/'SCC x Atuacao = Não Financeiro'!J244-1</f>
        <v>-7.5374603030062048E-2</v>
      </c>
      <c r="K244" s="16">
        <f>+'SCC x Atuacao = Não Financeiro'!K276/'SCC x Atuacao = Não Financeiro'!K244-1</f>
        <v>-2.8975671773692979E-2</v>
      </c>
      <c r="L244" s="16">
        <f>+'SCC x Atuacao = Não Financeiro'!L276/'SCC x Atuacao = Não Financeiro'!L244-1</f>
        <v>-0.22155055554282166</v>
      </c>
    </row>
    <row r="245" spans="1:12" x14ac:dyDescent="0.25">
      <c r="A245" s="123" t="s">
        <v>545</v>
      </c>
      <c r="B245" s="16">
        <f>+'SCC x Atuacao = Não Financeiro'!B277/'SCC x Atuacao = Não Financeiro'!B245-1</f>
        <v>-0.21576489300288393</v>
      </c>
      <c r="C245" s="16">
        <f>+'SCC x Atuacao = Não Financeiro'!C277/'SCC x Atuacao = Não Financeiro'!C245-1</f>
        <v>-0.13182582684576072</v>
      </c>
      <c r="D245" s="16">
        <f>+'SCC x Atuacao = Não Financeiro'!D277/'SCC x Atuacao = Não Financeiro'!D245-1</f>
        <v>-0.36868680386437513</v>
      </c>
      <c r="E245" s="16">
        <f>+'SCC x Atuacao = Não Financeiro'!E277/'SCC x Atuacao = Não Financeiro'!E245-1</f>
        <v>0.46384806231973941</v>
      </c>
      <c r="F245" s="16">
        <f>+'SCC x Atuacao = Não Financeiro'!F277/'SCC x Atuacao = Não Financeiro'!F245-1</f>
        <v>-0.31532187423509106</v>
      </c>
      <c r="G245" s="16">
        <f>+'SCC x Atuacao = Não Financeiro'!G277/'SCC x Atuacao = Não Financeiro'!G245-1</f>
        <v>3.6958253917478423E-3</v>
      </c>
      <c r="H245" s="16">
        <f>+'SCC x Atuacao = Não Financeiro'!H277/'SCC x Atuacao = Não Financeiro'!H245-1</f>
        <v>-0.22465352302537467</v>
      </c>
      <c r="I245" s="16">
        <f>+'SCC x Atuacao = Não Financeiro'!I277/'SCC x Atuacao = Não Financeiro'!I245-1</f>
        <v>0.30169210486889164</v>
      </c>
      <c r="J245" s="16">
        <f>+'SCC x Atuacao = Não Financeiro'!J277/'SCC x Atuacao = Não Financeiro'!J245-1</f>
        <v>-0.19037084571754026</v>
      </c>
      <c r="K245" s="16">
        <f>+'SCC x Atuacao = Não Financeiro'!K277/'SCC x Atuacao = Não Financeiro'!K245-1</f>
        <v>0.21089588564890915</v>
      </c>
      <c r="L245" s="16">
        <f>+'SCC x Atuacao = Não Financeiro'!L277/'SCC x Atuacao = Não Financeiro'!L245-1</f>
        <v>-0.2441705511752682</v>
      </c>
    </row>
    <row r="246" spans="1:12" x14ac:dyDescent="0.25">
      <c r="A246" s="123" t="s">
        <v>546</v>
      </c>
      <c r="B246" s="16">
        <f>+'SCC x Atuacao = Não Financeiro'!B278/'SCC x Atuacao = Não Financeiro'!B246-1</f>
        <v>-0.42510465334681469</v>
      </c>
      <c r="C246" s="16">
        <f>+'SCC x Atuacao = Não Financeiro'!C278/'SCC x Atuacao = Não Financeiro'!C246-1</f>
        <v>8.2947000378077673E-2</v>
      </c>
      <c r="D246" s="16">
        <f>+'SCC x Atuacao = Não Financeiro'!D278/'SCC x Atuacao = Não Financeiro'!D246-1</f>
        <v>-0.40605493289823946</v>
      </c>
      <c r="E246" s="16">
        <f>+'SCC x Atuacao = Não Financeiro'!E278/'SCC x Atuacao = Não Financeiro'!E246-1</f>
        <v>0.3126955175599524</v>
      </c>
      <c r="F246" s="16">
        <f>+'SCC x Atuacao = Não Financeiro'!F278/'SCC x Atuacao = Não Financeiro'!F246-1</f>
        <v>-0.2452950781884109</v>
      </c>
      <c r="G246" s="16">
        <f>+'SCC x Atuacao = Não Financeiro'!G278/'SCC x Atuacao = Não Financeiro'!G246-1</f>
        <v>-9.4137992611374122E-2</v>
      </c>
      <c r="H246" s="16">
        <f>+'SCC x Atuacao = Não Financeiro'!H278/'SCC x Atuacao = Não Financeiro'!H246-1</f>
        <v>-0.6515683516819184</v>
      </c>
      <c r="I246" s="16">
        <f>+'SCC x Atuacao = Não Financeiro'!I278/'SCC x Atuacao = Não Financeiro'!I246-1</f>
        <v>0.49649508639626405</v>
      </c>
      <c r="J246" s="16">
        <f>+'SCC x Atuacao = Não Financeiro'!J278/'SCC x Atuacao = Não Financeiro'!J246-1</f>
        <v>4.4861197743046421E-2</v>
      </c>
      <c r="K246" s="16">
        <f>+'SCC x Atuacao = Não Financeiro'!K278/'SCC x Atuacao = Não Financeiro'!K246-1</f>
        <v>-7.0213195165271025E-2</v>
      </c>
      <c r="L246" s="16">
        <f>+'SCC x Atuacao = Não Financeiro'!L278/'SCC x Atuacao = Não Financeiro'!L246-1</f>
        <v>-0.29924448254222069</v>
      </c>
    </row>
    <row r="247" spans="1:12" x14ac:dyDescent="0.25">
      <c r="A247" s="123" t="s">
        <v>547</v>
      </c>
      <c r="B247" s="16">
        <f>+'SCC x Atuacao = Não Financeiro'!B279/'SCC x Atuacao = Não Financeiro'!B247-1</f>
        <v>-0.23975508951714097</v>
      </c>
      <c r="C247" s="16">
        <f>+'SCC x Atuacao = Não Financeiro'!C279/'SCC x Atuacao = Não Financeiro'!C247-1</f>
        <v>-0.13238946106642402</v>
      </c>
      <c r="D247" s="16">
        <f>+'SCC x Atuacao = Não Financeiro'!D279/'SCC x Atuacao = Não Financeiro'!D247-1</f>
        <v>-0.17915576003931177</v>
      </c>
      <c r="E247" s="16">
        <f>+'SCC x Atuacao = Não Financeiro'!E279/'SCC x Atuacao = Não Financeiro'!E247-1</f>
        <v>0.97398986886417949</v>
      </c>
      <c r="F247" s="16">
        <f>+'SCC x Atuacao = Não Financeiro'!F279/'SCC x Atuacao = Não Financeiro'!F247-1</f>
        <v>-0.17788004942268321</v>
      </c>
      <c r="G247" s="16">
        <f>+'SCC x Atuacao = Não Financeiro'!G279/'SCC x Atuacao = Não Financeiro'!G247-1</f>
        <v>1.6688269733362571E-3</v>
      </c>
      <c r="H247" s="16">
        <f>+'SCC x Atuacao = Não Financeiro'!H279/'SCC x Atuacao = Não Financeiro'!H247-1</f>
        <v>-3.9766966612158394E-2</v>
      </c>
      <c r="I247" s="16">
        <f>+'SCC x Atuacao = Não Financeiro'!I279/'SCC x Atuacao = Não Financeiro'!I247-1</f>
        <v>-0.24186269691009721</v>
      </c>
      <c r="J247" s="16">
        <f>+'SCC x Atuacao = Não Financeiro'!J279/'SCC x Atuacao = Não Financeiro'!J247-1</f>
        <v>0.15927231260387487</v>
      </c>
      <c r="K247" s="16">
        <f>+'SCC x Atuacao = Não Financeiro'!K279/'SCC x Atuacao = Não Financeiro'!K247-1</f>
        <v>-0.31902906532208819</v>
      </c>
      <c r="L247" s="16">
        <f>+'SCC x Atuacao = Não Financeiro'!L279/'SCC x Atuacao = Não Financeiro'!L247-1</f>
        <v>-0.16522986143523655</v>
      </c>
    </row>
    <row r="248" spans="1:12" x14ac:dyDescent="0.25">
      <c r="A248" s="123" t="s">
        <v>548</v>
      </c>
      <c r="B248" s="16">
        <f>+'SCC x Atuacao = Não Financeiro'!B280/'SCC x Atuacao = Não Financeiro'!B248-1</f>
        <v>-0.13534812604460822</v>
      </c>
      <c r="C248" s="16">
        <f>+'SCC x Atuacao = Não Financeiro'!C280/'SCC x Atuacao = Não Financeiro'!C248-1</f>
        <v>-0.24197857834528858</v>
      </c>
      <c r="D248" s="16">
        <f>+'SCC x Atuacao = Não Financeiro'!D280/'SCC x Atuacao = Não Financeiro'!D248-1</f>
        <v>-0.3262918762802145</v>
      </c>
      <c r="E248" s="16">
        <f>+'SCC x Atuacao = Não Financeiro'!E280/'SCC x Atuacao = Não Financeiro'!E248-1</f>
        <v>0.1143158159351696</v>
      </c>
      <c r="F248" s="16">
        <f>+'SCC x Atuacao = Não Financeiro'!F280/'SCC x Atuacao = Não Financeiro'!F248-1</f>
        <v>-0.2452978880306641</v>
      </c>
      <c r="G248" s="16">
        <f>+'SCC x Atuacao = Não Financeiro'!G280/'SCC x Atuacao = Não Financeiro'!G248-1</f>
        <v>-2.3986266482407981E-2</v>
      </c>
      <c r="H248" s="16">
        <f>+'SCC x Atuacao = Não Financeiro'!H280/'SCC x Atuacao = Não Financeiro'!H248-1</f>
        <v>-0.13525082719047288</v>
      </c>
      <c r="I248" s="16">
        <f>+'SCC x Atuacao = Não Financeiro'!I280/'SCC x Atuacao = Não Financeiro'!I248-1</f>
        <v>-0.16726722235090452</v>
      </c>
      <c r="J248" s="16">
        <f>+'SCC x Atuacao = Não Financeiro'!J280/'SCC x Atuacao = Não Financeiro'!J248-1</f>
        <v>0.21388411873546276</v>
      </c>
      <c r="K248" s="16">
        <f>+'SCC x Atuacao = Não Financeiro'!K280/'SCC x Atuacao = Não Financeiro'!K248-1</f>
        <v>-6.2542868782032857E-3</v>
      </c>
      <c r="L248" s="16">
        <f>+'SCC x Atuacao = Não Financeiro'!L280/'SCC x Atuacao = Não Financeiro'!L248-1</f>
        <v>-0.20115516683890444</v>
      </c>
    </row>
    <row r="249" spans="1:12" x14ac:dyDescent="0.25">
      <c r="A249" s="123" t="s">
        <v>549</v>
      </c>
      <c r="B249" s="16">
        <f>+'SCC x Atuacao = Não Financeiro'!B281/'SCC x Atuacao = Não Financeiro'!B249-1</f>
        <v>-0.1694323551053919</v>
      </c>
      <c r="C249" s="16">
        <f>+'SCC x Atuacao = Não Financeiro'!C281/'SCC x Atuacao = Não Financeiro'!C249-1</f>
        <v>5.9251320464712265E-2</v>
      </c>
      <c r="D249" s="16">
        <f>+'SCC x Atuacao = Não Financeiro'!D281/'SCC x Atuacao = Não Financeiro'!D249-1</f>
        <v>-0.32258788878670253</v>
      </c>
      <c r="E249" s="16">
        <f>+'SCC x Atuacao = Não Financeiro'!E281/'SCC x Atuacao = Não Financeiro'!E249-1</f>
        <v>0.1520801606028952</v>
      </c>
      <c r="F249" s="16">
        <f>+'SCC x Atuacao = Não Financeiro'!F281/'SCC x Atuacao = Não Financeiro'!F249-1</f>
        <v>-0.13786147173002294</v>
      </c>
      <c r="G249" s="16">
        <f>+'SCC x Atuacao = Não Financeiro'!G281/'SCC x Atuacao = Não Financeiro'!G249-1</f>
        <v>-9.5574706211330462E-2</v>
      </c>
      <c r="H249" s="16">
        <f>+'SCC x Atuacao = Não Financeiro'!H281/'SCC x Atuacao = Não Financeiro'!H249-1</f>
        <v>-0.10881111686508826</v>
      </c>
      <c r="I249" s="16">
        <f>+'SCC x Atuacao = Não Financeiro'!I281/'SCC x Atuacao = Não Financeiro'!I249-1</f>
        <v>-0.25719865879552362</v>
      </c>
      <c r="J249" s="16">
        <f>+'SCC x Atuacao = Não Financeiro'!J281/'SCC x Atuacao = Não Financeiro'!J249-1</f>
        <v>-0.30111760529278842</v>
      </c>
      <c r="K249" s="16">
        <f>+'SCC x Atuacao = Não Financeiro'!K281/'SCC x Atuacao = Não Financeiro'!K249-1</f>
        <v>0.14086468348302317</v>
      </c>
      <c r="L249" s="16">
        <f>+'SCC x Atuacao = Não Financeiro'!L281/'SCC x Atuacao = Não Financeiro'!L249-1</f>
        <v>-0.18857890779568642</v>
      </c>
    </row>
    <row r="250" spans="1:12" x14ac:dyDescent="0.25">
      <c r="A250" s="123" t="s">
        <v>550</v>
      </c>
      <c r="B250" s="16">
        <f>+'SCC x Atuacao = Não Financeiro'!B282/'SCC x Atuacao = Não Financeiro'!B250-1</f>
        <v>-0.18500711047293827</v>
      </c>
      <c r="C250" s="16">
        <f>+'SCC x Atuacao = Não Financeiro'!C282/'SCC x Atuacao = Não Financeiro'!C250-1</f>
        <v>-0.16982324371980373</v>
      </c>
      <c r="D250" s="16">
        <f>+'SCC x Atuacao = Não Financeiro'!D282/'SCC x Atuacao = Não Financeiro'!D250-1</f>
        <v>-0.43855330143371973</v>
      </c>
      <c r="E250" s="16">
        <f>+'SCC x Atuacao = Não Financeiro'!E282/'SCC x Atuacao = Não Financeiro'!E250-1</f>
        <v>1.2743637649907371</v>
      </c>
      <c r="F250" s="16">
        <f>+'SCC x Atuacao = Não Financeiro'!F282/'SCC x Atuacao = Não Financeiro'!F250-1</f>
        <v>-0.32649000844086407</v>
      </c>
      <c r="G250" s="16">
        <f>+'SCC x Atuacao = Não Financeiro'!G282/'SCC x Atuacao = Não Financeiro'!G250-1</f>
        <v>1.4698141428374667E-2</v>
      </c>
      <c r="H250" s="16">
        <f>+'SCC x Atuacao = Não Financeiro'!H282/'SCC x Atuacao = Não Financeiro'!H250-1</f>
        <v>-7.4896456670726974E-2</v>
      </c>
      <c r="I250" s="16">
        <f>+'SCC x Atuacao = Não Financeiro'!I282/'SCC x Atuacao = Não Financeiro'!I250-1</f>
        <v>-1.3173576012214472E-2</v>
      </c>
      <c r="J250" s="16">
        <f>+'SCC x Atuacao = Não Financeiro'!J282/'SCC x Atuacao = Não Financeiro'!J250-1</f>
        <v>0.55384203754247796</v>
      </c>
      <c r="K250" s="16">
        <f>+'SCC x Atuacao = Não Financeiro'!K282/'SCC x Atuacao = Não Financeiro'!K250-1</f>
        <v>-6.0292887702347087E-2</v>
      </c>
      <c r="L250" s="16">
        <f>+'SCC x Atuacao = Não Financeiro'!L282/'SCC x Atuacao = Não Financeiro'!L250-1</f>
        <v>-0.29001971380570724</v>
      </c>
    </row>
    <row r="251" spans="1:12" x14ac:dyDescent="0.25">
      <c r="A251" s="123" t="s">
        <v>551</v>
      </c>
      <c r="B251" s="16">
        <f>+'SCC x Atuacao = Não Financeiro'!B283/'SCC x Atuacao = Não Financeiro'!B251-1</f>
        <v>0.10293445237188936</v>
      </c>
      <c r="C251" s="16">
        <f>+'SCC x Atuacao = Não Financeiro'!C283/'SCC x Atuacao = Não Financeiro'!C251-1</f>
        <v>-0.18717897816864781</v>
      </c>
      <c r="D251" s="16">
        <f>+'SCC x Atuacao = Não Financeiro'!D283/'SCC x Atuacao = Não Financeiro'!D251-1</f>
        <v>-0.51638683186143663</v>
      </c>
      <c r="E251" s="16">
        <f>+'SCC x Atuacao = Não Financeiro'!E283/'SCC x Atuacao = Não Financeiro'!E251-1</f>
        <v>9.7941926236382981E-2</v>
      </c>
      <c r="F251" s="16">
        <f>+'SCC x Atuacao = Não Financeiro'!F283/'SCC x Atuacao = Não Financeiro'!F251-1</f>
        <v>-0.25896725490926742</v>
      </c>
      <c r="G251" s="16">
        <f>+'SCC x Atuacao = Não Financeiro'!G283/'SCC x Atuacao = Não Financeiro'!G251-1</f>
        <v>-2.4592750174992628E-2</v>
      </c>
      <c r="H251" s="16">
        <f>+'SCC x Atuacao = Não Financeiro'!H283/'SCC x Atuacao = Não Financeiro'!H251-1</f>
        <v>7.7331253850748904E-2</v>
      </c>
      <c r="I251" s="16">
        <f>+'SCC x Atuacao = Não Financeiro'!I283/'SCC x Atuacao = Não Financeiro'!I251-1</f>
        <v>-0.10233486038255513</v>
      </c>
      <c r="J251" s="16">
        <f>+'SCC x Atuacao = Não Financeiro'!J283/'SCC x Atuacao = Não Financeiro'!J251-1</f>
        <v>-9.618833050839537E-2</v>
      </c>
      <c r="K251" s="16">
        <f>+'SCC x Atuacao = Não Financeiro'!K283/'SCC x Atuacao = Não Financeiro'!K251-1</f>
        <v>-1.5988469330667887E-2</v>
      </c>
      <c r="L251" s="16">
        <f>+'SCC x Atuacao = Não Financeiro'!L283/'SCC x Atuacao = Não Financeiro'!L251-1</f>
        <v>-0.30915910536192115</v>
      </c>
    </row>
    <row r="252" spans="1:12" x14ac:dyDescent="0.25">
      <c r="A252" s="123" t="s">
        <v>552</v>
      </c>
      <c r="B252" s="16">
        <f>+'SCC x Atuacao = Não Financeiro'!B284/'SCC x Atuacao = Não Financeiro'!B252-1</f>
        <v>-0.14503215811168346</v>
      </c>
      <c r="C252" s="16">
        <f>+'SCC x Atuacao = Não Financeiro'!C284/'SCC x Atuacao = Não Financeiro'!C252-1</f>
        <v>0.20322507826762215</v>
      </c>
      <c r="D252" s="16">
        <f>+'SCC x Atuacao = Não Financeiro'!D284/'SCC x Atuacao = Não Financeiro'!D252-1</f>
        <v>-0.17594800425249391</v>
      </c>
      <c r="E252" s="16">
        <f>+'SCC x Atuacao = Não Financeiro'!E284/'SCC x Atuacao = Não Financeiro'!E252-1</f>
        <v>-7.6872418539939757E-2</v>
      </c>
      <c r="F252" s="16">
        <f>+'SCC x Atuacao = Não Financeiro'!F284/'SCC x Atuacao = Não Financeiro'!F252-1</f>
        <v>-0.34151506746458671</v>
      </c>
      <c r="G252" s="16">
        <f>+'SCC x Atuacao = Não Financeiro'!G284/'SCC x Atuacao = Não Financeiro'!G252-1</f>
        <v>2.0452410230145768E-2</v>
      </c>
      <c r="H252" s="16">
        <f>+'SCC x Atuacao = Não Financeiro'!H284/'SCC x Atuacao = Não Financeiro'!H252-1</f>
        <v>0.15986726182114541</v>
      </c>
      <c r="I252" s="16">
        <f>+'SCC x Atuacao = Não Financeiro'!I284/'SCC x Atuacao = Não Financeiro'!I252-1</f>
        <v>0.31128636796228193</v>
      </c>
      <c r="J252" s="16">
        <f>+'SCC x Atuacao = Não Financeiro'!J284/'SCC x Atuacao = Não Financeiro'!J252-1</f>
        <v>-0.18621429517698485</v>
      </c>
      <c r="K252" s="16">
        <f>+'SCC x Atuacao = Não Financeiro'!K284/'SCC x Atuacao = Não Financeiro'!K252-1</f>
        <v>-3.0987044235218142E-2</v>
      </c>
      <c r="L252" s="16">
        <f>+'SCC x Atuacao = Não Financeiro'!L284/'SCC x Atuacao = Não Financeiro'!L252-1</f>
        <v>-0.1371632118641567</v>
      </c>
    </row>
    <row r="253" spans="1:12" x14ac:dyDescent="0.25">
      <c r="A253" s="123" t="s">
        <v>553</v>
      </c>
      <c r="B253" s="16">
        <f>+'SCC x Atuacao = Não Financeiro'!B285/'SCC x Atuacao = Não Financeiro'!B253-1</f>
        <v>1.6744291534906308E-2</v>
      </c>
      <c r="C253" s="16">
        <f>+'SCC x Atuacao = Não Financeiro'!C285/'SCC x Atuacao = Não Financeiro'!C253-1</f>
        <v>-5.6369374858688981E-2</v>
      </c>
      <c r="D253" s="16">
        <f>+'SCC x Atuacao = Não Financeiro'!D285/'SCC x Atuacao = Não Financeiro'!D253-1</f>
        <v>-0.26872080657417219</v>
      </c>
      <c r="E253" s="16">
        <f>+'SCC x Atuacao = Não Financeiro'!E285/'SCC x Atuacao = Não Financeiro'!E253-1</f>
        <v>1.24579555065446</v>
      </c>
      <c r="F253" s="16">
        <f>+'SCC x Atuacao = Não Financeiro'!F285/'SCC x Atuacao = Não Financeiro'!F253-1</f>
        <v>-0.33529730088313858</v>
      </c>
      <c r="G253" s="16">
        <f>+'SCC x Atuacao = Não Financeiro'!G285/'SCC x Atuacao = Não Financeiro'!G253-1</f>
        <v>1.6989129131395053E-2</v>
      </c>
      <c r="H253" s="16">
        <f>+'SCC x Atuacao = Não Financeiro'!H285/'SCC x Atuacao = Não Financeiro'!H253-1</f>
        <v>-9.1728128695675037E-3</v>
      </c>
      <c r="I253" s="16">
        <f>+'SCC x Atuacao = Não Financeiro'!I285/'SCC x Atuacao = Não Financeiro'!I253-1</f>
        <v>-0.22613920792604369</v>
      </c>
      <c r="J253" s="16">
        <f>+'SCC x Atuacao = Não Financeiro'!J285/'SCC x Atuacao = Não Financeiro'!J253-1</f>
        <v>-0.5124082057720647</v>
      </c>
      <c r="K253" s="16">
        <f>+'SCC x Atuacao = Não Financeiro'!K285/'SCC x Atuacao = Não Financeiro'!K253-1</f>
        <v>0.31995775782938995</v>
      </c>
      <c r="L253" s="16">
        <f>+'SCC x Atuacao = Não Financeiro'!L285/'SCC x Atuacao = Não Financeiro'!L253-1</f>
        <v>-0.16297822923060612</v>
      </c>
    </row>
    <row r="254" spans="1:12" x14ac:dyDescent="0.25">
      <c r="A254" s="123" t="s">
        <v>554</v>
      </c>
      <c r="B254" s="16">
        <f>+'SCC x Atuacao = Não Financeiro'!B286/'SCC x Atuacao = Não Financeiro'!B254-1</f>
        <v>3.228166605326277E-2</v>
      </c>
      <c r="C254" s="16">
        <f>+'SCC x Atuacao = Não Financeiro'!C286/'SCC x Atuacao = Não Financeiro'!C254-1</f>
        <v>-1.5864205207363424E-2</v>
      </c>
      <c r="D254" s="16">
        <f>+'SCC x Atuacao = Não Financeiro'!D286/'SCC x Atuacao = Não Financeiro'!D254-1</f>
        <v>-0.27884635080487608</v>
      </c>
      <c r="E254" s="16">
        <f>+'SCC x Atuacao = Não Financeiro'!E286/'SCC x Atuacao = Não Financeiro'!E254-1</f>
        <v>0.50253748243096785</v>
      </c>
      <c r="F254" s="16">
        <f>+'SCC x Atuacao = Não Financeiro'!F286/'SCC x Atuacao = Não Financeiro'!F254-1</f>
        <v>-0.14941016921601658</v>
      </c>
      <c r="G254" s="16">
        <f>+'SCC x Atuacao = Não Financeiro'!G286/'SCC x Atuacao = Não Financeiro'!G254-1</f>
        <v>0.11056872858495526</v>
      </c>
      <c r="H254" s="16">
        <f>+'SCC x Atuacao = Não Financeiro'!H286/'SCC x Atuacao = Não Financeiro'!H254-1</f>
        <v>-4.1029237494917048E-2</v>
      </c>
      <c r="I254" s="16">
        <f>+'SCC x Atuacao = Não Financeiro'!I286/'SCC x Atuacao = Não Financeiro'!I254-1</f>
        <v>-0.51816364360608058</v>
      </c>
      <c r="J254" s="16">
        <f>+'SCC x Atuacao = Não Financeiro'!J286/'SCC x Atuacao = Não Financeiro'!J254-1</f>
        <v>0.1910567222554187</v>
      </c>
      <c r="K254" s="16">
        <f>+'SCC x Atuacao = Não Financeiro'!K286/'SCC x Atuacao = Não Financeiro'!K254-1</f>
        <v>0.23352566288540966</v>
      </c>
      <c r="L254" s="16">
        <f>+'SCC x Atuacao = Não Financeiro'!L286/'SCC x Atuacao = Não Financeiro'!L254-1</f>
        <v>-0.14909816237412354</v>
      </c>
    </row>
    <row r="255" spans="1:12" x14ac:dyDescent="0.25">
      <c r="A255" s="123" t="s">
        <v>555</v>
      </c>
      <c r="B255" s="16">
        <f>+'SCC x Atuacao = Não Financeiro'!B287/'SCC x Atuacao = Não Financeiro'!B255-1</f>
        <v>-0.24741066940098944</v>
      </c>
      <c r="C255" s="16">
        <f>+'SCC x Atuacao = Não Financeiro'!C287/'SCC x Atuacao = Não Financeiro'!C255-1</f>
        <v>-0.56296524098677203</v>
      </c>
      <c r="D255" s="16">
        <f>+'SCC x Atuacao = Não Financeiro'!D287/'SCC x Atuacao = Não Financeiro'!D255-1</f>
        <v>-0.1566624649779188</v>
      </c>
      <c r="E255" s="16">
        <f>+'SCC x Atuacao = Não Financeiro'!E287/'SCC x Atuacao = Não Financeiro'!E255-1</f>
        <v>0.56516412915859737</v>
      </c>
      <c r="F255" s="16">
        <f>+'SCC x Atuacao = Não Financeiro'!F287/'SCC x Atuacao = Não Financeiro'!F255-1</f>
        <v>-0.21969186160779519</v>
      </c>
      <c r="G255" s="16">
        <f>+'SCC x Atuacao = Não Financeiro'!G287/'SCC x Atuacao = Não Financeiro'!G255-1</f>
        <v>0.1068944933068654</v>
      </c>
      <c r="H255" s="16">
        <f>+'SCC x Atuacao = Não Financeiro'!H287/'SCC x Atuacao = Não Financeiro'!H255-1</f>
        <v>-0.20589298797980704</v>
      </c>
      <c r="I255" s="16">
        <f>+'SCC x Atuacao = Não Financeiro'!I287/'SCC x Atuacao = Não Financeiro'!I255-1</f>
        <v>-0.15342709421354017</v>
      </c>
      <c r="J255" s="16">
        <f>+'SCC x Atuacao = Não Financeiro'!J287/'SCC x Atuacao = Não Financeiro'!J255-1</f>
        <v>-0.43172609972131271</v>
      </c>
      <c r="K255" s="16">
        <f>+'SCC x Atuacao = Não Financeiro'!K287/'SCC x Atuacao = Não Financeiro'!K255-1</f>
        <v>-9.3157365831770478E-2</v>
      </c>
      <c r="L255" s="16">
        <f>+'SCC x Atuacao = Não Financeiro'!L287/'SCC x Atuacao = Não Financeiro'!L255-1</f>
        <v>-0.16448890724664211</v>
      </c>
    </row>
    <row r="256" spans="1:12" x14ac:dyDescent="0.25">
      <c r="A256" s="178" t="s">
        <v>95</v>
      </c>
      <c r="B256" s="16">
        <f>+'SCC x Atuacao = Não Financeiro'!B288/'SCC x Atuacao = Não Financeiro'!B256-1</f>
        <v>-0.10475790869057122</v>
      </c>
      <c r="C256" s="16">
        <f>+'SCC x Atuacao = Não Financeiro'!C288/'SCC x Atuacao = Não Financeiro'!C256-1</f>
        <v>-0.18918569324592871</v>
      </c>
      <c r="D256" s="16">
        <f>+'SCC x Atuacao = Não Financeiro'!D288/'SCC x Atuacao = Não Financeiro'!D256-1</f>
        <v>-0.28554475956061764</v>
      </c>
      <c r="E256" s="16">
        <f>+'SCC x Atuacao = Não Financeiro'!E288/'SCC x Atuacao = Não Financeiro'!E256-1</f>
        <v>0.19439190146874297</v>
      </c>
      <c r="F256" s="16">
        <f>+'SCC x Atuacao = Não Financeiro'!F288/'SCC x Atuacao = Não Financeiro'!F256-1</f>
        <v>-0.23846993762806279</v>
      </c>
      <c r="G256" s="16">
        <f>+'SCC x Atuacao = Não Financeiro'!G288/'SCC x Atuacao = Não Financeiro'!G256-1</f>
        <v>4.0621646145793111E-3</v>
      </c>
      <c r="H256" s="16">
        <f>+'SCC x Atuacao = Não Financeiro'!H288/'SCC x Atuacao = Não Financeiro'!H256-1</f>
        <v>-0.11901082549171305</v>
      </c>
      <c r="I256" s="16">
        <f>+'SCC x Atuacao = Não Financeiro'!I288/'SCC x Atuacao = Não Financeiro'!I256-1</f>
        <v>-0.16558521503906054</v>
      </c>
      <c r="J256" s="16">
        <f>+'SCC x Atuacao = Não Financeiro'!J288/'SCC x Atuacao = Não Financeiro'!J256-1</f>
        <v>7.1262684928379283E-3</v>
      </c>
      <c r="K256" s="16">
        <f>+'SCC x Atuacao = Não Financeiro'!K288/'SCC x Atuacao = Não Financeiro'!K256-1</f>
        <v>-1.554820611219887E-2</v>
      </c>
      <c r="L256" s="16">
        <f>+'SCC x Atuacao = Não Financeiro'!L288/'SCC x Atuacao = Não Financeiro'!L256-1</f>
        <v>-0.20047018835813724</v>
      </c>
    </row>
    <row r="259" spans="1:12" x14ac:dyDescent="0.25">
      <c r="A259" s="123"/>
      <c r="B259" s="123">
        <v>2016</v>
      </c>
      <c r="C259" s="123">
        <v>2016</v>
      </c>
      <c r="D259" s="123">
        <v>2016</v>
      </c>
      <c r="E259" s="123">
        <v>2016</v>
      </c>
      <c r="F259" s="123">
        <v>2016</v>
      </c>
      <c r="G259" s="123">
        <v>2016</v>
      </c>
      <c r="H259" s="123">
        <v>2016</v>
      </c>
      <c r="I259" s="123">
        <v>2016</v>
      </c>
      <c r="J259" s="123">
        <v>2016</v>
      </c>
      <c r="K259" s="123">
        <v>2016</v>
      </c>
      <c r="L259" s="123">
        <v>2016</v>
      </c>
    </row>
    <row r="260" spans="1:12" x14ac:dyDescent="0.25">
      <c r="A260" s="177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939</v>
      </c>
    </row>
    <row r="261" spans="1:12" x14ac:dyDescent="0.25">
      <c r="A261" s="123" t="s">
        <v>529</v>
      </c>
      <c r="B261" s="16">
        <f>+'SCC x Atuacao = Não Financeiro'!B293/'SCC x Atuacao = Não Financeiro'!B261-1</f>
        <v>-0.1033769915018824</v>
      </c>
      <c r="C261" s="16">
        <f>+'SCC x Atuacao = Não Financeiro'!C293/'SCC x Atuacao = Não Financeiro'!C261-1</f>
        <v>1.496632964947664E-2</v>
      </c>
      <c r="D261" s="16">
        <f>+'SCC x Atuacao = Não Financeiro'!D293/'SCC x Atuacao = Não Financeiro'!D261-1</f>
        <v>-3.9472792045858185E-5</v>
      </c>
      <c r="E261" s="16">
        <f>+'SCC x Atuacao = Não Financeiro'!E293/'SCC x Atuacao = Não Financeiro'!E261-1</f>
        <v>0.38035535102101403</v>
      </c>
      <c r="F261" s="16">
        <f>+'SCC x Atuacao = Não Financeiro'!F293/'SCC x Atuacao = Não Financeiro'!F261-1</f>
        <v>-8.3802762133096786E-2</v>
      </c>
      <c r="G261" s="16">
        <f>+'SCC x Atuacao = Não Financeiro'!G293/'SCC x Atuacao = Não Financeiro'!G261-1</f>
        <v>-2.4276246319541617E-2</v>
      </c>
      <c r="H261" s="16">
        <f>+'SCC x Atuacao = Não Financeiro'!H293/'SCC x Atuacao = Não Financeiro'!H261-1</f>
        <v>0.12437878396292912</v>
      </c>
      <c r="I261" s="16">
        <f>+'SCC x Atuacao = Não Financeiro'!I293/'SCC x Atuacao = Não Financeiro'!I261-1</f>
        <v>-0.34902555863519047</v>
      </c>
      <c r="J261" s="16">
        <f>+'SCC x Atuacao = Não Financeiro'!J293/'SCC x Atuacao = Não Financeiro'!J261-1</f>
        <v>1.7031932737629973</v>
      </c>
      <c r="K261" s="16">
        <f>+'SCC x Atuacao = Não Financeiro'!K293/'SCC x Atuacao = Não Financeiro'!K261-1</f>
        <v>0.15812944472713708</v>
      </c>
      <c r="L261" s="16">
        <f>+'SCC x Atuacao = Não Financeiro'!L293/'SCC x Atuacao = Não Financeiro'!L261-1</f>
        <v>7.8163648964069132E-3</v>
      </c>
    </row>
    <row r="262" spans="1:12" x14ac:dyDescent="0.25">
      <c r="A262" s="123" t="s">
        <v>530</v>
      </c>
      <c r="B262" s="16">
        <f>+'SCC x Atuacao = Não Financeiro'!B294/'SCC x Atuacao = Não Financeiro'!B262-1</f>
        <v>5.1799138457793585</v>
      </c>
      <c r="C262" s="16">
        <f>+'SCC x Atuacao = Não Financeiro'!C294/'SCC x Atuacao = Não Financeiro'!C262-1</f>
        <v>2.2940814562472056</v>
      </c>
      <c r="D262" s="16">
        <f>+'SCC x Atuacao = Não Financeiro'!D294/'SCC x Atuacao = Não Financeiro'!D262-1</f>
        <v>-4.619735784803547E-2</v>
      </c>
      <c r="E262" s="16">
        <f>+'SCC x Atuacao = Não Financeiro'!E294/'SCC x Atuacao = Não Financeiro'!E262-1</f>
        <v>-1</v>
      </c>
      <c r="F262" s="16">
        <f>+'SCC x Atuacao = Não Financeiro'!F294/'SCC x Atuacao = Não Financeiro'!F262-1</f>
        <v>-0.15469220564300923</v>
      </c>
      <c r="G262" s="16">
        <f>+'SCC x Atuacao = Não Financeiro'!G294/'SCC x Atuacao = Não Financeiro'!G262-1</f>
        <v>-5.8454011114797089E-2</v>
      </c>
      <c r="H262" s="16">
        <f>+'SCC x Atuacao = Não Financeiro'!H294/'SCC x Atuacao = Não Financeiro'!H262-1</f>
        <v>1.5342877125186893E-2</v>
      </c>
      <c r="I262" s="16" t="e">
        <f>+'SCC x Atuacao = Não Financeiro'!I294/'SCC x Atuacao = Não Financeiro'!I262-1</f>
        <v>#DIV/0!</v>
      </c>
      <c r="J262" s="16">
        <f>+'SCC x Atuacao = Não Financeiro'!J294/'SCC x Atuacao = Não Financeiro'!J262-1</f>
        <v>-2.8590115515610526E-2</v>
      </c>
      <c r="K262" s="16">
        <f>+'SCC x Atuacao = Não Financeiro'!K294/'SCC x Atuacao = Não Financeiro'!K262-1</f>
        <v>1.5770278496578727</v>
      </c>
      <c r="L262" s="16">
        <f>+'SCC x Atuacao = Não Financeiro'!L294/'SCC x Atuacao = Não Financeiro'!L262-1</f>
        <v>8.4571519053851629E-2</v>
      </c>
    </row>
    <row r="263" spans="1:12" x14ac:dyDescent="0.25">
      <c r="A263" s="123" t="s">
        <v>531</v>
      </c>
      <c r="B263" s="16">
        <f>+'SCC x Atuacao = Não Financeiro'!B295/'SCC x Atuacao = Não Financeiro'!B263-1</f>
        <v>-0.19121252921177889</v>
      </c>
      <c r="C263" s="16">
        <f>+'SCC x Atuacao = Não Financeiro'!C295/'SCC x Atuacao = Não Financeiro'!C263-1</f>
        <v>0.18876186758549607</v>
      </c>
      <c r="D263" s="16">
        <f>+'SCC x Atuacao = Não Financeiro'!D295/'SCC x Atuacao = Não Financeiro'!D263-1</f>
        <v>-5.1123795688041818E-2</v>
      </c>
      <c r="E263" s="16">
        <f>+'SCC x Atuacao = Não Financeiro'!E295/'SCC x Atuacao = Não Financeiro'!E263-1</f>
        <v>1.2360711119483785</v>
      </c>
      <c r="F263" s="16">
        <f>+'SCC x Atuacao = Não Financeiro'!F295/'SCC x Atuacao = Não Financeiro'!F263-1</f>
        <v>-0.14522850468193982</v>
      </c>
      <c r="G263" s="16">
        <f>+'SCC x Atuacao = Não Financeiro'!G295/'SCC x Atuacao = Não Financeiro'!G263-1</f>
        <v>7.6369543986751331E-2</v>
      </c>
      <c r="H263" s="16">
        <f>+'SCC x Atuacao = Não Financeiro'!H295/'SCC x Atuacao = Não Financeiro'!H263-1</f>
        <v>-5.7098999059317923E-2</v>
      </c>
      <c r="I263" s="16">
        <f>+'SCC x Atuacao = Não Financeiro'!I295/'SCC x Atuacao = Não Financeiro'!I263-1</f>
        <v>-0.19451298596688438</v>
      </c>
      <c r="J263" s="16" t="e">
        <f>+'SCC x Atuacao = Não Financeiro'!J295/'SCC x Atuacao = Não Financeiro'!J263-1</f>
        <v>#DIV/0!</v>
      </c>
      <c r="K263" s="16">
        <f>+'SCC x Atuacao = Não Financeiro'!K295/'SCC x Atuacao = Não Financeiro'!K263-1</f>
        <v>-5.4840518373734604E-2</v>
      </c>
      <c r="L263" s="16">
        <f>+'SCC x Atuacao = Não Financeiro'!L295/'SCC x Atuacao = Não Financeiro'!L263-1</f>
        <v>-5.0027017466479418E-2</v>
      </c>
    </row>
    <row r="264" spans="1:12" x14ac:dyDescent="0.25">
      <c r="A264" s="123" t="s">
        <v>532</v>
      </c>
      <c r="B264" s="16">
        <f>+'SCC x Atuacao = Não Financeiro'!B296/'SCC x Atuacao = Não Financeiro'!B264-1</f>
        <v>-0.22068218231166592</v>
      </c>
      <c r="C264" s="16">
        <f>+'SCC x Atuacao = Não Financeiro'!C296/'SCC x Atuacao = Não Financeiro'!C264-1</f>
        <v>7.7374642566478524E-2</v>
      </c>
      <c r="D264" s="16">
        <f>+'SCC x Atuacao = Não Financeiro'!D296/'SCC x Atuacao = Não Financeiro'!D264-1</f>
        <v>7.3295930101174189E-2</v>
      </c>
      <c r="E264" s="16">
        <f>+'SCC x Atuacao = Não Financeiro'!E296/'SCC x Atuacao = Não Financeiro'!E264-1</f>
        <v>-1</v>
      </c>
      <c r="F264" s="16">
        <f>+'SCC x Atuacao = Não Financeiro'!F296/'SCC x Atuacao = Não Financeiro'!F264-1</f>
        <v>-0.13227950246724707</v>
      </c>
      <c r="G264" s="16">
        <f>+'SCC x Atuacao = Não Financeiro'!G296/'SCC x Atuacao = Não Financeiro'!G264-1</f>
        <v>-7.6826149977266112E-2</v>
      </c>
      <c r="H264" s="16">
        <f>+'SCC x Atuacao = Não Financeiro'!H296/'SCC x Atuacao = Não Financeiro'!H264-1</f>
        <v>-0.35954599489757555</v>
      </c>
      <c r="I264" s="16">
        <f>+'SCC x Atuacao = Não Financeiro'!I296/'SCC x Atuacao = Não Financeiro'!I264-1</f>
        <v>-1</v>
      </c>
      <c r="J264" s="16">
        <f>+'SCC x Atuacao = Não Financeiro'!J296/'SCC x Atuacao = Não Financeiro'!J264-1</f>
        <v>-0.25455787945179653</v>
      </c>
      <c r="K264" s="16">
        <f>+'SCC x Atuacao = Não Financeiro'!K296/'SCC x Atuacao = Não Financeiro'!K264-1</f>
        <v>-0.19168484278118703</v>
      </c>
      <c r="L264" s="16">
        <f>+'SCC x Atuacao = Não Financeiro'!L296/'SCC x Atuacao = Não Financeiro'!L264-1</f>
        <v>1.2159818709855497E-2</v>
      </c>
    </row>
    <row r="265" spans="1:12" x14ac:dyDescent="0.25">
      <c r="A265" s="123" t="s">
        <v>533</v>
      </c>
      <c r="B265" s="16">
        <f>+'SCC x Atuacao = Não Financeiro'!B297/'SCC x Atuacao = Não Financeiro'!B265-1</f>
        <v>-0.11892794672819873</v>
      </c>
      <c r="C265" s="16">
        <f>+'SCC x Atuacao = Não Financeiro'!C297/'SCC x Atuacao = Não Financeiro'!C265-1</f>
        <v>-0.14576649049151891</v>
      </c>
      <c r="D265" s="16">
        <f>+'SCC x Atuacao = Não Financeiro'!D297/'SCC x Atuacao = Não Financeiro'!D265-1</f>
        <v>5.5317148132973948E-2</v>
      </c>
      <c r="E265" s="16">
        <f>+'SCC x Atuacao = Não Financeiro'!E297/'SCC x Atuacao = Não Financeiro'!E265-1</f>
        <v>5.1788239497454258E-2</v>
      </c>
      <c r="F265" s="16">
        <f>+'SCC x Atuacao = Não Financeiro'!F297/'SCC x Atuacao = Não Financeiro'!F265-1</f>
        <v>-6.5857360661565445E-2</v>
      </c>
      <c r="G265" s="16">
        <f>+'SCC x Atuacao = Não Financeiro'!G297/'SCC x Atuacao = Não Financeiro'!G265-1</f>
        <v>6.6720143320482705E-2</v>
      </c>
      <c r="H265" s="16">
        <f>+'SCC x Atuacao = Não Financeiro'!H297/'SCC x Atuacao = Não Financeiro'!H265-1</f>
        <v>4.830361093376867E-2</v>
      </c>
      <c r="I265" s="16">
        <f>+'SCC x Atuacao = Não Financeiro'!I297/'SCC x Atuacao = Não Financeiro'!I265-1</f>
        <v>-0.5359787711373114</v>
      </c>
      <c r="J265" s="16">
        <f>+'SCC x Atuacao = Não Financeiro'!J297/'SCC x Atuacao = Não Financeiro'!J265-1</f>
        <v>-6.1940830288778614E-2</v>
      </c>
      <c r="K265" s="16">
        <f>+'SCC x Atuacao = Não Financeiro'!K297/'SCC x Atuacao = Não Financeiro'!K265-1</f>
        <v>8.9980762021864003E-2</v>
      </c>
      <c r="L265" s="16">
        <f>+'SCC x Atuacao = Não Financeiro'!L297/'SCC x Atuacao = Não Financeiro'!L265-1</f>
        <v>4.9829477504046427E-3</v>
      </c>
    </row>
    <row r="266" spans="1:12" x14ac:dyDescent="0.25">
      <c r="A266" s="123" t="s">
        <v>534</v>
      </c>
      <c r="B266" s="16">
        <f>+'SCC x Atuacao = Não Financeiro'!B298/'SCC x Atuacao = Não Financeiro'!B266-1</f>
        <v>-0.31002375908864377</v>
      </c>
      <c r="C266" s="16">
        <f>+'SCC x Atuacao = Não Financeiro'!C298/'SCC x Atuacao = Não Financeiro'!C266-1</f>
        <v>-0.50622318330191884</v>
      </c>
      <c r="D266" s="16">
        <f>+'SCC x Atuacao = Não Financeiro'!D298/'SCC x Atuacao = Não Financeiro'!D266-1</f>
        <v>1.4466114186428625E-2</v>
      </c>
      <c r="E266" s="16">
        <f>+'SCC x Atuacao = Não Financeiro'!E298/'SCC x Atuacao = Não Financeiro'!E266-1</f>
        <v>-0.7073842533021043</v>
      </c>
      <c r="F266" s="16">
        <f>+'SCC x Atuacao = Não Financeiro'!F298/'SCC x Atuacao = Não Financeiro'!F266-1</f>
        <v>-0.84727393781014515</v>
      </c>
      <c r="G266" s="16">
        <f>+'SCC x Atuacao = Não Financeiro'!G298/'SCC x Atuacao = Não Financeiro'!G266-1</f>
        <v>0.10256607886603608</v>
      </c>
      <c r="H266" s="16">
        <f>+'SCC x Atuacao = Não Financeiro'!H298/'SCC x Atuacao = Não Financeiro'!H266-1</f>
        <v>-0.15011239519695452</v>
      </c>
      <c r="I266" s="16" t="e">
        <f>+'SCC x Atuacao = Não Financeiro'!I298/'SCC x Atuacao = Não Financeiro'!I266-1</f>
        <v>#DIV/0!</v>
      </c>
      <c r="J266" s="16">
        <f>+'SCC x Atuacao = Não Financeiro'!J298/'SCC x Atuacao = Não Financeiro'!J266-1</f>
        <v>2.8632703740160359E-2</v>
      </c>
      <c r="K266" s="16">
        <f>+'SCC x Atuacao = Não Financeiro'!K298/'SCC x Atuacao = Não Financeiro'!K266-1</f>
        <v>0.59913525532224132</v>
      </c>
      <c r="L266" s="16">
        <f>+'SCC x Atuacao = Não Financeiro'!L298/'SCC x Atuacao = Não Financeiro'!L266-1</f>
        <v>1.092842516524839E-2</v>
      </c>
    </row>
    <row r="267" spans="1:12" x14ac:dyDescent="0.25">
      <c r="A267" s="123" t="s">
        <v>535</v>
      </c>
      <c r="B267" s="16">
        <f>+'SCC x Atuacao = Não Financeiro'!B299/'SCC x Atuacao = Não Financeiro'!B267-1</f>
        <v>-0.6076307765499086</v>
      </c>
      <c r="C267" s="16">
        <f>+'SCC x Atuacao = Não Financeiro'!C299/'SCC x Atuacao = Não Financeiro'!C267-1</f>
        <v>-0.33538587969746192</v>
      </c>
      <c r="D267" s="16">
        <f>+'SCC x Atuacao = Não Financeiro'!D299/'SCC x Atuacao = Não Financeiro'!D267-1</f>
        <v>-3.934932905767452E-2</v>
      </c>
      <c r="E267" s="16">
        <f>+'SCC x Atuacao = Não Financeiro'!E299/'SCC x Atuacao = Não Financeiro'!E267-1</f>
        <v>0.36058661880156273</v>
      </c>
      <c r="F267" s="16">
        <f>+'SCC x Atuacao = Não Financeiro'!F299/'SCC x Atuacao = Não Financeiro'!F267-1</f>
        <v>-2.2240154740693963E-2</v>
      </c>
      <c r="G267" s="16">
        <f>+'SCC x Atuacao = Não Financeiro'!G299/'SCC x Atuacao = Não Financeiro'!G267-1</f>
        <v>-4.0357407786895005E-2</v>
      </c>
      <c r="H267" s="16">
        <f>+'SCC x Atuacao = Não Financeiro'!H299/'SCC x Atuacao = Não Financeiro'!H267-1</f>
        <v>-2.1244909131476919E-2</v>
      </c>
      <c r="I267" s="16">
        <f>+'SCC x Atuacao = Não Financeiro'!I299/'SCC x Atuacao = Não Financeiro'!I267-1</f>
        <v>-0.74388908944835452</v>
      </c>
      <c r="J267" s="16">
        <f>+'SCC x Atuacao = Não Financeiro'!J299/'SCC x Atuacao = Não Financeiro'!J267-1</f>
        <v>-0.15383620123447939</v>
      </c>
      <c r="K267" s="16">
        <f>+'SCC x Atuacao = Não Financeiro'!K299/'SCC x Atuacao = Não Financeiro'!K267-1</f>
        <v>6.5408438880737441E-2</v>
      </c>
      <c r="L267" s="16">
        <f>+'SCC x Atuacao = Não Financeiro'!L299/'SCC x Atuacao = Não Financeiro'!L267-1</f>
        <v>-5.2145743072227635E-2</v>
      </c>
    </row>
    <row r="268" spans="1:12" x14ac:dyDescent="0.25">
      <c r="A268" s="123" t="s">
        <v>536</v>
      </c>
      <c r="B268" s="16">
        <f>+'SCC x Atuacao = Não Financeiro'!B300/'SCC x Atuacao = Não Financeiro'!B268-1</f>
        <v>-0.23794409497364732</v>
      </c>
      <c r="C268" s="16">
        <f>+'SCC x Atuacao = Não Financeiro'!C300/'SCC x Atuacao = Não Financeiro'!C268-1</f>
        <v>0.48662108770071844</v>
      </c>
      <c r="D268" s="16">
        <f>+'SCC x Atuacao = Não Financeiro'!D300/'SCC x Atuacao = Não Financeiro'!D268-1</f>
        <v>-1.5416324352404254E-2</v>
      </c>
      <c r="E268" s="16">
        <f>+'SCC x Atuacao = Não Financeiro'!E300/'SCC x Atuacao = Não Financeiro'!E268-1</f>
        <v>0.25616981893325996</v>
      </c>
      <c r="F268" s="16">
        <f>+'SCC x Atuacao = Não Financeiro'!F300/'SCC x Atuacao = Não Financeiro'!F268-1</f>
        <v>0.19305525492290165</v>
      </c>
      <c r="G268" s="16">
        <f>+'SCC x Atuacao = Não Financeiro'!G300/'SCC x Atuacao = Não Financeiro'!G268-1</f>
        <v>-9.0956561006206416E-2</v>
      </c>
      <c r="H268" s="16">
        <f>+'SCC x Atuacao = Não Financeiro'!H300/'SCC x Atuacao = Não Financeiro'!H268-1</f>
        <v>3.1427986048740086E-2</v>
      </c>
      <c r="I268" s="16">
        <f>+'SCC x Atuacao = Não Financeiro'!I300/'SCC x Atuacao = Não Financeiro'!I268-1</f>
        <v>3.0030854380963241</v>
      </c>
      <c r="J268" s="16">
        <f>+'SCC x Atuacao = Não Financeiro'!J300/'SCC x Atuacao = Não Financeiro'!J268-1</f>
        <v>0.72268310439272554</v>
      </c>
      <c r="K268" s="16">
        <f>+'SCC x Atuacao = Não Financeiro'!K300/'SCC x Atuacao = Não Financeiro'!K268-1</f>
        <v>-8.2427291548563875E-2</v>
      </c>
      <c r="L268" s="16">
        <f>+'SCC x Atuacao = Não Financeiro'!L300/'SCC x Atuacao = Não Financeiro'!L268-1</f>
        <v>6.5211433505585337E-3</v>
      </c>
    </row>
    <row r="269" spans="1:12" x14ac:dyDescent="0.25">
      <c r="A269" s="123" t="s">
        <v>537</v>
      </c>
      <c r="B269" s="16">
        <f>+'SCC x Atuacao = Não Financeiro'!B301/'SCC x Atuacao = Não Financeiro'!B269-1</f>
        <v>-2.1960659777806257E-2</v>
      </c>
      <c r="C269" s="16">
        <f>+'SCC x Atuacao = Não Financeiro'!C301/'SCC x Atuacao = Não Financeiro'!C269-1</f>
        <v>0.13693749923898113</v>
      </c>
      <c r="D269" s="16">
        <f>+'SCC x Atuacao = Não Financeiro'!D301/'SCC x Atuacao = Não Financeiro'!D269-1</f>
        <v>-3.5035224913134599E-2</v>
      </c>
      <c r="E269" s="16">
        <f>+'SCC x Atuacao = Não Financeiro'!E301/'SCC x Atuacao = Não Financeiro'!E269-1</f>
        <v>5.9823651575910075E-2</v>
      </c>
      <c r="F269" s="16">
        <f>+'SCC x Atuacao = Não Financeiro'!F301/'SCC x Atuacao = Não Financeiro'!F269-1</f>
        <v>-0.20448758724335114</v>
      </c>
      <c r="G269" s="16">
        <f>+'SCC x Atuacao = Não Financeiro'!G301/'SCC x Atuacao = Não Financeiro'!G269-1</f>
        <v>1.4587127900249186E-2</v>
      </c>
      <c r="H269" s="16">
        <f>+'SCC x Atuacao = Não Financeiro'!H301/'SCC x Atuacao = Não Financeiro'!H269-1</f>
        <v>0.18666914711976212</v>
      </c>
      <c r="I269" s="16">
        <f>+'SCC x Atuacao = Não Financeiro'!I301/'SCC x Atuacao = Não Financeiro'!I269-1</f>
        <v>-0.29290864800722161</v>
      </c>
      <c r="J269" s="16">
        <f>+'SCC x Atuacao = Não Financeiro'!J301/'SCC x Atuacao = Não Financeiro'!J269-1</f>
        <v>0.15374534355531666</v>
      </c>
      <c r="K269" s="16">
        <f>+'SCC x Atuacao = Não Financeiro'!K301/'SCC x Atuacao = Não Financeiro'!K269-1</f>
        <v>9.7160578858838775E-2</v>
      </c>
      <c r="L269" s="16">
        <f>+'SCC x Atuacao = Não Financeiro'!L301/'SCC x Atuacao = Não Financeiro'!L269-1</f>
        <v>2.3304876794434382E-3</v>
      </c>
    </row>
    <row r="270" spans="1:12" x14ac:dyDescent="0.25">
      <c r="A270" s="123" t="s">
        <v>538</v>
      </c>
      <c r="B270" s="16">
        <f>+'SCC x Atuacao = Não Financeiro'!B302/'SCC x Atuacao = Não Financeiro'!B270-1</f>
        <v>-0.14107585129448219</v>
      </c>
      <c r="C270" s="16">
        <f>+'SCC x Atuacao = Não Financeiro'!C302/'SCC x Atuacao = Não Financeiro'!C270-1</f>
        <v>-8.1135787656195002E-2</v>
      </c>
      <c r="D270" s="16">
        <f>+'SCC x Atuacao = Não Financeiro'!D302/'SCC x Atuacao = Não Financeiro'!D270-1</f>
        <v>-1.678412901343318E-2</v>
      </c>
      <c r="E270" s="16">
        <f>+'SCC x Atuacao = Não Financeiro'!E302/'SCC x Atuacao = Não Financeiro'!E270-1</f>
        <v>1.23857398412202</v>
      </c>
      <c r="F270" s="16">
        <f>+'SCC x Atuacao = Não Financeiro'!F302/'SCC x Atuacao = Não Financeiro'!F270-1</f>
        <v>-5.5128171602002896E-2</v>
      </c>
      <c r="G270" s="16">
        <f>+'SCC x Atuacao = Não Financeiro'!G302/'SCC x Atuacao = Não Financeiro'!G270-1</f>
        <v>-6.71468921629087E-2</v>
      </c>
      <c r="H270" s="16">
        <f>+'SCC x Atuacao = Não Financeiro'!H302/'SCC x Atuacao = Não Financeiro'!H270-1</f>
        <v>0.13632703920352318</v>
      </c>
      <c r="I270" s="16">
        <f>+'SCC x Atuacao = Não Financeiro'!I302/'SCC x Atuacao = Não Financeiro'!I270-1</f>
        <v>-3.3419089730333251E-2</v>
      </c>
      <c r="J270" s="16">
        <f>+'SCC x Atuacao = Não Financeiro'!J302/'SCC x Atuacao = Não Financeiro'!J270-1</f>
        <v>0.33280762085092785</v>
      </c>
      <c r="K270" s="16">
        <f>+'SCC x Atuacao = Não Financeiro'!K302/'SCC x Atuacao = Não Financeiro'!K270-1</f>
        <v>-2.3253938371284755E-2</v>
      </c>
      <c r="L270" s="16">
        <f>+'SCC x Atuacao = Não Financeiro'!L302/'SCC x Atuacao = Não Financeiro'!L270-1</f>
        <v>-1.2851888046232829E-2</v>
      </c>
    </row>
    <row r="271" spans="1:12" x14ac:dyDescent="0.25">
      <c r="A271" s="123" t="s">
        <v>539</v>
      </c>
      <c r="B271" s="16">
        <f>+'SCC x Atuacao = Não Financeiro'!B303/'SCC x Atuacao = Não Financeiro'!B271-1</f>
        <v>-0.42612624391391074</v>
      </c>
      <c r="C271" s="16">
        <f>+'SCC x Atuacao = Não Financeiro'!C303/'SCC x Atuacao = Não Financeiro'!C271-1</f>
        <v>7.8488394203984013E-2</v>
      </c>
      <c r="D271" s="16">
        <f>+'SCC x Atuacao = Não Financeiro'!D303/'SCC x Atuacao = Não Financeiro'!D271-1</f>
        <v>-4.7631223087354901E-2</v>
      </c>
      <c r="E271" s="16">
        <f>+'SCC x Atuacao = Não Financeiro'!E303/'SCC x Atuacao = Não Financeiro'!E271-1</f>
        <v>-0.14826589468112006</v>
      </c>
      <c r="F271" s="16">
        <f>+'SCC x Atuacao = Não Financeiro'!F303/'SCC x Atuacao = Não Financeiro'!F271-1</f>
        <v>-0.39886995879082798</v>
      </c>
      <c r="G271" s="16">
        <f>+'SCC x Atuacao = Não Financeiro'!G303/'SCC x Atuacao = Não Financeiro'!G271-1</f>
        <v>0.63531432693013512</v>
      </c>
      <c r="H271" s="16">
        <f>+'SCC x Atuacao = Não Financeiro'!H303/'SCC x Atuacao = Não Financeiro'!H271-1</f>
        <v>0.23835308784564169</v>
      </c>
      <c r="I271" s="16">
        <f>+'SCC x Atuacao = Não Financeiro'!I303/'SCC x Atuacao = Não Financeiro'!I271-1</f>
        <v>-0.21156992834782373</v>
      </c>
      <c r="J271" s="16">
        <f>+'SCC x Atuacao = Não Financeiro'!J303/'SCC x Atuacao = Não Financeiro'!J271-1</f>
        <v>9.8214598571273681E-2</v>
      </c>
      <c r="K271" s="16">
        <f>+'SCC x Atuacao = Não Financeiro'!K303/'SCC x Atuacao = Não Financeiro'!K271-1</f>
        <v>1.0452085223812579E-2</v>
      </c>
      <c r="L271" s="16">
        <f>+'SCC x Atuacao = Não Financeiro'!L303/'SCC x Atuacao = Não Financeiro'!L271-1</f>
        <v>-4.3810807558320786E-2</v>
      </c>
    </row>
    <row r="272" spans="1:12" x14ac:dyDescent="0.25">
      <c r="A272" s="123" t="s">
        <v>540</v>
      </c>
      <c r="B272" s="16">
        <f>+'SCC x Atuacao = Não Financeiro'!B304/'SCC x Atuacao = Não Financeiro'!B272-1</f>
        <v>0.14591202595033526</v>
      </c>
      <c r="C272" s="16">
        <f>+'SCC x Atuacao = Não Financeiro'!C304/'SCC x Atuacao = Não Financeiro'!C272-1</f>
        <v>-1.3089084985396293E-2</v>
      </c>
      <c r="D272" s="16">
        <f>+'SCC x Atuacao = Não Financeiro'!D304/'SCC x Atuacao = Não Financeiro'!D272-1</f>
        <v>-7.1145943232444941E-2</v>
      </c>
      <c r="E272" s="16">
        <f>+'SCC x Atuacao = Não Financeiro'!E304/'SCC x Atuacao = Não Financeiro'!E272-1</f>
        <v>0.26062768509970335</v>
      </c>
      <c r="F272" s="16">
        <f>+'SCC x Atuacao = Não Financeiro'!F304/'SCC x Atuacao = Não Financeiro'!F272-1</f>
        <v>-0.80608747723174712</v>
      </c>
      <c r="G272" s="16">
        <f>+'SCC x Atuacao = Não Financeiro'!G304/'SCC x Atuacao = Não Financeiro'!G272-1</f>
        <v>8.02233171881086E-2</v>
      </c>
      <c r="H272" s="16">
        <f>+'SCC x Atuacao = Não Financeiro'!H304/'SCC x Atuacao = Não Financeiro'!H272-1</f>
        <v>0.22360095850571859</v>
      </c>
      <c r="I272" s="16">
        <f>+'SCC x Atuacao = Não Financeiro'!I304/'SCC x Atuacao = Não Financeiro'!I272-1</f>
        <v>-0.16277472992488951</v>
      </c>
      <c r="J272" s="16" t="e">
        <f>+'SCC x Atuacao = Não Financeiro'!J304/'SCC x Atuacao = Não Financeiro'!J272-1</f>
        <v>#DIV/0!</v>
      </c>
      <c r="K272" s="16">
        <f>+'SCC x Atuacao = Não Financeiro'!K304/'SCC x Atuacao = Não Financeiro'!K272-1</f>
        <v>-0.28210727345440378</v>
      </c>
      <c r="L272" s="16">
        <f>+'SCC x Atuacao = Não Financeiro'!L304/'SCC x Atuacao = Não Financeiro'!L272-1</f>
        <v>-0.14758639220998937</v>
      </c>
    </row>
    <row r="273" spans="1:12" x14ac:dyDescent="0.25">
      <c r="A273" s="123" t="s">
        <v>541</v>
      </c>
      <c r="B273" s="16">
        <f>+'SCC x Atuacao = Não Financeiro'!B305/'SCC x Atuacao = Não Financeiro'!B273-1</f>
        <v>-1.2210907601239218E-2</v>
      </c>
      <c r="C273" s="16">
        <f>+'SCC x Atuacao = Não Financeiro'!C305/'SCC x Atuacao = Não Financeiro'!C273-1</f>
        <v>6.9661782209650136E-2</v>
      </c>
      <c r="D273" s="16">
        <f>+'SCC x Atuacao = Não Financeiro'!D305/'SCC x Atuacao = Não Financeiro'!D273-1</f>
        <v>-9.2970426815027096E-2</v>
      </c>
      <c r="E273" s="16">
        <f>+'SCC x Atuacao = Não Financeiro'!E305/'SCC x Atuacao = Não Financeiro'!E273-1</f>
        <v>0.43813216673532129</v>
      </c>
      <c r="F273" s="16">
        <f>+'SCC x Atuacao = Não Financeiro'!F305/'SCC x Atuacao = Não Financeiro'!F273-1</f>
        <v>-8.0834137143211304E-2</v>
      </c>
      <c r="G273" s="16">
        <f>+'SCC x Atuacao = Não Financeiro'!G305/'SCC x Atuacao = Não Financeiro'!G273-1</f>
        <v>-8.118426894011932E-2</v>
      </c>
      <c r="H273" s="16">
        <f>+'SCC x Atuacao = Não Financeiro'!H305/'SCC x Atuacao = Não Financeiro'!H273-1</f>
        <v>0.28069485121825277</v>
      </c>
      <c r="I273" s="16">
        <f>+'SCC x Atuacao = Não Financeiro'!I305/'SCC x Atuacao = Não Financeiro'!I273-1</f>
        <v>3.657810873314471E-2</v>
      </c>
      <c r="J273" s="16">
        <f>+'SCC x Atuacao = Não Financeiro'!J305/'SCC x Atuacao = Não Financeiro'!J273-1</f>
        <v>-0.59312619000843403</v>
      </c>
      <c r="K273" s="16">
        <f>+'SCC x Atuacao = Não Financeiro'!K305/'SCC x Atuacao = Não Financeiro'!K273-1</f>
        <v>-4.3948417892063607E-2</v>
      </c>
      <c r="L273" s="16">
        <f>+'SCC x Atuacao = Não Financeiro'!L305/'SCC x Atuacao = Não Financeiro'!L273-1</f>
        <v>-6.4237148552408474E-2</v>
      </c>
    </row>
    <row r="274" spans="1:12" x14ac:dyDescent="0.25">
      <c r="A274" s="123" t="s">
        <v>542</v>
      </c>
      <c r="B274" s="16">
        <f>+'SCC x Atuacao = Não Financeiro'!B306/'SCC x Atuacao = Não Financeiro'!B274-1</f>
        <v>-1.8981497291011729E-2</v>
      </c>
      <c r="C274" s="16">
        <f>+'SCC x Atuacao = Não Financeiro'!C306/'SCC x Atuacao = Não Financeiro'!C274-1</f>
        <v>8.4172819915050878E-2</v>
      </c>
      <c r="D274" s="16">
        <f>+'SCC x Atuacao = Não Financeiro'!D306/'SCC x Atuacao = Não Financeiro'!D274-1</f>
        <v>5.8472259277505989E-2</v>
      </c>
      <c r="E274" s="16">
        <f>+'SCC x Atuacao = Não Financeiro'!E306/'SCC x Atuacao = Não Financeiro'!E274-1</f>
        <v>1.0019295558775081</v>
      </c>
      <c r="F274" s="16">
        <f>+'SCC x Atuacao = Não Financeiro'!F306/'SCC x Atuacao = Não Financeiro'!F274-1</f>
        <v>1.5176460247148471E-2</v>
      </c>
      <c r="G274" s="16">
        <f>+'SCC x Atuacao = Não Financeiro'!G306/'SCC x Atuacao = Não Financeiro'!G274-1</f>
        <v>-3.4015330280843914E-2</v>
      </c>
      <c r="H274" s="16">
        <f>+'SCC x Atuacao = Não Financeiro'!H306/'SCC x Atuacao = Não Financeiro'!H274-1</f>
        <v>0.19359023308298617</v>
      </c>
      <c r="I274" s="16">
        <f>+'SCC x Atuacao = Não Financeiro'!I306/'SCC x Atuacao = Não Financeiro'!I274-1</f>
        <v>-0.66666496859183522</v>
      </c>
      <c r="J274" s="16">
        <f>+'SCC x Atuacao = Não Financeiro'!J306/'SCC x Atuacao = Não Financeiro'!J274-1</f>
        <v>-0.42599628176144344</v>
      </c>
      <c r="K274" s="16">
        <f>+'SCC x Atuacao = Não Financeiro'!K306/'SCC x Atuacao = Não Financeiro'!K274-1</f>
        <v>-0.11862954424980832</v>
      </c>
      <c r="L274" s="16">
        <f>+'SCC x Atuacao = Não Financeiro'!L306/'SCC x Atuacao = Não Financeiro'!L274-1</f>
        <v>4.3172784377637496E-2</v>
      </c>
    </row>
    <row r="275" spans="1:12" x14ac:dyDescent="0.25">
      <c r="A275" s="123" t="s">
        <v>543</v>
      </c>
      <c r="B275" s="16">
        <f>+'SCC x Atuacao = Não Financeiro'!B307/'SCC x Atuacao = Não Financeiro'!B275-1</f>
        <v>-0.18291120275576067</v>
      </c>
      <c r="C275" s="16">
        <f>+'SCC x Atuacao = Não Financeiro'!C307/'SCC x Atuacao = Não Financeiro'!C275-1</f>
        <v>-0.4538722837060446</v>
      </c>
      <c r="D275" s="16">
        <f>+'SCC x Atuacao = Não Financeiro'!D307/'SCC x Atuacao = Não Financeiro'!D275-1</f>
        <v>-6.1136228413964488E-2</v>
      </c>
      <c r="E275" s="16">
        <f>+'SCC x Atuacao = Não Financeiro'!E307/'SCC x Atuacao = Não Financeiro'!E275-1</f>
        <v>3.0056790733265837E-2</v>
      </c>
      <c r="F275" s="16">
        <f>+'SCC x Atuacao = Não Financeiro'!F307/'SCC x Atuacao = Não Financeiro'!F275-1</f>
        <v>-0.19603869160426257</v>
      </c>
      <c r="G275" s="16">
        <f>+'SCC x Atuacao = Não Financeiro'!G307/'SCC x Atuacao = Não Financeiro'!G275-1</f>
        <v>-0.13204403547231347</v>
      </c>
      <c r="H275" s="16">
        <f>+'SCC x Atuacao = Não Financeiro'!H307/'SCC x Atuacao = Não Financeiro'!H275-1</f>
        <v>4.9377352923094753E-2</v>
      </c>
      <c r="I275" s="16">
        <f>+'SCC x Atuacao = Não Financeiro'!I307/'SCC x Atuacao = Não Financeiro'!I275-1</f>
        <v>-0.92854173277730867</v>
      </c>
      <c r="J275" s="16">
        <f>+'SCC x Atuacao = Não Financeiro'!J307/'SCC x Atuacao = Não Financeiro'!J275-1</f>
        <v>-0.45442347002923911</v>
      </c>
      <c r="K275" s="16">
        <f>+'SCC x Atuacao = Não Financeiro'!K307/'SCC x Atuacao = Não Financeiro'!K275-1</f>
        <v>-0.12323108957371409</v>
      </c>
      <c r="L275" s="16">
        <f>+'SCC x Atuacao = Não Financeiro'!L307/'SCC x Atuacao = Não Financeiro'!L275-1</f>
        <v>-0.11827701042553995</v>
      </c>
    </row>
    <row r="276" spans="1:12" x14ac:dyDescent="0.25">
      <c r="A276" s="123" t="s">
        <v>544</v>
      </c>
      <c r="B276" s="16">
        <f>+'SCC x Atuacao = Não Financeiro'!B308/'SCC x Atuacao = Não Financeiro'!B276-1</f>
        <v>-0.22059043784791565</v>
      </c>
      <c r="C276" s="16">
        <f>+'SCC x Atuacao = Não Financeiro'!C308/'SCC x Atuacao = Não Financeiro'!C276-1</f>
        <v>0.2167433458817829</v>
      </c>
      <c r="D276" s="16">
        <f>+'SCC x Atuacao = Não Financeiro'!D308/'SCC x Atuacao = Não Financeiro'!D276-1</f>
        <v>-0.27630328574264651</v>
      </c>
      <c r="E276" s="16">
        <f>+'SCC x Atuacao = Não Financeiro'!E308/'SCC x Atuacao = Não Financeiro'!E276-1</f>
        <v>1.222497354914994</v>
      </c>
      <c r="F276" s="16">
        <f>+'SCC x Atuacao = Não Financeiro'!F308/'SCC x Atuacao = Não Financeiro'!F276-1</f>
        <v>0.5996093107716145</v>
      </c>
      <c r="G276" s="16">
        <f>+'SCC x Atuacao = Não Financeiro'!G308/'SCC x Atuacao = Não Financeiro'!G276-1</f>
        <v>6.2491693082310951E-2</v>
      </c>
      <c r="H276" s="16">
        <f>+'SCC x Atuacao = Não Financeiro'!H308/'SCC x Atuacao = Não Financeiro'!H276-1</f>
        <v>-0.13435776096876595</v>
      </c>
      <c r="I276" s="16">
        <f>+'SCC x Atuacao = Não Financeiro'!I308/'SCC x Atuacao = Não Financeiro'!I276-1</f>
        <v>5.1222962894832413E-3</v>
      </c>
      <c r="J276" s="16">
        <f>+'SCC x Atuacao = Não Financeiro'!J308/'SCC x Atuacao = Não Financeiro'!J276-1</f>
        <v>-4.8926232865244335E-2</v>
      </c>
      <c r="K276" s="16">
        <f>+'SCC x Atuacao = Não Financeiro'!K308/'SCC x Atuacao = Não Financeiro'!K276-1</f>
        <v>-2.6771166146711267E-2</v>
      </c>
      <c r="L276" s="16">
        <f>+'SCC x Atuacao = Não Financeiro'!L308/'SCC x Atuacao = Não Financeiro'!L276-1</f>
        <v>-0.11087430139794785</v>
      </c>
    </row>
    <row r="277" spans="1:12" x14ac:dyDescent="0.25">
      <c r="A277" s="123" t="s">
        <v>545</v>
      </c>
      <c r="B277" s="16">
        <f>+'SCC x Atuacao = Não Financeiro'!B309/'SCC x Atuacao = Não Financeiro'!B277-1</f>
        <v>-0.18434261578369426</v>
      </c>
      <c r="C277" s="16">
        <f>+'SCC x Atuacao = Não Financeiro'!C309/'SCC x Atuacao = Não Financeiro'!C277-1</f>
        <v>-0.14118865547245163</v>
      </c>
      <c r="D277" s="16">
        <f>+'SCC x Atuacao = Não Financeiro'!D309/'SCC x Atuacao = Não Financeiro'!D277-1</f>
        <v>-4.9221008955643075E-2</v>
      </c>
      <c r="E277" s="16">
        <f>+'SCC x Atuacao = Não Financeiro'!E309/'SCC x Atuacao = Não Financeiro'!E277-1</f>
        <v>0.82760976514777584</v>
      </c>
      <c r="F277" s="16">
        <f>+'SCC x Atuacao = Não Financeiro'!F309/'SCC x Atuacao = Não Financeiro'!F277-1</f>
        <v>-0.21148112148808484</v>
      </c>
      <c r="G277" s="16">
        <f>+'SCC x Atuacao = Não Financeiro'!G309/'SCC x Atuacao = Não Financeiro'!G277-1</f>
        <v>-2.5712956485708927E-2</v>
      </c>
      <c r="H277" s="16">
        <f>+'SCC x Atuacao = Não Financeiro'!H309/'SCC x Atuacao = Não Financeiro'!H277-1</f>
        <v>7.449589672803536E-2</v>
      </c>
      <c r="I277" s="16">
        <f>+'SCC x Atuacao = Não Financeiro'!I309/'SCC x Atuacao = Não Financeiro'!I277-1</f>
        <v>0.16981847067376354</v>
      </c>
      <c r="J277" s="16">
        <f>+'SCC x Atuacao = Não Financeiro'!J309/'SCC x Atuacao = Não Financeiro'!J277-1</f>
        <v>0.22988513565526625</v>
      </c>
      <c r="K277" s="16">
        <f>+'SCC x Atuacao = Não Financeiro'!K309/'SCC x Atuacao = Não Financeiro'!K277-1</f>
        <v>-6.3524614412112657E-3</v>
      </c>
      <c r="L277" s="16">
        <f>+'SCC x Atuacao = Não Financeiro'!L309/'SCC x Atuacao = Não Financeiro'!L277-1</f>
        <v>-5.0028409294706866E-2</v>
      </c>
    </row>
    <row r="278" spans="1:12" x14ac:dyDescent="0.25">
      <c r="A278" s="123" t="s">
        <v>546</v>
      </c>
      <c r="B278" s="16">
        <f>+'SCC x Atuacao = Não Financeiro'!B310/'SCC x Atuacao = Não Financeiro'!B278-1</f>
        <v>-1.4255985374762692E-2</v>
      </c>
      <c r="C278" s="16">
        <f>+'SCC x Atuacao = Não Financeiro'!C310/'SCC x Atuacao = Não Financeiro'!C278-1</f>
        <v>-0.14837076455318343</v>
      </c>
      <c r="D278" s="16">
        <f>+'SCC x Atuacao = Não Financeiro'!D310/'SCC x Atuacao = Não Financeiro'!D278-1</f>
        <v>-3.3401294072930687E-2</v>
      </c>
      <c r="E278" s="16">
        <f>+'SCC x Atuacao = Não Financeiro'!E310/'SCC x Atuacao = Não Financeiro'!E278-1</f>
        <v>0.43784680085785599</v>
      </c>
      <c r="F278" s="16">
        <f>+'SCC x Atuacao = Não Financeiro'!F310/'SCC x Atuacao = Não Financeiro'!F278-1</f>
        <v>-0.11273050088180914</v>
      </c>
      <c r="G278" s="16">
        <f>+'SCC x Atuacao = Não Financeiro'!G310/'SCC x Atuacao = Não Financeiro'!G278-1</f>
        <v>-8.4114659827556171E-2</v>
      </c>
      <c r="H278" s="16">
        <f>+'SCC x Atuacao = Não Financeiro'!H310/'SCC x Atuacao = Não Financeiro'!H278-1</f>
        <v>7.3892983284215008E-2</v>
      </c>
      <c r="I278" s="16">
        <f>+'SCC x Atuacao = Não Financeiro'!I310/'SCC x Atuacao = Não Financeiro'!I278-1</f>
        <v>0.25466741298394457</v>
      </c>
      <c r="J278" s="16">
        <f>+'SCC x Atuacao = Não Financeiro'!J310/'SCC x Atuacao = Não Financeiro'!J278-1</f>
        <v>2.9827318157195997</v>
      </c>
      <c r="K278" s="16">
        <f>+'SCC x Atuacao = Não Financeiro'!K310/'SCC x Atuacao = Não Financeiro'!K278-1</f>
        <v>-2.3445994690456939E-2</v>
      </c>
      <c r="L278" s="16">
        <f>+'SCC x Atuacao = Não Financeiro'!L310/'SCC x Atuacao = Não Financeiro'!L278-1</f>
        <v>-2.1325260774738619E-2</v>
      </c>
    </row>
    <row r="279" spans="1:12" x14ac:dyDescent="0.25">
      <c r="A279" s="123" t="s">
        <v>547</v>
      </c>
      <c r="B279" s="16">
        <f>+'SCC x Atuacao = Não Financeiro'!B311/'SCC x Atuacao = Não Financeiro'!B279-1</f>
        <v>-0.16572979143358613</v>
      </c>
      <c r="C279" s="16">
        <f>+'SCC x Atuacao = Não Financeiro'!C311/'SCC x Atuacao = Não Financeiro'!C279-1</f>
        <v>-1.1211570478165123E-2</v>
      </c>
      <c r="D279" s="16">
        <f>+'SCC x Atuacao = Não Financeiro'!D311/'SCC x Atuacao = Não Financeiro'!D279-1</f>
        <v>2.4509163978933879E-2</v>
      </c>
      <c r="E279" s="16">
        <f>+'SCC x Atuacao = Não Financeiro'!E311/'SCC x Atuacao = Não Financeiro'!E279-1</f>
        <v>1.3375435880685238E-2</v>
      </c>
      <c r="F279" s="16">
        <f>+'SCC x Atuacao = Não Financeiro'!F311/'SCC x Atuacao = Não Financeiro'!F279-1</f>
        <v>-0.12369338941726438</v>
      </c>
      <c r="G279" s="16">
        <f>+'SCC x Atuacao = Não Financeiro'!G311/'SCC x Atuacao = Não Financeiro'!G279-1</f>
        <v>-2.2403330778385744E-2</v>
      </c>
      <c r="H279" s="16">
        <f>+'SCC x Atuacao = Não Financeiro'!H311/'SCC x Atuacao = Não Financeiro'!H279-1</f>
        <v>1.4047361468326303E-2</v>
      </c>
      <c r="I279" s="16">
        <f>+'SCC x Atuacao = Não Financeiro'!I311/'SCC x Atuacao = Não Financeiro'!I279-1</f>
        <v>-0.28248673201339869</v>
      </c>
      <c r="J279" s="16">
        <f>+'SCC x Atuacao = Não Financeiro'!J311/'SCC x Atuacao = Não Financeiro'!J279-1</f>
        <v>-7.9038282812945448E-3</v>
      </c>
      <c r="K279" s="16">
        <f>+'SCC x Atuacao = Não Financeiro'!K311/'SCC x Atuacao = Não Financeiro'!K279-1</f>
        <v>-4.8624137417609958E-2</v>
      </c>
      <c r="L279" s="16">
        <f>+'SCC x Atuacao = Não Financeiro'!L311/'SCC x Atuacao = Não Financeiro'!L279-1</f>
        <v>-5.6092778686258615E-3</v>
      </c>
    </row>
    <row r="280" spans="1:12" x14ac:dyDescent="0.25">
      <c r="A280" s="123" t="s">
        <v>548</v>
      </c>
      <c r="B280" s="16">
        <f>+'SCC x Atuacao = Não Financeiro'!B312/'SCC x Atuacao = Não Financeiro'!B280-1</f>
        <v>-0.11433370087838446</v>
      </c>
      <c r="C280" s="16">
        <f>+'SCC x Atuacao = Não Financeiro'!C312/'SCC x Atuacao = Não Financeiro'!C280-1</f>
        <v>0.18835873597056318</v>
      </c>
      <c r="D280" s="16">
        <f>+'SCC x Atuacao = Não Financeiro'!D312/'SCC x Atuacao = Não Financeiro'!D280-1</f>
        <v>-0.16172701496580155</v>
      </c>
      <c r="E280" s="16">
        <f>+'SCC x Atuacao = Não Financeiro'!E312/'SCC x Atuacao = Não Financeiro'!E280-1</f>
        <v>0.19365974232505789</v>
      </c>
      <c r="F280" s="16">
        <f>+'SCC x Atuacao = Não Financeiro'!F312/'SCC x Atuacao = Não Financeiro'!F280-1</f>
        <v>-6.8061179817146766E-2</v>
      </c>
      <c r="G280" s="16">
        <f>+'SCC x Atuacao = Não Financeiro'!G312/'SCC x Atuacao = Não Financeiro'!G280-1</f>
        <v>-1.8956232561669784E-2</v>
      </c>
      <c r="H280" s="16">
        <f>+'SCC x Atuacao = Não Financeiro'!H312/'SCC x Atuacao = Não Financeiro'!H280-1</f>
        <v>3.8991790832554107E-2</v>
      </c>
      <c r="I280" s="16">
        <f>+'SCC x Atuacao = Não Financeiro'!I312/'SCC x Atuacao = Não Financeiro'!I280-1</f>
        <v>-5.5451752022865786E-2</v>
      </c>
      <c r="J280" s="16">
        <f>+'SCC x Atuacao = Não Financeiro'!J312/'SCC x Atuacao = Não Financeiro'!J280-1</f>
        <v>-0.4583637692835526</v>
      </c>
      <c r="K280" s="16">
        <f>+'SCC x Atuacao = Não Financeiro'!K312/'SCC x Atuacao = Não Financeiro'!K280-1</f>
        <v>-6.6139715255568388E-2</v>
      </c>
      <c r="L280" s="16">
        <f>+'SCC x Atuacao = Não Financeiro'!L312/'SCC x Atuacao = Não Financeiro'!L280-1</f>
        <v>-7.7306674465436931E-2</v>
      </c>
    </row>
    <row r="281" spans="1:12" x14ac:dyDescent="0.25">
      <c r="A281" s="123" t="s">
        <v>549</v>
      </c>
      <c r="B281" s="16">
        <f>+'SCC x Atuacao = Não Financeiro'!B313/'SCC x Atuacao = Não Financeiro'!B281-1</f>
        <v>-0.160538337362095</v>
      </c>
      <c r="C281" s="16">
        <f>+'SCC x Atuacao = Não Financeiro'!C313/'SCC x Atuacao = Não Financeiro'!C281-1</f>
        <v>1.3120032470898879E-2</v>
      </c>
      <c r="D281" s="16">
        <f>+'SCC x Atuacao = Não Financeiro'!D313/'SCC x Atuacao = Não Financeiro'!D281-1</f>
        <v>-6.4476389785354415E-2</v>
      </c>
      <c r="E281" s="16">
        <f>+'SCC x Atuacao = Não Financeiro'!E313/'SCC x Atuacao = Não Financeiro'!E281-1</f>
        <v>0.54456984422930454</v>
      </c>
      <c r="F281" s="16">
        <f>+'SCC x Atuacao = Não Financeiro'!F313/'SCC x Atuacao = Não Financeiro'!F281-1</f>
        <v>-9.9639685998849092E-2</v>
      </c>
      <c r="G281" s="16">
        <f>+'SCC x Atuacao = Não Financeiro'!G313/'SCC x Atuacao = Não Financeiro'!G281-1</f>
        <v>2.8717588492674917E-3</v>
      </c>
      <c r="H281" s="16">
        <f>+'SCC x Atuacao = Não Financeiro'!H313/'SCC x Atuacao = Não Financeiro'!H281-1</f>
        <v>6.9552949586449309E-2</v>
      </c>
      <c r="I281" s="16">
        <f>+'SCC x Atuacao = Não Financeiro'!I313/'SCC x Atuacao = Não Financeiro'!I281-1</f>
        <v>-4.4871976813759318E-2</v>
      </c>
      <c r="J281" s="16">
        <f>+'SCC x Atuacao = Não Financeiro'!J313/'SCC x Atuacao = Não Financeiro'!J281-1</f>
        <v>-8.8093795092642813E-2</v>
      </c>
      <c r="K281" s="16">
        <f>+'SCC x Atuacao = Não Financeiro'!K313/'SCC x Atuacao = Não Financeiro'!K281-1</f>
        <v>-9.8335398296530818E-2</v>
      </c>
      <c r="L281" s="16">
        <f>+'SCC x Atuacao = Não Financeiro'!L313/'SCC x Atuacao = Não Financeiro'!L281-1</f>
        <v>-5.9719485912055559E-2</v>
      </c>
    </row>
    <row r="282" spans="1:12" x14ac:dyDescent="0.25">
      <c r="A282" s="123" t="s">
        <v>550</v>
      </c>
      <c r="B282" s="16">
        <f>+'SCC x Atuacao = Não Financeiro'!B314/'SCC x Atuacao = Não Financeiro'!B282-1</f>
        <v>-4.2884865326895394E-2</v>
      </c>
      <c r="C282" s="16">
        <f>+'SCC x Atuacao = Não Financeiro'!C314/'SCC x Atuacao = Não Financeiro'!C282-1</f>
        <v>-9.0877867929128775E-2</v>
      </c>
      <c r="D282" s="16">
        <f>+'SCC x Atuacao = Não Financeiro'!D314/'SCC x Atuacao = Não Financeiro'!D282-1</f>
        <v>-0.13466870350348159</v>
      </c>
      <c r="E282" s="16">
        <f>+'SCC x Atuacao = Não Financeiro'!E314/'SCC x Atuacao = Não Financeiro'!E282-1</f>
        <v>0.61072605726670881</v>
      </c>
      <c r="F282" s="16">
        <f>+'SCC x Atuacao = Não Financeiro'!F314/'SCC x Atuacao = Não Financeiro'!F282-1</f>
        <v>0.11661410139354</v>
      </c>
      <c r="G282" s="16">
        <f>+'SCC x Atuacao = Não Financeiro'!G314/'SCC x Atuacao = Não Financeiro'!G282-1</f>
        <v>2.7749159660805711E-2</v>
      </c>
      <c r="H282" s="16">
        <f>+'SCC x Atuacao = Não Financeiro'!H314/'SCC x Atuacao = Não Financeiro'!H282-1</f>
        <v>0.11834609958325859</v>
      </c>
      <c r="I282" s="16">
        <f>+'SCC x Atuacao = Não Financeiro'!I314/'SCC x Atuacao = Não Financeiro'!I282-1</f>
        <v>-6.0670715120734409E-2</v>
      </c>
      <c r="J282" s="16">
        <f>+'SCC x Atuacao = Não Financeiro'!J314/'SCC x Atuacao = Não Financeiro'!J282-1</f>
        <v>-3.2505491870752801E-2</v>
      </c>
      <c r="K282" s="16">
        <f>+'SCC x Atuacao = Não Financeiro'!K314/'SCC x Atuacao = Não Financeiro'!K282-1</f>
        <v>-7.9009911399832822E-2</v>
      </c>
      <c r="L282" s="16">
        <f>+'SCC x Atuacao = Não Financeiro'!L314/'SCC x Atuacao = Não Financeiro'!L282-1</f>
        <v>-2.2649101921867532E-2</v>
      </c>
    </row>
    <row r="283" spans="1:12" x14ac:dyDescent="0.25">
      <c r="A283" s="123" t="s">
        <v>551</v>
      </c>
      <c r="B283" s="16">
        <f>+'SCC x Atuacao = Não Financeiro'!B315/'SCC x Atuacao = Não Financeiro'!B283-1</f>
        <v>-0.15102023196280234</v>
      </c>
      <c r="C283" s="16">
        <f>+'SCC x Atuacao = Não Financeiro'!C315/'SCC x Atuacao = Não Financeiro'!C283-1</f>
        <v>-1.6040688347253029E-3</v>
      </c>
      <c r="D283" s="16">
        <f>+'SCC x Atuacao = Não Financeiro'!D315/'SCC x Atuacao = Não Financeiro'!D283-1</f>
        <v>-4.6867542539452689E-2</v>
      </c>
      <c r="E283" s="16">
        <f>+'SCC x Atuacao = Não Financeiro'!E315/'SCC x Atuacao = Não Financeiro'!E283-1</f>
        <v>0.13753362733708485</v>
      </c>
      <c r="F283" s="16">
        <f>+'SCC x Atuacao = Não Financeiro'!F315/'SCC x Atuacao = Não Financeiro'!F283-1</f>
        <v>-9.3559568528809089E-2</v>
      </c>
      <c r="G283" s="16">
        <f>+'SCC x Atuacao = Não Financeiro'!G315/'SCC x Atuacao = Não Financeiro'!G283-1</f>
        <v>-9.3800331294534578E-3</v>
      </c>
      <c r="H283" s="16">
        <f>+'SCC x Atuacao = Não Financeiro'!H315/'SCC x Atuacao = Não Financeiro'!H283-1</f>
        <v>9.2000172885529308E-2</v>
      </c>
      <c r="I283" s="16">
        <f>+'SCC x Atuacao = Não Financeiro'!I315/'SCC x Atuacao = Não Financeiro'!I283-1</f>
        <v>-0.11858737995802038</v>
      </c>
      <c r="J283" s="16">
        <f>+'SCC x Atuacao = Não Financeiro'!J315/'SCC x Atuacao = Não Financeiro'!J283-1</f>
        <v>5.0888338134878586E-2</v>
      </c>
      <c r="K283" s="16">
        <f>+'SCC x Atuacao = Não Financeiro'!K315/'SCC x Atuacao = Não Financeiro'!K283-1</f>
        <v>-5.8329386889045431E-2</v>
      </c>
      <c r="L283" s="16">
        <f>+'SCC x Atuacao = Não Financeiro'!L315/'SCC x Atuacao = Não Financeiro'!L283-1</f>
        <v>-5.868092511458467E-2</v>
      </c>
    </row>
    <row r="284" spans="1:12" x14ac:dyDescent="0.25">
      <c r="A284" s="123" t="s">
        <v>552</v>
      </c>
      <c r="B284" s="16">
        <f>+'SCC x Atuacao = Não Financeiro'!B316/'SCC x Atuacao = Não Financeiro'!B284-1</f>
        <v>-2.9289185885812752E-2</v>
      </c>
      <c r="C284" s="16">
        <f>+'SCC x Atuacao = Não Financeiro'!C316/'SCC x Atuacao = Não Financeiro'!C284-1</f>
        <v>0.10913286848331993</v>
      </c>
      <c r="D284" s="16">
        <f>+'SCC x Atuacao = Não Financeiro'!D316/'SCC x Atuacao = Não Financeiro'!D284-1</f>
        <v>-2.8662359134405846E-2</v>
      </c>
      <c r="E284" s="16">
        <f>+'SCC x Atuacao = Não Financeiro'!E316/'SCC x Atuacao = Não Financeiro'!E284-1</f>
        <v>1.1169248436252808</v>
      </c>
      <c r="F284" s="16">
        <f>+'SCC x Atuacao = Não Financeiro'!F316/'SCC x Atuacao = Não Financeiro'!F284-1</f>
        <v>-0.14635210876622562</v>
      </c>
      <c r="G284" s="16">
        <f>+'SCC x Atuacao = Não Financeiro'!G316/'SCC x Atuacao = Não Financeiro'!G284-1</f>
        <v>-0.12685335612607906</v>
      </c>
      <c r="H284" s="16">
        <f>+'SCC x Atuacao = Não Financeiro'!H316/'SCC x Atuacao = Não Financeiro'!H284-1</f>
        <v>0.230510374270952</v>
      </c>
      <c r="I284" s="16">
        <f>+'SCC x Atuacao = Não Financeiro'!I316/'SCC x Atuacao = Não Financeiro'!I284-1</f>
        <v>0.31154669043367988</v>
      </c>
      <c r="J284" s="16">
        <f>+'SCC x Atuacao = Não Financeiro'!J316/'SCC x Atuacao = Não Financeiro'!J284-1</f>
        <v>-0.78596108188525027</v>
      </c>
      <c r="K284" s="16">
        <f>+'SCC x Atuacao = Não Financeiro'!K316/'SCC x Atuacao = Não Financeiro'!K284-1</f>
        <v>-2.995914357578322E-2</v>
      </c>
      <c r="L284" s="16">
        <f>+'SCC x Atuacao = Não Financeiro'!L316/'SCC x Atuacao = Não Financeiro'!L284-1</f>
        <v>-2.3962427862662006E-2</v>
      </c>
    </row>
    <row r="285" spans="1:12" x14ac:dyDescent="0.25">
      <c r="A285" s="123" t="s">
        <v>553</v>
      </c>
      <c r="B285" s="16">
        <f>+'SCC x Atuacao = Não Financeiro'!B317/'SCC x Atuacao = Não Financeiro'!B285-1</f>
        <v>-0.12461460955575199</v>
      </c>
      <c r="C285" s="16">
        <f>+'SCC x Atuacao = Não Financeiro'!C317/'SCC x Atuacao = Não Financeiro'!C285-1</f>
        <v>-0.14653122138286168</v>
      </c>
      <c r="D285" s="16">
        <f>+'SCC x Atuacao = Não Financeiro'!D317/'SCC x Atuacao = Não Financeiro'!D285-1</f>
        <v>2.2804546408324411E-2</v>
      </c>
      <c r="E285" s="16">
        <f>+'SCC x Atuacao = Não Financeiro'!E317/'SCC x Atuacao = Não Financeiro'!E285-1</f>
        <v>4.792402280802599E-2</v>
      </c>
      <c r="F285" s="16">
        <f>+'SCC x Atuacao = Não Financeiro'!F317/'SCC x Atuacao = Não Financeiro'!F285-1</f>
        <v>-4.5479487709977118E-2</v>
      </c>
      <c r="G285" s="16">
        <f>+'SCC x Atuacao = Não Financeiro'!G317/'SCC x Atuacao = Não Financeiro'!G285-1</f>
        <v>0.11209922492037738</v>
      </c>
      <c r="H285" s="16">
        <f>+'SCC x Atuacao = Não Financeiro'!H317/'SCC x Atuacao = Não Financeiro'!H285-1</f>
        <v>0.1223023538539123</v>
      </c>
      <c r="I285" s="16">
        <f>+'SCC x Atuacao = Não Financeiro'!I317/'SCC x Atuacao = Não Financeiro'!I285-1</f>
        <v>0.4567220815149533</v>
      </c>
      <c r="J285" s="16">
        <f>+'SCC x Atuacao = Não Financeiro'!J317/'SCC x Atuacao = Não Financeiro'!J285-1</f>
        <v>0.1425863999635919</v>
      </c>
      <c r="K285" s="16">
        <f>+'SCC x Atuacao = Não Financeiro'!K317/'SCC x Atuacao = Não Financeiro'!K285-1</f>
        <v>0.19549879960843253</v>
      </c>
      <c r="L285" s="16">
        <f>+'SCC x Atuacao = Não Financeiro'!L317/'SCC x Atuacao = Não Financeiro'!L285-1</f>
        <v>5.9319618821076059E-2</v>
      </c>
    </row>
    <row r="286" spans="1:12" x14ac:dyDescent="0.25">
      <c r="A286" s="123" t="s">
        <v>554</v>
      </c>
      <c r="B286" s="16">
        <f>+'SCC x Atuacao = Não Financeiro'!B318/'SCC x Atuacao = Não Financeiro'!B286-1</f>
        <v>-0.23277767023108165</v>
      </c>
      <c r="C286" s="16">
        <f>+'SCC x Atuacao = Não Financeiro'!C318/'SCC x Atuacao = Não Financeiro'!C286-1</f>
        <v>0.12309033952291415</v>
      </c>
      <c r="D286" s="16">
        <f>+'SCC x Atuacao = Não Financeiro'!D318/'SCC x Atuacao = Não Financeiro'!D286-1</f>
        <v>1.4919785335004709E-2</v>
      </c>
      <c r="E286" s="16">
        <f>+'SCC x Atuacao = Não Financeiro'!E318/'SCC x Atuacao = Não Financeiro'!E286-1</f>
        <v>0.31239292615249736</v>
      </c>
      <c r="F286" s="16">
        <f>+'SCC x Atuacao = Não Financeiro'!F318/'SCC x Atuacao = Não Financeiro'!F286-1</f>
        <v>-9.9932139079561444E-2</v>
      </c>
      <c r="G286" s="16">
        <f>+'SCC x Atuacao = Não Financeiro'!G318/'SCC x Atuacao = Não Financeiro'!G286-1</f>
        <v>4.1320718925985656E-3</v>
      </c>
      <c r="H286" s="16">
        <f>+'SCC x Atuacao = Não Financeiro'!H318/'SCC x Atuacao = Não Financeiro'!H286-1</f>
        <v>6.9657628066983168E-2</v>
      </c>
      <c r="I286" s="16">
        <f>+'SCC x Atuacao = Não Financeiro'!I318/'SCC x Atuacao = Não Financeiro'!I286-1</f>
        <v>-6.05162822137989E-2</v>
      </c>
      <c r="J286" s="16">
        <f>+'SCC x Atuacao = Não Financeiro'!J318/'SCC x Atuacao = Não Financeiro'!J286-1</f>
        <v>-6.415781768947959E-2</v>
      </c>
      <c r="K286" s="16">
        <f>+'SCC x Atuacao = Não Financeiro'!K318/'SCC x Atuacao = Não Financeiro'!K286-1</f>
        <v>0.17056948063487276</v>
      </c>
      <c r="L286" s="16">
        <f>+'SCC x Atuacao = Não Financeiro'!L318/'SCC x Atuacao = Não Financeiro'!L286-1</f>
        <v>1.2635211162110416E-2</v>
      </c>
    </row>
    <row r="287" spans="1:12" x14ac:dyDescent="0.25">
      <c r="A287" s="123" t="s">
        <v>555</v>
      </c>
      <c r="B287" s="16">
        <f>+'SCC x Atuacao = Não Financeiro'!B319/'SCC x Atuacao = Não Financeiro'!B287-1</f>
        <v>-0.32991268538879215</v>
      </c>
      <c r="C287" s="16">
        <f>+'SCC x Atuacao = Não Financeiro'!C319/'SCC x Atuacao = Não Financeiro'!C287-1</f>
        <v>0.22772696234680012</v>
      </c>
      <c r="D287" s="16">
        <f>+'SCC x Atuacao = Não Financeiro'!D319/'SCC x Atuacao = Não Financeiro'!D287-1</f>
        <v>0.17444332210294844</v>
      </c>
      <c r="E287" s="16">
        <f>+'SCC x Atuacao = Não Financeiro'!E319/'SCC x Atuacao = Não Financeiro'!E287-1</f>
        <v>1.1827027396659235</v>
      </c>
      <c r="F287" s="16">
        <f>+'SCC x Atuacao = Não Financeiro'!F319/'SCC x Atuacao = Não Financeiro'!F287-1</f>
        <v>-0.11207946470636154</v>
      </c>
      <c r="G287" s="16">
        <f>+'SCC x Atuacao = Não Financeiro'!G319/'SCC x Atuacao = Não Financeiro'!G287-1</f>
        <v>-3.1413288701043207E-5</v>
      </c>
      <c r="H287" s="16">
        <f>+'SCC x Atuacao = Não Financeiro'!H319/'SCC x Atuacao = Não Financeiro'!H287-1</f>
        <v>0.11953381640088545</v>
      </c>
      <c r="I287" s="16">
        <f>+'SCC x Atuacao = Não Financeiro'!I319/'SCC x Atuacao = Não Financeiro'!I287-1</f>
        <v>-7.4627902798461876E-2</v>
      </c>
      <c r="J287" s="16">
        <f>+'SCC x Atuacao = Não Financeiro'!J319/'SCC x Atuacao = Não Financeiro'!J287-1</f>
        <v>-3.322427801946215E-2</v>
      </c>
      <c r="K287" s="16">
        <f>+'SCC x Atuacao = Não Financeiro'!K319/'SCC x Atuacao = Não Financeiro'!K287-1</f>
        <v>-0.20449258702192452</v>
      </c>
      <c r="L287" s="16">
        <f>+'SCC x Atuacao = Não Financeiro'!L319/'SCC x Atuacao = Não Financeiro'!L287-1</f>
        <v>8.907153383532429E-2</v>
      </c>
    </row>
    <row r="288" spans="1:12" x14ac:dyDescent="0.25">
      <c r="A288" s="178" t="s">
        <v>95</v>
      </c>
      <c r="B288" s="16">
        <f>+'SCC x Atuacao = Não Financeiro'!B320/'SCC x Atuacao = Não Financeiro'!B288-1</f>
        <v>-0.13721810293357295</v>
      </c>
      <c r="C288" s="16">
        <f>+'SCC x Atuacao = Não Financeiro'!C320/'SCC x Atuacao = Não Financeiro'!C288-1</f>
        <v>7.6597610045196607E-2</v>
      </c>
      <c r="D288" s="16">
        <f>+'SCC x Atuacao = Não Financeiro'!D320/'SCC x Atuacao = Não Financeiro'!D288-1</f>
        <v>-6.1272984553236265E-2</v>
      </c>
      <c r="E288" s="16">
        <f>+'SCC x Atuacao = Não Financeiro'!E320/'SCC x Atuacao = Não Financeiro'!E288-1</f>
        <v>0.22438090236170583</v>
      </c>
      <c r="F288" s="16">
        <f>+'SCC x Atuacao = Não Financeiro'!F320/'SCC x Atuacao = Não Financeiro'!F288-1</f>
        <v>-8.5235166927262851E-2</v>
      </c>
      <c r="G288" s="16">
        <f>+'SCC x Atuacao = Não Financeiro'!G320/'SCC x Atuacao = Não Financeiro'!G288-1</f>
        <v>-8.9056720292081115E-3</v>
      </c>
      <c r="H288" s="16">
        <f>+'SCC x Atuacao = Não Financeiro'!H320/'SCC x Atuacao = Não Financeiro'!H288-1</f>
        <v>6.7377745780866416E-2</v>
      </c>
      <c r="I288" s="16">
        <f>+'SCC x Atuacao = Não Financeiro'!I320/'SCC x Atuacao = Não Financeiro'!I288-1</f>
        <v>-6.8326148935392128E-2</v>
      </c>
      <c r="J288" s="16">
        <f>+'SCC x Atuacao = Não Financeiro'!J320/'SCC x Atuacao = Não Financeiro'!J288-1</f>
        <v>-0.12593052417333084</v>
      </c>
      <c r="K288" s="16">
        <f>+'SCC x Atuacao = Não Financeiro'!K320/'SCC x Atuacao = Não Financeiro'!K288-1</f>
        <v>-5.8913614795698455E-2</v>
      </c>
      <c r="L288" s="16">
        <f>+'SCC x Atuacao = Não Financeiro'!L320/'SCC x Atuacao = Não Financeiro'!L288-1</f>
        <v>-4.7238029762145639E-2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384"/>
  <sheetViews>
    <sheetView topLeftCell="A124" workbookViewId="0">
      <selection activeCell="J258" sqref="J258"/>
    </sheetView>
  </sheetViews>
  <sheetFormatPr defaultRowHeight="15" x14ac:dyDescent="0.25"/>
  <cols>
    <col min="1" max="1" width="24" style="11" customWidth="1"/>
    <col min="2" max="11" width="11.42578125" style="11" customWidth="1"/>
    <col min="12" max="12" width="11.42578125" style="133" customWidth="1"/>
    <col min="13" max="13" width="9.140625" style="11"/>
    <col min="14" max="14" width="24.28515625" style="11" customWidth="1"/>
    <col min="15" max="16384" width="9.140625" style="11"/>
  </cols>
  <sheetData>
    <row r="1" spans="1:25" s="182" customFormat="1" x14ac:dyDescent="0.25">
      <c r="A1" s="182" t="s">
        <v>943</v>
      </c>
      <c r="N1" s="182" t="s">
        <v>936</v>
      </c>
    </row>
    <row r="3" spans="1:25" x14ac:dyDescent="0.25">
      <c r="A3" s="1"/>
      <c r="B3" s="15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23">
        <v>2007</v>
      </c>
      <c r="M3" s="123"/>
      <c r="N3" s="1"/>
      <c r="O3" s="15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23">
        <v>2007</v>
      </c>
    </row>
    <row r="4" spans="1:25" x14ac:dyDescent="0.25">
      <c r="A4" s="1"/>
      <c r="B4" s="1" t="s">
        <v>780</v>
      </c>
      <c r="C4" s="1" t="s">
        <v>782</v>
      </c>
      <c r="D4" s="1" t="s">
        <v>23</v>
      </c>
      <c r="E4" s="1" t="s">
        <v>787</v>
      </c>
      <c r="F4" s="1" t="s">
        <v>788</v>
      </c>
      <c r="G4" s="1" t="s">
        <v>791</v>
      </c>
      <c r="H4" s="1" t="s">
        <v>25</v>
      </c>
      <c r="I4" s="1" t="s">
        <v>24</v>
      </c>
      <c r="J4" s="1" t="s">
        <v>35</v>
      </c>
      <c r="K4" s="1" t="s">
        <v>795</v>
      </c>
      <c r="L4" s="123" t="s">
        <v>939</v>
      </c>
      <c r="M4" s="123"/>
      <c r="N4" s="1"/>
      <c r="O4" s="1" t="s">
        <v>780</v>
      </c>
      <c r="P4" s="1" t="s">
        <v>782</v>
      </c>
      <c r="Q4" s="1" t="s">
        <v>23</v>
      </c>
      <c r="R4" s="1" t="s">
        <v>787</v>
      </c>
      <c r="S4" s="1" t="s">
        <v>788</v>
      </c>
      <c r="T4" s="1" t="s">
        <v>791</v>
      </c>
      <c r="U4" s="1" t="s">
        <v>25</v>
      </c>
      <c r="V4" s="1" t="s">
        <v>24</v>
      </c>
      <c r="W4" s="1" t="s">
        <v>35</v>
      </c>
      <c r="X4" s="1" t="s">
        <v>795</v>
      </c>
      <c r="Y4" s="123" t="s">
        <v>939</v>
      </c>
    </row>
    <row r="5" spans="1:25" x14ac:dyDescent="0.25">
      <c r="A5" s="1" t="s">
        <v>529</v>
      </c>
      <c r="B5" s="10">
        <f>tab_dinamicas!C5</f>
        <v>21797.050594844775</v>
      </c>
      <c r="C5" s="10">
        <f>tab_dinamicas!D5</f>
        <v>4966.5911617239344</v>
      </c>
      <c r="D5" s="10">
        <f>tab_dinamicas!E5</f>
        <v>117188.90375810374</v>
      </c>
      <c r="E5" s="10">
        <f>tab_dinamicas!F5</f>
        <v>0</v>
      </c>
      <c r="F5" s="10">
        <f>tab_dinamicas!G5</f>
        <v>122879.28172298473</v>
      </c>
      <c r="G5" s="10">
        <f>tab_dinamicas!H5</f>
        <v>7761.6918313651167</v>
      </c>
      <c r="H5" s="10">
        <f>tab_dinamicas!I5</f>
        <v>3162.3011949356987</v>
      </c>
      <c r="I5" s="10">
        <f>tab_dinamicas!J5</f>
        <v>16763.626163591904</v>
      </c>
      <c r="J5" s="10">
        <f>tab_dinamicas!K5</f>
        <v>47.214542190334512</v>
      </c>
      <c r="K5" s="10">
        <f>tab_dinamicas!L5</f>
        <v>8369.3952842412873</v>
      </c>
      <c r="L5" s="10">
        <f>SUM(B5:K5)</f>
        <v>302936.05625398149</v>
      </c>
      <c r="N5" s="1" t="s">
        <v>529</v>
      </c>
      <c r="O5" s="9">
        <f>+B5/'Total x Ano'!$B$30</f>
        <v>1.730497320262659E-4</v>
      </c>
      <c r="P5" s="9">
        <f>+C5/'Total x Ano'!$B$30</f>
        <v>3.9430438805496937E-5</v>
      </c>
      <c r="Q5" s="9">
        <f>+D5/'Total x Ano'!$B$30</f>
        <v>9.3037855298588087E-4</v>
      </c>
      <c r="R5" s="9">
        <f>+E5/'Total x Ano'!$B$30</f>
        <v>0</v>
      </c>
      <c r="S5" s="9">
        <f>+F5/'Total x Ano'!$B$30</f>
        <v>9.7555523309065249E-4</v>
      </c>
      <c r="T5" s="9">
        <f>+G5/'Total x Ano'!$B$30</f>
        <v>6.1621120969727032E-5</v>
      </c>
      <c r="U5" s="9">
        <f>+H5/'Total x Ano'!$B$30</f>
        <v>2.510593678666736E-5</v>
      </c>
      <c r="V5" s="9">
        <f>+I5/'Total x Ano'!$B$30</f>
        <v>1.3308869485691705E-4</v>
      </c>
      <c r="W5" s="9">
        <f>+J5/'Total x Ano'!$B$30</f>
        <v>3.7484263470547755E-7</v>
      </c>
      <c r="X5" s="9">
        <f>+K5/'Total x Ano'!$B$30</f>
        <v>6.644576085456218E-5</v>
      </c>
      <c r="Y5" s="9">
        <f>+L5/'Total x Ano'!$B$30</f>
        <v>2.4050503130108752E-3</v>
      </c>
    </row>
    <row r="6" spans="1:25" x14ac:dyDescent="0.25">
      <c r="A6" s="1" t="s">
        <v>530</v>
      </c>
      <c r="B6" s="10">
        <f>tab_dinamicas!C6</f>
        <v>3773.6876560473647</v>
      </c>
      <c r="C6" s="10">
        <f>tab_dinamicas!D6</f>
        <v>1521.3855240731612</v>
      </c>
      <c r="D6" s="10">
        <f>tab_dinamicas!E6</f>
        <v>49309.367251947144</v>
      </c>
      <c r="E6" s="10">
        <f>tab_dinamicas!F6</f>
        <v>0</v>
      </c>
      <c r="F6" s="10">
        <f>tab_dinamicas!G6</f>
        <v>46870.483090578877</v>
      </c>
      <c r="G6" s="10">
        <f>tab_dinamicas!H6</f>
        <v>1517.780104534216</v>
      </c>
      <c r="H6" s="10">
        <f>tab_dinamicas!I6</f>
        <v>2357.5984253262886</v>
      </c>
      <c r="I6" s="10">
        <f>tab_dinamicas!J6</f>
        <v>5450.7710531209141</v>
      </c>
      <c r="J6" s="10">
        <f>tab_dinamicas!K6</f>
        <v>55676.6095164984</v>
      </c>
      <c r="K6" s="10">
        <f>tab_dinamicas!L6</f>
        <v>1687.7111722091456</v>
      </c>
      <c r="L6" s="10">
        <f t="shared" ref="L6:L32" si="0">SUM(B6:K6)</f>
        <v>168165.39379433551</v>
      </c>
      <c r="N6" s="1" t="s">
        <v>530</v>
      </c>
      <c r="O6" s="9">
        <f>+B6/'Total x Ano'!$B$30</f>
        <v>2.995981657189315E-5</v>
      </c>
      <c r="P6" s="9">
        <f>+C6/'Total x Ano'!$B$30</f>
        <v>1.2078485394338991E-5</v>
      </c>
      <c r="Q6" s="9">
        <f>+D6/'Total x Ano'!$B$30</f>
        <v>3.914737341276952E-4</v>
      </c>
      <c r="R6" s="9">
        <f>+E6/'Total x Ano'!$B$30</f>
        <v>0</v>
      </c>
      <c r="S6" s="9">
        <f>+F6/'Total x Ano'!$B$30</f>
        <v>3.7211110298953097E-4</v>
      </c>
      <c r="T6" s="9">
        <f>+G6/'Total x Ano'!$B$30</f>
        <v>1.2049861481101652E-5</v>
      </c>
      <c r="U6" s="9">
        <f>+H6/'Total x Ano'!$B$30</f>
        <v>1.871729268843155E-5</v>
      </c>
      <c r="V6" s="9">
        <f>+I6/'Total x Ano'!$B$30</f>
        <v>4.3274408433138682E-5</v>
      </c>
      <c r="W6" s="9">
        <f>+J6/'Total x Ano'!$B$30</f>
        <v>4.4202413143179232E-4</v>
      </c>
      <c r="X6" s="9">
        <f>+K6/'Total x Ano'!$B$30</f>
        <v>1.3398967205113632E-5</v>
      </c>
      <c r="Y6" s="9">
        <f>+L6/'Total x Ano'!$B$30</f>
        <v>1.3350878003230361E-3</v>
      </c>
    </row>
    <row r="7" spans="1:25" x14ac:dyDescent="0.25">
      <c r="A7" s="1" t="s">
        <v>531</v>
      </c>
      <c r="B7" s="10">
        <f>tab_dinamicas!C7</f>
        <v>47368.399064526726</v>
      </c>
      <c r="C7" s="10">
        <f>tab_dinamicas!D7</f>
        <v>9273.9096665908291</v>
      </c>
      <c r="D7" s="10">
        <f>tab_dinamicas!E7</f>
        <v>364410.0594898932</v>
      </c>
      <c r="E7" s="10">
        <f>tab_dinamicas!F7</f>
        <v>280.04202237125031</v>
      </c>
      <c r="F7" s="10">
        <f>tab_dinamicas!G7</f>
        <v>295023.88920524024</v>
      </c>
      <c r="G7" s="10">
        <f>tab_dinamicas!H7</f>
        <v>30814.46679396298</v>
      </c>
      <c r="H7" s="10">
        <f>tab_dinamicas!I7</f>
        <v>10425.515271567625</v>
      </c>
      <c r="I7" s="10">
        <f>tab_dinamicas!J7</f>
        <v>40033.650900469263</v>
      </c>
      <c r="J7" s="10">
        <f>tab_dinamicas!K7</f>
        <v>27647.959952653855</v>
      </c>
      <c r="K7" s="10">
        <f>tab_dinamicas!L7</f>
        <v>37674.491859839181</v>
      </c>
      <c r="L7" s="10">
        <f t="shared" si="0"/>
        <v>862952.3842271152</v>
      </c>
      <c r="N7" s="1" t="s">
        <v>531</v>
      </c>
      <c r="O7" s="9">
        <f>+B7/'Total x Ano'!$B$30</f>
        <v>3.7606412523390984E-4</v>
      </c>
      <c r="P7" s="9">
        <f>+C7/'Total x Ano'!$B$30</f>
        <v>7.3626822842669492E-5</v>
      </c>
      <c r="Q7" s="9">
        <f>+D7/'Total x Ano'!$B$30</f>
        <v>2.8931007370931283E-3</v>
      </c>
      <c r="R7" s="9">
        <f>+E7/'Total x Ano'!$B$30</f>
        <v>2.2232914823301825E-6</v>
      </c>
      <c r="S7" s="9">
        <f>+F7/'Total x Ano'!$B$30</f>
        <v>2.3422345489434396E-3</v>
      </c>
      <c r="T7" s="9">
        <f>+G7/'Total x Ano'!$B$30</f>
        <v>2.4464021854813409E-4</v>
      </c>
      <c r="U7" s="9">
        <f>+H7/'Total x Ano'!$B$30</f>
        <v>8.2769575458397845E-5</v>
      </c>
      <c r="V7" s="9">
        <f>+I7/'Total x Ano'!$B$30</f>
        <v>3.1783256776941112E-4</v>
      </c>
      <c r="W7" s="9">
        <f>+J7/'Total x Ano'!$B$30</f>
        <v>2.1950089256622898E-4</v>
      </c>
      <c r="X7" s="9">
        <f>+K7/'Total x Ano'!$B$30</f>
        <v>2.9910288514505945E-4</v>
      </c>
      <c r="Y7" s="9">
        <f>+L7/'Total x Ano'!$B$30</f>
        <v>6.8510956650827091E-3</v>
      </c>
    </row>
    <row r="8" spans="1:25" x14ac:dyDescent="0.25">
      <c r="A8" s="1" t="s">
        <v>532</v>
      </c>
      <c r="B8" s="10">
        <f>tab_dinamicas!C8</f>
        <v>1556.8972125213641</v>
      </c>
      <c r="C8" s="10">
        <f>tab_dinamicas!D8</f>
        <v>502.37330789191429</v>
      </c>
      <c r="D8" s="10">
        <f>tab_dinamicas!E8</f>
        <v>30632.229785777567</v>
      </c>
      <c r="E8" s="10">
        <f>tab_dinamicas!F8</f>
        <v>464.69048166072184</v>
      </c>
      <c r="F8" s="10">
        <f>tab_dinamicas!G8</f>
        <v>34532.787123693204</v>
      </c>
      <c r="G8" s="10">
        <f>tab_dinamicas!H8</f>
        <v>4045.1877224559489</v>
      </c>
      <c r="H8" s="10">
        <f>tab_dinamicas!I8</f>
        <v>2040.3155451298178</v>
      </c>
      <c r="I8" s="10">
        <f>tab_dinamicas!J8</f>
        <v>3933.9774724166282</v>
      </c>
      <c r="J8" s="10">
        <f>tab_dinamicas!K8</f>
        <v>655.75283657790715</v>
      </c>
      <c r="K8" s="10">
        <f>tab_dinamicas!L8</f>
        <v>6713.6010644301296</v>
      </c>
      <c r="L8" s="10">
        <f t="shared" si="0"/>
        <v>85077.812552555217</v>
      </c>
      <c r="N8" s="1" t="s">
        <v>532</v>
      </c>
      <c r="O8" s="9">
        <f>+B8/'Total x Ano'!$B$30</f>
        <v>1.2360417490749098E-5</v>
      </c>
      <c r="P8" s="9">
        <f>+C8/'Total x Ano'!$B$30</f>
        <v>3.9884096212725996E-6</v>
      </c>
      <c r="Q8" s="9">
        <f>+D8/'Total x Ano'!$B$30</f>
        <v>2.4319341429842461E-4</v>
      </c>
      <c r="R8" s="9">
        <f>+E8/'Total x Ano'!$B$30</f>
        <v>3.6892405684264095E-6</v>
      </c>
      <c r="S8" s="9">
        <f>+F8/'Total x Ano'!$B$30</f>
        <v>2.7416046642973584E-4</v>
      </c>
      <c r="T8" s="9">
        <f>+G8/'Total x Ano'!$B$30</f>
        <v>3.2115292310809442E-5</v>
      </c>
      <c r="U8" s="9">
        <f>+H8/'Total x Ano'!$B$30</f>
        <v>1.6198341000192279E-5</v>
      </c>
      <c r="V8" s="9">
        <f>+I8/'Total x Ano'!$B$30</f>
        <v>3.1232379098118635E-5</v>
      </c>
      <c r="W8" s="9">
        <f>+J8/'Total x Ano'!$B$30</f>
        <v>5.2061104391852557E-6</v>
      </c>
      <c r="X8" s="9">
        <f>+K8/'Total x Ano'!$B$30</f>
        <v>5.3300186650282945E-5</v>
      </c>
      <c r="Y8" s="9">
        <f>+L8/'Total x Ano'!$B$30</f>
        <v>6.7544425790719721E-4</v>
      </c>
    </row>
    <row r="9" spans="1:25" x14ac:dyDescent="0.25">
      <c r="A9" s="1" t="s">
        <v>533</v>
      </c>
      <c r="B9" s="10">
        <f>tab_dinamicas!C9</f>
        <v>37041.259455919069</v>
      </c>
      <c r="C9" s="10">
        <f>tab_dinamicas!D9</f>
        <v>73351.102686683211</v>
      </c>
      <c r="D9" s="10">
        <f>tab_dinamicas!E9</f>
        <v>344237.0678483888</v>
      </c>
      <c r="E9" s="10">
        <f>tab_dinamicas!F9</f>
        <v>4355.3947084001993</v>
      </c>
      <c r="F9" s="10">
        <f>tab_dinamicas!G9</f>
        <v>384104.33028933208</v>
      </c>
      <c r="G9" s="10">
        <f>tab_dinamicas!H9</f>
        <v>15540.438098769795</v>
      </c>
      <c r="H9" s="10">
        <f>tab_dinamicas!I9</f>
        <v>13022.514517986945</v>
      </c>
      <c r="I9" s="10">
        <f>tab_dinamicas!J9</f>
        <v>41240.019853209385</v>
      </c>
      <c r="J9" s="10">
        <f>tab_dinamicas!K9</f>
        <v>13011.19716362108</v>
      </c>
      <c r="K9" s="10">
        <f>tab_dinamicas!L9</f>
        <v>79641.646566793541</v>
      </c>
      <c r="L9" s="10">
        <f t="shared" si="0"/>
        <v>1005544.971189104</v>
      </c>
      <c r="N9" s="1" t="s">
        <v>533</v>
      </c>
      <c r="O9" s="9">
        <f>+B9/'Total x Ano'!$B$30</f>
        <v>2.9407556746591251E-4</v>
      </c>
      <c r="P9" s="9">
        <f>+C9/'Total x Ano'!$B$30</f>
        <v>5.8234432261967397E-4</v>
      </c>
      <c r="Q9" s="9">
        <f>+D9/'Total x Ano'!$B$30</f>
        <v>2.7329446286994507E-3</v>
      </c>
      <c r="R9" s="9">
        <f>+E9/'Total x Ano'!$B$30</f>
        <v>3.4578067517792003E-5</v>
      </c>
      <c r="S9" s="9">
        <f>+F9/'Total x Ano'!$B$30</f>
        <v>3.0494562159899688E-3</v>
      </c>
      <c r="T9" s="9">
        <f>+G9/'Total x Ano'!$B$30</f>
        <v>1.2337763941323903E-4</v>
      </c>
      <c r="U9" s="9">
        <f>+H9/'Total x Ano'!$B$30</f>
        <v>1.0338750363678946E-4</v>
      </c>
      <c r="V9" s="9">
        <f>+I9/'Total x Ano'!$B$30</f>
        <v>3.2741009400802336E-4</v>
      </c>
      <c r="W9" s="9">
        <f>+J9/'Total x Ano'!$B$30</f>
        <v>1.0329765363016873E-4</v>
      </c>
      <c r="X9" s="9">
        <f>+K9/'Total x Ano'!$B$30</f>
        <v>6.3228580107869167E-4</v>
      </c>
      <c r="Y9" s="9">
        <f>+L9/'Total x Ano'!$B$30</f>
        <v>7.9831574940597092E-3</v>
      </c>
    </row>
    <row r="10" spans="1:25" x14ac:dyDescent="0.25">
      <c r="A10" s="1" t="s">
        <v>534</v>
      </c>
      <c r="B10" s="10">
        <f>tab_dinamicas!C10</f>
        <v>1465.4575916988633</v>
      </c>
      <c r="C10" s="10">
        <f>tab_dinamicas!D10</f>
        <v>258.11077519960111</v>
      </c>
      <c r="D10" s="10">
        <f>tab_dinamicas!E10</f>
        <v>50159.998098484131</v>
      </c>
      <c r="E10" s="10">
        <f>tab_dinamicas!F10</f>
        <v>0</v>
      </c>
      <c r="F10" s="10">
        <f>tab_dinamicas!G10</f>
        <v>47815.581619999415</v>
      </c>
      <c r="G10" s="10">
        <f>tab_dinamicas!H10</f>
        <v>721.45327000814382</v>
      </c>
      <c r="H10" s="10">
        <f>tab_dinamicas!I10</f>
        <v>1668.4992554194232</v>
      </c>
      <c r="I10" s="10">
        <f>tab_dinamicas!J10</f>
        <v>2845.8110245088528</v>
      </c>
      <c r="J10" s="10">
        <f>tab_dinamicas!K10</f>
        <v>0</v>
      </c>
      <c r="K10" s="10">
        <f>tab_dinamicas!L10</f>
        <v>10377.570904024284</v>
      </c>
      <c r="L10" s="10">
        <f t="shared" si="0"/>
        <v>115312.4825393427</v>
      </c>
      <c r="N10" s="1" t="s">
        <v>534</v>
      </c>
      <c r="O10" s="9">
        <f>+B10/'Total x Ano'!$B$30</f>
        <v>1.1634465976755753E-5</v>
      </c>
      <c r="P10" s="9">
        <f>+C10/'Total x Ano'!$B$30</f>
        <v>2.0491763455348724E-6</v>
      </c>
      <c r="Q10" s="9">
        <f>+D10/'Total x Ano'!$B$30</f>
        <v>3.9822700743896223E-4</v>
      </c>
      <c r="R10" s="9">
        <f>+E10/'Total x Ano'!$B$30</f>
        <v>0</v>
      </c>
      <c r="S10" s="9">
        <f>+F10/'Total x Ano'!$B$30</f>
        <v>3.7961436800894251E-4</v>
      </c>
      <c r="T10" s="9">
        <f>+G10/'Total x Ano'!$B$30</f>
        <v>5.7277150640697327E-6</v>
      </c>
      <c r="U10" s="9">
        <f>+H10/'Total x Ano'!$B$30</f>
        <v>1.324644119992288E-5</v>
      </c>
      <c r="V10" s="9">
        <f>+I10/'Total x Ano'!$B$30</f>
        <v>2.2593278528477777E-5</v>
      </c>
      <c r="W10" s="9">
        <f>+J10/'Total x Ano'!$B$30</f>
        <v>0</v>
      </c>
      <c r="X10" s="9">
        <f>+K10/'Total x Ano'!$B$30</f>
        <v>8.2388938641529314E-5</v>
      </c>
      <c r="Y10" s="9">
        <f>+L10/'Total x Ano'!$B$30</f>
        <v>9.1548139120419491E-4</v>
      </c>
    </row>
    <row r="11" spans="1:25" x14ac:dyDescent="0.25">
      <c r="A11" s="1" t="s">
        <v>535</v>
      </c>
      <c r="B11" s="10">
        <f>tab_dinamicas!C11</f>
        <v>21438.403500346732</v>
      </c>
      <c r="C11" s="10">
        <f>tab_dinamicas!D11</f>
        <v>2487.917856643855</v>
      </c>
      <c r="D11" s="10">
        <f>tab_dinamicas!E11</f>
        <v>50693.524722603215</v>
      </c>
      <c r="E11" s="10">
        <f>tab_dinamicas!F11</f>
        <v>0</v>
      </c>
      <c r="F11" s="10">
        <f>tab_dinamicas!G11</f>
        <v>131424.80931248484</v>
      </c>
      <c r="G11" s="10">
        <f>tab_dinamicas!H11</f>
        <v>3362.3541773064321</v>
      </c>
      <c r="H11" s="10">
        <f>tab_dinamicas!I11</f>
        <v>1948.4321474265225</v>
      </c>
      <c r="I11" s="10">
        <f>tab_dinamicas!J11</f>
        <v>13287.125932335253</v>
      </c>
      <c r="J11" s="10">
        <f>tab_dinamicas!K11</f>
        <v>0</v>
      </c>
      <c r="K11" s="10">
        <f>tab_dinamicas!L11</f>
        <v>11262.36482803969</v>
      </c>
      <c r="L11" s="10">
        <f t="shared" si="0"/>
        <v>235904.93247718652</v>
      </c>
      <c r="N11" s="1" t="s">
        <v>535</v>
      </c>
      <c r="O11" s="9">
        <f>+B11/'Total x Ano'!$B$30</f>
        <v>1.7020238424749973E-4</v>
      </c>
      <c r="P11" s="9">
        <f>+C11/'Total x Ano'!$B$30</f>
        <v>1.9751916275195804E-5</v>
      </c>
      <c r="Q11" s="9">
        <f>+D11/'Total x Ano'!$B$30</f>
        <v>4.0246274745025173E-4</v>
      </c>
      <c r="R11" s="9">
        <f>+E11/'Total x Ano'!$B$30</f>
        <v>0</v>
      </c>
      <c r="S11" s="9">
        <f>+F11/'Total x Ano'!$B$30</f>
        <v>1.0433993321329242E-3</v>
      </c>
      <c r="T11" s="9">
        <f>+G11/'Total x Ano'!$B$30</f>
        <v>2.6694184464474673E-5</v>
      </c>
      <c r="U11" s="9">
        <f>+H11/'Total x Ano'!$B$30</f>
        <v>1.5468866281535677E-5</v>
      </c>
      <c r="V11" s="9">
        <f>+I11/'Total x Ano'!$B$30</f>
        <v>1.0548828943552941E-4</v>
      </c>
      <c r="W11" s="9">
        <f>+J11/'Total x Ano'!$B$30</f>
        <v>0</v>
      </c>
      <c r="X11" s="9">
        <f>+K11/'Total x Ano'!$B$30</f>
        <v>8.9413437244360801E-5</v>
      </c>
      <c r="Y11" s="9">
        <f>+L11/'Total x Ano'!$B$30</f>
        <v>1.8728811575317718E-3</v>
      </c>
    </row>
    <row r="12" spans="1:25" x14ac:dyDescent="0.25">
      <c r="A12" s="1" t="s">
        <v>536</v>
      </c>
      <c r="B12" s="10">
        <f>tab_dinamicas!C12</f>
        <v>26478.375789250236</v>
      </c>
      <c r="C12" s="10">
        <f>tab_dinamicas!D12</f>
        <v>11739.519504586435</v>
      </c>
      <c r="D12" s="10">
        <f>tab_dinamicas!E12</f>
        <v>210537.66568717809</v>
      </c>
      <c r="E12" s="10">
        <f>tab_dinamicas!F12</f>
        <v>182.44381978838572</v>
      </c>
      <c r="F12" s="10">
        <f>tab_dinamicas!G12</f>
        <v>183544.31886032809</v>
      </c>
      <c r="G12" s="10">
        <f>tab_dinamicas!H12</f>
        <v>4652.9457611200341</v>
      </c>
      <c r="H12" s="10">
        <f>tab_dinamicas!I12</f>
        <v>3777.2935509946528</v>
      </c>
      <c r="I12" s="10">
        <f>tab_dinamicas!J12</f>
        <v>30478.16980217753</v>
      </c>
      <c r="J12" s="10">
        <f>tab_dinamicas!K12</f>
        <v>2040.8883457917229</v>
      </c>
      <c r="K12" s="10">
        <f>tab_dinamicas!L12</f>
        <v>26960.178735812548</v>
      </c>
      <c r="L12" s="10">
        <f t="shared" si="0"/>
        <v>500391.79985702771</v>
      </c>
      <c r="N12" s="1" t="s">
        <v>536</v>
      </c>
      <c r="O12" s="9">
        <f>+B12/'Total x Ano'!$B$30</f>
        <v>2.1021540574412521E-4</v>
      </c>
      <c r="P12" s="9">
        <f>+C12/'Total x Ano'!$B$30</f>
        <v>9.3201632741370967E-5</v>
      </c>
      <c r="Q12" s="9">
        <f>+D12/'Total x Ano'!$B$30</f>
        <v>1.6714869963745744E-3</v>
      </c>
      <c r="R12" s="9">
        <f>+E12/'Total x Ano'!$B$30</f>
        <v>1.4484461549901418E-6</v>
      </c>
      <c r="S12" s="9">
        <f>+F12/'Total x Ano'!$B$30</f>
        <v>1.4571831659295862E-3</v>
      </c>
      <c r="T12" s="9">
        <f>+G12/'Total x Ano'!$B$30</f>
        <v>3.6940365559595827E-5</v>
      </c>
      <c r="U12" s="9">
        <f>+H12/'Total x Ano'!$B$30</f>
        <v>2.9988444259461607E-5</v>
      </c>
      <c r="V12" s="9">
        <f>+I12/'Total x Ano'!$B$30</f>
        <v>2.4197031125693962E-4</v>
      </c>
      <c r="W12" s="9">
        <f>+J12/'Total x Ano'!$B$30</f>
        <v>1.6202888542100108E-5</v>
      </c>
      <c r="X12" s="9">
        <f>+K12/'Total x Ano'!$B$30</f>
        <v>2.1404050448531879E-4</v>
      </c>
      <c r="Y12" s="9">
        <f>+L12/'Total x Ano'!$B$30</f>
        <v>3.9726781610480624E-3</v>
      </c>
    </row>
    <row r="13" spans="1:25" x14ac:dyDescent="0.25">
      <c r="A13" s="1" t="s">
        <v>537</v>
      </c>
      <c r="B13" s="10">
        <f>tab_dinamicas!C13</f>
        <v>16724.648377409419</v>
      </c>
      <c r="C13" s="10">
        <f>tab_dinamicas!D13</f>
        <v>51145.68639513466</v>
      </c>
      <c r="D13" s="10">
        <f>tab_dinamicas!E13</f>
        <v>109116.04809472563</v>
      </c>
      <c r="E13" s="10">
        <f>tab_dinamicas!F13</f>
        <v>62.706812155921277</v>
      </c>
      <c r="F13" s="10">
        <f>tab_dinamicas!G13</f>
        <v>137205.61025892658</v>
      </c>
      <c r="G13" s="10">
        <f>tab_dinamicas!H13</f>
        <v>4474.9851050939988</v>
      </c>
      <c r="H13" s="10">
        <f>tab_dinamicas!I13</f>
        <v>6465.44093043869</v>
      </c>
      <c r="I13" s="10">
        <f>tab_dinamicas!J13</f>
        <v>21023.673063875995</v>
      </c>
      <c r="J13" s="10">
        <f>tab_dinamicas!K13</f>
        <v>4905.9972271361321</v>
      </c>
      <c r="K13" s="10">
        <f>tab_dinamicas!L13</f>
        <v>11026.662125783647</v>
      </c>
      <c r="L13" s="10">
        <f t="shared" si="0"/>
        <v>362151.45839068061</v>
      </c>
      <c r="N13" s="1" t="s">
        <v>537</v>
      </c>
      <c r="O13" s="9">
        <f>+B13/'Total x Ano'!$B$30</f>
        <v>1.3277924494191565E-4</v>
      </c>
      <c r="P13" s="9">
        <f>+C13/'Total x Ano'!$B$30</f>
        <v>4.0605252010888018E-4</v>
      </c>
      <c r="Q13" s="9">
        <f>+D13/'Total x Ano'!$B$30</f>
        <v>8.6628706027884873E-4</v>
      </c>
      <c r="R13" s="9">
        <f>+E13/'Total x Ano'!$B$30</f>
        <v>4.9783786079617744E-7</v>
      </c>
      <c r="S13" s="9">
        <f>+F13/'Total x Ano'!$B$30</f>
        <v>1.0892938925151222E-3</v>
      </c>
      <c r="T13" s="9">
        <f>+G13/'Total x Ano'!$B$30</f>
        <v>3.5527511847919464E-5</v>
      </c>
      <c r="U13" s="9">
        <f>+H13/'Total x Ano'!$B$30</f>
        <v>5.1330009790805561E-5</v>
      </c>
      <c r="V13" s="9">
        <f>+I13/'Total x Ano'!$B$30</f>
        <v>1.6690978323333447E-4</v>
      </c>
      <c r="W13" s="9">
        <f>+J13/'Total x Ano'!$B$30</f>
        <v>3.8949375365413153E-5</v>
      </c>
      <c r="X13" s="9">
        <f>+K13/'Total x Ano'!$B$30</f>
        <v>8.754216161989986E-5</v>
      </c>
      <c r="Y13" s="9">
        <f>+L13/'Total x Ano'!$B$30</f>
        <v>2.8751693975629347E-3</v>
      </c>
    </row>
    <row r="14" spans="1:25" x14ac:dyDescent="0.25">
      <c r="A14" s="1" t="s">
        <v>538</v>
      </c>
      <c r="B14" s="10">
        <f>tab_dinamicas!C14</f>
        <v>73058.741365160997</v>
      </c>
      <c r="C14" s="10">
        <f>tab_dinamicas!D14</f>
        <v>51706.012011227511</v>
      </c>
      <c r="D14" s="10">
        <f>tab_dinamicas!E14</f>
        <v>504404.6251002365</v>
      </c>
      <c r="E14" s="10">
        <f>tab_dinamicas!F14</f>
        <v>902.55960958297555</v>
      </c>
      <c r="F14" s="10">
        <f>tab_dinamicas!G14</f>
        <v>713962.40931052971</v>
      </c>
      <c r="G14" s="10">
        <f>tab_dinamicas!H14</f>
        <v>19489.622453982262</v>
      </c>
      <c r="H14" s="10">
        <f>tab_dinamicas!I14</f>
        <v>34082.108382402024</v>
      </c>
      <c r="I14" s="10">
        <f>tab_dinamicas!J14</f>
        <v>46906.988149852848</v>
      </c>
      <c r="J14" s="10">
        <f>tab_dinamicas!K14</f>
        <v>858.24109817655744</v>
      </c>
      <c r="K14" s="10">
        <f>tab_dinamicas!L14</f>
        <v>62439.462141635508</v>
      </c>
      <c r="L14" s="10">
        <f t="shared" si="0"/>
        <v>1507810.7696227871</v>
      </c>
      <c r="N14" s="1" t="s">
        <v>538</v>
      </c>
      <c r="O14" s="9">
        <f>+B14/'Total x Ano'!$B$30</f>
        <v>5.8002322655559323E-4</v>
      </c>
      <c r="P14" s="9">
        <f>+C14/'Total x Ano'!$B$30</f>
        <v>4.1050102094115573E-4</v>
      </c>
      <c r="Q14" s="9">
        <f>+D14/'Total x Ano'!$B$30</f>
        <v>4.0045365232601387E-3</v>
      </c>
      <c r="R14" s="9">
        <f>+E14/'Total x Ano'!$B$30</f>
        <v>7.1655427827930573E-6</v>
      </c>
      <c r="S14" s="9">
        <f>+F14/'Total x Ano'!$B$30</f>
        <v>5.6682441080921015E-3</v>
      </c>
      <c r="T14" s="9">
        <f>+G14/'Total x Ano'!$B$30</f>
        <v>1.5473074801011826E-4</v>
      </c>
      <c r="U14" s="9">
        <f>+H14/'Total x Ano'!$B$30</f>
        <v>2.7058246696274284E-4</v>
      </c>
      <c r="V14" s="9">
        <f>+I14/'Total x Ano'!$B$30</f>
        <v>3.7240092159124846E-4</v>
      </c>
      <c r="W14" s="9">
        <f>+J14/'Total x Ano'!$B$30</f>
        <v>6.8136921280766098E-6</v>
      </c>
      <c r="X14" s="9">
        <f>+K14/'Total x Ano'!$B$30</f>
        <v>4.95715332882226E-4</v>
      </c>
      <c r="Y14" s="9">
        <f>+L14/'Total x Ano'!$B$30</f>
        <v>1.1970713583206196E-2</v>
      </c>
    </row>
    <row r="15" spans="1:25" x14ac:dyDescent="0.25">
      <c r="A15" s="1" t="s">
        <v>539</v>
      </c>
      <c r="B15" s="10">
        <f>tab_dinamicas!C15</f>
        <v>19914.384971932144</v>
      </c>
      <c r="C15" s="10">
        <f>tab_dinamicas!D15</f>
        <v>15355.360325096</v>
      </c>
      <c r="D15" s="10">
        <f>tab_dinamicas!E15</f>
        <v>207684.97284965409</v>
      </c>
      <c r="E15" s="10">
        <f>tab_dinamicas!F15</f>
        <v>908.25866870050186</v>
      </c>
      <c r="F15" s="10">
        <f>tab_dinamicas!G15</f>
        <v>225598.43394464321</v>
      </c>
      <c r="G15" s="10">
        <f>tab_dinamicas!H15</f>
        <v>10688.711646891656</v>
      </c>
      <c r="H15" s="10">
        <f>tab_dinamicas!I15</f>
        <v>11098.533675051478</v>
      </c>
      <c r="I15" s="10">
        <f>tab_dinamicas!J15</f>
        <v>25996.890722331151</v>
      </c>
      <c r="J15" s="10">
        <f>tab_dinamicas!K15</f>
        <v>10896.447879010688</v>
      </c>
      <c r="K15" s="10">
        <f>tab_dinamicas!L15</f>
        <v>40477.502225261094</v>
      </c>
      <c r="L15" s="10">
        <f t="shared" si="0"/>
        <v>568619.49690857192</v>
      </c>
      <c r="N15" s="1" t="s">
        <v>539</v>
      </c>
      <c r="O15" s="9">
        <f>+B15/'Total x Ano'!$B$30</f>
        <v>1.5810299507566453E-4</v>
      </c>
      <c r="P15" s="9">
        <f>+C15/'Total x Ano'!$B$30</f>
        <v>1.2190828194219463E-4</v>
      </c>
      <c r="Q15" s="9">
        <f>+D15/'Total x Ano'!$B$30</f>
        <v>1.6488390822020243E-3</v>
      </c>
      <c r="R15" s="9">
        <f>+E15/'Total x Ano'!$B$30</f>
        <v>7.2107883837425281E-6</v>
      </c>
      <c r="S15" s="9">
        <f>+F15/'Total x Ano'!$B$30</f>
        <v>1.7910564720576947E-3</v>
      </c>
      <c r="T15" s="9">
        <f>+G15/'Total x Ano'!$B$30</f>
        <v>8.4859127070985294E-5</v>
      </c>
      <c r="U15" s="9">
        <f>+H15/'Total x Ano'!$B$30</f>
        <v>8.8112759567864998E-5</v>
      </c>
      <c r="V15" s="9">
        <f>+I15/'Total x Ano'!$B$30</f>
        <v>2.0639283069240227E-4</v>
      </c>
      <c r="W15" s="9">
        <f>+J15/'Total x Ano'!$B$30</f>
        <v>8.6508373107458075E-5</v>
      </c>
      <c r="X15" s="9">
        <f>+K15/'Total x Ano'!$B$30</f>
        <v>3.2135636345362605E-4</v>
      </c>
      <c r="Y15" s="9">
        <f>+L15/'Total x Ano'!$B$30</f>
        <v>4.5143470735536564E-3</v>
      </c>
    </row>
    <row r="16" spans="1:25" x14ac:dyDescent="0.25">
      <c r="A16" s="1" t="s">
        <v>540</v>
      </c>
      <c r="B16" s="10">
        <f>tab_dinamicas!C16</f>
        <v>18359.136923089995</v>
      </c>
      <c r="C16" s="10">
        <f>tab_dinamicas!D16</f>
        <v>5558.515987806978</v>
      </c>
      <c r="D16" s="10">
        <f>tab_dinamicas!E16</f>
        <v>240471.14356359627</v>
      </c>
      <c r="E16" s="10">
        <f>tab_dinamicas!F16</f>
        <v>441.49292159330673</v>
      </c>
      <c r="F16" s="10">
        <f>tab_dinamicas!G16</f>
        <v>174898.7441370585</v>
      </c>
      <c r="G16" s="10">
        <f>tab_dinamicas!H16</f>
        <v>5875.8880885299859</v>
      </c>
      <c r="H16" s="10">
        <f>tab_dinamicas!I16</f>
        <v>7660.1906731678682</v>
      </c>
      <c r="I16" s="10">
        <f>tab_dinamicas!J16</f>
        <v>15568.234168474388</v>
      </c>
      <c r="J16" s="10">
        <f>tab_dinamicas!K16</f>
        <v>766.16528597791444</v>
      </c>
      <c r="K16" s="10">
        <f>tab_dinamicas!L16</f>
        <v>20060.720658183305</v>
      </c>
      <c r="L16" s="10">
        <f t="shared" si="0"/>
        <v>489660.23240747856</v>
      </c>
      <c r="N16" s="1" t="s">
        <v>540</v>
      </c>
      <c r="O16" s="9">
        <f>+B16/'Total x Ano'!$B$30</f>
        <v>1.4575567051836136E-4</v>
      </c>
      <c r="P16" s="9">
        <f>+C16/'Total x Ano'!$B$30</f>
        <v>4.4129810038666945E-5</v>
      </c>
      <c r="Q16" s="9">
        <f>+D16/'Total x Ano'!$B$30</f>
        <v>1.9091329247807526E-3</v>
      </c>
      <c r="R16" s="9">
        <f>+E16/'Total x Ano'!$B$30</f>
        <v>3.5050720023233044E-6</v>
      </c>
      <c r="S16" s="9">
        <f>+F16/'Total x Ano'!$B$30</f>
        <v>1.3885447791641442E-3</v>
      </c>
      <c r="T16" s="9">
        <f>+G16/'Total x Ano'!$B$30</f>
        <v>4.6649470060730615E-5</v>
      </c>
      <c r="U16" s="9">
        <f>+H16/'Total x Ano'!$B$30</f>
        <v>6.0815289550014505E-5</v>
      </c>
      <c r="V16" s="9">
        <f>+I16/'Total x Ano'!$B$30</f>
        <v>1.2359831616915302E-4</v>
      </c>
      <c r="W16" s="9">
        <f>+J16/'Total x Ano'!$B$30</f>
        <v>6.082689804723539E-6</v>
      </c>
      <c r="X16" s="9">
        <f>+K16/'Total x Ano'!$B$30</f>
        <v>1.592647738760327E-4</v>
      </c>
      <c r="Y16" s="9">
        <f>+L16/'Total x Ano'!$B$30</f>
        <v>3.8874787959649031E-3</v>
      </c>
    </row>
    <row r="17" spans="1:25" x14ac:dyDescent="0.25">
      <c r="A17" s="1" t="s">
        <v>541</v>
      </c>
      <c r="B17" s="10">
        <f>tab_dinamicas!C17</f>
        <v>462924.04977914371</v>
      </c>
      <c r="C17" s="10">
        <f>tab_dinamicas!D17</f>
        <v>37295.310684698285</v>
      </c>
      <c r="D17" s="10">
        <f>tab_dinamicas!E17</f>
        <v>564684.22044028097</v>
      </c>
      <c r="E17" s="10">
        <f>tab_dinamicas!F17</f>
        <v>2868.1488614148698</v>
      </c>
      <c r="F17" s="10">
        <f>tab_dinamicas!G17</f>
        <v>1320304.0557628348</v>
      </c>
      <c r="G17" s="10">
        <f>tab_dinamicas!H17</f>
        <v>17663.542605205635</v>
      </c>
      <c r="H17" s="10">
        <f>tab_dinamicas!I17</f>
        <v>34889.07307963405</v>
      </c>
      <c r="I17" s="10">
        <f>tab_dinamicas!J17</f>
        <v>77839.089706616331</v>
      </c>
      <c r="J17" s="10">
        <f>tab_dinamicas!K17</f>
        <v>5691.8596746235162</v>
      </c>
      <c r="K17" s="10">
        <f>tab_dinamicas!L17</f>
        <v>155018.28868877038</v>
      </c>
      <c r="L17" s="10">
        <f t="shared" si="0"/>
        <v>2679177.6392832231</v>
      </c>
      <c r="N17" s="1" t="s">
        <v>541</v>
      </c>
      <c r="O17" s="9">
        <f>+B17/'Total x Ano'!$B$30</f>
        <v>3.6752166268651577E-3</v>
      </c>
      <c r="P17" s="9">
        <f>+C17/'Total x Ano'!$B$30</f>
        <v>2.9609251452349214E-4</v>
      </c>
      <c r="Q17" s="9">
        <f>+D17/'Total x Ano'!$B$30</f>
        <v>4.4831043815516444E-3</v>
      </c>
      <c r="R17" s="9">
        <f>+E17/'Total x Ano'!$B$30</f>
        <v>2.2770621636152487E-5</v>
      </c>
      <c r="S17" s="9">
        <f>+F17/'Total x Ano'!$B$30</f>
        <v>1.0482072427587429E-2</v>
      </c>
      <c r="T17" s="9">
        <f>+G17/'Total x Ano'!$B$30</f>
        <v>1.4023325317179838E-4</v>
      </c>
      <c r="U17" s="9">
        <f>+H17/'Total x Ano'!$B$30</f>
        <v>2.7698906881022797E-4</v>
      </c>
      <c r="V17" s="9">
        <f>+I17/'Total x Ano'!$B$30</f>
        <v>6.1797505842759424E-4</v>
      </c>
      <c r="W17" s="9">
        <f>+J17/'Total x Ano'!$B$30</f>
        <v>4.5188443598771345E-5</v>
      </c>
      <c r="X17" s="9">
        <f>+K17/'Total x Ano'!$B$30</f>
        <v>1.2307111551645722E-3</v>
      </c>
      <c r="Y17" s="9">
        <f>+L17/'Total x Ano'!$B$30</f>
        <v>2.1270353551336843E-2</v>
      </c>
    </row>
    <row r="18" spans="1:25" x14ac:dyDescent="0.25">
      <c r="A18" s="1" t="s">
        <v>542</v>
      </c>
      <c r="B18" s="10">
        <f>tab_dinamicas!C18</f>
        <v>8592.5017001901906</v>
      </c>
      <c r="C18" s="10">
        <f>tab_dinamicas!D18</f>
        <v>1552.9417774160956</v>
      </c>
      <c r="D18" s="10">
        <f>tab_dinamicas!E18</f>
        <v>168138.85748919751</v>
      </c>
      <c r="E18" s="10">
        <f>tab_dinamicas!F18</f>
        <v>250.82724862368511</v>
      </c>
      <c r="F18" s="10">
        <f>tab_dinamicas!G18</f>
        <v>164747.01645248337</v>
      </c>
      <c r="G18" s="10">
        <f>tab_dinamicas!H18</f>
        <v>4430.1767593175182</v>
      </c>
      <c r="H18" s="10">
        <f>tab_dinamicas!I18</f>
        <v>4199.0703100052597</v>
      </c>
      <c r="I18" s="10">
        <f>tab_dinamicas!J18</f>
        <v>12281.173521874358</v>
      </c>
      <c r="J18" s="10">
        <f>tab_dinamicas!K18</f>
        <v>453.75660020816213</v>
      </c>
      <c r="K18" s="10">
        <f>tab_dinamicas!L18</f>
        <v>9325.402403674947</v>
      </c>
      <c r="L18" s="10">
        <f t="shared" si="0"/>
        <v>373971.72426299116</v>
      </c>
      <c r="N18" s="1" t="s">
        <v>542</v>
      </c>
      <c r="O18" s="9">
        <f>+B18/'Total x Ano'!$B$30</f>
        <v>6.8217032858785978E-5</v>
      </c>
      <c r="P18" s="9">
        <f>+C18/'Total x Ano'!$B$30</f>
        <v>1.2329014756602311E-5</v>
      </c>
      <c r="Q18" s="9">
        <f>+D18/'Total x Ano'!$B$30</f>
        <v>1.3348771250083593E-3</v>
      </c>
      <c r="R18" s="9">
        <f>+E18/'Total x Ano'!$B$30</f>
        <v>1.9913514431847098E-6</v>
      </c>
      <c r="S18" s="9">
        <f>+F18/'Total x Ano'!$B$30</f>
        <v>1.3079488403798924E-3</v>
      </c>
      <c r="T18" s="9">
        <f>+G18/'Total x Ano'!$B$30</f>
        <v>3.5171772331904667E-5</v>
      </c>
      <c r="U18" s="9">
        <f>+H18/'Total x Ano'!$B$30</f>
        <v>3.3336986981060601E-5</v>
      </c>
      <c r="V18" s="9">
        <f>+I18/'Total x Ano'!$B$30</f>
        <v>9.7501897225997817E-5</v>
      </c>
      <c r="W18" s="9">
        <f>+J18/'Total x Ano'!$B$30</f>
        <v>3.6024350051168523E-6</v>
      </c>
      <c r="X18" s="9">
        <f>+K18/'Total x Ano'!$B$30</f>
        <v>7.4035630645125712E-5</v>
      </c>
      <c r="Y18" s="9">
        <f>+L18/'Total x Ano'!$B$30</f>
        <v>2.9690120866360309E-3</v>
      </c>
    </row>
    <row r="19" spans="1:25" x14ac:dyDescent="0.25">
      <c r="A19" s="1" t="s">
        <v>543</v>
      </c>
      <c r="B19" s="10">
        <f>tab_dinamicas!C19</f>
        <v>23767.601023342242</v>
      </c>
      <c r="C19" s="10">
        <f>tab_dinamicas!D19</f>
        <v>6832.9395553433087</v>
      </c>
      <c r="D19" s="10">
        <f>tab_dinamicas!E19</f>
        <v>237417.57595057739</v>
      </c>
      <c r="E19" s="10">
        <f>tab_dinamicas!F19</f>
        <v>8966.2332069422519</v>
      </c>
      <c r="F19" s="10">
        <f>tab_dinamicas!G19</f>
        <v>174408.44304841376</v>
      </c>
      <c r="G19" s="10">
        <f>tab_dinamicas!H19</f>
        <v>4942.4869222784109</v>
      </c>
      <c r="H19" s="10">
        <f>tab_dinamicas!I19</f>
        <v>21169.079147939261</v>
      </c>
      <c r="I19" s="10">
        <f>tab_dinamicas!J19</f>
        <v>12455.627026151178</v>
      </c>
      <c r="J19" s="10">
        <f>tab_dinamicas!K19</f>
        <v>3053.0774287318841</v>
      </c>
      <c r="K19" s="10">
        <f>tab_dinamicas!L19</f>
        <v>19204.731815384141</v>
      </c>
      <c r="L19" s="10">
        <f t="shared" si="0"/>
        <v>512217.79512510379</v>
      </c>
      <c r="N19" s="1" t="s">
        <v>543</v>
      </c>
      <c r="O19" s="9">
        <f>+B19/'Total x Ano'!$B$30</f>
        <v>1.8869419833201373E-4</v>
      </c>
      <c r="P19" s="9">
        <f>+C19/'Total x Ano'!$B$30</f>
        <v>5.4247631066355867E-5</v>
      </c>
      <c r="Q19" s="9">
        <f>+D19/'Total x Ano'!$B$30</f>
        <v>1.8848902386036613E-3</v>
      </c>
      <c r="R19" s="9">
        <f>+E19/'Total x Ano'!$B$30</f>
        <v>7.1184137826121015E-5</v>
      </c>
      <c r="S19" s="9">
        <f>+F19/'Total x Ano'!$B$30</f>
        <v>1.3846522125238565E-3</v>
      </c>
      <c r="T19" s="9">
        <f>+G19/'Total x Ano'!$B$30</f>
        <v>3.9239071989211645E-5</v>
      </c>
      <c r="U19" s="9">
        <f>+H19/'Total x Ano'!$B$30</f>
        <v>1.6806418179623399E-4</v>
      </c>
      <c r="V19" s="9">
        <f>+I19/'Total x Ano'!$B$30</f>
        <v>9.8886907185707077E-5</v>
      </c>
      <c r="W19" s="9">
        <f>+J19/'Total x Ano'!$B$30</f>
        <v>2.4238794537755024E-5</v>
      </c>
      <c r="X19" s="9">
        <f>+K19/'Total x Ano'!$B$30</f>
        <v>1.5246896270794272E-4</v>
      </c>
      <c r="Y19" s="9">
        <f>+L19/'Total x Ano'!$B$30</f>
        <v>4.0665663365688585E-3</v>
      </c>
    </row>
    <row r="20" spans="1:25" x14ac:dyDescent="0.25">
      <c r="A20" s="1" t="s">
        <v>544</v>
      </c>
      <c r="B20" s="10">
        <f>tab_dinamicas!C20</f>
        <v>128577.55550911943</v>
      </c>
      <c r="C20" s="10">
        <f>tab_dinamicas!D20</f>
        <v>51043.827007305765</v>
      </c>
      <c r="D20" s="10">
        <f>tab_dinamicas!E20</f>
        <v>803523.34535432607</v>
      </c>
      <c r="E20" s="10">
        <f>tab_dinamicas!F20</f>
        <v>1438.9114361754921</v>
      </c>
      <c r="F20" s="10">
        <f>tab_dinamicas!G20</f>
        <v>1130685.8365650538</v>
      </c>
      <c r="G20" s="10">
        <f>tab_dinamicas!H20</f>
        <v>62672.884034481758</v>
      </c>
      <c r="H20" s="10">
        <f>tab_dinamicas!I20</f>
        <v>46776.51561260887</v>
      </c>
      <c r="I20" s="10">
        <f>tab_dinamicas!J20</f>
        <v>140428.92403612006</v>
      </c>
      <c r="J20" s="10">
        <f>tab_dinamicas!K20</f>
        <v>35813.144722501551</v>
      </c>
      <c r="K20" s="10">
        <f>tab_dinamicas!L20</f>
        <v>193344.76064100667</v>
      </c>
      <c r="L20" s="10">
        <f t="shared" si="0"/>
        <v>2594305.7049186998</v>
      </c>
      <c r="N20" s="1" t="s">
        <v>544</v>
      </c>
      <c r="O20" s="9">
        <f>+B20/'Total x Ano'!$B$30</f>
        <v>1.0207945991880145E-3</v>
      </c>
      <c r="P20" s="9">
        <f>+C20/'Total x Ano'!$B$30</f>
        <v>4.0524384465568292E-4</v>
      </c>
      <c r="Q20" s="9">
        <f>+D20/'Total x Ano'!$B$30</f>
        <v>6.3792804895952968E-3</v>
      </c>
      <c r="R20" s="9">
        <f>+E20/'Total x Ano'!$B$30</f>
        <v>1.14237124585374E-5</v>
      </c>
      <c r="S20" s="9">
        <f>+F20/'Total x Ano'!$B$30</f>
        <v>8.9766677455780913E-3</v>
      </c>
      <c r="T20" s="9">
        <f>+G20/'Total x Ano'!$B$30</f>
        <v>4.9756850085237606E-4</v>
      </c>
      <c r="U20" s="9">
        <f>+H20/'Total x Ano'!$B$30</f>
        <v>3.7136508247583179E-4</v>
      </c>
      <c r="V20" s="9">
        <f>+I20/'Total x Ano'!$B$30</f>
        <v>1.1148842164423339E-3</v>
      </c>
      <c r="W20" s="9">
        <f>+J20/'Total x Ano'!$B$30</f>
        <v>2.8432539853408121E-4</v>
      </c>
      <c r="X20" s="9">
        <f>+K20/'Total x Ano'!$B$30</f>
        <v>1.5349901984226225E-3</v>
      </c>
      <c r="Y20" s="9">
        <f>+L20/'Total x Ano'!$B$30</f>
        <v>2.0596543788202869E-2</v>
      </c>
    </row>
    <row r="21" spans="1:25" x14ac:dyDescent="0.25">
      <c r="A21" s="1" t="s">
        <v>545</v>
      </c>
      <c r="B21" s="10">
        <f>tab_dinamicas!C21</f>
        <v>631953.57444335881</v>
      </c>
      <c r="C21" s="10">
        <f>tab_dinamicas!D21</f>
        <v>181457.16737611976</v>
      </c>
      <c r="D21" s="10">
        <f>tab_dinamicas!E21</f>
        <v>2306387.85116632</v>
      </c>
      <c r="E21" s="10">
        <f>tab_dinamicas!F21</f>
        <v>16091.815534734391</v>
      </c>
      <c r="F21" s="10">
        <f>tab_dinamicas!G21</f>
        <v>3057801.5584638682</v>
      </c>
      <c r="G21" s="10">
        <f>tab_dinamicas!H21</f>
        <v>159256.24064327226</v>
      </c>
      <c r="H21" s="10">
        <f>tab_dinamicas!I21</f>
        <v>130763.0260642394</v>
      </c>
      <c r="I21" s="10">
        <f>tab_dinamicas!J21</f>
        <v>323506.77925536217</v>
      </c>
      <c r="J21" s="10">
        <f>tab_dinamicas!K21</f>
        <v>73337.440125552632</v>
      </c>
      <c r="K21" s="10">
        <f>tab_dinamicas!L21</f>
        <v>342320.21868740587</v>
      </c>
      <c r="L21" s="10">
        <f t="shared" si="0"/>
        <v>7222875.6717602331</v>
      </c>
      <c r="N21" s="1" t="s">
        <v>545</v>
      </c>
      <c r="O21" s="9">
        <f>+B21/'Total x Ano'!$B$30</f>
        <v>5.0171648790102242E-3</v>
      </c>
      <c r="P21" s="9">
        <f>+C21/'Total x Ano'!$B$30</f>
        <v>1.4406129880759871E-3</v>
      </c>
      <c r="Q21" s="9">
        <f>+D21/'Total x Ano'!$B$30</f>
        <v>1.8310725015583659E-2</v>
      </c>
      <c r="R21" s="9">
        <f>+E21/'Total x Ano'!$B$30</f>
        <v>1.277550994335213E-4</v>
      </c>
      <c r="S21" s="9">
        <f>+F21/'Total x Ano'!$B$30</f>
        <v>2.4276300042484666E-2</v>
      </c>
      <c r="T21" s="9">
        <f>+G21/'Total x Ano'!$B$30</f>
        <v>1.2643568287787901E-3</v>
      </c>
      <c r="U21" s="9">
        <f>+H21/'Total x Ano'!$B$30</f>
        <v>1.03814534544009E-3</v>
      </c>
      <c r="V21" s="9">
        <f>+I21/'Total x Ano'!$B$30</f>
        <v>2.5683640644510535E-3</v>
      </c>
      <c r="W21" s="9">
        <f>+J21/'Total x Ano'!$B$30</f>
        <v>5.8223585369943402E-4</v>
      </c>
      <c r="X21" s="9">
        <f>+K21/'Total x Ano'!$B$30</f>
        <v>2.7177265040178793E-3</v>
      </c>
      <c r="Y21" s="9">
        <f>+L21/'Total x Ano'!$B$30</f>
        <v>5.7343386620975302E-2</v>
      </c>
    </row>
    <row r="22" spans="1:25" x14ac:dyDescent="0.25">
      <c r="A22" s="1" t="s">
        <v>546</v>
      </c>
      <c r="B22" s="10">
        <f>tab_dinamicas!C22</f>
        <v>64593.458683582139</v>
      </c>
      <c r="C22" s="10">
        <f>tab_dinamicas!D22</f>
        <v>20045.413832200815</v>
      </c>
      <c r="D22" s="10">
        <f>tab_dinamicas!E22</f>
        <v>495793.70048636611</v>
      </c>
      <c r="E22" s="10">
        <f>tab_dinamicas!F22</f>
        <v>0</v>
      </c>
      <c r="F22" s="10">
        <f>tab_dinamicas!G22</f>
        <v>754475.78721886268</v>
      </c>
      <c r="G22" s="10">
        <f>tab_dinamicas!H22</f>
        <v>22249.87488432859</v>
      </c>
      <c r="H22" s="10">
        <f>tab_dinamicas!I22</f>
        <v>14133.272221054129</v>
      </c>
      <c r="I22" s="10">
        <f>tab_dinamicas!J22</f>
        <v>134960.48417459382</v>
      </c>
      <c r="J22" s="10">
        <f>tab_dinamicas!K22</f>
        <v>20679.29605089605</v>
      </c>
      <c r="K22" s="10">
        <f>tab_dinamicas!L22</f>
        <v>55348.318627581059</v>
      </c>
      <c r="L22" s="10">
        <f t="shared" si="0"/>
        <v>1582279.6061794653</v>
      </c>
      <c r="N22" s="1" t="s">
        <v>546</v>
      </c>
      <c r="O22" s="9">
        <f>+B22/'Total x Ano'!$B$30</f>
        <v>5.12816202687865E-4</v>
      </c>
      <c r="P22" s="9">
        <f>+C22/'Total x Ano'!$B$30</f>
        <v>1.5914325091479918E-4</v>
      </c>
      <c r="Q22" s="9">
        <f>+D22/'Total x Ano'!$B$30</f>
        <v>3.9361732283985365E-3</v>
      </c>
      <c r="R22" s="9">
        <f>+E22/'Total x Ano'!$B$30</f>
        <v>0</v>
      </c>
      <c r="S22" s="9">
        <f>+F22/'Total x Ano'!$B$30</f>
        <v>5.9898852934446734E-3</v>
      </c>
      <c r="T22" s="9">
        <f>+G22/'Total x Ano'!$B$30</f>
        <v>1.7664476529047696E-4</v>
      </c>
      <c r="U22" s="9">
        <f>+H22/'Total x Ano'!$B$30</f>
        <v>1.1220595923588541E-4</v>
      </c>
      <c r="V22" s="9">
        <f>+I22/'Total x Ano'!$B$30</f>
        <v>1.0714695329501242E-3</v>
      </c>
      <c r="W22" s="9">
        <f>+J22/'Total x Ano'!$B$30</f>
        <v>1.6417572756131249E-4</v>
      </c>
      <c r="X22" s="9">
        <f>+K22/'Total x Ano'!$B$30</f>
        <v>4.3941778567383702E-4</v>
      </c>
      <c r="Y22" s="9">
        <f>+L22/'Total x Ano'!$B$30</f>
        <v>1.2561931746157509E-2</v>
      </c>
    </row>
    <row r="23" spans="1:25" x14ac:dyDescent="0.25">
      <c r="A23" s="1" t="s">
        <v>547</v>
      </c>
      <c r="B23" s="10">
        <f>tab_dinamicas!C23</f>
        <v>1070156.3047655593</v>
      </c>
      <c r="C23" s="10">
        <f>tab_dinamicas!D23</f>
        <v>311556.8041894972</v>
      </c>
      <c r="D23" s="10">
        <f>tab_dinamicas!E23</f>
        <v>12850011.342941687</v>
      </c>
      <c r="E23" s="10">
        <f>tab_dinamicas!F23</f>
        <v>20048.674788227305</v>
      </c>
      <c r="F23" s="10">
        <f>tab_dinamicas!G23</f>
        <v>5984062.4098545164</v>
      </c>
      <c r="G23" s="10">
        <f>tab_dinamicas!H23</f>
        <v>246969.96087450953</v>
      </c>
      <c r="H23" s="10">
        <f>tab_dinamicas!I23</f>
        <v>176995.98249358623</v>
      </c>
      <c r="I23" s="10">
        <f>tab_dinamicas!J23</f>
        <v>573828.32694820152</v>
      </c>
      <c r="J23" s="10">
        <f>tab_dinamicas!K23</f>
        <v>187419.75785370148</v>
      </c>
      <c r="K23" s="10">
        <f>tab_dinamicas!L23</f>
        <v>1100784.1678383367</v>
      </c>
      <c r="L23" s="10">
        <f t="shared" si="0"/>
        <v>22521833.732547823</v>
      </c>
      <c r="N23" s="1" t="s">
        <v>547</v>
      </c>
      <c r="O23" s="9">
        <f>+B23/'Total x Ano'!$B$30</f>
        <v>8.4961156079391021E-3</v>
      </c>
      <c r="P23" s="9">
        <f>+C23/'Total x Ano'!$B$30</f>
        <v>2.4734915965513101E-3</v>
      </c>
      <c r="Q23" s="9">
        <f>+D23/'Total x Ano'!$B$30</f>
        <v>0.1020179776045692</v>
      </c>
      <c r="R23" s="9">
        <f>+E23/'Total x Ano'!$B$30</f>
        <v>1.5916914008563346E-4</v>
      </c>
      <c r="S23" s="9">
        <f>+F23/'Total x Ano'!$B$30</f>
        <v>4.7508280624842469E-2</v>
      </c>
      <c r="T23" s="9">
        <f>+G23/'Total x Ano'!$B$30</f>
        <v>1.9607279141692336E-3</v>
      </c>
      <c r="U23" s="9">
        <f>+H23/'Total x Ano'!$B$30</f>
        <v>1.4051950380610137E-3</v>
      </c>
      <c r="V23" s="9">
        <f>+I23/'Total x Ano'!$B$30</f>
        <v>4.5557006795659055E-3</v>
      </c>
      <c r="W23" s="9">
        <f>+J23/'Total x Ano'!$B$30</f>
        <v>1.4879508001271239E-3</v>
      </c>
      <c r="X23" s="9">
        <f>+K23/'Total x Ano'!$B$30</f>
        <v>8.7392743543125602E-3</v>
      </c>
      <c r="Y23" s="9">
        <f>+L23/'Total x Ano'!$B$30</f>
        <v>0.17880388336022357</v>
      </c>
    </row>
    <row r="24" spans="1:25" x14ac:dyDescent="0.25">
      <c r="A24" s="1" t="s">
        <v>548</v>
      </c>
      <c r="B24" s="10">
        <f>tab_dinamicas!C24</f>
        <v>2523396.4892019294</v>
      </c>
      <c r="C24" s="10">
        <f>tab_dinamicas!D24</f>
        <v>494334.1137011979</v>
      </c>
      <c r="D24" s="10">
        <f>tab_dinamicas!E24</f>
        <v>19335325.696389448</v>
      </c>
      <c r="E24" s="10">
        <f>tab_dinamicas!F24</f>
        <v>11597.970785812007</v>
      </c>
      <c r="F24" s="10">
        <f>tab_dinamicas!G24</f>
        <v>24814332.516945451</v>
      </c>
      <c r="G24" s="10">
        <f>tab_dinamicas!H24</f>
        <v>835065.95647849492</v>
      </c>
      <c r="H24" s="10">
        <f>tab_dinamicas!I24</f>
        <v>643044.11828579463</v>
      </c>
      <c r="I24" s="10">
        <f>tab_dinamicas!J24</f>
        <v>2885191.6695914823</v>
      </c>
      <c r="J24" s="10">
        <f>tab_dinamicas!K24</f>
        <v>517698.69184949098</v>
      </c>
      <c r="K24" s="10">
        <f>tab_dinamicas!L24</f>
        <v>6836174.5001567453</v>
      </c>
      <c r="L24" s="10">
        <f t="shared" si="0"/>
        <v>58896161.723385848</v>
      </c>
      <c r="N24" s="1" t="s">
        <v>548</v>
      </c>
      <c r="O24" s="9">
        <f>+B24/'Total x Ano'!$B$30</f>
        <v>2.0033585936424431E-2</v>
      </c>
      <c r="P24" s="9">
        <f>+C24/'Total x Ano'!$B$30</f>
        <v>3.9245853715486664E-3</v>
      </c>
      <c r="Q24" s="9">
        <f>+D24/'Total x Ano'!$B$30</f>
        <v>0.15350576518788847</v>
      </c>
      <c r="R24" s="9">
        <f>+E24/'Total x Ano'!$B$30</f>
        <v>9.20778583230848E-5</v>
      </c>
      <c r="S24" s="9">
        <f>+F24/'Total x Ano'!$B$30</f>
        <v>0.19700434119667862</v>
      </c>
      <c r="T24" s="9">
        <f>+G24/'Total x Ano'!$B$30</f>
        <v>6.6297015444391622E-3</v>
      </c>
      <c r="U24" s="9">
        <f>+H24/'Total x Ano'!$B$30</f>
        <v>5.105214206216584E-3</v>
      </c>
      <c r="V24" s="9">
        <f>+I24/'Total x Ano'!$B$30</f>
        <v>2.2905926794761208E-2</v>
      </c>
      <c r="W24" s="9">
        <f>+J24/'Total x Ano'!$B$30</f>
        <v>4.1100799167797138E-3</v>
      </c>
      <c r="X24" s="9">
        <f>+K24/'Total x Ano'!$B$30</f>
        <v>5.4273313730652535E-2</v>
      </c>
      <c r="Y24" s="9">
        <f>+L24/'Total x Ano'!$B$30</f>
        <v>0.46758459174371247</v>
      </c>
    </row>
    <row r="25" spans="1:25" x14ac:dyDescent="0.25">
      <c r="A25" s="1" t="s">
        <v>549</v>
      </c>
      <c r="B25" s="10">
        <f>tab_dinamicas!C25</f>
        <v>382080.17574809561</v>
      </c>
      <c r="C25" s="10">
        <f>tab_dinamicas!D25</f>
        <v>186402.06331803891</v>
      </c>
      <c r="D25" s="10">
        <f>tab_dinamicas!E25</f>
        <v>1489410.069882392</v>
      </c>
      <c r="E25" s="10">
        <f>tab_dinamicas!F25</f>
        <v>12156.09573772795</v>
      </c>
      <c r="F25" s="10">
        <f>tab_dinamicas!G25</f>
        <v>2556030.2587380931</v>
      </c>
      <c r="G25" s="10">
        <f>tab_dinamicas!H25</f>
        <v>122909.51824762359</v>
      </c>
      <c r="H25" s="10">
        <f>tab_dinamicas!I25</f>
        <v>103315.06269685134</v>
      </c>
      <c r="I25" s="10">
        <f>tab_dinamicas!J25</f>
        <v>246262.8034466916</v>
      </c>
      <c r="J25" s="10">
        <f>tab_dinamicas!K25</f>
        <v>98064.062404584096</v>
      </c>
      <c r="K25" s="10">
        <f>tab_dinamicas!L25</f>
        <v>943142.73139076598</v>
      </c>
      <c r="L25" s="10">
        <f t="shared" si="0"/>
        <v>6139772.8416108647</v>
      </c>
      <c r="N25" s="1" t="s">
        <v>549</v>
      </c>
      <c r="O25" s="9">
        <f>+B25/'Total x Ano'!$B$30</f>
        <v>3.0333861793849443E-3</v>
      </c>
      <c r="P25" s="9">
        <f>+C25/'Total x Ano'!$B$30</f>
        <v>1.4798711855978693E-3</v>
      </c>
      <c r="Q25" s="9">
        <f>+D25/'Total x Ano'!$B$30</f>
        <v>1.1824627939861209E-2</v>
      </c>
      <c r="R25" s="9">
        <f>+E25/'Total x Ano'!$B$30</f>
        <v>9.6508887784890488E-5</v>
      </c>
      <c r="S25" s="9">
        <f>+F25/'Total x Ano'!$B$30</f>
        <v>2.029266984544539E-2</v>
      </c>
      <c r="T25" s="9">
        <f>+G25/'Total x Ano'!$B$30</f>
        <v>9.7579528494828307E-4</v>
      </c>
      <c r="U25" s="9">
        <f>+H25/'Total x Ano'!$B$30</f>
        <v>8.2023225280742642E-4</v>
      </c>
      <c r="V25" s="9">
        <f>+I25/'Total x Ano'!$B$30</f>
        <v>1.9551136957293674E-3</v>
      </c>
      <c r="W25" s="9">
        <f>+J25/'Total x Ano'!$B$30</f>
        <v>7.7854385145730964E-4</v>
      </c>
      <c r="X25" s="9">
        <f>+K25/'Total x Ano'!$B$30</f>
        <v>7.4877376743940531E-3</v>
      </c>
      <c r="Y25" s="9">
        <f>+L25/'Total x Ano'!$B$30</f>
        <v>4.8744486797410745E-2</v>
      </c>
    </row>
    <row r="26" spans="1:25" x14ac:dyDescent="0.25">
      <c r="A26" s="1" t="s">
        <v>550</v>
      </c>
      <c r="B26" s="10">
        <f>tab_dinamicas!C26</f>
        <v>213252.95666959047</v>
      </c>
      <c r="C26" s="10">
        <f>tab_dinamicas!D26</f>
        <v>119704.60473304929</v>
      </c>
      <c r="D26" s="10">
        <f>tab_dinamicas!E26</f>
        <v>1107516.3796421904</v>
      </c>
      <c r="E26" s="10">
        <f>tab_dinamicas!F26</f>
        <v>4057.448901050795</v>
      </c>
      <c r="F26" s="10">
        <f>tab_dinamicas!G26</f>
        <v>1050176.4699032204</v>
      </c>
      <c r="G26" s="10">
        <f>tab_dinamicas!H26</f>
        <v>97936.729850352509</v>
      </c>
      <c r="H26" s="10">
        <f>tab_dinamicas!I26</f>
        <v>95688.678974522045</v>
      </c>
      <c r="I26" s="10">
        <f>tab_dinamicas!J26</f>
        <v>205856.4828428945</v>
      </c>
      <c r="J26" s="10">
        <f>tab_dinamicas!K26</f>
        <v>5474.1248433609962</v>
      </c>
      <c r="K26" s="10">
        <f>tab_dinamicas!L26</f>
        <v>167406.62252566684</v>
      </c>
      <c r="L26" s="10">
        <f t="shared" si="0"/>
        <v>3067070.4988858979</v>
      </c>
      <c r="N26" s="1" t="s">
        <v>550</v>
      </c>
      <c r="O26" s="9">
        <f>+B26/'Total x Ano'!$B$30</f>
        <v>1.6930440586401881E-3</v>
      </c>
      <c r="P26" s="9">
        <f>+C26/'Total x Ano'!$B$30</f>
        <v>9.5035104319405185E-4</v>
      </c>
      <c r="Q26" s="9">
        <f>+D26/'Total x Ano'!$B$30</f>
        <v>8.7927222941396339E-3</v>
      </c>
      <c r="R26" s="9">
        <f>+E26/'Total x Ano'!$B$30</f>
        <v>3.2212635465606089E-5</v>
      </c>
      <c r="S26" s="9">
        <f>+F26/'Total x Ano'!$B$30</f>
        <v>8.3374929973334937E-3</v>
      </c>
      <c r="T26" s="9">
        <f>+G26/'Total x Ano'!$B$30</f>
        <v>7.7753294109161061E-4</v>
      </c>
      <c r="U26" s="9">
        <f>+H26/'Total x Ano'!$B$30</f>
        <v>7.5968536121142792E-4</v>
      </c>
      <c r="V26" s="9">
        <f>+I26/'Total x Ano'!$B$30</f>
        <v>1.634322452793581E-3</v>
      </c>
      <c r="W26" s="9">
        <f>+J26/'Total x Ano'!$B$30</f>
        <v>4.3459817331707724E-5</v>
      </c>
      <c r="X26" s="9">
        <f>+K26/'Total x Ano'!$B$30</f>
        <v>1.3290638126215351E-3</v>
      </c>
      <c r="Y26" s="9">
        <f>+L26/'Total x Ano'!$B$30</f>
        <v>2.4349887413822834E-2</v>
      </c>
    </row>
    <row r="27" spans="1:25" x14ac:dyDescent="0.25">
      <c r="A27" s="1" t="s">
        <v>551</v>
      </c>
      <c r="B27" s="10">
        <f>tab_dinamicas!C27</f>
        <v>588387.50815550075</v>
      </c>
      <c r="C27" s="10">
        <f>tab_dinamicas!D27</f>
        <v>132228.23704411194</v>
      </c>
      <c r="D27" s="10">
        <f>tab_dinamicas!E27</f>
        <v>2321024.4530015439</v>
      </c>
      <c r="E27" s="10">
        <f>tab_dinamicas!F27</f>
        <v>2486.101997745543</v>
      </c>
      <c r="F27" s="10">
        <f>tab_dinamicas!G27</f>
        <v>2970966.2026619581</v>
      </c>
      <c r="G27" s="10">
        <f>tab_dinamicas!H27</f>
        <v>124168.59728698207</v>
      </c>
      <c r="H27" s="10">
        <f>tab_dinamicas!I27</f>
        <v>79051.167643459761</v>
      </c>
      <c r="I27" s="10">
        <f>tab_dinamicas!J27</f>
        <v>238654.82767001595</v>
      </c>
      <c r="J27" s="10">
        <f>tab_dinamicas!K27</f>
        <v>71066.661688858876</v>
      </c>
      <c r="K27" s="10">
        <f>tab_dinamicas!L27</f>
        <v>308581.20616079075</v>
      </c>
      <c r="L27" s="10">
        <f t="shared" si="0"/>
        <v>6836614.9633109681</v>
      </c>
      <c r="N27" s="1" t="s">
        <v>551</v>
      </c>
      <c r="O27" s="9">
        <f>+B27/'Total x Ano'!$B$30</f>
        <v>4.6712879878341561E-3</v>
      </c>
      <c r="P27" s="9">
        <f>+C27/'Total x Ano'!$B$30</f>
        <v>1.0497778535322104E-3</v>
      </c>
      <c r="Q27" s="9">
        <f>+D27/'Total x Ano'!$B$30</f>
        <v>1.8426926976685666E-2</v>
      </c>
      <c r="R27" s="9">
        <f>+E27/'Total x Ano'!$B$30</f>
        <v>1.973749992586528E-5</v>
      </c>
      <c r="S27" s="9">
        <f>+F27/'Total x Ano'!$B$30</f>
        <v>2.3586902411069342E-2</v>
      </c>
      <c r="T27" s="9">
        <f>+G27/'Total x Ano'!$B$30</f>
        <v>9.8579128369191151E-4</v>
      </c>
      <c r="U27" s="9">
        <f>+H27/'Total x Ano'!$B$30</f>
        <v>6.2759790906296014E-4</v>
      </c>
      <c r="V27" s="9">
        <f>+I27/'Total x Ano'!$B$30</f>
        <v>1.8947129473029988E-3</v>
      </c>
      <c r="W27" s="9">
        <f>+J27/'Total x Ano'!$B$30</f>
        <v>5.6420783664038214E-4</v>
      </c>
      <c r="X27" s="9">
        <f>+K27/'Total x Ano'!$B$30</f>
        <v>2.4498679214469674E-3</v>
      </c>
      <c r="Y27" s="9">
        <f>+L27/'Total x Ano'!$B$30</f>
        <v>5.4276810627192466E-2</v>
      </c>
    </row>
    <row r="28" spans="1:25" x14ac:dyDescent="0.25">
      <c r="A28" s="1" t="s">
        <v>552</v>
      </c>
      <c r="B28" s="10">
        <f>tab_dinamicas!C28</f>
        <v>26487.201432257967</v>
      </c>
      <c r="C28" s="10">
        <f>tab_dinamicas!D28</f>
        <v>40238.697617835278</v>
      </c>
      <c r="D28" s="10">
        <f>tab_dinamicas!E28</f>
        <v>361803.59999088867</v>
      </c>
      <c r="E28" s="10">
        <f>tab_dinamicas!F28</f>
        <v>4594.9122883976652</v>
      </c>
      <c r="F28" s="10">
        <f>tab_dinamicas!G28</f>
        <v>208203.66815357335</v>
      </c>
      <c r="G28" s="10">
        <f>tab_dinamicas!H28</f>
        <v>10603.046511437633</v>
      </c>
      <c r="H28" s="10">
        <f>tab_dinamicas!I28</f>
        <v>14679.534428685865</v>
      </c>
      <c r="I28" s="10">
        <f>tab_dinamicas!J28</f>
        <v>20052.517133803398</v>
      </c>
      <c r="J28" s="10">
        <f>tab_dinamicas!K28</f>
        <v>2073.528504300697</v>
      </c>
      <c r="K28" s="10">
        <f>tab_dinamicas!L28</f>
        <v>41349.732096081621</v>
      </c>
      <c r="L28" s="10">
        <f t="shared" si="0"/>
        <v>730086.43815726216</v>
      </c>
      <c r="N28" s="1" t="s">
        <v>552</v>
      </c>
      <c r="O28" s="9">
        <f>+B28/'Total x Ano'!$B$30</f>
        <v>2.1028547371734947E-4</v>
      </c>
      <c r="P28" s="9">
        <f>+C28/'Total x Ano'!$B$30</f>
        <v>3.1946046138458883E-4</v>
      </c>
      <c r="Q28" s="9">
        <f>+D28/'Total x Ano'!$B$30</f>
        <v>2.8724077026902662E-3</v>
      </c>
      <c r="R28" s="9">
        <f>+E28/'Total x Ano'!$B$30</f>
        <v>3.6479629972482282E-5</v>
      </c>
      <c r="S28" s="9">
        <f>+F28/'Total x Ano'!$B$30</f>
        <v>1.652957074356786E-3</v>
      </c>
      <c r="T28" s="9">
        <f>+G28/'Total x Ano'!$B$30</f>
        <v>8.4179019977146708E-5</v>
      </c>
      <c r="U28" s="9">
        <f>+H28/'Total x Ano'!$B$30</f>
        <v>1.1654280876676212E-4</v>
      </c>
      <c r="V28" s="9">
        <f>+I28/'Total x Ano'!$B$30</f>
        <v>1.5919964498671638E-4</v>
      </c>
      <c r="W28" s="9">
        <f>+J28/'Total x Ano'!$B$30</f>
        <v>1.6462023174040116E-5</v>
      </c>
      <c r="X28" s="9">
        <f>+K28/'Total x Ano'!$B$30</f>
        <v>3.2828111433925712E-4</v>
      </c>
      <c r="Y28" s="9">
        <f>+L28/'Total x Ano'!$B$30</f>
        <v>5.7962549533653951E-3</v>
      </c>
    </row>
    <row r="29" spans="1:25" x14ac:dyDescent="0.25">
      <c r="A29" s="1" t="s">
        <v>553</v>
      </c>
      <c r="B29" s="10">
        <f>tab_dinamicas!C29</f>
        <v>40628.61956523492</v>
      </c>
      <c r="C29" s="10">
        <f>tab_dinamicas!D29</f>
        <v>42628.534319146973</v>
      </c>
      <c r="D29" s="10">
        <f>tab_dinamicas!E29</f>
        <v>232485.19062831692</v>
      </c>
      <c r="E29" s="10">
        <f>tab_dinamicas!F29</f>
        <v>5101.7958737074223</v>
      </c>
      <c r="F29" s="10">
        <f>tab_dinamicas!G29</f>
        <v>236094.85123528703</v>
      </c>
      <c r="G29" s="10">
        <f>tab_dinamicas!H29</f>
        <v>13956.102484192106</v>
      </c>
      <c r="H29" s="10">
        <f>tab_dinamicas!I29</f>
        <v>9291.8183893972291</v>
      </c>
      <c r="I29" s="10">
        <f>tab_dinamicas!J29</f>
        <v>40863.887723954438</v>
      </c>
      <c r="J29" s="10">
        <f>tab_dinamicas!K29</f>
        <v>695.92495705426199</v>
      </c>
      <c r="K29" s="10">
        <f>tab_dinamicas!L29</f>
        <v>37682.151168185323</v>
      </c>
      <c r="L29" s="10">
        <f t="shared" si="0"/>
        <v>659428.87634447659</v>
      </c>
      <c r="N29" s="1" t="s">
        <v>553</v>
      </c>
      <c r="O29" s="9">
        <f>+B29/'Total x Ano'!$B$30</f>
        <v>3.2255610444946415E-4</v>
      </c>
      <c r="P29" s="9">
        <f>+C29/'Total x Ano'!$B$30</f>
        <v>3.3843369810526404E-4</v>
      </c>
      <c r="Q29" s="9">
        <f>+D29/'Total x Ano'!$B$30</f>
        <v>1.8457313645829105E-3</v>
      </c>
      <c r="R29" s="9">
        <f>+E29/'Total x Ano'!$B$30</f>
        <v>4.0503847296045867E-5</v>
      </c>
      <c r="S29" s="9">
        <f>+F29/'Total x Ano'!$B$30</f>
        <v>1.8743889482327682E-3</v>
      </c>
      <c r="T29" s="9">
        <f>+G29/'Total x Ano'!$B$30</f>
        <v>1.1079938473839867E-4</v>
      </c>
      <c r="U29" s="9">
        <f>+H29/'Total x Ano'!$B$30</f>
        <v>7.3769002614611345E-5</v>
      </c>
      <c r="V29" s="9">
        <f>+I29/'Total x Ano'!$B$30</f>
        <v>3.2442393017403053E-4</v>
      </c>
      <c r="W29" s="9">
        <f>+J29/'Total x Ano'!$B$30</f>
        <v>5.5250423356412027E-6</v>
      </c>
      <c r="X29" s="9">
        <f>+K29/'Total x Ano'!$B$30</f>
        <v>2.991636934296959E-4</v>
      </c>
      <c r="Y29" s="9">
        <f>+L29/'Total x Ano'!$B$30</f>
        <v>5.2352950159588298E-3</v>
      </c>
    </row>
    <row r="30" spans="1:25" x14ac:dyDescent="0.25">
      <c r="A30" s="1" t="s">
        <v>554</v>
      </c>
      <c r="B30" s="10">
        <f>tab_dinamicas!C30</f>
        <v>94437.57428627256</v>
      </c>
      <c r="C30" s="10">
        <f>tab_dinamicas!D30</f>
        <v>46352.991716578632</v>
      </c>
      <c r="D30" s="10">
        <f>tab_dinamicas!E30</f>
        <v>628705.40911277325</v>
      </c>
      <c r="E30" s="10">
        <f>tab_dinamicas!F30</f>
        <v>2873.7132659043118</v>
      </c>
      <c r="F30" s="10">
        <f>tab_dinamicas!G30</f>
        <v>751974.2145423016</v>
      </c>
      <c r="G30" s="10">
        <f>tab_dinamicas!H30</f>
        <v>26600.834468966674</v>
      </c>
      <c r="H30" s="10">
        <f>tab_dinamicas!I30</f>
        <v>30389.704828445108</v>
      </c>
      <c r="I30" s="10">
        <f>tab_dinamicas!J30</f>
        <v>85037.633869315265</v>
      </c>
      <c r="J30" s="10">
        <f>tab_dinamicas!K30</f>
        <v>2207.5233750368034</v>
      </c>
      <c r="K30" s="10">
        <f>tab_dinamicas!L30</f>
        <v>72751.771177174538</v>
      </c>
      <c r="L30" s="10">
        <f t="shared" si="0"/>
        <v>1741331.3706427687</v>
      </c>
      <c r="N30" s="1" t="s">
        <v>554</v>
      </c>
      <c r="O30" s="9">
        <f>+B30/'Total x Ano'!$B$30</f>
        <v>7.497526719195298E-4</v>
      </c>
      <c r="P30" s="9">
        <f>+C30/'Total x Ano'!$B$30</f>
        <v>3.6800266899718955E-4</v>
      </c>
      <c r="Q30" s="9">
        <f>+D30/'Total x Ano'!$B$30</f>
        <v>4.9913772552402551E-3</v>
      </c>
      <c r="R30" s="9">
        <f>+E30/'Total x Ano'!$B$30</f>
        <v>2.2814798195801866E-5</v>
      </c>
      <c r="S30" s="9">
        <f>+F30/'Total x Ano'!$B$30</f>
        <v>5.9700249697077776E-3</v>
      </c>
      <c r="T30" s="9">
        <f>+G30/'Total x Ano'!$B$30</f>
        <v>2.1118762176101292E-4</v>
      </c>
      <c r="U30" s="9">
        <f>+H30/'Total x Ano'!$B$30</f>
        <v>2.4126797586842026E-4</v>
      </c>
      <c r="V30" s="9">
        <f>+I30/'Total x Ano'!$B$30</f>
        <v>6.7512527390807368E-4</v>
      </c>
      <c r="W30" s="9">
        <f>+J30/'Total x Ano'!$B$30</f>
        <v>1.7525826571333761E-5</v>
      </c>
      <c r="X30" s="9">
        <f>+K30/'Total x Ano'!$B$30</f>
        <v>5.7758614872527086E-4</v>
      </c>
      <c r="Y30" s="9">
        <f>+L30/'Total x Ano'!$B$30</f>
        <v>1.3824665210894664E-2</v>
      </c>
    </row>
    <row r="31" spans="1:25" x14ac:dyDescent="0.25">
      <c r="A31" s="1" t="s">
        <v>555</v>
      </c>
      <c r="B31" s="10">
        <f>tab_dinamicas!C31</f>
        <v>83157.068795876112</v>
      </c>
      <c r="C31" s="10">
        <f>tab_dinamicas!D31</f>
        <v>68356.488856558572</v>
      </c>
      <c r="D31" s="10">
        <f>tab_dinamicas!E31</f>
        <v>1573234.684164264</v>
      </c>
      <c r="E31" s="10">
        <f>tab_dinamicas!F31</f>
        <v>2900.4144865916669</v>
      </c>
      <c r="F31" s="10">
        <f>tab_dinamicas!G31</f>
        <v>1415849.7453791196</v>
      </c>
      <c r="G31" s="10">
        <f>tab_dinamicas!H31</f>
        <v>46677.119643524318</v>
      </c>
      <c r="H31" s="10">
        <f>tab_dinamicas!I31</f>
        <v>30716.998580803014</v>
      </c>
      <c r="I31" s="10">
        <f>tab_dinamicas!J31</f>
        <v>62008.542797743772</v>
      </c>
      <c r="J31" s="10">
        <f>tab_dinamicas!K31</f>
        <v>587792.10278534819</v>
      </c>
      <c r="K31" s="10">
        <f>tab_dinamicas!L31</f>
        <v>325953.53999855241</v>
      </c>
      <c r="L31" s="10">
        <f t="shared" si="0"/>
        <v>4196646.7054883819</v>
      </c>
      <c r="N31" s="1" t="s">
        <v>555</v>
      </c>
      <c r="O31" s="9">
        <f>+B31/'Total x Ano'!$B$30</f>
        <v>6.6019521350377437E-4</v>
      </c>
      <c r="P31" s="9">
        <f>+C31/'Total x Ano'!$B$30</f>
        <v>5.4269140806057436E-4</v>
      </c>
      <c r="Q31" s="9">
        <f>+D31/'Total x Ano'!$B$30</f>
        <v>1.2490122887242477E-2</v>
      </c>
      <c r="R31" s="9">
        <f>+E31/'Total x Ano'!$B$30</f>
        <v>2.3026782797324689E-5</v>
      </c>
      <c r="S31" s="9">
        <f>+F31/'Total x Ano'!$B$30</f>
        <v>1.1240622576949076E-2</v>
      </c>
      <c r="T31" s="9">
        <f>+G31/'Total x Ano'!$B$30</f>
        <v>3.7057596443714445E-4</v>
      </c>
      <c r="U31" s="9">
        <f>+H31/'Total x Ano'!$B$30</f>
        <v>2.4386640522439939E-4</v>
      </c>
      <c r="V31" s="9">
        <f>+I31/'Total x Ano'!$B$30</f>
        <v>4.9229420594301351E-4</v>
      </c>
      <c r="W31" s="9">
        <f>+J31/'Total x Ano'!$B$30</f>
        <v>4.6665609840909859E-3</v>
      </c>
      <c r="X31" s="9">
        <f>+K31/'Total x Ano'!$B$30</f>
        <v>2.587789228837358E-3</v>
      </c>
      <c r="Y31" s="9">
        <f>+L31/'Total x Ano'!$B$30</f>
        <v>3.3317745657086124E-2</v>
      </c>
    </row>
    <row r="32" spans="1:25" x14ac:dyDescent="0.25">
      <c r="A32" s="1" t="s">
        <v>95</v>
      </c>
      <c r="B32" s="10">
        <f>tab_dinamicas!C32</f>
        <v>6631369.0822618008</v>
      </c>
      <c r="C32" s="10">
        <f>tab_dinamicas!D32</f>
        <v>1967896.6209317569</v>
      </c>
      <c r="D32" s="10">
        <f>tab_dinamicas!E32</f>
        <v>46754307.982891157</v>
      </c>
      <c r="E32" s="10">
        <f>tab_dinamicas!F32</f>
        <v>103030.65345730862</v>
      </c>
      <c r="F32" s="10">
        <f>tab_dinamicas!G32</f>
        <v>49087973.713800848</v>
      </c>
      <c r="G32" s="10">
        <f>tab_dinamicas!H32</f>
        <v>1905048.5967489879</v>
      </c>
      <c r="H32" s="10">
        <f>tab_dinamicas!I32</f>
        <v>1532811.8463268732</v>
      </c>
      <c r="I32" s="10">
        <f>tab_dinamicas!J32</f>
        <v>5322757.7080511842</v>
      </c>
      <c r="J32" s="10">
        <f>tab_dinamicas!K32</f>
        <v>1728027.4267118848</v>
      </c>
      <c r="K32" s="10">
        <f>tab_dinamicas!L32</f>
        <v>10925079.450942377</v>
      </c>
      <c r="L32" s="10">
        <f t="shared" si="0"/>
        <v>125958303.0821242</v>
      </c>
      <c r="N32" s="1" t="s">
        <v>95</v>
      </c>
      <c r="O32" s="9">
        <f>+B32/'Total x Ano'!$B$30</f>
        <v>5.2647335824603639E-2</v>
      </c>
      <c r="P32" s="9">
        <f>+C32/'Total x Ano'!$B$30</f>
        <v>1.5623397368641096E-2</v>
      </c>
      <c r="Q32" s="9">
        <f>+D32/'Total x Ano'!$B$30</f>
        <v>0.37118877310063136</v>
      </c>
      <c r="R32" s="9">
        <f>+E32/'Total x Ano'!$B$30</f>
        <v>8.1797428939744553E-4</v>
      </c>
      <c r="S32" s="9">
        <f>+F32/'Total x Ano'!$B$30</f>
        <v>0.38971606089195826</v>
      </c>
      <c r="T32" s="9">
        <f>+G32/'Total x Ano'!$B$30</f>
        <v>1.5124438406469366E-2</v>
      </c>
      <c r="U32" s="9">
        <f>+H32/'Total x Ano'!$B$30</f>
        <v>1.2169200511755761E-2</v>
      </c>
      <c r="V32" s="9">
        <f>+I32/'Total x Ano'!$B$30</f>
        <v>4.2258093176920399E-2</v>
      </c>
      <c r="W32" s="9">
        <f>+J32/'Total x Ano'!$B$30</f>
        <v>1.3719043401094561E-2</v>
      </c>
      <c r="X32" s="9">
        <f>+K32/'Total x Ano'!$B$30</f>
        <v>8.6735683028527924E-2</v>
      </c>
      <c r="Y32" s="9">
        <f>+L32/'Total x Ano'!$B$30</f>
        <v>1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23"/>
    </row>
    <row r="35" spans="1:25" s="133" customFormat="1" x14ac:dyDescent="0.25">
      <c r="A35" s="123"/>
      <c r="B35" s="15">
        <v>2008</v>
      </c>
      <c r="C35" s="123">
        <v>2008</v>
      </c>
      <c r="D35" s="123">
        <v>2008</v>
      </c>
      <c r="E35" s="123">
        <v>2008</v>
      </c>
      <c r="F35" s="123">
        <v>2008</v>
      </c>
      <c r="G35" s="123">
        <v>2008</v>
      </c>
      <c r="H35" s="123">
        <v>2008</v>
      </c>
      <c r="I35" s="123">
        <v>2008</v>
      </c>
      <c r="J35" s="123">
        <v>2008</v>
      </c>
      <c r="K35" s="123">
        <v>2008</v>
      </c>
      <c r="L35" s="123">
        <v>2008</v>
      </c>
      <c r="M35" s="123"/>
      <c r="N35" s="123"/>
      <c r="O35" s="15">
        <v>2008</v>
      </c>
      <c r="P35" s="123">
        <v>2008</v>
      </c>
      <c r="Q35" s="123">
        <v>2008</v>
      </c>
      <c r="R35" s="123">
        <v>2008</v>
      </c>
      <c r="S35" s="123">
        <v>2008</v>
      </c>
      <c r="T35" s="123">
        <v>2008</v>
      </c>
      <c r="U35" s="123">
        <v>2008</v>
      </c>
      <c r="V35" s="123">
        <v>2008</v>
      </c>
      <c r="W35" s="123">
        <v>2008</v>
      </c>
      <c r="X35" s="123">
        <v>2008</v>
      </c>
      <c r="Y35" s="123">
        <v>2008</v>
      </c>
    </row>
    <row r="36" spans="1:25" s="133" customFormat="1" x14ac:dyDescent="0.25">
      <c r="A36" s="123"/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939</v>
      </c>
      <c r="M36" s="123"/>
      <c r="N36" s="123"/>
      <c r="O36" s="123" t="s">
        <v>780</v>
      </c>
      <c r="P36" s="123" t="s">
        <v>782</v>
      </c>
      <c r="Q36" s="123" t="s">
        <v>23</v>
      </c>
      <c r="R36" s="123" t="s">
        <v>787</v>
      </c>
      <c r="S36" s="123" t="s">
        <v>788</v>
      </c>
      <c r="T36" s="123" t="s">
        <v>791</v>
      </c>
      <c r="U36" s="123" t="s">
        <v>25</v>
      </c>
      <c r="V36" s="123" t="s">
        <v>24</v>
      </c>
      <c r="W36" s="123" t="s">
        <v>35</v>
      </c>
      <c r="X36" s="123" t="s">
        <v>795</v>
      </c>
      <c r="Y36" s="123" t="s">
        <v>939</v>
      </c>
    </row>
    <row r="37" spans="1:25" x14ac:dyDescent="0.25">
      <c r="A37" s="1" t="s">
        <v>529</v>
      </c>
      <c r="B37" s="10">
        <f>tab_dinamicas!C37</f>
        <v>28059.88624182039</v>
      </c>
      <c r="C37" s="10">
        <f>tab_dinamicas!D37</f>
        <v>949.18591055815932</v>
      </c>
      <c r="D37" s="10">
        <f>tab_dinamicas!E37</f>
        <v>139436.23890811516</v>
      </c>
      <c r="E37" s="10">
        <f>tab_dinamicas!F37</f>
        <v>251.7901075273974</v>
      </c>
      <c r="F37" s="10">
        <f>tab_dinamicas!G37</f>
        <v>156286.97505126277</v>
      </c>
      <c r="G37" s="10">
        <f>tab_dinamicas!H37</f>
        <v>7873.3756604847558</v>
      </c>
      <c r="H37" s="10">
        <f>tab_dinamicas!I37</f>
        <v>3468.3458296954304</v>
      </c>
      <c r="I37" s="10">
        <f>tab_dinamicas!J37</f>
        <v>17580.639221577694</v>
      </c>
      <c r="J37" s="10">
        <f>tab_dinamicas!K37</f>
        <v>529.94956375062543</v>
      </c>
      <c r="K37" s="10">
        <f>tab_dinamicas!L37</f>
        <v>9467.4163625849596</v>
      </c>
      <c r="L37" s="10">
        <f>SUM(B37:K37)</f>
        <v>363903.80285737733</v>
      </c>
      <c r="N37" s="1" t="s">
        <v>529</v>
      </c>
      <c r="O37" s="9">
        <f>+B37/'Total x Ano'!$C$30</f>
        <v>2.0038458269102416E-4</v>
      </c>
      <c r="P37" s="9">
        <f>+C37/'Total x Ano'!$C$30</f>
        <v>6.7784388341503528E-6</v>
      </c>
      <c r="Q37" s="9">
        <f>+D37/'Total x Ano'!$C$30</f>
        <v>9.9575858236964601E-4</v>
      </c>
      <c r="R37" s="9">
        <f>+E37/'Total x Ano'!$C$30</f>
        <v>1.798113334736469E-6</v>
      </c>
      <c r="S37" s="9">
        <f>+F37/'Total x Ano'!$C$30</f>
        <v>1.1160950549049006E-3</v>
      </c>
      <c r="T37" s="9">
        <f>+G37/'Total x Ano'!$C$30</f>
        <v>5.6226282690501413E-5</v>
      </c>
      <c r="U37" s="9">
        <f>+H37/'Total x Ano'!$C$30</f>
        <v>2.4768561986393298E-5</v>
      </c>
      <c r="V37" s="9">
        <f>+I37/'Total x Ano'!$C$30</f>
        <v>1.2554894283950418E-4</v>
      </c>
      <c r="W37" s="9">
        <f>+J37/'Total x Ano'!$C$30</f>
        <v>3.7845385852344799E-6</v>
      </c>
      <c r="X37" s="9">
        <f>+K37/'Total x Ano'!$C$30</f>
        <v>6.7609834930524101E-5</v>
      </c>
      <c r="Y37" s="9">
        <f>+L37/'Total x Ano'!$C$30</f>
        <v>2.5987529331666149E-3</v>
      </c>
    </row>
    <row r="38" spans="1:25" x14ac:dyDescent="0.25">
      <c r="A38" s="1" t="s">
        <v>530</v>
      </c>
      <c r="B38" s="10">
        <f>tab_dinamicas!C38</f>
        <v>9938.1620227867934</v>
      </c>
      <c r="C38" s="10">
        <f>tab_dinamicas!D38</f>
        <v>1021.0283780660999</v>
      </c>
      <c r="D38" s="10">
        <f>tab_dinamicas!E38</f>
        <v>43554.176487196222</v>
      </c>
      <c r="E38" s="10">
        <f>tab_dinamicas!F38</f>
        <v>0</v>
      </c>
      <c r="F38" s="10">
        <f>tab_dinamicas!G38</f>
        <v>47406.92658148316</v>
      </c>
      <c r="G38" s="10">
        <f>tab_dinamicas!H38</f>
        <v>1754.9982661382251</v>
      </c>
      <c r="H38" s="10">
        <f>tab_dinamicas!I38</f>
        <v>2242.0321678901801</v>
      </c>
      <c r="I38" s="10">
        <f>tab_dinamicas!J38</f>
        <v>6169.9773201211201</v>
      </c>
      <c r="J38" s="10">
        <f>tab_dinamicas!K38</f>
        <v>62095.965182419684</v>
      </c>
      <c r="K38" s="10">
        <f>tab_dinamicas!L38</f>
        <v>2857.3441831633677</v>
      </c>
      <c r="L38" s="10">
        <f t="shared" ref="L38:L64" si="1">SUM(B38:K38)</f>
        <v>177040.61058926486</v>
      </c>
      <c r="N38" s="1" t="s">
        <v>530</v>
      </c>
      <c r="O38" s="9">
        <f>+B38/'Total x Ano'!$C$30</f>
        <v>7.0971579588368288E-5</v>
      </c>
      <c r="P38" s="9">
        <f>+C38/'Total x Ano'!$C$30</f>
        <v>7.2914887712387003E-6</v>
      </c>
      <c r="Q38" s="9">
        <f>+D38/'Total x Ano'!$C$30</f>
        <v>3.1103424314067455E-4</v>
      </c>
      <c r="R38" s="9">
        <f>+E38/'Total x Ano'!$C$30</f>
        <v>0</v>
      </c>
      <c r="S38" s="9">
        <f>+F38/'Total x Ano'!$C$30</f>
        <v>3.3854795838538773E-4</v>
      </c>
      <c r="T38" s="9">
        <f>+G38/'Total x Ano'!$C$30</f>
        <v>1.2533001458125806E-5</v>
      </c>
      <c r="U38" s="9">
        <f>+H38/'Total x Ano'!$C$30</f>
        <v>1.6011065635502719E-5</v>
      </c>
      <c r="V38" s="9">
        <f>+I38/'Total x Ano'!$C$30</f>
        <v>4.406177273316503E-5</v>
      </c>
      <c r="W38" s="9">
        <f>+J38/'Total x Ano'!$C$30</f>
        <v>4.4344706042786467E-4</v>
      </c>
      <c r="X38" s="9">
        <f>+K38/'Total x Ano'!$C$30</f>
        <v>2.0405204668808071E-5</v>
      </c>
      <c r="Y38" s="9">
        <f>+L38/'Total x Ano'!$C$30</f>
        <v>1.2643033748091356E-3</v>
      </c>
    </row>
    <row r="39" spans="1:25" x14ac:dyDescent="0.25">
      <c r="A39" s="1" t="s">
        <v>531</v>
      </c>
      <c r="B39" s="10">
        <f>tab_dinamicas!C39</f>
        <v>75699.29213618768</v>
      </c>
      <c r="C39" s="10">
        <f>tab_dinamicas!D39</f>
        <v>92908.102292061609</v>
      </c>
      <c r="D39" s="10">
        <f>tab_dinamicas!E39</f>
        <v>429505.78253233095</v>
      </c>
      <c r="E39" s="10">
        <f>tab_dinamicas!F39</f>
        <v>822.7332738555375</v>
      </c>
      <c r="F39" s="10">
        <f>tab_dinamicas!G39</f>
        <v>316095.34153484117</v>
      </c>
      <c r="G39" s="10">
        <f>tab_dinamicas!H39</f>
        <v>12106.682713396525</v>
      </c>
      <c r="H39" s="10">
        <f>tab_dinamicas!I39</f>
        <v>11255.838880920441</v>
      </c>
      <c r="I39" s="10">
        <f>tab_dinamicas!J39</f>
        <v>50084.433498150211</v>
      </c>
      <c r="J39" s="10">
        <f>tab_dinamicas!K39</f>
        <v>27996.343135683503</v>
      </c>
      <c r="K39" s="10">
        <f>tab_dinamicas!L39</f>
        <v>46346.03047629277</v>
      </c>
      <c r="L39" s="10">
        <f t="shared" si="1"/>
        <v>1062820.5804737203</v>
      </c>
      <c r="N39" s="1" t="s">
        <v>531</v>
      </c>
      <c r="O39" s="9">
        <f>+B39/'Total x Ano'!$C$30</f>
        <v>5.405927498775136E-4</v>
      </c>
      <c r="P39" s="9">
        <f>+C39/'Total x Ano'!$C$30</f>
        <v>6.6348634295824386E-4</v>
      </c>
      <c r="Q39" s="9">
        <f>+D39/'Total x Ano'!$C$30</f>
        <v>3.0672375594969392E-3</v>
      </c>
      <c r="R39" s="9">
        <f>+E39/'Total x Ano'!$C$30</f>
        <v>5.8754002894655524E-6</v>
      </c>
      <c r="S39" s="9">
        <f>+F39/'Total x Ano'!$C$30</f>
        <v>2.2573374873356817E-3</v>
      </c>
      <c r="T39" s="9">
        <f>+G39/'Total x Ano'!$C$30</f>
        <v>8.6457676356538649E-5</v>
      </c>
      <c r="U39" s="9">
        <f>+H39/'Total x Ano'!$C$30</f>
        <v>8.0381529616790109E-5</v>
      </c>
      <c r="V39" s="9">
        <f>+I39/'Total x Ano'!$C$30</f>
        <v>3.5766888786902239E-4</v>
      </c>
      <c r="W39" s="9">
        <f>+J39/'Total x Ano'!$C$30</f>
        <v>1.9993080113623102E-4</v>
      </c>
      <c r="X39" s="9">
        <f>+K39/'Total x Ano'!$C$30</f>
        <v>3.3097176147977556E-4</v>
      </c>
      <c r="Y39" s="9">
        <f>+L39/'Total x Ano'!$C$30</f>
        <v>7.5899401964162009E-3</v>
      </c>
    </row>
    <row r="40" spans="1:25" x14ac:dyDescent="0.25">
      <c r="A40" s="1" t="s">
        <v>532</v>
      </c>
      <c r="B40" s="10">
        <f>tab_dinamicas!C40</f>
        <v>1940.1445500501472</v>
      </c>
      <c r="C40" s="10">
        <f>tab_dinamicas!D40</f>
        <v>619.88016104133794</v>
      </c>
      <c r="D40" s="10">
        <f>tab_dinamicas!E40</f>
        <v>35746.519408751308</v>
      </c>
      <c r="E40" s="10">
        <f>tab_dinamicas!F40</f>
        <v>248.73270055568642</v>
      </c>
      <c r="F40" s="10">
        <f>tab_dinamicas!G40</f>
        <v>36701.042207788654</v>
      </c>
      <c r="G40" s="10">
        <f>tab_dinamicas!H40</f>
        <v>2670.857909159904</v>
      </c>
      <c r="H40" s="10">
        <f>tab_dinamicas!I40</f>
        <v>1896.0484704579003</v>
      </c>
      <c r="I40" s="10">
        <f>tab_dinamicas!J40</f>
        <v>5890.8500219055186</v>
      </c>
      <c r="J40" s="10">
        <f>tab_dinamicas!K40</f>
        <v>747.25627708384422</v>
      </c>
      <c r="K40" s="10">
        <f>tab_dinamicas!L40</f>
        <v>6697.6067911353175</v>
      </c>
      <c r="L40" s="10">
        <f t="shared" si="1"/>
        <v>93158.938497929616</v>
      </c>
      <c r="N40" s="1" t="s">
        <v>532</v>
      </c>
      <c r="O40" s="9">
        <f>+B40/'Total x Ano'!$C$30</f>
        <v>1.3855190027200971E-5</v>
      </c>
      <c r="P40" s="9">
        <f>+C40/'Total x Ano'!$C$30</f>
        <v>4.4267616168587476E-6</v>
      </c>
      <c r="Q40" s="9">
        <f>+D40/'Total x Ano'!$C$30</f>
        <v>2.5527727777112049E-4</v>
      </c>
      <c r="R40" s="9">
        <f>+E40/'Total x Ano'!$C$30</f>
        <v>1.7762794179891577E-6</v>
      </c>
      <c r="S40" s="9">
        <f>+F40/'Total x Ano'!$C$30</f>
        <v>2.6209382902531256E-4</v>
      </c>
      <c r="T40" s="9">
        <f>+G40/'Total x Ano'!$C$30</f>
        <v>1.9073446803799571E-5</v>
      </c>
      <c r="U40" s="9">
        <f>+H40/'Total x Ano'!$C$30</f>
        <v>1.3540285881430302E-5</v>
      </c>
      <c r="V40" s="9">
        <f>+I40/'Total x Ano'!$C$30</f>
        <v>4.2068435814812018E-5</v>
      </c>
      <c r="W40" s="9">
        <f>+J40/'Total x Ano'!$C$30</f>
        <v>5.33639502157084E-6</v>
      </c>
      <c r="X40" s="9">
        <f>+K40/'Total x Ano'!$C$30</f>
        <v>4.7829742797387454E-5</v>
      </c>
      <c r="Y40" s="9">
        <f>+L40/'Total x Ano'!$C$30</f>
        <v>6.6527764417748212E-4</v>
      </c>
    </row>
    <row r="41" spans="1:25" x14ac:dyDescent="0.25">
      <c r="A41" s="1" t="s">
        <v>533</v>
      </c>
      <c r="B41" s="10">
        <f>tab_dinamicas!C41</f>
        <v>42978.807120473051</v>
      </c>
      <c r="C41" s="10">
        <f>tab_dinamicas!D41</f>
        <v>115647.20766500982</v>
      </c>
      <c r="D41" s="10">
        <f>tab_dinamicas!E41</f>
        <v>398728.50025075406</v>
      </c>
      <c r="E41" s="10">
        <f>tab_dinamicas!F41</f>
        <v>3475.1706004916477</v>
      </c>
      <c r="F41" s="10">
        <f>tab_dinamicas!G41</f>
        <v>448990.85150316625</v>
      </c>
      <c r="G41" s="10">
        <f>tab_dinamicas!H41</f>
        <v>22255.644073614909</v>
      </c>
      <c r="H41" s="10">
        <f>tab_dinamicas!I41</f>
        <v>11780.629143131189</v>
      </c>
      <c r="I41" s="10">
        <f>tab_dinamicas!J41</f>
        <v>31288.390973708851</v>
      </c>
      <c r="J41" s="10">
        <f>tab_dinamicas!K41</f>
        <v>37468.04200974635</v>
      </c>
      <c r="K41" s="10">
        <f>tab_dinamicas!L41</f>
        <v>85972.189654024172</v>
      </c>
      <c r="L41" s="10">
        <f t="shared" si="1"/>
        <v>1198585.4329941203</v>
      </c>
      <c r="N41" s="1" t="s">
        <v>533</v>
      </c>
      <c r="O41" s="9">
        <f>+B41/'Total x Ano'!$C$30</f>
        <v>3.0692534727950083E-4</v>
      </c>
      <c r="P41" s="9">
        <f>+C41/'Total x Ano'!$C$30</f>
        <v>8.2587353518193704E-4</v>
      </c>
      <c r="Q41" s="9">
        <f>+D41/'Total x Ano'!$C$30</f>
        <v>2.8474471863925064E-3</v>
      </c>
      <c r="R41" s="9">
        <f>+E41/'Total x Ano'!$C$30</f>
        <v>2.4817299847843484E-5</v>
      </c>
      <c r="S41" s="9">
        <f>+F41/'Total x Ano'!$C$30</f>
        <v>3.2063866415986118E-3</v>
      </c>
      <c r="T41" s="9">
        <f>+G41/'Total x Ano'!$C$30</f>
        <v>1.589346411378026E-4</v>
      </c>
      <c r="U41" s="9">
        <f>+H41/'Total x Ano'!$C$30</f>
        <v>8.412922398686506E-5</v>
      </c>
      <c r="V41" s="9">
        <f>+I41/'Total x Ano'!$C$30</f>
        <v>2.2344036302598732E-4</v>
      </c>
      <c r="W41" s="9">
        <f>+J41/'Total x Ano'!$C$30</f>
        <v>2.6757121884488799E-4</v>
      </c>
      <c r="X41" s="9">
        <f>+K41/'Total x Ano'!$C$30</f>
        <v>6.1395478222500384E-4</v>
      </c>
      <c r="Y41" s="9">
        <f>+L41/'Total x Ano'!$C$30</f>
        <v>8.559480239520946E-3</v>
      </c>
    </row>
    <row r="42" spans="1:25" x14ac:dyDescent="0.25">
      <c r="A42" s="1" t="s">
        <v>534</v>
      </c>
      <c r="B42" s="10">
        <f>tab_dinamicas!C42</f>
        <v>1317.2838349909014</v>
      </c>
      <c r="C42" s="10">
        <f>tab_dinamicas!D42</f>
        <v>8635.9757456378375</v>
      </c>
      <c r="D42" s="10">
        <f>tab_dinamicas!E42</f>
        <v>58933.297689695384</v>
      </c>
      <c r="E42" s="10">
        <f>tab_dinamicas!F42</f>
        <v>0</v>
      </c>
      <c r="F42" s="10">
        <f>tab_dinamicas!G42</f>
        <v>42699.822483680764</v>
      </c>
      <c r="G42" s="10">
        <f>tab_dinamicas!H42</f>
        <v>1328.0555197444471</v>
      </c>
      <c r="H42" s="10">
        <f>tab_dinamicas!I42</f>
        <v>1685.2706581583955</v>
      </c>
      <c r="I42" s="10">
        <f>tab_dinamicas!J42</f>
        <v>3794.9327213024876</v>
      </c>
      <c r="J42" s="10">
        <f>tab_dinamicas!K42</f>
        <v>0</v>
      </c>
      <c r="K42" s="10">
        <f>tab_dinamicas!L42</f>
        <v>12109.999490241835</v>
      </c>
      <c r="L42" s="10">
        <f t="shared" si="1"/>
        <v>130504.63814345204</v>
      </c>
      <c r="N42" s="1" t="s">
        <v>534</v>
      </c>
      <c r="O42" s="9">
        <f>+B42/'Total x Ano'!$C$30</f>
        <v>9.4071433250101106E-6</v>
      </c>
      <c r="P42" s="9">
        <f>+C42/'Total x Ano'!$C$30</f>
        <v>6.1672252731384447E-5</v>
      </c>
      <c r="Q42" s="9">
        <f>+D42/'Total x Ano'!$C$30</f>
        <v>4.2086144478215731E-4</v>
      </c>
      <c r="R42" s="9">
        <f>+E42/'Total x Ano'!$C$30</f>
        <v>0</v>
      </c>
      <c r="S42" s="9">
        <f>+F42/'Total x Ano'!$C$30</f>
        <v>3.0493302915179899E-4</v>
      </c>
      <c r="T42" s="9">
        <f>+G42/'Total x Ano'!$C$30</f>
        <v>9.4840673558353505E-6</v>
      </c>
      <c r="U42" s="9">
        <f>+H42/'Total x Ano'!$C$30</f>
        <v>1.2035054406357038E-5</v>
      </c>
      <c r="V42" s="9">
        <f>+I42/'Total x Ano'!$C$30</f>
        <v>2.710082297359227E-5</v>
      </c>
      <c r="W42" s="9">
        <f>+J42/'Total x Ano'!$C$30</f>
        <v>0</v>
      </c>
      <c r="X42" s="9">
        <f>+K42/'Total x Ano'!$C$30</f>
        <v>8.6481362516143814E-5</v>
      </c>
      <c r="Y42" s="9">
        <f>+L42/'Total x Ano'!$C$30</f>
        <v>9.3197517724227926E-4</v>
      </c>
    </row>
    <row r="43" spans="1:25" x14ac:dyDescent="0.25">
      <c r="A43" s="1" t="s">
        <v>535</v>
      </c>
      <c r="B43" s="10">
        <f>tab_dinamicas!C43</f>
        <v>13353.109699758937</v>
      </c>
      <c r="C43" s="10">
        <f>tab_dinamicas!D43</f>
        <v>4186.257551511042</v>
      </c>
      <c r="D43" s="10">
        <f>tab_dinamicas!E43</f>
        <v>118761.06097244148</v>
      </c>
      <c r="E43" s="10">
        <f>tab_dinamicas!F43</f>
        <v>560.85487272276839</v>
      </c>
      <c r="F43" s="10">
        <f>tab_dinamicas!G43</f>
        <v>176403.93690833816</v>
      </c>
      <c r="G43" s="10">
        <f>tab_dinamicas!H43</f>
        <v>3885.0309968960328</v>
      </c>
      <c r="H43" s="10">
        <f>tab_dinamicas!I43</f>
        <v>3934.6637826853603</v>
      </c>
      <c r="I43" s="10">
        <f>tab_dinamicas!J43</f>
        <v>13577.62161317292</v>
      </c>
      <c r="J43" s="10">
        <f>tab_dinamicas!K43</f>
        <v>0</v>
      </c>
      <c r="K43" s="10">
        <f>tab_dinamicas!L43</f>
        <v>13336.665995724929</v>
      </c>
      <c r="L43" s="10">
        <f t="shared" si="1"/>
        <v>347999.20239325165</v>
      </c>
      <c r="N43" s="1" t="s">
        <v>535</v>
      </c>
      <c r="O43" s="9">
        <f>+B43/'Total x Ano'!$C$30</f>
        <v>9.5358808362726682E-5</v>
      </c>
      <c r="P43" s="9">
        <f>+C43/'Total x Ano'!$C$30</f>
        <v>2.9895398194681615E-5</v>
      </c>
      <c r="Q43" s="9">
        <f>+D43/'Total x Ano'!$C$30</f>
        <v>8.4811055318669286E-4</v>
      </c>
      <c r="R43" s="9">
        <f>+E43/'Total x Ano'!$C$30</f>
        <v>4.0052432377034577E-6</v>
      </c>
      <c r="S43" s="9">
        <f>+F43/'Total x Ano'!$C$30</f>
        <v>1.2597566853192576E-3</v>
      </c>
      <c r="T43" s="9">
        <f>+G43/'Total x Ano'!$C$30</f>
        <v>2.7744243449370442E-5</v>
      </c>
      <c r="U43" s="9">
        <f>+H43/'Total x Ano'!$C$30</f>
        <v>2.8098686977133729E-5</v>
      </c>
      <c r="V43" s="9">
        <f>+I43/'Total x Ano'!$C$30</f>
        <v>9.6962119427173308E-5</v>
      </c>
      <c r="W43" s="9">
        <f>+J43/'Total x Ano'!$C$30</f>
        <v>0</v>
      </c>
      <c r="X43" s="9">
        <f>+K43/'Total x Ano'!$C$30</f>
        <v>9.5241378636092984E-5</v>
      </c>
      <c r="Y43" s="9">
        <f>+L43/'Total x Ano'!$C$30</f>
        <v>2.4851731167908329E-3</v>
      </c>
    </row>
    <row r="44" spans="1:25" x14ac:dyDescent="0.25">
      <c r="A44" s="1" t="s">
        <v>536</v>
      </c>
      <c r="B44" s="10">
        <f>tab_dinamicas!C44</f>
        <v>34019.938241488235</v>
      </c>
      <c r="C44" s="10">
        <f>tab_dinamicas!D44</f>
        <v>5035.3735636947076</v>
      </c>
      <c r="D44" s="10">
        <f>tab_dinamicas!E44</f>
        <v>316132.35466467479</v>
      </c>
      <c r="E44" s="10">
        <f>tab_dinamicas!F44</f>
        <v>0</v>
      </c>
      <c r="F44" s="10">
        <f>tab_dinamicas!G44</f>
        <v>201970.76614869584</v>
      </c>
      <c r="G44" s="10">
        <f>tab_dinamicas!H44</f>
        <v>5697.6342810674723</v>
      </c>
      <c r="H44" s="10">
        <f>tab_dinamicas!I44</f>
        <v>3132.8229234866276</v>
      </c>
      <c r="I44" s="10">
        <f>tab_dinamicas!J44</f>
        <v>36609.447418177653</v>
      </c>
      <c r="J44" s="10">
        <f>tab_dinamicas!K44</f>
        <v>0</v>
      </c>
      <c r="K44" s="10">
        <f>tab_dinamicas!L44</f>
        <v>46198.560729210483</v>
      </c>
      <c r="L44" s="10">
        <f t="shared" si="1"/>
        <v>648796.89797049575</v>
      </c>
      <c r="N44" s="1" t="s">
        <v>536</v>
      </c>
      <c r="O44" s="9">
        <f>+B44/'Total x Ano'!$C$30</f>
        <v>2.4294721186484666E-4</v>
      </c>
      <c r="P44" s="9">
        <f>+C44/'Total x Ano'!$C$30</f>
        <v>3.5959206019536567E-5</v>
      </c>
      <c r="Q44" s="9">
        <f>+D44/'Total x Ano'!$C$30</f>
        <v>2.2576018098818202E-3</v>
      </c>
      <c r="R44" s="9">
        <f>+E44/'Total x Ano'!$C$30</f>
        <v>0</v>
      </c>
      <c r="S44" s="9">
        <f>+F44/'Total x Ano'!$C$30</f>
        <v>1.4423375541050387E-3</v>
      </c>
      <c r="T44" s="9">
        <f>+G44/'Total x Ano'!$C$30</f>
        <v>4.0688620684290762E-5</v>
      </c>
      <c r="U44" s="9">
        <f>+H44/'Total x Ano'!$C$30</f>
        <v>2.2372486073450863E-5</v>
      </c>
      <c r="V44" s="9">
        <f>+I44/'Total x Ano'!$C$30</f>
        <v>2.6143972146640461E-4</v>
      </c>
      <c r="W44" s="9">
        <f>+J44/'Total x Ano'!$C$30</f>
        <v>0</v>
      </c>
      <c r="X44" s="9">
        <f>+K44/'Total x Ano'!$C$30</f>
        <v>3.2991863305744458E-4</v>
      </c>
      <c r="Y44" s="9">
        <f>+L44/'Total x Ano'!$C$30</f>
        <v>4.6332652431528322E-3</v>
      </c>
    </row>
    <row r="45" spans="1:25" x14ac:dyDescent="0.25">
      <c r="A45" s="1" t="s">
        <v>537</v>
      </c>
      <c r="B45" s="10">
        <f>tab_dinamicas!C45</f>
        <v>20922.616493089776</v>
      </c>
      <c r="C45" s="10">
        <f>tab_dinamicas!D45</f>
        <v>55742.548148345508</v>
      </c>
      <c r="D45" s="10">
        <f>tab_dinamicas!E45</f>
        <v>129039.44821355192</v>
      </c>
      <c r="E45" s="10">
        <f>tab_dinamicas!F45</f>
        <v>449.76065714485247</v>
      </c>
      <c r="F45" s="10">
        <f>tab_dinamicas!G45</f>
        <v>162928.3891645741</v>
      </c>
      <c r="G45" s="10">
        <f>tab_dinamicas!H45</f>
        <v>4463.968226468789</v>
      </c>
      <c r="H45" s="10">
        <f>tab_dinamicas!I45</f>
        <v>1947.2639963608617</v>
      </c>
      <c r="I45" s="10">
        <f>tab_dinamicas!J45</f>
        <v>19693.593161298428</v>
      </c>
      <c r="J45" s="10">
        <f>tab_dinamicas!K45</f>
        <v>4413.3439841628087</v>
      </c>
      <c r="K45" s="10">
        <f>tab_dinamicas!L45</f>
        <v>15040.381165388737</v>
      </c>
      <c r="L45" s="10">
        <f t="shared" si="1"/>
        <v>414641.31321038579</v>
      </c>
      <c r="N45" s="1" t="s">
        <v>537</v>
      </c>
      <c r="O45" s="9">
        <f>+B45/'Total x Ano'!$C$30</f>
        <v>1.4941506671269173E-4</v>
      </c>
      <c r="P45" s="9">
        <f>+C45/'Total x Ano'!$C$30</f>
        <v>3.9807528628511943E-4</v>
      </c>
      <c r="Q45" s="9">
        <f>+D45/'Total x Ano'!$C$30</f>
        <v>9.2151178939616093E-4</v>
      </c>
      <c r="R45" s="9">
        <f>+E45/'Total x Ano'!$C$30</f>
        <v>3.2118840688131448E-6</v>
      </c>
      <c r="S45" s="9">
        <f>+F45/'Total x Ano'!$C$30</f>
        <v>1.1635235078966556E-3</v>
      </c>
      <c r="T45" s="9">
        <f>+G45/'Total x Ano'!$C$30</f>
        <v>3.187861855525855E-5</v>
      </c>
      <c r="U45" s="9">
        <f>+H45/'Total x Ano'!$C$30</f>
        <v>1.3906032260332959E-5</v>
      </c>
      <c r="V45" s="9">
        <f>+I45/'Total x Ano'!$C$30</f>
        <v>1.406382197455971E-4</v>
      </c>
      <c r="W45" s="9">
        <f>+J45/'Total x Ano'!$C$30</f>
        <v>3.1517094720802867E-5</v>
      </c>
      <c r="X45" s="9">
        <f>+K45/'Total x Ano'!$C$30</f>
        <v>1.0740815117234905E-4</v>
      </c>
      <c r="Y45" s="9">
        <f>+L45/'Total x Ano'!$C$30</f>
        <v>2.9610856508137814E-3</v>
      </c>
    </row>
    <row r="46" spans="1:25" x14ac:dyDescent="0.25">
      <c r="A46" s="1" t="s">
        <v>538</v>
      </c>
      <c r="B46" s="10">
        <f>tab_dinamicas!C46</f>
        <v>87494.79306292352</v>
      </c>
      <c r="C46" s="10">
        <f>tab_dinamicas!D46</f>
        <v>56625.506531148392</v>
      </c>
      <c r="D46" s="10">
        <f>tab_dinamicas!E46</f>
        <v>551557.58588130795</v>
      </c>
      <c r="E46" s="10">
        <f>tab_dinamicas!F46</f>
        <v>8012.9039143404043</v>
      </c>
      <c r="F46" s="10">
        <f>tab_dinamicas!G46</f>
        <v>851260.55039927107</v>
      </c>
      <c r="G46" s="10">
        <f>tab_dinamicas!H46</f>
        <v>40893.28022040498</v>
      </c>
      <c r="H46" s="10">
        <f>tab_dinamicas!I46</f>
        <v>46331.324113211609</v>
      </c>
      <c r="I46" s="10">
        <f>tab_dinamicas!J46</f>
        <v>45664.541354127105</v>
      </c>
      <c r="J46" s="10">
        <f>tab_dinamicas!K46</f>
        <v>1344.8073796850015</v>
      </c>
      <c r="K46" s="10">
        <f>tab_dinamicas!L46</f>
        <v>92231.040040415857</v>
      </c>
      <c r="L46" s="10">
        <f t="shared" si="1"/>
        <v>1781416.3328968361</v>
      </c>
      <c r="N46" s="1" t="s">
        <v>538</v>
      </c>
      <c r="O46" s="9">
        <f>+B46/'Total x Ano'!$C$30</f>
        <v>6.2482817800668374E-4</v>
      </c>
      <c r="P46" s="9">
        <f>+C46/'Total x Ano'!$C$30</f>
        <v>4.0438077325490621E-4</v>
      </c>
      <c r="Q46" s="9">
        <f>+D46/'Total x Ano'!$C$30</f>
        <v>3.9388483518571944E-3</v>
      </c>
      <c r="R46" s="9">
        <f>+E46/'Total x Ano'!$C$30</f>
        <v>5.722269838091148E-5</v>
      </c>
      <c r="S46" s="9">
        <f>+F46/'Total x Ano'!$C$30</f>
        <v>6.0791226551324433E-3</v>
      </c>
      <c r="T46" s="9">
        <f>+G46/'Total x Ano'!$C$30</f>
        <v>2.9203193559709003E-4</v>
      </c>
      <c r="U46" s="9">
        <f>+H46/'Total x Ano'!$C$30</f>
        <v>3.3086673865810324E-4</v>
      </c>
      <c r="V46" s="9">
        <f>+I46/'Total x Ano'!$C$30</f>
        <v>3.2610503065354327E-4</v>
      </c>
      <c r="W46" s="9">
        <f>+J46/'Total x Ano'!$C$30</f>
        <v>9.6036977219229887E-6</v>
      </c>
      <c r="X46" s="9">
        <f>+K46/'Total x Ano'!$C$30</f>
        <v>6.5865122582403136E-4</v>
      </c>
      <c r="Y46" s="9">
        <f>+L46/'Total x Ano'!$C$30</f>
        <v>1.2721661285086831E-2</v>
      </c>
    </row>
    <row r="47" spans="1:25" x14ac:dyDescent="0.25">
      <c r="A47" s="1" t="s">
        <v>539</v>
      </c>
      <c r="B47" s="10">
        <f>tab_dinamicas!C47</f>
        <v>26461.732906736434</v>
      </c>
      <c r="C47" s="10">
        <f>tab_dinamicas!D47</f>
        <v>14375.611415632158</v>
      </c>
      <c r="D47" s="10">
        <f>tab_dinamicas!E47</f>
        <v>219571.00151271888</v>
      </c>
      <c r="E47" s="10">
        <f>tab_dinamicas!F47</f>
        <v>558.83882316337144</v>
      </c>
      <c r="F47" s="10">
        <f>tab_dinamicas!G47</f>
        <v>248630.81916389894</v>
      </c>
      <c r="G47" s="10">
        <f>tab_dinamicas!H47</f>
        <v>13628.850921825036</v>
      </c>
      <c r="H47" s="10">
        <f>tab_dinamicas!I47</f>
        <v>11259.659417614195</v>
      </c>
      <c r="I47" s="10">
        <f>tab_dinamicas!J47</f>
        <v>19958.798592713829</v>
      </c>
      <c r="J47" s="10">
        <f>tab_dinamicas!K47</f>
        <v>8386.1489790314317</v>
      </c>
      <c r="K47" s="10">
        <f>tab_dinamicas!L47</f>
        <v>51163.193587183399</v>
      </c>
      <c r="L47" s="10">
        <f t="shared" si="1"/>
        <v>613994.6553205176</v>
      </c>
      <c r="N47" s="1" t="s">
        <v>539</v>
      </c>
      <c r="O47" s="9">
        <f>+B47/'Total x Ano'!$C$30</f>
        <v>1.8897166082928923E-4</v>
      </c>
      <c r="P47" s="9">
        <f>+C47/'Total x Ano'!$C$30</f>
        <v>1.0266081870839724E-4</v>
      </c>
      <c r="Q47" s="9">
        <f>+D47/'Total x Ano'!$C$30</f>
        <v>1.5680264392376948E-3</v>
      </c>
      <c r="R47" s="9">
        <f>+E47/'Total x Ano'!$C$30</f>
        <v>3.9908459858342726E-6</v>
      </c>
      <c r="S47" s="9">
        <f>+F47/'Total x Ano'!$C$30</f>
        <v>1.775551850528571E-3</v>
      </c>
      <c r="T47" s="9">
        <f>+G47/'Total x Ano'!$C$30</f>
        <v>9.7327964233076479E-5</v>
      </c>
      <c r="U47" s="9">
        <f>+H47/'Total x Ano'!$C$30</f>
        <v>8.0408813285883985E-5</v>
      </c>
      <c r="V47" s="9">
        <f>+I47/'Total x Ano'!$C$30</f>
        <v>1.4253213618002525E-4</v>
      </c>
      <c r="W47" s="9">
        <f>+J47/'Total x Ano'!$C$30</f>
        <v>5.9888160239346429E-5</v>
      </c>
      <c r="X47" s="9">
        <f>+K47/'Total x Ano'!$C$30</f>
        <v>3.6537265717163892E-4</v>
      </c>
      <c r="Y47" s="9">
        <f>+L47/'Total x Ano'!$C$30</f>
        <v>4.3847313463997572E-3</v>
      </c>
    </row>
    <row r="48" spans="1:25" x14ac:dyDescent="0.25">
      <c r="A48" s="1" t="s">
        <v>540</v>
      </c>
      <c r="B48" s="10">
        <f>tab_dinamicas!C48</f>
        <v>23336.313033092327</v>
      </c>
      <c r="C48" s="10">
        <f>tab_dinamicas!D48</f>
        <v>10809.758262395068</v>
      </c>
      <c r="D48" s="10">
        <f>tab_dinamicas!E48</f>
        <v>227204.17823613872</v>
      </c>
      <c r="E48" s="10">
        <f>tab_dinamicas!F48</f>
        <v>776.63769145293361</v>
      </c>
      <c r="F48" s="10">
        <f>tab_dinamicas!G48</f>
        <v>188930.89691571766</v>
      </c>
      <c r="G48" s="10">
        <f>tab_dinamicas!H48</f>
        <v>7715.0635099860465</v>
      </c>
      <c r="H48" s="10">
        <f>tab_dinamicas!I48</f>
        <v>4564.3799627052722</v>
      </c>
      <c r="I48" s="10">
        <f>tab_dinamicas!J48</f>
        <v>20001.091790940111</v>
      </c>
      <c r="J48" s="10">
        <f>tab_dinamicas!K48</f>
        <v>1687.7828510276813</v>
      </c>
      <c r="K48" s="10">
        <f>tab_dinamicas!L48</f>
        <v>22439.148600993864</v>
      </c>
      <c r="L48" s="10">
        <f t="shared" si="1"/>
        <v>507465.25085444964</v>
      </c>
      <c r="N48" s="1" t="s">
        <v>540</v>
      </c>
      <c r="O48" s="9">
        <f>+B48/'Total x Ano'!$C$30</f>
        <v>1.6665204229209814E-4</v>
      </c>
      <c r="P48" s="9">
        <f>+C48/'Total x Ano'!$C$30</f>
        <v>7.7195925875584001E-5</v>
      </c>
      <c r="Q48" s="9">
        <f>+D48/'Total x Ano'!$C$30</f>
        <v>1.6225373848326792E-3</v>
      </c>
      <c r="R48" s="9">
        <f>+E48/'Total x Ano'!$C$30</f>
        <v>5.546217057429532E-6</v>
      </c>
      <c r="S48" s="9">
        <f>+F48/'Total x Ano'!$C$30</f>
        <v>1.3492156956599582E-3</v>
      </c>
      <c r="T48" s="9">
        <f>+G48/'Total x Ano'!$C$30</f>
        <v>5.5095725212854829E-5</v>
      </c>
      <c r="U48" s="9">
        <f>+H48/'Total x Ano'!$C$30</f>
        <v>3.2595690737576974E-5</v>
      </c>
      <c r="V48" s="9">
        <f>+I48/'Total x Ano'!$C$30</f>
        <v>1.4283416537587464E-4</v>
      </c>
      <c r="W48" s="9">
        <f>+J48/'Total x Ano'!$C$30</f>
        <v>1.2052994775587792E-5</v>
      </c>
      <c r="X48" s="9">
        <f>+K48/'Total x Ano'!$C$30</f>
        <v>1.6024510540069549E-4</v>
      </c>
      <c r="Y48" s="9">
        <f>+L48/'Total x Ano'!$C$30</f>
        <v>3.6239709472203384E-3</v>
      </c>
    </row>
    <row r="49" spans="1:25" x14ac:dyDescent="0.25">
      <c r="A49" s="1" t="s">
        <v>541</v>
      </c>
      <c r="B49" s="10">
        <f>tab_dinamicas!C49</f>
        <v>498205.34224433207</v>
      </c>
      <c r="C49" s="10">
        <f>tab_dinamicas!D49</f>
        <v>173565.55491489239</v>
      </c>
      <c r="D49" s="10">
        <f>tab_dinamicas!E49</f>
        <v>689280.2151888184</v>
      </c>
      <c r="E49" s="10">
        <f>tab_dinamicas!F49</f>
        <v>2481.6351712249048</v>
      </c>
      <c r="F49" s="10">
        <f>tab_dinamicas!G49</f>
        <v>1467651.6349453442</v>
      </c>
      <c r="G49" s="10">
        <f>tab_dinamicas!H49</f>
        <v>23586.888346014755</v>
      </c>
      <c r="H49" s="10">
        <f>tab_dinamicas!I49</f>
        <v>30424.893004435282</v>
      </c>
      <c r="I49" s="10">
        <f>tab_dinamicas!J49</f>
        <v>97757.842443667323</v>
      </c>
      <c r="J49" s="10">
        <f>tab_dinamicas!K49</f>
        <v>44339.972055954328</v>
      </c>
      <c r="K49" s="10">
        <f>tab_dinamicas!L49</f>
        <v>196488.728046326</v>
      </c>
      <c r="L49" s="10">
        <f t="shared" si="1"/>
        <v>3223782.7063610093</v>
      </c>
      <c r="N49" s="1" t="s">
        <v>541</v>
      </c>
      <c r="O49" s="9">
        <f>+B49/'Total x Ano'!$C$30</f>
        <v>3.5578429912263496E-3</v>
      </c>
      <c r="P49" s="9">
        <f>+C49/'Total x Ano'!$C$30</f>
        <v>1.2394868956853047E-3</v>
      </c>
      <c r="Q49" s="9">
        <f>+D49/'Total x Ano'!$C$30</f>
        <v>4.9223695024085768E-3</v>
      </c>
      <c r="R49" s="9">
        <f>+E49/'Total x Ano'!$C$30</f>
        <v>1.7722146978490729E-5</v>
      </c>
      <c r="S49" s="9">
        <f>+F49/'Total x Ano'!$C$30</f>
        <v>1.0480967665720754E-2</v>
      </c>
      <c r="T49" s="9">
        <f>+G49/'Total x Ano'!$C$30</f>
        <v>1.6844148039173656E-4</v>
      </c>
      <c r="U49" s="9">
        <f>+H49/'Total x Ano'!$C$30</f>
        <v>2.1727384906594337E-4</v>
      </c>
      <c r="V49" s="9">
        <f>+I49/'Total x Ano'!$C$30</f>
        <v>6.9811988167127774E-4</v>
      </c>
      <c r="W49" s="9">
        <f>+J49/'Total x Ano'!$C$30</f>
        <v>3.1664585951605989E-4</v>
      </c>
      <c r="X49" s="9">
        <f>+K49/'Total x Ano'!$C$30</f>
        <v>1.4031885743845702E-3</v>
      </c>
      <c r="Y49" s="9">
        <f>+L49/'Total x Ano'!$C$30</f>
        <v>2.3022058847049061E-2</v>
      </c>
    </row>
    <row r="50" spans="1:25" x14ac:dyDescent="0.25">
      <c r="A50" s="1" t="s">
        <v>542</v>
      </c>
      <c r="B50" s="10">
        <f>tab_dinamicas!C50</f>
        <v>12302.243063890521</v>
      </c>
      <c r="C50" s="10">
        <f>tab_dinamicas!D50</f>
        <v>2115.6212414280344</v>
      </c>
      <c r="D50" s="10">
        <f>tab_dinamicas!E50</f>
        <v>197335.47481734341</v>
      </c>
      <c r="E50" s="10">
        <f>tab_dinamicas!F50</f>
        <v>1503.5867726109416</v>
      </c>
      <c r="F50" s="10">
        <f>tab_dinamicas!G50</f>
        <v>160264.5020716759</v>
      </c>
      <c r="G50" s="10">
        <f>tab_dinamicas!H50</f>
        <v>6056.1640959984707</v>
      </c>
      <c r="H50" s="10">
        <f>tab_dinamicas!I50</f>
        <v>4256.5661611653004</v>
      </c>
      <c r="I50" s="10">
        <f>tab_dinamicas!J50</f>
        <v>11158.972479217489</v>
      </c>
      <c r="J50" s="10">
        <f>tab_dinamicas!K50</f>
        <v>547.50974974265966</v>
      </c>
      <c r="K50" s="10">
        <f>tab_dinamicas!L50</f>
        <v>13347.476612254393</v>
      </c>
      <c r="L50" s="10">
        <f t="shared" si="1"/>
        <v>408888.11706532713</v>
      </c>
      <c r="N50" s="1" t="s">
        <v>542</v>
      </c>
      <c r="O50" s="9">
        <f>+B50/'Total x Ano'!$C$30</f>
        <v>8.7854235091201121E-5</v>
      </c>
      <c r="P50" s="9">
        <f>+C50/'Total x Ano'!$C$30</f>
        <v>1.5108324956926842E-5</v>
      </c>
      <c r="Q50" s="9">
        <f>+D50/'Total x Ano'!$C$30</f>
        <v>1.4092354627038256E-3</v>
      </c>
      <c r="R50" s="9">
        <f>+E50/'Total x Ano'!$C$30</f>
        <v>1.0737591926525243E-5</v>
      </c>
      <c r="S50" s="9">
        <f>+F50/'Total x Ano'!$C$30</f>
        <v>1.1444998419114802E-3</v>
      </c>
      <c r="T50" s="9">
        <f>+G50/'Total x Ano'!$C$30</f>
        <v>4.3248996258449804E-5</v>
      </c>
      <c r="U50" s="9">
        <f>+H50/'Total x Ano'!$C$30</f>
        <v>3.0397494364414362E-5</v>
      </c>
      <c r="V50" s="9">
        <f>+I50/'Total x Ano'!$C$30</f>
        <v>7.9689775797307487E-5</v>
      </c>
      <c r="W50" s="9">
        <f>+J50/'Total x Ano'!$C$30</f>
        <v>3.9099414650489445E-6</v>
      </c>
      <c r="X50" s="9">
        <f>+K50/'Total x Ano'!$C$30</f>
        <v>9.5318580691127017E-5</v>
      </c>
      <c r="Y50" s="9">
        <f>+L50/'Total x Ano'!$C$30</f>
        <v>2.9200002451663064E-3</v>
      </c>
    </row>
    <row r="51" spans="1:25" x14ac:dyDescent="0.25">
      <c r="A51" s="1" t="s">
        <v>543</v>
      </c>
      <c r="B51" s="10">
        <f>tab_dinamicas!C51</f>
        <v>35047.111278632103</v>
      </c>
      <c r="C51" s="10">
        <f>tab_dinamicas!D51</f>
        <v>6180.6627944526899</v>
      </c>
      <c r="D51" s="10">
        <f>tab_dinamicas!E51</f>
        <v>218179.54091066442</v>
      </c>
      <c r="E51" s="10">
        <f>tab_dinamicas!F51</f>
        <v>9059.104902797515</v>
      </c>
      <c r="F51" s="10">
        <f>tab_dinamicas!G51</f>
        <v>180598.59957161351</v>
      </c>
      <c r="G51" s="10">
        <f>tab_dinamicas!H51</f>
        <v>8102.4493823623707</v>
      </c>
      <c r="H51" s="10">
        <f>tab_dinamicas!I51</f>
        <v>5899.8473360161006</v>
      </c>
      <c r="I51" s="10">
        <f>tab_dinamicas!J51</f>
        <v>8716.109031404545</v>
      </c>
      <c r="J51" s="10">
        <f>tab_dinamicas!K51</f>
        <v>5722.8733220083495</v>
      </c>
      <c r="K51" s="10">
        <f>tab_dinamicas!L51</f>
        <v>24351.686261483235</v>
      </c>
      <c r="L51" s="10">
        <f t="shared" si="1"/>
        <v>501857.98479143484</v>
      </c>
      <c r="N51" s="1" t="s">
        <v>543</v>
      </c>
      <c r="O51" s="9">
        <f>+B51/'Total x Ano'!$C$30</f>
        <v>2.5028258160318787E-4</v>
      </c>
      <c r="P51" s="9">
        <f>+C51/'Total x Ano'!$C$30</f>
        <v>4.4138081107915174E-5</v>
      </c>
      <c r="Q51" s="9">
        <f>+D51/'Total x Ano'!$C$30</f>
        <v>1.5580895759991645E-3</v>
      </c>
      <c r="R51" s="9">
        <f>+E51/'Total x Ano'!$C$30</f>
        <v>6.4693952778602663E-5</v>
      </c>
      <c r="S51" s="9">
        <f>+F51/'Total x Ano'!$C$30</f>
        <v>1.2897121070934666E-3</v>
      </c>
      <c r="T51" s="9">
        <f>+G51/'Total x Ano'!$C$30</f>
        <v>5.7862171081791897E-5</v>
      </c>
      <c r="U51" s="9">
        <f>+H51/'Total x Ano'!$C$30</f>
        <v>4.2132688499867527E-5</v>
      </c>
      <c r="V51" s="9">
        <f>+I51/'Total x Ano'!$C$30</f>
        <v>6.2244510041682807E-5</v>
      </c>
      <c r="W51" s="9">
        <f>+J51/'Total x Ano'!$C$30</f>
        <v>4.0868860712453156E-5</v>
      </c>
      <c r="X51" s="9">
        <f>+K51/'Total x Ano'!$C$30</f>
        <v>1.7390314583875136E-4</v>
      </c>
      <c r="Y51" s="9">
        <f>+L51/'Total x Ano'!$C$30</f>
        <v>3.5839276747568834E-3</v>
      </c>
    </row>
    <row r="52" spans="1:25" x14ac:dyDescent="0.25">
      <c r="A52" s="1" t="s">
        <v>544</v>
      </c>
      <c r="B52" s="10">
        <f>tab_dinamicas!C52</f>
        <v>154449.59335312597</v>
      </c>
      <c r="C52" s="10">
        <f>tab_dinamicas!D52</f>
        <v>79712.750996435527</v>
      </c>
      <c r="D52" s="10">
        <f>tab_dinamicas!E52</f>
        <v>873890.68956470094</v>
      </c>
      <c r="E52" s="10">
        <f>tab_dinamicas!F52</f>
        <v>2903.7584785080385</v>
      </c>
      <c r="F52" s="10">
        <f>tab_dinamicas!G52</f>
        <v>1440185.5537636627</v>
      </c>
      <c r="G52" s="10">
        <f>tab_dinamicas!H52</f>
        <v>68568.591651115436</v>
      </c>
      <c r="H52" s="10">
        <f>tab_dinamicas!I52</f>
        <v>46708.72380233743</v>
      </c>
      <c r="I52" s="10">
        <f>tab_dinamicas!J52</f>
        <v>128222.33858558607</v>
      </c>
      <c r="J52" s="10">
        <f>tab_dinamicas!K52</f>
        <v>27935.40491318806</v>
      </c>
      <c r="K52" s="10">
        <f>tab_dinamicas!L52</f>
        <v>252075.64250995577</v>
      </c>
      <c r="L52" s="10">
        <f t="shared" si="1"/>
        <v>3074653.0476186164</v>
      </c>
      <c r="N52" s="1" t="s">
        <v>544</v>
      </c>
      <c r="O52" s="9">
        <f>+B52/'Total x Ano'!$C$30</f>
        <v>1.1029737271257263E-3</v>
      </c>
      <c r="P52" s="9">
        <f>+C52/'Total x Ano'!$C$30</f>
        <v>5.6925413759403712E-4</v>
      </c>
      <c r="Q52" s="9">
        <f>+D52/'Total x Ano'!$C$30</f>
        <v>6.2407316849704157E-3</v>
      </c>
      <c r="R52" s="9">
        <f>+E52/'Total x Ano'!$C$30</f>
        <v>2.0736663931450341E-5</v>
      </c>
      <c r="S52" s="9">
        <f>+F52/'Total x Ano'!$C$30</f>
        <v>1.0284823634048016E-2</v>
      </c>
      <c r="T52" s="9">
        <f>+G52/'Total x Ano'!$C$30</f>
        <v>4.8967014710279944E-4</v>
      </c>
      <c r="U52" s="9">
        <f>+H52/'Total x Ano'!$C$30</f>
        <v>3.3356187001257355E-4</v>
      </c>
      <c r="V52" s="9">
        <f>+I52/'Total x Ano'!$C$30</f>
        <v>9.1567654935271689E-4</v>
      </c>
      <c r="W52" s="9">
        <f>+J52/'Total x Ano'!$C$30</f>
        <v>1.9949562188498792E-4</v>
      </c>
      <c r="X52" s="9">
        <f>+K52/'Total x Ano'!$C$30</f>
        <v>1.8001524309690963E-3</v>
      </c>
      <c r="Y52" s="9">
        <f>+L52/'Total x Ano'!$C$30</f>
        <v>2.1957076466991823E-2</v>
      </c>
    </row>
    <row r="53" spans="1:25" x14ac:dyDescent="0.25">
      <c r="A53" s="1" t="s">
        <v>545</v>
      </c>
      <c r="B53" s="10">
        <f>tab_dinamicas!C53</f>
        <v>861456.65659920289</v>
      </c>
      <c r="C53" s="10">
        <f>tab_dinamicas!D53</f>
        <v>237113.14475154641</v>
      </c>
      <c r="D53" s="10">
        <f>tab_dinamicas!E53</f>
        <v>2470377.997835665</v>
      </c>
      <c r="E53" s="10">
        <f>tab_dinamicas!F53</f>
        <v>16649.884360454427</v>
      </c>
      <c r="F53" s="10">
        <f>tab_dinamicas!G53</f>
        <v>3365649.4893902545</v>
      </c>
      <c r="G53" s="10">
        <f>tab_dinamicas!H53</f>
        <v>187182.37492421572</v>
      </c>
      <c r="H53" s="10">
        <f>tab_dinamicas!I53</f>
        <v>120175.74740613154</v>
      </c>
      <c r="I53" s="10">
        <f>tab_dinamicas!J53</f>
        <v>334955.58883480745</v>
      </c>
      <c r="J53" s="10">
        <f>tab_dinamicas!K53</f>
        <v>109499.74374719366</v>
      </c>
      <c r="K53" s="10">
        <f>tab_dinamicas!L53</f>
        <v>420030.53398523177</v>
      </c>
      <c r="L53" s="10">
        <f t="shared" si="1"/>
        <v>8123091.1618347028</v>
      </c>
      <c r="N53" s="1" t="s">
        <v>545</v>
      </c>
      <c r="O53" s="9">
        <f>+B53/'Total x Ano'!$C$30</f>
        <v>6.1519362962263119E-3</v>
      </c>
      <c r="P53" s="9">
        <f>+C53/'Total x Ano'!$C$30</f>
        <v>1.6933004700062022E-3</v>
      </c>
      <c r="Q53" s="9">
        <f>+D53/'Total x Ano'!$C$30</f>
        <v>1.7641755918725088E-2</v>
      </c>
      <c r="R53" s="9">
        <f>+E53/'Total x Ano'!$C$30</f>
        <v>1.1890212599832058E-4</v>
      </c>
      <c r="S53" s="9">
        <f>+F53/'Total x Ano'!$C$30</f>
        <v>2.4035174718939678E-2</v>
      </c>
      <c r="T53" s="9">
        <f>+G53/'Total x Ano'!$C$30</f>
        <v>1.3367289433412338E-3</v>
      </c>
      <c r="U53" s="9">
        <f>+H53/'Total x Ano'!$C$30</f>
        <v>8.5821327948467534E-4</v>
      </c>
      <c r="V53" s="9">
        <f>+I53/'Total x Ano'!$C$30</f>
        <v>2.3920245189253037E-3</v>
      </c>
      <c r="W53" s="9">
        <f>+J53/'Total x Ano'!$C$30</f>
        <v>7.8197253782351719E-4</v>
      </c>
      <c r="X53" s="9">
        <f>+K53/'Total x Ano'!$C$30</f>
        <v>2.9995717924428166E-3</v>
      </c>
      <c r="Y53" s="9">
        <f>+L53/'Total x Ano'!$C$30</f>
        <v>5.8009580601913142E-2</v>
      </c>
    </row>
    <row r="54" spans="1:25" x14ac:dyDescent="0.25">
      <c r="A54" s="1" t="s">
        <v>546</v>
      </c>
      <c r="B54" s="10">
        <f>tab_dinamicas!C54</f>
        <v>88446.002321805412</v>
      </c>
      <c r="C54" s="10">
        <f>tab_dinamicas!D54</f>
        <v>20430.059508776631</v>
      </c>
      <c r="D54" s="10">
        <f>tab_dinamicas!E54</f>
        <v>804639.38512555172</v>
      </c>
      <c r="E54" s="10">
        <f>tab_dinamicas!F54</f>
        <v>1131.7129833683193</v>
      </c>
      <c r="F54" s="10">
        <f>tab_dinamicas!G54</f>
        <v>827517.98486907897</v>
      </c>
      <c r="G54" s="10">
        <f>tab_dinamicas!H54</f>
        <v>30247.531012698324</v>
      </c>
      <c r="H54" s="10">
        <f>tab_dinamicas!I54</f>
        <v>15177.660266584297</v>
      </c>
      <c r="I54" s="10">
        <f>tab_dinamicas!J54</f>
        <v>149373.23370843529</v>
      </c>
      <c r="J54" s="10">
        <f>tab_dinamicas!K54</f>
        <v>24132.132665446959</v>
      </c>
      <c r="K54" s="10">
        <f>tab_dinamicas!L54</f>
        <v>80212.74742741615</v>
      </c>
      <c r="L54" s="10">
        <f t="shared" si="1"/>
        <v>2041308.4498891621</v>
      </c>
      <c r="N54" s="1" t="s">
        <v>546</v>
      </c>
      <c r="O54" s="9">
        <f>+B54/'Total x Ano'!$C$30</f>
        <v>6.3162106621550353E-4</v>
      </c>
      <c r="P54" s="9">
        <f>+C54/'Total x Ano'!$C$30</f>
        <v>1.4589756044404423E-4</v>
      </c>
      <c r="Q54" s="9">
        <f>+D54/'Total x Ano'!$C$30</f>
        <v>5.7461860684537708E-3</v>
      </c>
      <c r="R54" s="9">
        <f>+E54/'Total x Ano'!$C$30</f>
        <v>8.0819227827191076E-6</v>
      </c>
      <c r="S54" s="9">
        <f>+F54/'Total x Ano'!$C$30</f>
        <v>5.9095694343966063E-3</v>
      </c>
      <c r="T54" s="9">
        <f>+G54/'Total x Ano'!$C$30</f>
        <v>2.1600725060602198E-4</v>
      </c>
      <c r="U54" s="9">
        <f>+H54/'Total x Ano'!$C$30</f>
        <v>1.0838850494742146E-4</v>
      </c>
      <c r="V54" s="9">
        <f>+I54/'Total x Ano'!$C$30</f>
        <v>1.0667218264507042E-3</v>
      </c>
      <c r="W54" s="9">
        <f>+J54/'Total x Ano'!$C$30</f>
        <v>1.7233524369756335E-4</v>
      </c>
      <c r="X54" s="9">
        <f>+K54/'Total x Ano'!$C$30</f>
        <v>5.7282477132026112E-4</v>
      </c>
      <c r="Y54" s="9">
        <f>+L54/'Total x Ano'!$C$30</f>
        <v>1.4577633649314616E-2</v>
      </c>
    </row>
    <row r="55" spans="1:25" x14ac:dyDescent="0.25">
      <c r="A55" s="1" t="s">
        <v>547</v>
      </c>
      <c r="B55" s="10">
        <f>tab_dinamicas!C55</f>
        <v>1525794.185641825</v>
      </c>
      <c r="C55" s="10">
        <f>tab_dinamicas!D55</f>
        <v>305227.20385521388</v>
      </c>
      <c r="D55" s="10">
        <f>tab_dinamicas!E55</f>
        <v>13148616.706676392</v>
      </c>
      <c r="E55" s="10">
        <f>tab_dinamicas!F55</f>
        <v>28889.414337663253</v>
      </c>
      <c r="F55" s="10">
        <f>tab_dinamicas!G55</f>
        <v>6388441.8800046109</v>
      </c>
      <c r="G55" s="10">
        <f>tab_dinamicas!H55</f>
        <v>302360.95080231648</v>
      </c>
      <c r="H55" s="10">
        <f>tab_dinamicas!I55</f>
        <v>178607.21834895774</v>
      </c>
      <c r="I55" s="10">
        <f>tab_dinamicas!J55</f>
        <v>632802.10034876189</v>
      </c>
      <c r="J55" s="10">
        <f>tab_dinamicas!K55</f>
        <v>236900.83222469353</v>
      </c>
      <c r="K55" s="10">
        <f>tab_dinamicas!L55</f>
        <v>1154703.9177544191</v>
      </c>
      <c r="L55" s="10">
        <f t="shared" si="1"/>
        <v>23902344.409994856</v>
      </c>
      <c r="N55" s="1" t="s">
        <v>547</v>
      </c>
      <c r="O55" s="9">
        <f>+B55/'Total x Ano'!$C$30</f>
        <v>1.0896182134428811E-2</v>
      </c>
      <c r="P55" s="9">
        <f>+C55/'Total x Ano'!$C$30</f>
        <v>2.179724655452033E-3</v>
      </c>
      <c r="Q55" s="9">
        <f>+D55/'Total x Ano'!$C$30</f>
        <v>9.3898458782940716E-2</v>
      </c>
      <c r="R55" s="9">
        <f>+E55/'Total x Ano'!$C$30</f>
        <v>2.0630850696795909E-4</v>
      </c>
      <c r="S55" s="9">
        <f>+F55/'Total x Ano'!$C$30</f>
        <v>4.5621897720407013E-2</v>
      </c>
      <c r="T55" s="9">
        <f>+G55/'Total x Ano'!$C$30</f>
        <v>2.1592558297076256E-3</v>
      </c>
      <c r="U55" s="9">
        <f>+H55/'Total x Ano'!$C$30</f>
        <v>1.2754910196720256E-3</v>
      </c>
      <c r="V55" s="9">
        <f>+I55/'Total x Ano'!$C$30</f>
        <v>4.5190413001533194E-3</v>
      </c>
      <c r="W55" s="9">
        <f>+J55/'Total x Ano'!$C$30</f>
        <v>1.691784278645808E-3</v>
      </c>
      <c r="X55" s="9">
        <f>+K55/'Total x Ano'!$C$30</f>
        <v>8.2461083661149875E-3</v>
      </c>
      <c r="Y55" s="9">
        <f>+L55/'Total x Ano'!$C$30</f>
        <v>0.17069425259449031</v>
      </c>
    </row>
    <row r="56" spans="1:25" x14ac:dyDescent="0.25">
      <c r="A56" s="1" t="s">
        <v>548</v>
      </c>
      <c r="B56" s="10">
        <f>tab_dinamicas!C56</f>
        <v>3284025.8751499909</v>
      </c>
      <c r="C56" s="10">
        <f>tab_dinamicas!D56</f>
        <v>780253.91722110554</v>
      </c>
      <c r="D56" s="10">
        <f>tab_dinamicas!E56</f>
        <v>19248378.857478797</v>
      </c>
      <c r="E56" s="10">
        <f>tab_dinamicas!F56</f>
        <v>217342.40317573649</v>
      </c>
      <c r="F56" s="10">
        <f>tab_dinamicas!G56</f>
        <v>27629233.776814643</v>
      </c>
      <c r="G56" s="10">
        <f>tab_dinamicas!H56</f>
        <v>1113293.094698621</v>
      </c>
      <c r="H56" s="10">
        <f>tab_dinamicas!I56</f>
        <v>638819.28881465388</v>
      </c>
      <c r="I56" s="10">
        <f>tab_dinamicas!J56</f>
        <v>3082716.4269851828</v>
      </c>
      <c r="J56" s="10">
        <f>tab_dinamicas!K56</f>
        <v>533712.75137900864</v>
      </c>
      <c r="K56" s="10">
        <f>tab_dinamicas!L56</f>
        <v>8600355.3559945673</v>
      </c>
      <c r="L56" s="10">
        <f t="shared" si="1"/>
        <v>65128131.747712307</v>
      </c>
      <c r="N56" s="1" t="s">
        <v>548</v>
      </c>
      <c r="O56" s="9">
        <f>+B56/'Total x Ano'!$C$30</f>
        <v>2.3452274498450141E-2</v>
      </c>
      <c r="P56" s="9">
        <f>+C56/'Total x Ano'!$C$30</f>
        <v>5.572041677145618E-3</v>
      </c>
      <c r="Q56" s="9">
        <f>+D56/'Total x Ano'!$C$30</f>
        <v>0.13745880263356308</v>
      </c>
      <c r="R56" s="9">
        <f>+E56/'Total x Ano'!$C$30</f>
        <v>1.5521113088664052E-3</v>
      </c>
      <c r="S56" s="9">
        <f>+F56/'Total x Ano'!$C$30</f>
        <v>0.19730915630684936</v>
      </c>
      <c r="T56" s="9">
        <f>+G56/'Total x Ano'!$C$30</f>
        <v>7.9503804923305062E-3</v>
      </c>
      <c r="U56" s="9">
        <f>+H56/'Total x Ano'!$C$30</f>
        <v>4.5620119590262676E-3</v>
      </c>
      <c r="V56" s="9">
        <f>+I56/'Total x Ano'!$C$30</f>
        <v>2.2014659626649849E-2</v>
      </c>
      <c r="W56" s="9">
        <f>+J56/'Total x Ano'!$C$30</f>
        <v>3.8114127063910261E-3</v>
      </c>
      <c r="X56" s="9">
        <f>+K56/'Total x Ano'!$C$30</f>
        <v>6.1417876186431804E-2</v>
      </c>
      <c r="Y56" s="9">
        <f>+L56/'Total x Ano'!$C$30</f>
        <v>0.46510072739570407</v>
      </c>
    </row>
    <row r="57" spans="1:25" x14ac:dyDescent="0.25">
      <c r="A57" s="1" t="s">
        <v>549</v>
      </c>
      <c r="B57" s="10">
        <f>tab_dinamicas!C57</f>
        <v>475478.84832632379</v>
      </c>
      <c r="C57" s="10">
        <f>tab_dinamicas!D57</f>
        <v>196648.59568225479</v>
      </c>
      <c r="D57" s="10">
        <f>tab_dinamicas!E57</f>
        <v>1905216.4293765184</v>
      </c>
      <c r="E57" s="10">
        <f>tab_dinamicas!F57</f>
        <v>32438.76153925273</v>
      </c>
      <c r="F57" s="10">
        <f>tab_dinamicas!G57</f>
        <v>3498817.1914106496</v>
      </c>
      <c r="G57" s="10">
        <f>tab_dinamicas!H57</f>
        <v>140520.94125040487</v>
      </c>
      <c r="H57" s="10">
        <f>tab_dinamicas!I57</f>
        <v>104129.12520677457</v>
      </c>
      <c r="I57" s="10">
        <f>tab_dinamicas!J57</f>
        <v>238641.17166716378</v>
      </c>
      <c r="J57" s="10">
        <f>tab_dinamicas!K57</f>
        <v>113420.48945037839</v>
      </c>
      <c r="K57" s="10">
        <f>tab_dinamicas!L57</f>
        <v>440910.99632819358</v>
      </c>
      <c r="L57" s="10">
        <f t="shared" si="1"/>
        <v>7146222.5502379164</v>
      </c>
      <c r="N57" s="1" t="s">
        <v>549</v>
      </c>
      <c r="O57" s="9">
        <f>+B57/'Total x Ano'!$C$30</f>
        <v>3.3955458614182161E-3</v>
      </c>
      <c r="P57" s="9">
        <f>+C57/'Total x Ano'!$C$30</f>
        <v>1.4043302400789824E-3</v>
      </c>
      <c r="Q57" s="9">
        <f>+D57/'Total x Ano'!$C$30</f>
        <v>1.3605757195397986E-2</v>
      </c>
      <c r="R57" s="9">
        <f>+E57/'Total x Ano'!$C$30</f>
        <v>2.3165552554410852E-4</v>
      </c>
      <c r="S57" s="9">
        <f>+F57/'Total x Ano'!$C$30</f>
        <v>2.4986167683319863E-2</v>
      </c>
      <c r="T57" s="9">
        <f>+G57/'Total x Ano'!$C$30</f>
        <v>1.0035047871949439E-3</v>
      </c>
      <c r="U57" s="9">
        <f>+H57/'Total x Ano'!$C$30</f>
        <v>7.4361924067398676E-4</v>
      </c>
      <c r="V57" s="9">
        <f>+I57/'Total x Ano'!$C$30</f>
        <v>1.7042125967763489E-3</v>
      </c>
      <c r="W57" s="9">
        <f>+J57/'Total x Ano'!$C$30</f>
        <v>8.0997183136303824E-4</v>
      </c>
      <c r="X57" s="9">
        <f>+K57/'Total x Ano'!$C$30</f>
        <v>3.1486858229464055E-3</v>
      </c>
      <c r="Y57" s="9">
        <f>+L57/'Total x Ano'!$C$30</f>
        <v>5.1033450784713892E-2</v>
      </c>
    </row>
    <row r="58" spans="1:25" x14ac:dyDescent="0.25">
      <c r="A58" s="1" t="s">
        <v>550</v>
      </c>
      <c r="B58" s="10">
        <f>tab_dinamicas!C58</f>
        <v>288698.2609671019</v>
      </c>
      <c r="C58" s="10">
        <f>tab_dinamicas!D58</f>
        <v>115522.9027134269</v>
      </c>
      <c r="D58" s="10">
        <f>tab_dinamicas!E58</f>
        <v>1331935.5409111411</v>
      </c>
      <c r="E58" s="10">
        <f>tab_dinamicas!F58</f>
        <v>10525.428091189451</v>
      </c>
      <c r="F58" s="10">
        <f>tab_dinamicas!G58</f>
        <v>1216260.8517015283</v>
      </c>
      <c r="G58" s="10">
        <f>tab_dinamicas!H58</f>
        <v>115013.49874337786</v>
      </c>
      <c r="H58" s="10">
        <f>tab_dinamicas!I58</f>
        <v>101810.9807469494</v>
      </c>
      <c r="I58" s="10">
        <f>tab_dinamicas!J58</f>
        <v>210266.00910269545</v>
      </c>
      <c r="J58" s="10">
        <f>tab_dinamicas!K58</f>
        <v>5501.0365419323443</v>
      </c>
      <c r="K58" s="10">
        <f>tab_dinamicas!L58</f>
        <v>218581.94052554492</v>
      </c>
      <c r="L58" s="10">
        <f t="shared" si="1"/>
        <v>3614116.4500448876</v>
      </c>
      <c r="N58" s="1" t="s">
        <v>550</v>
      </c>
      <c r="O58" s="9">
        <f>+B58/'Total x Ano'!$C$30</f>
        <v>2.0616862110187954E-3</v>
      </c>
      <c r="P58" s="9">
        <f>+C58/'Total x Ano'!$C$30</f>
        <v>8.2498583394057391E-4</v>
      </c>
      <c r="Q58" s="9">
        <f>+D58/'Total x Ano'!$C$30</f>
        <v>9.5117758224919809E-3</v>
      </c>
      <c r="R58" s="9">
        <f>+E58/'Total x Ano'!$C$30</f>
        <v>7.5165433584471674E-5</v>
      </c>
      <c r="S58" s="9">
        <f>+F58/'Total x Ano'!$C$30</f>
        <v>8.6857060328491553E-3</v>
      </c>
      <c r="T58" s="9">
        <f>+G58/'Total x Ano'!$C$30</f>
        <v>8.2134801798224358E-4</v>
      </c>
      <c r="U58" s="9">
        <f>+H58/'Total x Ano'!$C$30</f>
        <v>7.2706463292553276E-4</v>
      </c>
      <c r="V58" s="9">
        <f>+I58/'Total x Ano'!$C$30</f>
        <v>1.5015765254726586E-3</v>
      </c>
      <c r="W58" s="9">
        <f>+J58/'Total x Ano'!$C$30</f>
        <v>3.9284653627008934E-5</v>
      </c>
      <c r="X58" s="9">
        <f>+K58/'Total x Ano'!$C$30</f>
        <v>1.5609632397841119E-3</v>
      </c>
      <c r="Y58" s="9">
        <f>+L58/'Total x Ano'!$C$30</f>
        <v>2.5809556403676531E-2</v>
      </c>
    </row>
    <row r="59" spans="1:25" x14ac:dyDescent="0.25">
      <c r="A59" s="1" t="s">
        <v>551</v>
      </c>
      <c r="B59" s="10">
        <f>tab_dinamicas!C59</f>
        <v>674729.76084805373</v>
      </c>
      <c r="C59" s="10">
        <f>tab_dinamicas!D59</f>
        <v>146140.95009609655</v>
      </c>
      <c r="D59" s="10">
        <f>tab_dinamicas!E59</f>
        <v>2854890.4922858854</v>
      </c>
      <c r="E59" s="10">
        <f>tab_dinamicas!F59</f>
        <v>9593.2925201999988</v>
      </c>
      <c r="F59" s="10">
        <f>tab_dinamicas!G59</f>
        <v>3163121.5552657237</v>
      </c>
      <c r="G59" s="10">
        <f>tab_dinamicas!H59</f>
        <v>148215.29991959181</v>
      </c>
      <c r="H59" s="10">
        <f>tab_dinamicas!I59</f>
        <v>71088.2428333305</v>
      </c>
      <c r="I59" s="10">
        <f>tab_dinamicas!J59</f>
        <v>255793.85061481377</v>
      </c>
      <c r="J59" s="10">
        <f>tab_dinamicas!K59</f>
        <v>16472.782888073561</v>
      </c>
      <c r="K59" s="10">
        <f>tab_dinamicas!L59</f>
        <v>589627.17346923565</v>
      </c>
      <c r="L59" s="10">
        <f t="shared" si="1"/>
        <v>7929673.4007410053</v>
      </c>
      <c r="N59" s="1" t="s">
        <v>551</v>
      </c>
      <c r="O59" s="9">
        <f>+B59/'Total x Ano'!$C$30</f>
        <v>4.8184600746970204E-3</v>
      </c>
      <c r="P59" s="9">
        <f>+C59/'Total x Ano'!$C$30</f>
        <v>1.0436390599271462E-3</v>
      </c>
      <c r="Q59" s="9">
        <f>+D59/'Total x Ano'!$C$30</f>
        <v>2.0387682080929424E-2</v>
      </c>
      <c r="R59" s="9">
        <f>+E59/'Total x Ano'!$C$30</f>
        <v>6.850875665447771E-5</v>
      </c>
      <c r="S59" s="9">
        <f>+F59/'Total x Ano'!$C$30</f>
        <v>2.2588858250901619E-2</v>
      </c>
      <c r="T59" s="9">
        <f>+G59/'Total x Ano'!$C$30</f>
        <v>1.0584526525466624E-3</v>
      </c>
      <c r="U59" s="9">
        <f>+H59/'Total x Ano'!$C$30</f>
        <v>5.0766377852111259E-4</v>
      </c>
      <c r="V59" s="9">
        <f>+I59/'Total x Ano'!$C$30</f>
        <v>1.8267053390254341E-3</v>
      </c>
      <c r="W59" s="9">
        <f>+J59/'Total x Ano'!$C$30</f>
        <v>1.1763738799007755E-4</v>
      </c>
      <c r="X59" s="9">
        <f>+K59/'Total x Ano'!$C$30</f>
        <v>4.2107153992245036E-3</v>
      </c>
      <c r="Y59" s="9">
        <f>+L59/'Total x Ano'!$C$30</f>
        <v>5.6628322780417482E-2</v>
      </c>
    </row>
    <row r="60" spans="1:25" x14ac:dyDescent="0.25">
      <c r="A60" s="1" t="s">
        <v>552</v>
      </c>
      <c r="B60" s="10">
        <f>tab_dinamicas!C60</f>
        <v>33012.704615110611</v>
      </c>
      <c r="C60" s="10">
        <f>tab_dinamicas!D60</f>
        <v>27895.05301196453</v>
      </c>
      <c r="D60" s="10">
        <f>tab_dinamicas!E60</f>
        <v>376093.05142877501</v>
      </c>
      <c r="E60" s="10">
        <f>tab_dinamicas!F60</f>
        <v>361.94641179380022</v>
      </c>
      <c r="F60" s="10">
        <f>tab_dinamicas!G60</f>
        <v>229605.25806148746</v>
      </c>
      <c r="G60" s="10">
        <f>tab_dinamicas!H60</f>
        <v>15797.587887130134</v>
      </c>
      <c r="H60" s="10">
        <f>tab_dinamicas!I60</f>
        <v>16335.203862954892</v>
      </c>
      <c r="I60" s="10">
        <f>tab_dinamicas!J60</f>
        <v>20021.201882275607</v>
      </c>
      <c r="J60" s="10">
        <f>tab_dinamicas!K60</f>
        <v>2516.046134599449</v>
      </c>
      <c r="K60" s="10">
        <f>tab_dinamicas!L60</f>
        <v>43965.724135872151</v>
      </c>
      <c r="L60" s="10">
        <f t="shared" si="1"/>
        <v>765603.77743196371</v>
      </c>
      <c r="N60" s="1" t="s">
        <v>552</v>
      </c>
      <c r="O60" s="9">
        <f>+B60/'Total x Ano'!$C$30</f>
        <v>2.3575423580804306E-4</v>
      </c>
      <c r="P60" s="9">
        <f>+C60/'Total x Ano'!$C$30</f>
        <v>1.9920745610919747E-4</v>
      </c>
      <c r="Q60" s="9">
        <f>+D60/'Total x Ano'!$C$30</f>
        <v>2.6858002386063759E-3</v>
      </c>
      <c r="R60" s="9">
        <f>+E60/'Total x Ano'!$C$30</f>
        <v>2.5847745802945544E-6</v>
      </c>
      <c r="S60" s="9">
        <f>+F60/'Total x Ano'!$C$30</f>
        <v>1.6396842604352343E-3</v>
      </c>
      <c r="T60" s="9">
        <f>+G60/'Total x Ano'!$C$30</f>
        <v>1.1281560548771424E-4</v>
      </c>
      <c r="U60" s="9">
        <f>+H60/'Total x Ano'!$C$30</f>
        <v>1.166548923627662E-4</v>
      </c>
      <c r="V60" s="9">
        <f>+I60/'Total x Ano'!$C$30</f>
        <v>1.4297777794170663E-4</v>
      </c>
      <c r="W60" s="9">
        <f>+J60/'Total x Ano'!$C$30</f>
        <v>1.7967886625343869E-5</v>
      </c>
      <c r="X60" s="9">
        <f>+K60/'Total x Ano'!$C$30</f>
        <v>3.1397323594794006E-4</v>
      </c>
      <c r="Y60" s="9">
        <f>+L60/'Total x Ano'!$C$30</f>
        <v>5.4674203639046171E-3</v>
      </c>
    </row>
    <row r="61" spans="1:25" x14ac:dyDescent="0.25">
      <c r="A61" s="1" t="s">
        <v>553</v>
      </c>
      <c r="B61" s="10">
        <f>tab_dinamicas!C61</f>
        <v>46482.604010968222</v>
      </c>
      <c r="C61" s="10">
        <f>tab_dinamicas!D61</f>
        <v>43606.02005602204</v>
      </c>
      <c r="D61" s="10">
        <f>tab_dinamicas!E61</f>
        <v>283034.74834016862</v>
      </c>
      <c r="E61" s="10">
        <f>tab_dinamicas!F61</f>
        <v>8413.5690521680281</v>
      </c>
      <c r="F61" s="10">
        <f>tab_dinamicas!G61</f>
        <v>283164.20430752658</v>
      </c>
      <c r="G61" s="10">
        <f>tab_dinamicas!H61</f>
        <v>16126.435068599505</v>
      </c>
      <c r="H61" s="10">
        <f>tab_dinamicas!I61</f>
        <v>11492.293929381018</v>
      </c>
      <c r="I61" s="10">
        <f>tab_dinamicas!J61</f>
        <v>44489.645161694505</v>
      </c>
      <c r="J61" s="10">
        <f>tab_dinamicas!K61</f>
        <v>887.67069650100893</v>
      </c>
      <c r="K61" s="10">
        <f>tab_dinamicas!L61</f>
        <v>47482.858606158217</v>
      </c>
      <c r="L61" s="10">
        <f t="shared" si="1"/>
        <v>785180.04922918789</v>
      </c>
      <c r="N61" s="1" t="s">
        <v>553</v>
      </c>
      <c r="O61" s="9">
        <f>+B61/'Total x Ano'!$C$30</f>
        <v>3.3194707657965616E-4</v>
      </c>
      <c r="P61" s="9">
        <f>+C61/'Total x Ano'!$C$30</f>
        <v>3.1140447457407545E-4</v>
      </c>
      <c r="Q61" s="9">
        <f>+D61/'Total x Ano'!$C$30</f>
        <v>2.0212412639319484E-3</v>
      </c>
      <c r="R61" s="9">
        <f>+E61/'Total x Ano'!$C$30</f>
        <v>6.0083975712918989E-5</v>
      </c>
      <c r="S61" s="9">
        <f>+F61/'Total x Ano'!$C$30</f>
        <v>2.0221657502171859E-3</v>
      </c>
      <c r="T61" s="9">
        <f>+G61/'Total x Ano'!$C$30</f>
        <v>1.1516400792455836E-4</v>
      </c>
      <c r="U61" s="9">
        <f>+H61/'Total x Ano'!$C$30</f>
        <v>8.2070130411626571E-5</v>
      </c>
      <c r="V61" s="9">
        <f>+I61/'Total x Ano'!$C$30</f>
        <v>3.1771472282417673E-4</v>
      </c>
      <c r="W61" s="9">
        <f>+J61/'Total x Ano'!$C$30</f>
        <v>6.3391391024351401E-6</v>
      </c>
      <c r="X61" s="9">
        <f>+K61/'Total x Ano'!$C$30</f>
        <v>3.3909021315243375E-4</v>
      </c>
      <c r="Y61" s="9">
        <f>+L61/'Total x Ano'!$C$30</f>
        <v>5.6072207544310164E-3</v>
      </c>
    </row>
    <row r="62" spans="1:25" x14ac:dyDescent="0.25">
      <c r="A62" s="1" t="s">
        <v>554</v>
      </c>
      <c r="B62" s="10">
        <f>tab_dinamicas!C62</f>
        <v>117926.66441809782</v>
      </c>
      <c r="C62" s="10">
        <f>tab_dinamicas!D62</f>
        <v>29484.664120331348</v>
      </c>
      <c r="D62" s="10">
        <f>tab_dinamicas!E62</f>
        <v>757915.02289795561</v>
      </c>
      <c r="E62" s="10">
        <f>tab_dinamicas!F62</f>
        <v>5977.1961475354719</v>
      </c>
      <c r="F62" s="10">
        <f>tab_dinamicas!G62</f>
        <v>896292.58596348949</v>
      </c>
      <c r="G62" s="10">
        <f>tab_dinamicas!H62</f>
        <v>30200.284296486778</v>
      </c>
      <c r="H62" s="10">
        <f>tab_dinamicas!I62</f>
        <v>26953.742320824589</v>
      </c>
      <c r="I62" s="10">
        <f>tab_dinamicas!J62</f>
        <v>89706.68822804642</v>
      </c>
      <c r="J62" s="10">
        <f>tab_dinamicas!K62</f>
        <v>2499.7590738578501</v>
      </c>
      <c r="K62" s="10">
        <f>tab_dinamicas!L62</f>
        <v>89522.291033885063</v>
      </c>
      <c r="L62" s="10">
        <f t="shared" si="1"/>
        <v>2046478.8985005105</v>
      </c>
      <c r="N62" s="1" t="s">
        <v>554</v>
      </c>
      <c r="O62" s="9">
        <f>+B62/'Total x Ano'!$C$30</f>
        <v>8.4215186169735287E-4</v>
      </c>
      <c r="P62" s="9">
        <f>+C62/'Total x Ano'!$C$30</f>
        <v>2.1055937520986578E-4</v>
      </c>
      <c r="Q62" s="9">
        <f>+D62/'Total x Ano'!$C$30</f>
        <v>5.4125125194667209E-3</v>
      </c>
      <c r="R62" s="9">
        <f>+E62/'Total x Ano'!$C$30</f>
        <v>4.2685060992912613E-5</v>
      </c>
      <c r="S62" s="9">
        <f>+F62/'Total x Ano'!$C$30</f>
        <v>6.4007107605330389E-3</v>
      </c>
      <c r="T62" s="9">
        <f>+G62/'Total x Ano'!$C$30</f>
        <v>2.1566984676090367E-4</v>
      </c>
      <c r="U62" s="9">
        <f>+H62/'Total x Ano'!$C$30</f>
        <v>1.9248525672459869E-4</v>
      </c>
      <c r="V62" s="9">
        <f>+I62/'Total x Ano'!$C$30</f>
        <v>6.4062402570897619E-4</v>
      </c>
      <c r="W62" s="9">
        <f>+J62/'Total x Ano'!$C$30</f>
        <v>1.7851575538340797E-5</v>
      </c>
      <c r="X62" s="9">
        <f>+K62/'Total x Ano'!$C$30</f>
        <v>6.3930718662834048E-4</v>
      </c>
      <c r="Y62" s="9">
        <f>+L62/'Total x Ano'!$C$30</f>
        <v>1.461455746926105E-2</v>
      </c>
    </row>
    <row r="63" spans="1:25" x14ac:dyDescent="0.25">
      <c r="A63" s="1" t="s">
        <v>555</v>
      </c>
      <c r="B63" s="10">
        <f>tab_dinamicas!C63</f>
        <v>100973.61112557248</v>
      </c>
      <c r="C63" s="10">
        <f>tab_dinamicas!D63</f>
        <v>61092.282563225286</v>
      </c>
      <c r="D63" s="10">
        <f>tab_dinamicas!E63</f>
        <v>1137961.3921991924</v>
      </c>
      <c r="E63" s="10">
        <f>tab_dinamicas!F63</f>
        <v>1222.136369255406</v>
      </c>
      <c r="F63" s="10">
        <f>tab_dinamicas!G63</f>
        <v>1584596.552999103</v>
      </c>
      <c r="G63" s="10">
        <f>tab_dinamicas!H63</f>
        <v>75593.283719584026</v>
      </c>
      <c r="H63" s="10">
        <f>tab_dinamicas!I63</f>
        <v>31109.940256340622</v>
      </c>
      <c r="I63" s="10">
        <f>tab_dinamicas!J63</f>
        <v>61778.407911309318</v>
      </c>
      <c r="J63" s="10">
        <f>tab_dinamicas!K63</f>
        <v>645478.02033342107</v>
      </c>
      <c r="K63" s="10">
        <f>tab_dinamicas!L63</f>
        <v>298699.28495347139</v>
      </c>
      <c r="L63" s="10">
        <f t="shared" si="1"/>
        <v>3998504.9124304745</v>
      </c>
      <c r="N63" s="1" t="s">
        <v>555</v>
      </c>
      <c r="O63" s="9">
        <f>+B63/'Total x Ano'!$C$30</f>
        <v>7.2108470981780217E-4</v>
      </c>
      <c r="P63" s="9">
        <f>+C63/'Total x Ano'!$C$30</f>
        <v>4.3627944324409461E-4</v>
      </c>
      <c r="Q63" s="9">
        <f>+D63/'Total x Ano'!$C$30</f>
        <v>8.1265446598452976E-3</v>
      </c>
      <c r="R63" s="9">
        <f>+E63/'Total x Ano'!$C$30</f>
        <v>8.7276649746275012E-6</v>
      </c>
      <c r="S63" s="9">
        <f>+F63/'Total x Ano'!$C$30</f>
        <v>1.1316108564015364E-2</v>
      </c>
      <c r="T63" s="9">
        <f>+G63/'Total x Ano'!$C$30</f>
        <v>5.3983571001855655E-4</v>
      </c>
      <c r="U63" s="9">
        <f>+H63/'Total x Ano'!$C$30</f>
        <v>2.2216598962965291E-4</v>
      </c>
      <c r="V63" s="9">
        <f>+I63/'Total x Ano'!$C$30</f>
        <v>4.4117928283591163E-4</v>
      </c>
      <c r="W63" s="9">
        <f>+J63/'Total x Ano'!$C$30</f>
        <v>4.6095640811247207E-3</v>
      </c>
      <c r="X63" s="9">
        <f>+K63/'Total x Ano'!$C$30</f>
        <v>2.1331067079060828E-3</v>
      </c>
      <c r="Y63" s="9">
        <f>+L63/'Total x Ano'!$C$30</f>
        <v>2.8554596813412107E-2</v>
      </c>
    </row>
    <row r="64" spans="1:25" x14ac:dyDescent="0.25">
      <c r="A64" s="1" t="s">
        <v>95</v>
      </c>
      <c r="B64" s="10">
        <f>tab_dinamicas!C64</f>
        <v>8562551.5433074329</v>
      </c>
      <c r="C64" s="10">
        <f>tab_dinamicas!D64</f>
        <v>2591545.8191522742</v>
      </c>
      <c r="D64" s="10">
        <f>tab_dinamicas!E64</f>
        <v>48965915.689795256</v>
      </c>
      <c r="E64" s="10">
        <f>tab_dinamicas!F64</f>
        <v>363651.25295501348</v>
      </c>
      <c r="F64" s="10">
        <f>tab_dinamicas!G64</f>
        <v>55209707.939203113</v>
      </c>
      <c r="G64" s="10">
        <f>tab_dinamicas!H64</f>
        <v>2405138.8180977046</v>
      </c>
      <c r="H64" s="10">
        <f>tab_dinamicas!I64</f>
        <v>1506487.7536431551</v>
      </c>
      <c r="I64" s="10">
        <f>tab_dinamicas!J64</f>
        <v>5636713.9046722576</v>
      </c>
      <c r="J64" s="10">
        <f>tab_dinamicas!K64</f>
        <v>1914236.6645385912</v>
      </c>
      <c r="K64" s="10">
        <f>tab_dinamicas!L64</f>
        <v>12874215.934720375</v>
      </c>
      <c r="L64" s="10">
        <f t="shared" si="1"/>
        <v>140030165.32008517</v>
      </c>
      <c r="N64" s="1" t="s">
        <v>95</v>
      </c>
      <c r="O64" s="9">
        <f>+B64/'Total x Ano'!$C$30</f>
        <v>6.1147907122261085E-2</v>
      </c>
      <c r="P64" s="9">
        <f>+C64/'Total x Ano'!$C$30</f>
        <v>1.8507053913908056E-2</v>
      </c>
      <c r="Q64" s="9">
        <f>+D64/'Total x Ano'!$C$30</f>
        <v>0.34968119603277975</v>
      </c>
      <c r="R64" s="9">
        <f>+E64/'Total x Ano'!$C$30</f>
        <v>2.596949393895012E-3</v>
      </c>
      <c r="S64" s="9">
        <f>+F64/'Total x Ano'!$C$30</f>
        <v>0.39427010468068147</v>
      </c>
      <c r="T64" s="9">
        <f>+G64/'Total x Ano'!$C$30</f>
        <v>1.7175862162270291E-2</v>
      </c>
      <c r="U64" s="9">
        <f>+H64/'Total x Ano'!$C$30</f>
        <v>1.0758308755828288E-2</v>
      </c>
      <c r="V64" s="9">
        <f>+I64/'Total x Ano'!$C$30</f>
        <v>4.0253568877732078E-2</v>
      </c>
      <c r="W64" s="9">
        <f>+J64/'Total x Ano'!$C$30</f>
        <v>1.3670173566980881E-2</v>
      </c>
      <c r="X64" s="9">
        <f>+K64/'Total x Ano'!$C$30</f>
        <v>9.1938875493663128E-2</v>
      </c>
      <c r="Y64" s="9">
        <f>+L64/'Total x Ano'!$C$30</f>
        <v>1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23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23"/>
    </row>
    <row r="67" spans="1:25" s="133" customFormat="1" x14ac:dyDescent="0.25">
      <c r="A67" s="123"/>
      <c r="B67" s="15">
        <v>2009</v>
      </c>
      <c r="C67" s="123">
        <v>2009</v>
      </c>
      <c r="D67" s="123">
        <v>2009</v>
      </c>
      <c r="E67" s="123">
        <v>2009</v>
      </c>
      <c r="F67" s="123">
        <v>2009</v>
      </c>
      <c r="G67" s="123">
        <v>2009</v>
      </c>
      <c r="H67" s="123">
        <v>2009</v>
      </c>
      <c r="I67" s="123">
        <v>2009</v>
      </c>
      <c r="J67" s="123">
        <v>2009</v>
      </c>
      <c r="K67" s="123">
        <v>2009</v>
      </c>
      <c r="L67" s="123">
        <v>2009</v>
      </c>
      <c r="M67" s="123"/>
      <c r="N67" s="123"/>
      <c r="O67" s="15">
        <v>2009</v>
      </c>
      <c r="P67" s="123">
        <v>2009</v>
      </c>
      <c r="Q67" s="123">
        <v>2009</v>
      </c>
      <c r="R67" s="123">
        <v>2009</v>
      </c>
      <c r="S67" s="123">
        <v>2009</v>
      </c>
      <c r="T67" s="123">
        <v>2009</v>
      </c>
      <c r="U67" s="123">
        <v>2009</v>
      </c>
      <c r="V67" s="123">
        <v>2009</v>
      </c>
      <c r="W67" s="123">
        <v>2009</v>
      </c>
      <c r="X67" s="123">
        <v>2009</v>
      </c>
      <c r="Y67" s="123">
        <v>2009</v>
      </c>
    </row>
    <row r="68" spans="1:25" s="133" customFormat="1" x14ac:dyDescent="0.25">
      <c r="A68" s="123"/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939</v>
      </c>
      <c r="M68" s="123"/>
      <c r="N68" s="123"/>
      <c r="O68" s="123" t="s">
        <v>780</v>
      </c>
      <c r="P68" s="123" t="s">
        <v>782</v>
      </c>
      <c r="Q68" s="123" t="s">
        <v>23</v>
      </c>
      <c r="R68" s="123" t="s">
        <v>787</v>
      </c>
      <c r="S68" s="123" t="s">
        <v>788</v>
      </c>
      <c r="T68" s="123" t="s">
        <v>791</v>
      </c>
      <c r="U68" s="123" t="s">
        <v>25</v>
      </c>
      <c r="V68" s="123" t="s">
        <v>24</v>
      </c>
      <c r="W68" s="123" t="s">
        <v>35</v>
      </c>
      <c r="X68" s="123" t="s">
        <v>795</v>
      </c>
      <c r="Y68" s="123" t="s">
        <v>939</v>
      </c>
    </row>
    <row r="69" spans="1:25" x14ac:dyDescent="0.25">
      <c r="A69" s="1" t="s">
        <v>529</v>
      </c>
      <c r="B69" s="10">
        <f>tab_dinamicas!C69</f>
        <v>28219.22056239361</v>
      </c>
      <c r="C69" s="10">
        <f>tab_dinamicas!D69</f>
        <v>1140.6726600707971</v>
      </c>
      <c r="D69" s="10">
        <f>tab_dinamicas!E69</f>
        <v>175900.97226512985</v>
      </c>
      <c r="E69" s="10">
        <f>tab_dinamicas!F69</f>
        <v>149.07358948715034</v>
      </c>
      <c r="F69" s="10">
        <f>tab_dinamicas!G69</f>
        <v>161975.30270321772</v>
      </c>
      <c r="G69" s="10">
        <f>tab_dinamicas!H69</f>
        <v>8122.0338499227801</v>
      </c>
      <c r="H69" s="10">
        <f>tab_dinamicas!I69</f>
        <v>3559.1148958567314</v>
      </c>
      <c r="I69" s="10">
        <f>tab_dinamicas!J69</f>
        <v>19769.869532935933</v>
      </c>
      <c r="J69" s="10">
        <f>tab_dinamicas!K69</f>
        <v>1255.2376807020778</v>
      </c>
      <c r="K69" s="10">
        <f>tab_dinamicas!L69</f>
        <v>7194.2373637121791</v>
      </c>
      <c r="L69" s="10">
        <f>SUM(B69:K69)</f>
        <v>407285.73510342877</v>
      </c>
      <c r="N69" s="1" t="s">
        <v>529</v>
      </c>
      <c r="O69" s="9">
        <f>+B69/'Total x Ano'!$D$30</f>
        <v>1.9104368127099156E-4</v>
      </c>
      <c r="P69" s="9">
        <f>+C69/'Total x Ano'!$D$30</f>
        <v>7.7223360447987923E-6</v>
      </c>
      <c r="Q69" s="9">
        <f>+D69/'Total x Ano'!$D$30</f>
        <v>1.1908468274797229E-3</v>
      </c>
      <c r="R69" s="9">
        <f>+E69/'Total x Ano'!$D$30</f>
        <v>1.00922586621188E-6</v>
      </c>
      <c r="S69" s="9">
        <f>+F69/'Total x Ano'!$D$30</f>
        <v>1.0965702626331199E-3</v>
      </c>
      <c r="T69" s="9">
        <f>+G69/'Total x Ano'!$D$30</f>
        <v>5.4986041966186641E-5</v>
      </c>
      <c r="U69" s="9">
        <f>+H69/'Total x Ano'!$D$30</f>
        <v>2.4095152106257086E-5</v>
      </c>
      <c r="V69" s="9">
        <f>+I69/'Total x Ano'!$D$30</f>
        <v>1.3384170712541234E-4</v>
      </c>
      <c r="W69" s="9">
        <f>+J69/'Total x Ano'!$D$30</f>
        <v>8.4979394402892629E-6</v>
      </c>
      <c r="X69" s="9">
        <f>+K69/'Total x Ano'!$D$30</f>
        <v>4.8704874284603827E-5</v>
      </c>
      <c r="Y69" s="9">
        <f>+L69/'Total x Ano'!$D$30</f>
        <v>2.7573180482175939E-3</v>
      </c>
    </row>
    <row r="70" spans="1:25" x14ac:dyDescent="0.25">
      <c r="A70" s="1" t="s">
        <v>530</v>
      </c>
      <c r="B70" s="10">
        <f>tab_dinamicas!C70</f>
        <v>10057.234077952533</v>
      </c>
      <c r="C70" s="10">
        <f>tab_dinamicas!D70</f>
        <v>214.01233542321708</v>
      </c>
      <c r="D70" s="10">
        <f>tab_dinamicas!E70</f>
        <v>40601.021330230898</v>
      </c>
      <c r="E70" s="10">
        <f>tab_dinamicas!F70</f>
        <v>0</v>
      </c>
      <c r="F70" s="10">
        <f>tab_dinamicas!G70</f>
        <v>47551.35143563633</v>
      </c>
      <c r="G70" s="10">
        <f>tab_dinamicas!H70</f>
        <v>2235.4807917161834</v>
      </c>
      <c r="H70" s="10">
        <f>tab_dinamicas!I70</f>
        <v>2184.0997330027535</v>
      </c>
      <c r="I70" s="10">
        <f>tab_dinamicas!J70</f>
        <v>6323.4412720146775</v>
      </c>
      <c r="J70" s="10">
        <f>tab_dinamicas!K70</f>
        <v>60273.048789025146</v>
      </c>
      <c r="K70" s="10">
        <f>tab_dinamicas!L70</f>
        <v>5408.420896782136</v>
      </c>
      <c r="L70" s="10">
        <f t="shared" ref="L70:L96" si="2">SUM(B70:K70)</f>
        <v>174848.11066178387</v>
      </c>
      <c r="N70" s="1" t="s">
        <v>530</v>
      </c>
      <c r="O70" s="9">
        <f>+B70/'Total x Ano'!$D$30</f>
        <v>6.8087317203106474E-5</v>
      </c>
      <c r="P70" s="9">
        <f>+C70/'Total x Ano'!$D$30</f>
        <v>1.4488601592043977E-6</v>
      </c>
      <c r="Q70" s="9">
        <f>+D70/'Total x Ano'!$D$30</f>
        <v>2.7486827855997429E-4</v>
      </c>
      <c r="R70" s="9">
        <f>+E70/'Total x Ano'!$D$30</f>
        <v>0</v>
      </c>
      <c r="S70" s="9">
        <f>+F70/'Total x Ano'!$D$30</f>
        <v>3.219219045256315E-4</v>
      </c>
      <c r="T70" s="9">
        <f>+G70/'Total x Ano'!$D$30</f>
        <v>1.5134169950434134E-5</v>
      </c>
      <c r="U70" s="9">
        <f>+H70/'Total x Ano'!$D$30</f>
        <v>1.4786320987614234E-5</v>
      </c>
      <c r="V70" s="9">
        <f>+I70/'Total x Ano'!$D$30</f>
        <v>4.2809598381201214E-5</v>
      </c>
      <c r="W70" s="9">
        <f>+J70/'Total x Ano'!$D$30</f>
        <v>4.080475963757355E-4</v>
      </c>
      <c r="X70" s="9">
        <f>+K70/'Total x Ano'!$D$30</f>
        <v>3.6614924770855357E-5</v>
      </c>
      <c r="Y70" s="9">
        <f>+L70/'Total x Ano'!$D$30</f>
        <v>1.183718970913757E-3</v>
      </c>
    </row>
    <row r="71" spans="1:25" x14ac:dyDescent="0.25">
      <c r="A71" s="1" t="s">
        <v>531</v>
      </c>
      <c r="B71" s="10">
        <f>tab_dinamicas!C71</f>
        <v>70851.717867709842</v>
      </c>
      <c r="C71" s="10">
        <f>tab_dinamicas!D71</f>
        <v>81819.264557363043</v>
      </c>
      <c r="D71" s="10">
        <f>tab_dinamicas!E71</f>
        <v>457500.65331200493</v>
      </c>
      <c r="E71" s="10">
        <f>tab_dinamicas!F71</f>
        <v>208.14392633200407</v>
      </c>
      <c r="F71" s="10">
        <f>tab_dinamicas!G71</f>
        <v>357550.51888869359</v>
      </c>
      <c r="G71" s="10">
        <f>tab_dinamicas!H71</f>
        <v>12736.130468669307</v>
      </c>
      <c r="H71" s="10">
        <f>tab_dinamicas!I71</f>
        <v>8840.7079411007635</v>
      </c>
      <c r="I71" s="10">
        <f>tab_dinamicas!J71</f>
        <v>47181.960903259504</v>
      </c>
      <c r="J71" s="10">
        <f>tab_dinamicas!K71</f>
        <v>33677.429757562008</v>
      </c>
      <c r="K71" s="10">
        <f>tab_dinamicas!L71</f>
        <v>49778.506482741039</v>
      </c>
      <c r="L71" s="10">
        <f t="shared" si="2"/>
        <v>1120145.0341054362</v>
      </c>
      <c r="N71" s="1" t="s">
        <v>531</v>
      </c>
      <c r="O71" s="9">
        <f>+B71/'Total x Ano'!$D$30</f>
        <v>4.7966502036769386E-4</v>
      </c>
      <c r="P71" s="9">
        <f>+C71/'Total x Ano'!$D$30</f>
        <v>5.5391513969576286E-4</v>
      </c>
      <c r="Q71" s="9">
        <f>+D71/'Total x Ano'!$D$30</f>
        <v>3.0972722580823618E-3</v>
      </c>
      <c r="R71" s="9">
        <f>+E71/'Total x Ano'!$D$30</f>
        <v>1.4091311215610421E-6</v>
      </c>
      <c r="S71" s="9">
        <f>+F71/'Total x Ano'!$D$30</f>
        <v>2.4206114133385982E-3</v>
      </c>
      <c r="T71" s="9">
        <f>+G71/'Total x Ano'!$D$30</f>
        <v>8.6223403814518341E-5</v>
      </c>
      <c r="U71" s="9">
        <f>+H71/'Total x Ano'!$D$30</f>
        <v>5.9851454308428889E-5</v>
      </c>
      <c r="V71" s="9">
        <f>+I71/'Total x Ano'!$D$30</f>
        <v>3.1942113640640268E-4</v>
      </c>
      <c r="W71" s="9">
        <f>+J71/'Total x Ano'!$D$30</f>
        <v>2.2799567204219583E-4</v>
      </c>
      <c r="X71" s="9">
        <f>+K71/'Total x Ano'!$D$30</f>
        <v>3.3699970931543402E-4</v>
      </c>
      <c r="Y71" s="9">
        <f>+L71/'Total x Ano'!$D$30</f>
        <v>7.583364338492958E-3</v>
      </c>
    </row>
    <row r="72" spans="1:25" x14ac:dyDescent="0.25">
      <c r="A72" s="1" t="s">
        <v>532</v>
      </c>
      <c r="B72" s="10">
        <f>tab_dinamicas!C72</f>
        <v>1054.8556820726208</v>
      </c>
      <c r="C72" s="10">
        <f>tab_dinamicas!D72</f>
        <v>2113.1061742696825</v>
      </c>
      <c r="D72" s="10">
        <f>tab_dinamicas!E72</f>
        <v>45898.085948738953</v>
      </c>
      <c r="E72" s="10">
        <f>tab_dinamicas!F72</f>
        <v>220.16736906303882</v>
      </c>
      <c r="F72" s="10">
        <f>tab_dinamicas!G72</f>
        <v>38392.896178929703</v>
      </c>
      <c r="G72" s="10">
        <f>tab_dinamicas!H72</f>
        <v>3043.5650655584113</v>
      </c>
      <c r="H72" s="10">
        <f>tab_dinamicas!I72</f>
        <v>2283.4167274832694</v>
      </c>
      <c r="I72" s="10">
        <f>tab_dinamicas!J72</f>
        <v>7284.8791036024031</v>
      </c>
      <c r="J72" s="10">
        <f>tab_dinamicas!K72</f>
        <v>5459.9685289103991</v>
      </c>
      <c r="K72" s="10">
        <f>tab_dinamicas!L72</f>
        <v>5283.1116460201683</v>
      </c>
      <c r="L72" s="10">
        <f t="shared" si="2"/>
        <v>111034.05242464866</v>
      </c>
      <c r="N72" s="1" t="s">
        <v>532</v>
      </c>
      <c r="O72" s="9">
        <f>+B72/'Total x Ano'!$D$30</f>
        <v>7.141356447716235E-6</v>
      </c>
      <c r="P72" s="9">
        <f>+C72/'Total x Ano'!$D$30</f>
        <v>1.4305695706809391E-5</v>
      </c>
      <c r="Q72" s="9">
        <f>+D72/'Total x Ano'!$D$30</f>
        <v>3.1072932307084583E-4</v>
      </c>
      <c r="R72" s="9">
        <f>+E72/'Total x Ano'!$D$30</f>
        <v>1.4905296405530559E-6</v>
      </c>
      <c r="S72" s="9">
        <f>+F72/'Total x Ano'!$D$30</f>
        <v>2.5991930586673759E-4</v>
      </c>
      <c r="T72" s="9">
        <f>+G72/'Total x Ano'!$D$30</f>
        <v>2.0604887829075657E-5</v>
      </c>
      <c r="U72" s="9">
        <f>+H72/'Total x Ano'!$D$30</f>
        <v>1.5458695484860769E-5</v>
      </c>
      <c r="V72" s="9">
        <f>+I72/'Total x Ano'!$D$30</f>
        <v>4.9318517444135775E-5</v>
      </c>
      <c r="W72" s="9">
        <f>+J72/'Total x Ano'!$D$30</f>
        <v>3.6963901433085001E-5</v>
      </c>
      <c r="X72" s="9">
        <f>+K72/'Total x Ano'!$D$30</f>
        <v>3.5766583105643702E-5</v>
      </c>
      <c r="Y72" s="9">
        <f>+L72/'Total x Ano'!$D$30</f>
        <v>7.5169879602946313E-4</v>
      </c>
    </row>
    <row r="73" spans="1:25" x14ac:dyDescent="0.25">
      <c r="A73" s="1" t="s">
        <v>533</v>
      </c>
      <c r="B73" s="10">
        <f>tab_dinamicas!C73</f>
        <v>42475.065915178144</v>
      </c>
      <c r="C73" s="10">
        <f>tab_dinamicas!D73</f>
        <v>91343.805394224881</v>
      </c>
      <c r="D73" s="10">
        <f>tab_dinamicas!E73</f>
        <v>404389.89258151385</v>
      </c>
      <c r="E73" s="10">
        <f>tab_dinamicas!F73</f>
        <v>4089.4261461233204</v>
      </c>
      <c r="F73" s="10">
        <f>tab_dinamicas!G73</f>
        <v>469091.89852199849</v>
      </c>
      <c r="G73" s="10">
        <f>tab_dinamicas!H73</f>
        <v>21230.837960872705</v>
      </c>
      <c r="H73" s="10">
        <f>tab_dinamicas!I73</f>
        <v>8277.8767221620983</v>
      </c>
      <c r="I73" s="10">
        <f>tab_dinamicas!J73</f>
        <v>34390.511444444084</v>
      </c>
      <c r="J73" s="10">
        <f>tab_dinamicas!K73</f>
        <v>265316.99280318426</v>
      </c>
      <c r="K73" s="10">
        <f>tab_dinamicas!L73</f>
        <v>80634.837972027875</v>
      </c>
      <c r="L73" s="10">
        <f t="shared" si="2"/>
        <v>1421241.14546173</v>
      </c>
      <c r="N73" s="1" t="s">
        <v>533</v>
      </c>
      <c r="O73" s="9">
        <f>+B73/'Total x Ano'!$D$30</f>
        <v>2.8755553105097364E-4</v>
      </c>
      <c r="P73" s="9">
        <f>+C73/'Total x Ano'!$D$30</f>
        <v>6.183961319991036E-4</v>
      </c>
      <c r="Q73" s="9">
        <f>+D73/'Total x Ano'!$D$30</f>
        <v>2.737713239695527E-3</v>
      </c>
      <c r="R73" s="9">
        <f>+E73/'Total x Ano'!$D$30</f>
        <v>2.7685350965447609E-5</v>
      </c>
      <c r="S73" s="9">
        <f>+F73/'Total x Ano'!$D$30</f>
        <v>3.1757448066254989E-3</v>
      </c>
      <c r="T73" s="9">
        <f>+G73/'Total x Ano'!$D$30</f>
        <v>1.4373244050256624E-4</v>
      </c>
      <c r="U73" s="9">
        <f>+H73/'Total x Ano'!$D$30</f>
        <v>5.6041095770618115E-5</v>
      </c>
      <c r="V73" s="9">
        <f>+I73/'Total x Ano'!$D$30</f>
        <v>2.3282322389493648E-4</v>
      </c>
      <c r="W73" s="9">
        <f>+J73/'Total x Ano'!$D$30</f>
        <v>1.796191886193263E-3</v>
      </c>
      <c r="X73" s="9">
        <f>+K73/'Total x Ano'!$D$30</f>
        <v>5.4589659026214703E-4</v>
      </c>
      <c r="Y73" s="9">
        <f>+L73/'Total x Ano'!$D$30</f>
        <v>9.6217802969600832E-3</v>
      </c>
    </row>
    <row r="74" spans="1:25" x14ac:dyDescent="0.25">
      <c r="A74" s="1" t="s">
        <v>534</v>
      </c>
      <c r="B74" s="10">
        <f>tab_dinamicas!C74</f>
        <v>1395.076900179075</v>
      </c>
      <c r="C74" s="10">
        <f>tab_dinamicas!D74</f>
        <v>382.24252966269643</v>
      </c>
      <c r="D74" s="10">
        <f>tab_dinamicas!E74</f>
        <v>62813.046059253546</v>
      </c>
      <c r="E74" s="10">
        <f>tab_dinamicas!F74</f>
        <v>0</v>
      </c>
      <c r="F74" s="10">
        <f>tab_dinamicas!G74</f>
        <v>31103.370620904836</v>
      </c>
      <c r="G74" s="10">
        <f>tab_dinamicas!H74</f>
        <v>878.11708773253201</v>
      </c>
      <c r="H74" s="10">
        <f>tab_dinamicas!I74</f>
        <v>861.62981532808249</v>
      </c>
      <c r="I74" s="10">
        <f>tab_dinamicas!J74</f>
        <v>1930.9082446306434</v>
      </c>
      <c r="J74" s="10">
        <f>tab_dinamicas!K74</f>
        <v>0</v>
      </c>
      <c r="K74" s="10">
        <f>tab_dinamicas!L74</f>
        <v>10124.167262492854</v>
      </c>
      <c r="L74" s="10">
        <f t="shared" si="2"/>
        <v>109488.55852018428</v>
      </c>
      <c r="N74" s="1" t="s">
        <v>534</v>
      </c>
      <c r="O74" s="9">
        <f>+B74/'Total x Ano'!$D$30</f>
        <v>9.4446487661503037E-6</v>
      </c>
      <c r="P74" s="9">
        <f>+C74/'Total x Ano'!$D$30</f>
        <v>2.5877759395812167E-6</v>
      </c>
      <c r="Q74" s="9">
        <f>+D74/'Total x Ano'!$D$30</f>
        <v>4.2524333811671654E-4</v>
      </c>
      <c r="R74" s="9">
        <f>+E74/'Total x Ano'!$D$30</f>
        <v>0</v>
      </c>
      <c r="S74" s="9">
        <f>+F74/'Total x Ano'!$D$30</f>
        <v>2.1056933199892908E-4</v>
      </c>
      <c r="T74" s="9">
        <f>+G74/'Total x Ano'!$D$30</f>
        <v>5.9448389319068971E-6</v>
      </c>
      <c r="U74" s="9">
        <f>+H74/'Total x Ano'!$D$30</f>
        <v>5.833220355933142E-6</v>
      </c>
      <c r="V74" s="9">
        <f>+I74/'Total x Ano'!$D$30</f>
        <v>1.3072218576523881E-5</v>
      </c>
      <c r="W74" s="9">
        <f>+J74/'Total x Ano'!$D$30</f>
        <v>0</v>
      </c>
      <c r="X74" s="9">
        <f>+K74/'Total x Ano'!$D$30</f>
        <v>6.8540453814215229E-5</v>
      </c>
      <c r="Y74" s="9">
        <f>+L74/'Total x Ano'!$D$30</f>
        <v>7.4123582649995639E-4</v>
      </c>
    </row>
    <row r="75" spans="1:25" x14ac:dyDescent="0.25">
      <c r="A75" s="1" t="s">
        <v>535</v>
      </c>
      <c r="B75" s="10">
        <f>tab_dinamicas!C75</f>
        <v>13486.217266529826</v>
      </c>
      <c r="C75" s="10">
        <f>tab_dinamicas!D75</f>
        <v>4575.0751913558797</v>
      </c>
      <c r="D75" s="10">
        <f>tab_dinamicas!E75</f>
        <v>41436.583004178603</v>
      </c>
      <c r="E75" s="10">
        <f>tab_dinamicas!F75</f>
        <v>158.49130995783398</v>
      </c>
      <c r="F75" s="10">
        <f>tab_dinamicas!G75</f>
        <v>128599.53530531426</v>
      </c>
      <c r="G75" s="10">
        <f>tab_dinamicas!H75</f>
        <v>3710.9538287947962</v>
      </c>
      <c r="H75" s="10">
        <f>tab_dinamicas!I75</f>
        <v>2836.1135467142863</v>
      </c>
      <c r="I75" s="10">
        <f>tab_dinamicas!J75</f>
        <v>12922.993839256331</v>
      </c>
      <c r="J75" s="10">
        <f>tab_dinamicas!K75</f>
        <v>0</v>
      </c>
      <c r="K75" s="10">
        <f>tab_dinamicas!L75</f>
        <v>16208.400904879967</v>
      </c>
      <c r="L75" s="10">
        <f t="shared" si="2"/>
        <v>223934.36419698174</v>
      </c>
      <c r="N75" s="1" t="s">
        <v>535</v>
      </c>
      <c r="O75" s="9">
        <f>+B75/'Total x Ano'!$D$30</f>
        <v>9.1301479689052286E-5</v>
      </c>
      <c r="P75" s="9">
        <f>+C75/'Total x Ano'!$D$30</f>
        <v>3.0973187396004946E-5</v>
      </c>
      <c r="Q75" s="9">
        <f>+D75/'Total x Ano'!$D$30</f>
        <v>2.8052501800701098E-4</v>
      </c>
      <c r="R75" s="9">
        <f>+E75/'Total x Ano'!$D$30</f>
        <v>1.0729836863090898E-6</v>
      </c>
      <c r="S75" s="9">
        <f>+F75/'Total x Ano'!$D$30</f>
        <v>8.7061684004152966E-4</v>
      </c>
      <c r="T75" s="9">
        <f>+G75/'Total x Ano'!$D$30</f>
        <v>2.5123099304324085E-5</v>
      </c>
      <c r="U75" s="9">
        <f>+H75/'Total x Ano'!$D$30</f>
        <v>1.9200444295363882E-5</v>
      </c>
      <c r="V75" s="9">
        <f>+I75/'Total x Ano'!$D$30</f>
        <v>8.7488465906957017E-5</v>
      </c>
      <c r="W75" s="9">
        <f>+J75/'Total x Ano'!$D$30</f>
        <v>0</v>
      </c>
      <c r="X75" s="9">
        <f>+K75/'Total x Ano'!$D$30</f>
        <v>1.0973062028902783E-4</v>
      </c>
      <c r="Y75" s="9">
        <f>+L75/'Total x Ano'!$D$30</f>
        <v>1.5160321386155796E-3</v>
      </c>
    </row>
    <row r="76" spans="1:25" x14ac:dyDescent="0.25">
      <c r="A76" s="1" t="s">
        <v>536</v>
      </c>
      <c r="B76" s="10">
        <f>tab_dinamicas!C76</f>
        <v>35872.025252983396</v>
      </c>
      <c r="C76" s="10">
        <f>tab_dinamicas!D76</f>
        <v>3343.6310570750011</v>
      </c>
      <c r="D76" s="10">
        <f>tab_dinamicas!E76</f>
        <v>257167.03242703772</v>
      </c>
      <c r="E76" s="10">
        <f>tab_dinamicas!F76</f>
        <v>373.3408784894898</v>
      </c>
      <c r="F76" s="10">
        <f>tab_dinamicas!G76</f>
        <v>230119.19028647331</v>
      </c>
      <c r="G76" s="10">
        <f>tab_dinamicas!H76</f>
        <v>7117.3909494871696</v>
      </c>
      <c r="H76" s="10">
        <f>tab_dinamicas!I76</f>
        <v>5611.9601518203835</v>
      </c>
      <c r="I76" s="10">
        <f>tab_dinamicas!J76</f>
        <v>30092.884723301082</v>
      </c>
      <c r="J76" s="10">
        <f>tab_dinamicas!K76</f>
        <v>1947.1884050358483</v>
      </c>
      <c r="K76" s="10">
        <f>tab_dinamicas!L76</f>
        <v>32998.960194163898</v>
      </c>
      <c r="L76" s="10">
        <f t="shared" si="2"/>
        <v>604643.60432586726</v>
      </c>
      <c r="N76" s="1" t="s">
        <v>536</v>
      </c>
      <c r="O76" s="9">
        <f>+B76/'Total x Ano'!$D$30</f>
        <v>2.4285304917701187E-4</v>
      </c>
      <c r="P76" s="9">
        <f>+C76/'Total x Ano'!$D$30</f>
        <v>2.2636329892360518E-5</v>
      </c>
      <c r="Q76" s="9">
        <f>+D76/'Total x Ano'!$D$30</f>
        <v>1.7410167820818942E-3</v>
      </c>
      <c r="R76" s="9">
        <f>+E76/'Total x Ano'!$D$30</f>
        <v>2.5275119005458525E-6</v>
      </c>
      <c r="S76" s="9">
        <f>+F76/'Total x Ano'!$D$30</f>
        <v>1.5579033143819281E-3</v>
      </c>
      <c r="T76" s="9">
        <f>+G76/'Total x Ano'!$D$30</f>
        <v>4.8184625263779132E-5</v>
      </c>
      <c r="U76" s="9">
        <f>+H76/'Total x Ano'!$D$30</f>
        <v>3.7992882339870646E-5</v>
      </c>
      <c r="V76" s="9">
        <f>+I76/'Total x Ano'!$D$30</f>
        <v>2.0372835829719942E-4</v>
      </c>
      <c r="W76" s="9">
        <f>+J76/'Total x Ano'!$D$30</f>
        <v>1.3182435007506294E-5</v>
      </c>
      <c r="X76" s="9">
        <f>+K76/'Total x Ano'!$D$30</f>
        <v>2.2340244372338704E-4</v>
      </c>
      <c r="Y76" s="9">
        <f>+L76/'Total x Ano'!$D$30</f>
        <v>4.0934277320654831E-3</v>
      </c>
    </row>
    <row r="77" spans="1:25" x14ac:dyDescent="0.25">
      <c r="A77" s="1" t="s">
        <v>537</v>
      </c>
      <c r="B77" s="10">
        <f>tab_dinamicas!C77</f>
        <v>23056.813139546073</v>
      </c>
      <c r="C77" s="10">
        <f>tab_dinamicas!D77</f>
        <v>47602.344837992088</v>
      </c>
      <c r="D77" s="10">
        <f>tab_dinamicas!E77</f>
        <v>129604.28201726351</v>
      </c>
      <c r="E77" s="10">
        <f>tab_dinamicas!F77</f>
        <v>745.89347125308245</v>
      </c>
      <c r="F77" s="10">
        <f>tab_dinamicas!G77</f>
        <v>157129.6550504232</v>
      </c>
      <c r="G77" s="10">
        <f>tab_dinamicas!H77</f>
        <v>5814.9067327307948</v>
      </c>
      <c r="H77" s="10">
        <f>tab_dinamicas!I77</f>
        <v>2646.55443768646</v>
      </c>
      <c r="I77" s="10">
        <f>tab_dinamicas!J77</f>
        <v>23716.752578464624</v>
      </c>
      <c r="J77" s="10">
        <f>tab_dinamicas!K77</f>
        <v>12245.856148775654</v>
      </c>
      <c r="K77" s="10">
        <f>tab_dinamicas!L77</f>
        <v>19784.414009478365</v>
      </c>
      <c r="L77" s="10">
        <f t="shared" si="2"/>
        <v>422347.47242361383</v>
      </c>
      <c r="N77" s="1" t="s">
        <v>537</v>
      </c>
      <c r="O77" s="9">
        <f>+B77/'Total x Ano'!$D$30</f>
        <v>1.5609426386589825E-4</v>
      </c>
      <c r="P77" s="9">
        <f>+C77/'Total x Ano'!$D$30</f>
        <v>3.2226712906098103E-4</v>
      </c>
      <c r="Q77" s="9">
        <f>+D77/'Total x Ano'!$D$30</f>
        <v>8.7741895954625878E-4</v>
      </c>
      <c r="R77" s="9">
        <f>+E77/'Total x Ano'!$D$30</f>
        <v>5.0496871190725904E-6</v>
      </c>
      <c r="S77" s="9">
        <f>+F77/'Total x Ano'!$D$30</f>
        <v>1.0637653039105648E-3</v>
      </c>
      <c r="T77" s="9">
        <f>+G77/'Total x Ano'!$D$30</f>
        <v>3.9366827514322245E-5</v>
      </c>
      <c r="U77" s="9">
        <f>+H77/'Total x Ano'!$D$30</f>
        <v>1.7917132095898461E-5</v>
      </c>
      <c r="V77" s="9">
        <f>+I77/'Total x Ano'!$D$30</f>
        <v>1.6056204353217756E-4</v>
      </c>
      <c r="W77" s="9">
        <f>+J77/'Total x Ano'!$D$30</f>
        <v>8.2904254346941028E-5</v>
      </c>
      <c r="X77" s="9">
        <f>+K77/'Total x Ano'!$D$30</f>
        <v>1.3394017300382604E-4</v>
      </c>
      <c r="Y77" s="9">
        <f>+L77/'Total x Ano'!$D$30</f>
        <v>2.8592857739959407E-3</v>
      </c>
    </row>
    <row r="78" spans="1:25" x14ac:dyDescent="0.25">
      <c r="A78" s="1" t="s">
        <v>538</v>
      </c>
      <c r="B78" s="10">
        <f>tab_dinamicas!C78</f>
        <v>69244.406795869116</v>
      </c>
      <c r="C78" s="10">
        <f>tab_dinamicas!D78</f>
        <v>80193.934197282419</v>
      </c>
      <c r="D78" s="10">
        <f>tab_dinamicas!E78</f>
        <v>620960.34445875068</v>
      </c>
      <c r="E78" s="10">
        <f>tab_dinamicas!F78</f>
        <v>1074.069539934681</v>
      </c>
      <c r="F78" s="10">
        <f>tab_dinamicas!G78</f>
        <v>946935.47041793889</v>
      </c>
      <c r="G78" s="10">
        <f>tab_dinamicas!H78</f>
        <v>29660.00199451168</v>
      </c>
      <c r="H78" s="10">
        <f>tab_dinamicas!I78</f>
        <v>45997.067706765527</v>
      </c>
      <c r="I78" s="10">
        <f>tab_dinamicas!J78</f>
        <v>42576.538381278951</v>
      </c>
      <c r="J78" s="10">
        <f>tab_dinamicas!K78</f>
        <v>1359.425825886934</v>
      </c>
      <c r="K78" s="10">
        <f>tab_dinamicas!L78</f>
        <v>111801.36149376028</v>
      </c>
      <c r="L78" s="10">
        <f t="shared" si="2"/>
        <v>1949802.6208119791</v>
      </c>
      <c r="N78" s="1" t="s">
        <v>538</v>
      </c>
      <c r="O78" s="9">
        <f>+B78/'Total x Ano'!$D$30</f>
        <v>4.6878354958315743E-4</v>
      </c>
      <c r="P78" s="9">
        <f>+C78/'Total x Ano'!$D$30</f>
        <v>5.4291167861203937E-4</v>
      </c>
      <c r="Q78" s="9">
        <f>+D78/'Total x Ano'!$D$30</f>
        <v>4.2038918072314115E-3</v>
      </c>
      <c r="R78" s="9">
        <f>+E78/'Total x Ano'!$D$30</f>
        <v>7.2714339645374224E-6</v>
      </c>
      <c r="S78" s="9">
        <f>+F78/'Total x Ano'!$D$30</f>
        <v>6.4107383049341162E-3</v>
      </c>
      <c r="T78" s="9">
        <f>+G78/'Total x Ano'!$D$30</f>
        <v>2.0079774900259796E-4</v>
      </c>
      <c r="U78" s="9">
        <f>+H78/'Total x Ano'!$D$30</f>
        <v>3.1139942802254928E-4</v>
      </c>
      <c r="V78" s="9">
        <f>+I78/'Total x Ano'!$D$30</f>
        <v>2.8824249805733308E-4</v>
      </c>
      <c r="W78" s="9">
        <f>+J78/'Total x Ano'!$D$30</f>
        <v>9.20329155151792E-6</v>
      </c>
      <c r="X78" s="9">
        <f>+K78/'Total x Ano'!$D$30</f>
        <v>7.5689346641065198E-4</v>
      </c>
      <c r="Y78" s="9">
        <f>+L78/'Total x Ano'!$D$30</f>
        <v>1.3200133207369912E-2</v>
      </c>
    </row>
    <row r="79" spans="1:25" x14ac:dyDescent="0.25">
      <c r="A79" s="1" t="s">
        <v>539</v>
      </c>
      <c r="B79" s="10">
        <f>tab_dinamicas!C79</f>
        <v>22458.032010475887</v>
      </c>
      <c r="C79" s="10">
        <f>tab_dinamicas!D79</f>
        <v>16628.569751744966</v>
      </c>
      <c r="D79" s="10">
        <f>tab_dinamicas!E79</f>
        <v>295684.39153020503</v>
      </c>
      <c r="E79" s="10">
        <f>tab_dinamicas!F79</f>
        <v>1446.6982502352428</v>
      </c>
      <c r="F79" s="10">
        <f>tab_dinamicas!G79</f>
        <v>258043.79443187785</v>
      </c>
      <c r="G79" s="10">
        <f>tab_dinamicas!H79</f>
        <v>12540.630538533977</v>
      </c>
      <c r="H79" s="10">
        <f>tab_dinamicas!I79</f>
        <v>8126.7562373255105</v>
      </c>
      <c r="I79" s="10">
        <f>tab_dinamicas!J79</f>
        <v>18012.685863000614</v>
      </c>
      <c r="J79" s="10">
        <f>tab_dinamicas!K79</f>
        <v>8217.1508383611435</v>
      </c>
      <c r="K79" s="10">
        <f>tab_dinamicas!L79</f>
        <v>53927.16995277848</v>
      </c>
      <c r="L79" s="10">
        <f t="shared" si="2"/>
        <v>695085.87940453866</v>
      </c>
      <c r="N79" s="1" t="s">
        <v>539</v>
      </c>
      <c r="O79" s="9">
        <f>+B79/'Total x Ano'!$D$30</f>
        <v>1.5204052499950252E-4</v>
      </c>
      <c r="P79" s="9">
        <f>+C79/'Total x Ano'!$D$30</f>
        <v>1.1257515680211103E-4</v>
      </c>
      <c r="Q79" s="9">
        <f>+D79/'Total x Ano'!$D$30</f>
        <v>2.0017786999965278E-3</v>
      </c>
      <c r="R79" s="9">
        <f>+E79/'Total x Ano'!$D$30</f>
        <v>9.7941244975973778E-6</v>
      </c>
      <c r="S79" s="9">
        <f>+F79/'Total x Ano'!$D$30</f>
        <v>1.7469524471238412E-3</v>
      </c>
      <c r="T79" s="9">
        <f>+G79/'Total x Ano'!$D$30</f>
        <v>8.489987234919329E-5</v>
      </c>
      <c r="U79" s="9">
        <f>+H79/'Total x Ano'!$D$30</f>
        <v>5.5018012454946621E-5</v>
      </c>
      <c r="V79" s="9">
        <f>+I79/'Total x Ano'!$D$30</f>
        <v>1.2194560119890479E-4</v>
      </c>
      <c r="W79" s="9">
        <f>+J79/'Total x Ano'!$D$30</f>
        <v>5.5629982488303386E-5</v>
      </c>
      <c r="X79" s="9">
        <f>+K79/'Total x Ano'!$D$30</f>
        <v>3.6508609603607458E-4</v>
      </c>
      <c r="Y79" s="9">
        <f>+L79/'Total x Ano'!$D$30</f>
        <v>4.7057205179470022E-3</v>
      </c>
    </row>
    <row r="80" spans="1:25" x14ac:dyDescent="0.25">
      <c r="A80" s="1" t="s">
        <v>540</v>
      </c>
      <c r="B80" s="10">
        <f>tab_dinamicas!C80</f>
        <v>20485.325763274224</v>
      </c>
      <c r="C80" s="10">
        <f>tab_dinamicas!D80</f>
        <v>15411.178013208093</v>
      </c>
      <c r="D80" s="10">
        <f>tab_dinamicas!E80</f>
        <v>329881.94548980461</v>
      </c>
      <c r="E80" s="10">
        <f>tab_dinamicas!F80</f>
        <v>2702.5583653971703</v>
      </c>
      <c r="F80" s="10">
        <f>tab_dinamicas!G80</f>
        <v>203584.81567805965</v>
      </c>
      <c r="G80" s="10">
        <f>tab_dinamicas!H80</f>
        <v>9691.9049332895374</v>
      </c>
      <c r="H80" s="10">
        <f>tab_dinamicas!I80</f>
        <v>5147.1789385092152</v>
      </c>
      <c r="I80" s="10">
        <f>tab_dinamicas!J80</f>
        <v>22969.861796967925</v>
      </c>
      <c r="J80" s="10">
        <f>tab_dinamicas!K80</f>
        <v>862.53037061647979</v>
      </c>
      <c r="K80" s="10">
        <f>tab_dinamicas!L80</f>
        <v>30118.373801173562</v>
      </c>
      <c r="L80" s="10">
        <f t="shared" si="2"/>
        <v>640855.6731503004</v>
      </c>
      <c r="N80" s="1" t="s">
        <v>540</v>
      </c>
      <c r="O80" s="9">
        <f>+B80/'Total x Ano'!$D$30</f>
        <v>1.3868533460016424E-4</v>
      </c>
      <c r="P80" s="9">
        <f>+C80/'Total x Ano'!$D$30</f>
        <v>1.0433343379758134E-4</v>
      </c>
      <c r="Q80" s="9">
        <f>+D80/'Total x Ano'!$D$30</f>
        <v>2.2332956047409411E-3</v>
      </c>
      <c r="R80" s="9">
        <f>+E80/'Total x Ano'!$D$30</f>
        <v>1.8296277809431982E-5</v>
      </c>
      <c r="S80" s="9">
        <f>+F80/'Total x Ano'!$D$30</f>
        <v>1.3782660138332949E-3</v>
      </c>
      <c r="T80" s="9">
        <f>+G80/'Total x Ano'!$D$30</f>
        <v>6.561404461509558E-5</v>
      </c>
      <c r="U80" s="9">
        <f>+H80/'Total x Ano'!$D$30</f>
        <v>3.4846320804613558E-5</v>
      </c>
      <c r="V80" s="9">
        <f>+I80/'Total x Ano'!$D$30</f>
        <v>1.5550560463837437E-4</v>
      </c>
      <c r="W80" s="9">
        <f>+J80/'Total x Ano'!$D$30</f>
        <v>5.8393171011321484E-6</v>
      </c>
      <c r="X80" s="9">
        <f>+K80/'Total x Ano'!$D$30</f>
        <v>2.0390091895521601E-4</v>
      </c>
      <c r="Y80" s="9">
        <f>+L80/'Total x Ano'!$D$30</f>
        <v>4.3385828708958447E-3</v>
      </c>
    </row>
    <row r="81" spans="1:25" x14ac:dyDescent="0.25">
      <c r="A81" s="1" t="s">
        <v>541</v>
      </c>
      <c r="B81" s="10">
        <f>tab_dinamicas!C81</f>
        <v>467531.90926852654</v>
      </c>
      <c r="C81" s="10">
        <f>tab_dinamicas!D81</f>
        <v>236027.97281794102</v>
      </c>
      <c r="D81" s="10">
        <f>tab_dinamicas!E81</f>
        <v>717952.73486346251</v>
      </c>
      <c r="E81" s="10">
        <f>tab_dinamicas!F81</f>
        <v>3493.1495141767514</v>
      </c>
      <c r="F81" s="10">
        <f>tab_dinamicas!G81</f>
        <v>1425958.4135777326</v>
      </c>
      <c r="G81" s="10">
        <f>tab_dinamicas!H81</f>
        <v>27293.984176976905</v>
      </c>
      <c r="H81" s="10">
        <f>tab_dinamicas!I81</f>
        <v>30419.741932535475</v>
      </c>
      <c r="I81" s="10">
        <f>tab_dinamicas!J81</f>
        <v>94585.985911940821</v>
      </c>
      <c r="J81" s="10">
        <f>tab_dinamicas!K81</f>
        <v>10928.576560005147</v>
      </c>
      <c r="K81" s="10">
        <f>tab_dinamicas!L81</f>
        <v>214446.90718493244</v>
      </c>
      <c r="L81" s="10">
        <f t="shared" si="2"/>
        <v>3228639.3758082301</v>
      </c>
      <c r="N81" s="1" t="s">
        <v>541</v>
      </c>
      <c r="O81" s="9">
        <f>+B81/'Total x Ano'!$D$30</f>
        <v>3.16518370381022E-3</v>
      </c>
      <c r="P81" s="9">
        <f>+C81/'Total x Ano'!$D$30</f>
        <v>1.5979056795835263E-3</v>
      </c>
      <c r="Q81" s="9">
        <f>+D81/'Total x Ano'!$D$30</f>
        <v>4.8605287712899826E-3</v>
      </c>
      <c r="R81" s="9">
        <f>+E81/'Total x Ano'!$D$30</f>
        <v>2.3648567505356244E-5</v>
      </c>
      <c r="S81" s="9">
        <f>+F81/'Total x Ano'!$D$30</f>
        <v>9.6537161282290885E-3</v>
      </c>
      <c r="T81" s="9">
        <f>+G81/'Total x Ano'!$D$30</f>
        <v>1.8477984543169011E-4</v>
      </c>
      <c r="U81" s="9">
        <f>+H81/'Total x Ano'!$D$30</f>
        <v>2.0594117648486111E-4</v>
      </c>
      <c r="V81" s="9">
        <f>+I81/'Total x Ano'!$D$30</f>
        <v>6.4034564332880294E-4</v>
      </c>
      <c r="W81" s="9">
        <f>+J81/'Total x Ano'!$D$30</f>
        <v>7.398629216065627E-5</v>
      </c>
      <c r="X81" s="9">
        <f>+K81/'Total x Ano'!$D$30</f>
        <v>1.4518022032254563E-3</v>
      </c>
      <c r="Y81" s="9">
        <f>+L81/'Total x Ano'!$D$30</f>
        <v>2.1857838011049638E-2</v>
      </c>
    </row>
    <row r="82" spans="1:25" x14ac:dyDescent="0.25">
      <c r="A82" s="1" t="s">
        <v>542</v>
      </c>
      <c r="B82" s="10">
        <f>tab_dinamicas!C82</f>
        <v>11549.309586172138</v>
      </c>
      <c r="C82" s="10">
        <f>tab_dinamicas!D82</f>
        <v>68186.396352466661</v>
      </c>
      <c r="D82" s="10">
        <f>tab_dinamicas!E82</f>
        <v>270551.15185083216</v>
      </c>
      <c r="E82" s="10">
        <f>tab_dinamicas!F82</f>
        <v>1392.0948658367156</v>
      </c>
      <c r="F82" s="10">
        <f>tab_dinamicas!G82</f>
        <v>161159.63955462674</v>
      </c>
      <c r="G82" s="10">
        <f>tab_dinamicas!H82</f>
        <v>6164.9337902604138</v>
      </c>
      <c r="H82" s="10">
        <f>tab_dinamicas!I82</f>
        <v>3847.2625303962341</v>
      </c>
      <c r="I82" s="10">
        <f>tab_dinamicas!J82</f>
        <v>13852.614396146748</v>
      </c>
      <c r="J82" s="10">
        <f>tab_dinamicas!K82</f>
        <v>405.00428180539893</v>
      </c>
      <c r="K82" s="10">
        <f>tab_dinamicas!L82</f>
        <v>13559.721822524563</v>
      </c>
      <c r="L82" s="10">
        <f t="shared" si="2"/>
        <v>550668.12903106771</v>
      </c>
      <c r="N82" s="1" t="s">
        <v>542</v>
      </c>
      <c r="O82" s="9">
        <f>+B82/'Total x Ano'!$D$30</f>
        <v>7.8188645026612463E-5</v>
      </c>
      <c r="P82" s="9">
        <f>+C82/'Total x Ano'!$D$30</f>
        <v>4.6162083545064442E-4</v>
      </c>
      <c r="Q82" s="9">
        <f>+D82/'Total x Ano'!$D$30</f>
        <v>1.8316270609745648E-3</v>
      </c>
      <c r="R82" s="9">
        <f>+E82/'Total x Ano'!$D$30</f>
        <v>9.424460440353664E-6</v>
      </c>
      <c r="S82" s="9">
        <f>+F82/'Total x Ano'!$D$30</f>
        <v>1.0910482358911209E-3</v>
      </c>
      <c r="T82" s="9">
        <f>+G82/'Total x Ano'!$D$30</f>
        <v>4.1736505212083555E-5</v>
      </c>
      <c r="U82" s="9">
        <f>+H82/'Total x Ano'!$D$30</f>
        <v>2.6045907079458429E-5</v>
      </c>
      <c r="V82" s="9">
        <f>+I82/'Total x Ano'!$D$30</f>
        <v>9.3781982518475733E-5</v>
      </c>
      <c r="W82" s="9">
        <f>+J82/'Total x Ano'!$D$30</f>
        <v>2.7418726451193839E-6</v>
      </c>
      <c r="X82" s="9">
        <f>+K82/'Total x Ano'!$D$30</f>
        <v>9.179910438199432E-5</v>
      </c>
      <c r="Y82" s="9">
        <f>+L82/'Total x Ano'!$D$30</f>
        <v>3.7280146096204275E-3</v>
      </c>
    </row>
    <row r="83" spans="1:25" x14ac:dyDescent="0.25">
      <c r="A83" s="1" t="s">
        <v>543</v>
      </c>
      <c r="B83" s="10">
        <f>tab_dinamicas!C83</f>
        <v>32711.567259686592</v>
      </c>
      <c r="C83" s="10">
        <f>tab_dinamicas!D83</f>
        <v>5340.0426760719211</v>
      </c>
      <c r="D83" s="10">
        <f>tab_dinamicas!E83</f>
        <v>207396.7648884693</v>
      </c>
      <c r="E83" s="10">
        <f>tab_dinamicas!F83</f>
        <v>8802.2257246665886</v>
      </c>
      <c r="F83" s="10">
        <f>tab_dinamicas!G83</f>
        <v>172554.72222338902</v>
      </c>
      <c r="G83" s="10">
        <f>tab_dinamicas!H83</f>
        <v>9660.076188484556</v>
      </c>
      <c r="H83" s="10">
        <f>tab_dinamicas!I83</f>
        <v>5532.3465711282252</v>
      </c>
      <c r="I83" s="10">
        <f>tab_dinamicas!J83</f>
        <v>7851.7915035989099</v>
      </c>
      <c r="J83" s="10">
        <f>tab_dinamicas!K83</f>
        <v>6939.7987126038988</v>
      </c>
      <c r="K83" s="10">
        <f>tab_dinamicas!L83</f>
        <v>23898.985952848379</v>
      </c>
      <c r="L83" s="10">
        <f t="shared" si="2"/>
        <v>480688.32170094748</v>
      </c>
      <c r="N83" s="1" t="s">
        <v>543</v>
      </c>
      <c r="O83" s="9">
        <f>+B83/'Total x Ano'!$D$30</f>
        <v>2.2145679805778755E-4</v>
      </c>
      <c r="P83" s="9">
        <f>+C83/'Total x Ano'!$D$30</f>
        <v>3.6152005287506885E-5</v>
      </c>
      <c r="Q83" s="9">
        <f>+D83/'Total x Ano'!$D$30</f>
        <v>1.40407285028948E-3</v>
      </c>
      <c r="R83" s="9">
        <f>+E83/'Total x Ano'!$D$30</f>
        <v>5.9590930305832976E-5</v>
      </c>
      <c r="S83" s="9">
        <f>+F83/'Total x Ano'!$D$30</f>
        <v>1.1681927671021901E-3</v>
      </c>
      <c r="T83" s="9">
        <f>+G83/'Total x Ano'!$D$30</f>
        <v>6.5398564511230417E-5</v>
      </c>
      <c r="U83" s="9">
        <f>+H83/'Total x Ano'!$D$30</f>
        <v>3.7453899645399473E-5</v>
      </c>
      <c r="V83" s="9">
        <f>+I83/'Total x Ano'!$D$30</f>
        <v>5.3156505513793461E-5</v>
      </c>
      <c r="W83" s="9">
        <f>+J83/'Total x Ano'!$D$30</f>
        <v>4.6982328601321207E-5</v>
      </c>
      <c r="X83" s="9">
        <f>+K83/'Total x Ano'!$D$30</f>
        <v>1.617957606228297E-4</v>
      </c>
      <c r="Y83" s="9">
        <f>+L83/'Total x Ano'!$D$30</f>
        <v>3.2542524099373727E-3</v>
      </c>
    </row>
    <row r="84" spans="1:25" x14ac:dyDescent="0.25">
      <c r="A84" s="1" t="s">
        <v>544</v>
      </c>
      <c r="B84" s="10">
        <f>tab_dinamicas!C84</f>
        <v>142993.0149860988</v>
      </c>
      <c r="C84" s="10">
        <f>tab_dinamicas!D84</f>
        <v>103241.57507746131</v>
      </c>
      <c r="D84" s="10">
        <f>tab_dinamicas!E84</f>
        <v>946301.24200408277</v>
      </c>
      <c r="E84" s="10">
        <f>tab_dinamicas!F84</f>
        <v>3885.543759158686</v>
      </c>
      <c r="F84" s="10">
        <f>tab_dinamicas!G84</f>
        <v>1403913.1316122506</v>
      </c>
      <c r="G84" s="10">
        <f>tab_dinamicas!H84</f>
        <v>62794.547390901884</v>
      </c>
      <c r="H84" s="10">
        <f>tab_dinamicas!I84</f>
        <v>44566.552427476308</v>
      </c>
      <c r="I84" s="10">
        <f>tab_dinamicas!J84</f>
        <v>131463.68474598302</v>
      </c>
      <c r="J84" s="10">
        <f>tab_dinamicas!K84</f>
        <v>34327.998617172329</v>
      </c>
      <c r="K84" s="10">
        <f>tab_dinamicas!L84</f>
        <v>227527.67685840873</v>
      </c>
      <c r="L84" s="10">
        <f t="shared" si="2"/>
        <v>3101014.9674789943</v>
      </c>
      <c r="N84" s="1" t="s">
        <v>544</v>
      </c>
      <c r="O84" s="9">
        <f>+B84/'Total x Ano'!$D$30</f>
        <v>9.6806047206660409E-4</v>
      </c>
      <c r="P84" s="9">
        <f>+C84/'Total x Ano'!$D$30</f>
        <v>6.9894384642566702E-4</v>
      </c>
      <c r="Q84" s="9">
        <f>+D84/'Total x Ano'!$D$30</f>
        <v>6.4064445885048532E-3</v>
      </c>
      <c r="R84" s="9">
        <f>+E84/'Total x Ano'!$D$30</f>
        <v>2.6305070398664416E-5</v>
      </c>
      <c r="S84" s="9">
        <f>+F84/'Total x Ano'!$D$30</f>
        <v>9.504469914570185E-3</v>
      </c>
      <c r="T84" s="9">
        <f>+G84/'Total x Ano'!$D$30</f>
        <v>4.2511810242168029E-4</v>
      </c>
      <c r="U84" s="9">
        <f>+H84/'Total x Ano'!$D$30</f>
        <v>3.0171486198481774E-4</v>
      </c>
      <c r="V84" s="9">
        <f>+I84/'Total x Ano'!$D$30</f>
        <v>8.9000708689989999E-4</v>
      </c>
      <c r="W84" s="9">
        <f>+J84/'Total x Ano'!$D$30</f>
        <v>2.3240001303330944E-4</v>
      </c>
      <c r="X84" s="9">
        <f>+K84/'Total x Ano'!$D$30</f>
        <v>1.5403588090591818E-3</v>
      </c>
      <c r="Y84" s="9">
        <f>+L84/'Total x Ano'!$D$30</f>
        <v>2.0993822765364864E-2</v>
      </c>
    </row>
    <row r="85" spans="1:25" x14ac:dyDescent="0.25">
      <c r="A85" s="1" t="s">
        <v>545</v>
      </c>
      <c r="B85" s="10">
        <f>tab_dinamicas!C85</f>
        <v>538040.03051053046</v>
      </c>
      <c r="C85" s="10">
        <f>tab_dinamicas!D85</f>
        <v>266229.68299827806</v>
      </c>
      <c r="D85" s="10">
        <f>tab_dinamicas!E85</f>
        <v>2772942.2698450191</v>
      </c>
      <c r="E85" s="10">
        <f>tab_dinamicas!F85</f>
        <v>23663.227007929858</v>
      </c>
      <c r="F85" s="10">
        <f>tab_dinamicas!G85</f>
        <v>3467354.5266495571</v>
      </c>
      <c r="G85" s="10">
        <f>tab_dinamicas!H85</f>
        <v>185204.95664780337</v>
      </c>
      <c r="H85" s="10">
        <f>tab_dinamicas!I85</f>
        <v>120818.88557855327</v>
      </c>
      <c r="I85" s="10">
        <f>tab_dinamicas!J85</f>
        <v>305658.78410752089</v>
      </c>
      <c r="J85" s="10">
        <f>tab_dinamicas!K85</f>
        <v>154181.23241235863</v>
      </c>
      <c r="K85" s="10">
        <f>tab_dinamicas!L85</f>
        <v>458315.99666771904</v>
      </c>
      <c r="L85" s="10">
        <f t="shared" si="2"/>
        <v>8292409.59242527</v>
      </c>
      <c r="N85" s="1" t="s">
        <v>545</v>
      </c>
      <c r="O85" s="9">
        <f>+B85/'Total x Ano'!$D$30</f>
        <v>3.6425225804028929E-3</v>
      </c>
      <c r="P85" s="9">
        <f>+C85/'Total x Ano'!$D$30</f>
        <v>1.8023707845205622E-3</v>
      </c>
      <c r="Q85" s="9">
        <f>+D85/'Total x Ano'!$D$30</f>
        <v>1.8772775740273563E-2</v>
      </c>
      <c r="R85" s="9">
        <f>+E85/'Total x Ano'!$D$30</f>
        <v>1.6019967625791203E-4</v>
      </c>
      <c r="S85" s="9">
        <f>+F85/'Total x Ano'!$D$30</f>
        <v>2.347393584376805E-2</v>
      </c>
      <c r="T85" s="9">
        <f>+G85/'Total x Ano'!$D$30</f>
        <v>1.2538346560423057E-3</v>
      </c>
      <c r="U85" s="9">
        <f>+H85/'Total x Ano'!$D$30</f>
        <v>8.1794196324278966E-4</v>
      </c>
      <c r="V85" s="9">
        <f>+I85/'Total x Ano'!$D$30</f>
        <v>2.0693051815376907E-3</v>
      </c>
      <c r="W85" s="9">
        <f>+J85/'Total x Ano'!$D$30</f>
        <v>1.043804528825613E-3</v>
      </c>
      <c r="X85" s="9">
        <f>+K85/'Total x Ano'!$D$30</f>
        <v>3.1027921198315926E-3</v>
      </c>
      <c r="Y85" s="9">
        <f>+L85/'Total x Ano'!$D$30</f>
        <v>5.6139483074702977E-2</v>
      </c>
    </row>
    <row r="86" spans="1:25" x14ac:dyDescent="0.25">
      <c r="A86" s="1" t="s">
        <v>546</v>
      </c>
      <c r="B86" s="10">
        <f>tab_dinamicas!C86</f>
        <v>100015.64107070937</v>
      </c>
      <c r="C86" s="10">
        <f>tab_dinamicas!D86</f>
        <v>26868.250136774146</v>
      </c>
      <c r="D86" s="10">
        <f>tab_dinamicas!E86</f>
        <v>764445.42248373362</v>
      </c>
      <c r="E86" s="10">
        <f>tab_dinamicas!F86</f>
        <v>1088.5527260880542</v>
      </c>
      <c r="F86" s="10">
        <f>tab_dinamicas!G86</f>
        <v>830728.46052006504</v>
      </c>
      <c r="G86" s="10">
        <f>tab_dinamicas!H86</f>
        <v>33818.242176594242</v>
      </c>
      <c r="H86" s="10">
        <f>tab_dinamicas!I86</f>
        <v>17819.192442737338</v>
      </c>
      <c r="I86" s="10">
        <f>tab_dinamicas!J86</f>
        <v>89150.386554401455</v>
      </c>
      <c r="J86" s="10">
        <f>tab_dinamicas!K86</f>
        <v>26786.673386959377</v>
      </c>
      <c r="K86" s="10">
        <f>tab_dinamicas!L86</f>
        <v>76731.124987708696</v>
      </c>
      <c r="L86" s="10">
        <f t="shared" si="2"/>
        <v>1967451.9464857711</v>
      </c>
      <c r="N86" s="1" t="s">
        <v>546</v>
      </c>
      <c r="O86" s="9">
        <f>+B86/'Total x Ano'!$D$30</f>
        <v>6.7710432372076015E-4</v>
      </c>
      <c r="P86" s="9">
        <f>+C86/'Total x Ano'!$D$30</f>
        <v>1.8189763264686581E-4</v>
      </c>
      <c r="Q86" s="9">
        <f>+D86/'Total x Ano'!$D$30</f>
        <v>5.175283538365146E-3</v>
      </c>
      <c r="R86" s="9">
        <f>+E86/'Total x Ano'!$D$30</f>
        <v>7.3694849079770448E-6</v>
      </c>
      <c r="S86" s="9">
        <f>+F86/'Total x Ano'!$D$30</f>
        <v>5.6240186678237257E-3</v>
      </c>
      <c r="T86" s="9">
        <f>+G86/'Total x Ano'!$D$30</f>
        <v>2.2894896991380471E-4</v>
      </c>
      <c r="U86" s="9">
        <f>+H86/'Total x Ano'!$D$30</f>
        <v>1.2063565377398994E-4</v>
      </c>
      <c r="V86" s="9">
        <f>+I86/'Total x Ano'!$D$30</f>
        <v>6.0354672080425835E-4</v>
      </c>
      <c r="W86" s="9">
        <f>+J86/'Total x Ano'!$D$30</f>
        <v>1.8134535932817943E-4</v>
      </c>
      <c r="X86" s="9">
        <f>+K86/'Total x Ano'!$D$30</f>
        <v>5.1946851449369128E-4</v>
      </c>
      <c r="Y86" s="9">
        <f>+L86/'Total x Ano'!$D$30</f>
        <v>1.3319618865778397E-2</v>
      </c>
    </row>
    <row r="87" spans="1:25" x14ac:dyDescent="0.25">
      <c r="A87" s="1" t="s">
        <v>547</v>
      </c>
      <c r="B87" s="10">
        <f>tab_dinamicas!C87</f>
        <v>937783.00614671805</v>
      </c>
      <c r="C87" s="10">
        <f>tab_dinamicas!D87</f>
        <v>320052.61850751645</v>
      </c>
      <c r="D87" s="10">
        <f>tab_dinamicas!E87</f>
        <v>13752805.688087</v>
      </c>
      <c r="E87" s="10">
        <f>tab_dinamicas!F87</f>
        <v>45092.622229895867</v>
      </c>
      <c r="F87" s="10">
        <f>tab_dinamicas!G87</f>
        <v>6487680.4321451429</v>
      </c>
      <c r="G87" s="10">
        <f>tab_dinamicas!H87</f>
        <v>303677.24120216328</v>
      </c>
      <c r="H87" s="10">
        <f>tab_dinamicas!I87</f>
        <v>172600.53955205873</v>
      </c>
      <c r="I87" s="10">
        <f>tab_dinamicas!J87</f>
        <v>605229.75341849681</v>
      </c>
      <c r="J87" s="10">
        <f>tab_dinamicas!K87</f>
        <v>448300.06065477757</v>
      </c>
      <c r="K87" s="10">
        <f>tab_dinamicas!L87</f>
        <v>1077470.2037433393</v>
      </c>
      <c r="L87" s="10">
        <f t="shared" si="2"/>
        <v>24150692.16568711</v>
      </c>
      <c r="N87" s="1" t="s">
        <v>547</v>
      </c>
      <c r="O87" s="9">
        <f>+B87/'Total x Ano'!$D$30</f>
        <v>6.3487762651531368E-3</v>
      </c>
      <c r="P87" s="9">
        <f>+C87/'Total x Ano'!$D$30</f>
        <v>2.1667512150062682E-3</v>
      </c>
      <c r="Q87" s="9">
        <f>+D87/'Total x Ano'!$D$30</f>
        <v>9.3106279127998431E-2</v>
      </c>
      <c r="R87" s="9">
        <f>+E87/'Total x Ano'!$D$30</f>
        <v>3.0527634630850845E-4</v>
      </c>
      <c r="S87" s="9">
        <f>+F87/'Total x Ano'!$D$30</f>
        <v>4.3921494923162913E-2</v>
      </c>
      <c r="T87" s="9">
        <f>+G87/'Total x Ano'!$D$30</f>
        <v>2.055890167101026E-3</v>
      </c>
      <c r="U87" s="9">
        <f>+H87/'Total x Ano'!$D$30</f>
        <v>1.1685029496997467E-3</v>
      </c>
      <c r="V87" s="9">
        <f>+I87/'Total x Ano'!$D$30</f>
        <v>4.0973959522430034E-3</v>
      </c>
      <c r="W87" s="9">
        <f>+J87/'Total x Ano'!$D$30</f>
        <v>3.0349843898818491E-3</v>
      </c>
      <c r="X87" s="9">
        <f>+K87/'Total x Ano'!$D$30</f>
        <v>7.2944564052648221E-3</v>
      </c>
      <c r="Y87" s="9">
        <f>+L87/'Total x Ano'!$D$30</f>
        <v>0.16349980774181971</v>
      </c>
    </row>
    <row r="88" spans="1:25" x14ac:dyDescent="0.25">
      <c r="A88" s="1" t="s">
        <v>548</v>
      </c>
      <c r="B88" s="10">
        <f>tab_dinamicas!C88</f>
        <v>2911768.3514871947</v>
      </c>
      <c r="C88" s="10">
        <f>tab_dinamicas!D88</f>
        <v>997185.79567613767</v>
      </c>
      <c r="D88" s="10">
        <f>tab_dinamicas!E88</f>
        <v>25052052.843479209</v>
      </c>
      <c r="E88" s="10">
        <f>tab_dinamicas!F88</f>
        <v>941177.8475036053</v>
      </c>
      <c r="F88" s="10">
        <f>tab_dinamicas!G88</f>
        <v>27435278.65821502</v>
      </c>
      <c r="G88" s="10">
        <f>tab_dinamicas!H88</f>
        <v>1145207.5464018555</v>
      </c>
      <c r="H88" s="10">
        <f>tab_dinamicas!I88</f>
        <v>599661.12532912754</v>
      </c>
      <c r="I88" s="10">
        <f>tab_dinamicas!J88</f>
        <v>2972587.414617721</v>
      </c>
      <c r="J88" s="10">
        <f>tab_dinamicas!K88</f>
        <v>413631.83046275814</v>
      </c>
      <c r="K88" s="10">
        <f>tab_dinamicas!L88</f>
        <v>7793211.3348148186</v>
      </c>
      <c r="L88" s="10">
        <f t="shared" si="2"/>
        <v>70261762.747987464</v>
      </c>
      <c r="N88" s="1" t="s">
        <v>548</v>
      </c>
      <c r="O88" s="9">
        <f>+B88/'Total x Ano'!$D$30</f>
        <v>1.9712626138859442E-2</v>
      </c>
      <c r="P88" s="9">
        <f>+C88/'Total x Ano'!$D$30</f>
        <v>6.7509322199703252E-3</v>
      </c>
      <c r="Q88" s="9">
        <f>+D88/'Total x Ano'!$D$30</f>
        <v>0.16960200541441597</v>
      </c>
      <c r="R88" s="9">
        <f>+E88/'Total x Ano'!$D$30</f>
        <v>6.3717592879732306E-3</v>
      </c>
      <c r="S88" s="9">
        <f>+F88/'Total x Ano'!$D$30</f>
        <v>0.18573640685688331</v>
      </c>
      <c r="T88" s="9">
        <f>+G88/'Total x Ano'!$D$30</f>
        <v>7.7530371542399758E-3</v>
      </c>
      <c r="U88" s="9">
        <f>+H88/'Total x Ano'!$D$30</f>
        <v>4.0596964272873112E-3</v>
      </c>
      <c r="V88" s="9">
        <f>+I88/'Total x Ano'!$D$30</f>
        <v>2.0124370243776103E-2</v>
      </c>
      <c r="W88" s="9">
        <f>+J88/'Total x Ano'!$D$30</f>
        <v>2.800281014415134E-3</v>
      </c>
      <c r="X88" s="9">
        <f>+K88/'Total x Ano'!$D$30</f>
        <v>5.2759918688539222E-2</v>
      </c>
      <c r="Y88" s="9">
        <f>+L88/'Total x Ano'!$D$30</f>
        <v>0.47567103344636014</v>
      </c>
    </row>
    <row r="89" spans="1:25" x14ac:dyDescent="0.25">
      <c r="A89" s="1" t="s">
        <v>549</v>
      </c>
      <c r="B89" s="10">
        <f>tab_dinamicas!C89</f>
        <v>474779.35229057784</v>
      </c>
      <c r="C89" s="10">
        <f>tab_dinamicas!D89</f>
        <v>195978.56392499321</v>
      </c>
      <c r="D89" s="10">
        <f>tab_dinamicas!E89</f>
        <v>1985542.4154527048</v>
      </c>
      <c r="E89" s="10">
        <f>tab_dinamicas!F89</f>
        <v>49691.564570942654</v>
      </c>
      <c r="F89" s="10">
        <f>tab_dinamicas!G89</f>
        <v>3791378.6129889959</v>
      </c>
      <c r="G89" s="10">
        <f>tab_dinamicas!H89</f>
        <v>158868.15042086435</v>
      </c>
      <c r="H89" s="10">
        <f>tab_dinamicas!I89</f>
        <v>97718.840732826357</v>
      </c>
      <c r="I89" s="10">
        <f>tab_dinamicas!J89</f>
        <v>296613.84900715045</v>
      </c>
      <c r="J89" s="10">
        <f>tab_dinamicas!K89</f>
        <v>127180.81432785225</v>
      </c>
      <c r="K89" s="10">
        <f>tab_dinamicas!L89</f>
        <v>419002.73102065385</v>
      </c>
      <c r="L89" s="10">
        <f t="shared" si="2"/>
        <v>7596754.8947375603</v>
      </c>
      <c r="N89" s="1" t="s">
        <v>549</v>
      </c>
      <c r="O89" s="9">
        <f>+B89/'Total x Ano'!$D$30</f>
        <v>3.214248779568535E-3</v>
      </c>
      <c r="P89" s="9">
        <f>+C89/'Total x Ano'!$D$30</f>
        <v>1.32677180858525E-3</v>
      </c>
      <c r="Q89" s="9">
        <f>+D89/'Total x Ano'!$D$30</f>
        <v>1.344209105737278E-2</v>
      </c>
      <c r="R89" s="9">
        <f>+E89/'Total x Ano'!$D$30</f>
        <v>3.3641111393414147E-4</v>
      </c>
      <c r="S89" s="9">
        <f>+F89/'Total x Ano'!$D$30</f>
        <v>2.5667573833799952E-2</v>
      </c>
      <c r="T89" s="9">
        <f>+G89/'Total x Ano'!$D$30</f>
        <v>1.075534890342171E-3</v>
      </c>
      <c r="U89" s="9">
        <f>+H89/'Total x Ano'!$D$30</f>
        <v>6.6155502140309152E-4</v>
      </c>
      <c r="V89" s="9">
        <f>+I89/'Total x Ano'!$D$30</f>
        <v>2.0080711125593726E-3</v>
      </c>
      <c r="W89" s="9">
        <f>+J89/'Total x Ano'!$D$30</f>
        <v>8.6101212124245973E-4</v>
      </c>
      <c r="X89" s="9">
        <f>+K89/'Total x Ano'!$D$30</f>
        <v>2.8366419270793278E-3</v>
      </c>
      <c r="Y89" s="9">
        <f>+L89/'Total x Ano'!$D$30</f>
        <v>5.1429911665887069E-2</v>
      </c>
    </row>
    <row r="90" spans="1:25" x14ac:dyDescent="0.25">
      <c r="A90" s="1" t="s">
        <v>550</v>
      </c>
      <c r="B90" s="10">
        <f>tab_dinamicas!C90</f>
        <v>295746.28702923126</v>
      </c>
      <c r="C90" s="10">
        <f>tab_dinamicas!D90</f>
        <v>140979.51331779201</v>
      </c>
      <c r="D90" s="10">
        <f>tab_dinamicas!E90</f>
        <v>1427607.7029284085</v>
      </c>
      <c r="E90" s="10">
        <f>tab_dinamicas!F90</f>
        <v>8919.9910242024398</v>
      </c>
      <c r="F90" s="10">
        <f>tab_dinamicas!G90</f>
        <v>1250046.733836283</v>
      </c>
      <c r="G90" s="10">
        <f>tab_dinamicas!H90</f>
        <v>130011.17609144065</v>
      </c>
      <c r="H90" s="10">
        <f>tab_dinamicas!I90</f>
        <v>104732.98779460188</v>
      </c>
      <c r="I90" s="10">
        <f>tab_dinamicas!J90</f>
        <v>201401.26272719802</v>
      </c>
      <c r="J90" s="10">
        <f>tab_dinamicas!K90</f>
        <v>6344.8793042901525</v>
      </c>
      <c r="K90" s="10">
        <f>tab_dinamicas!L90</f>
        <v>218077.26114761652</v>
      </c>
      <c r="L90" s="10">
        <f t="shared" si="2"/>
        <v>3783867.7952010646</v>
      </c>
      <c r="N90" s="1" t="s">
        <v>550</v>
      </c>
      <c r="O90" s="9">
        <f>+B90/'Total x Ano'!$D$30</f>
        <v>2.0021977315556002E-3</v>
      </c>
      <c r="P90" s="9">
        <f>+C90/'Total x Ano'!$D$30</f>
        <v>9.5442909730527421E-4</v>
      </c>
      <c r="Q90" s="9">
        <f>+D90/'Total x Ano'!$D$30</f>
        <v>9.6648817913039236E-3</v>
      </c>
      <c r="R90" s="9">
        <f>+E90/'Total x Ano'!$D$30</f>
        <v>6.0388199539388361E-5</v>
      </c>
      <c r="S90" s="9">
        <f>+F90/'Total x Ano'!$D$30</f>
        <v>8.4627968113023672E-3</v>
      </c>
      <c r="T90" s="9">
        <f>+G90/'Total x Ano'!$D$30</f>
        <v>8.8017362605613905E-4</v>
      </c>
      <c r="U90" s="9">
        <f>+H90/'Total x Ano'!$D$30</f>
        <v>7.0904068716394779E-4</v>
      </c>
      <c r="V90" s="9">
        <f>+I90/'Total x Ano'!$D$30</f>
        <v>1.3634833945522129E-3</v>
      </c>
      <c r="W90" s="9">
        <f>+J90/'Total x Ano'!$D$30</f>
        <v>4.2954733523968802E-5</v>
      </c>
      <c r="X90" s="9">
        <f>+K90/'Total x Ano'!$D$30</f>
        <v>1.4763796426984716E-3</v>
      </c>
      <c r="Y90" s="9">
        <f>+L90/'Total x Ano'!$D$30</f>
        <v>2.5616725715001294E-2</v>
      </c>
    </row>
    <row r="91" spans="1:25" x14ac:dyDescent="0.25">
      <c r="A91" s="1" t="s">
        <v>551</v>
      </c>
      <c r="B91" s="10">
        <f>tab_dinamicas!C91</f>
        <v>657864.79284778691</v>
      </c>
      <c r="C91" s="10">
        <f>tab_dinamicas!D91</f>
        <v>111930.03199693061</v>
      </c>
      <c r="D91" s="10">
        <f>tab_dinamicas!E91</f>
        <v>2788889.8400958483</v>
      </c>
      <c r="E91" s="10">
        <f>tab_dinamicas!F91</f>
        <v>13008.041841129867</v>
      </c>
      <c r="F91" s="10">
        <f>tab_dinamicas!G91</f>
        <v>3228901.2052962137</v>
      </c>
      <c r="G91" s="10">
        <f>tab_dinamicas!H91</f>
        <v>146791.2400827712</v>
      </c>
      <c r="H91" s="10">
        <f>tab_dinamicas!I91</f>
        <v>67692.712568125877</v>
      </c>
      <c r="I91" s="10">
        <f>tab_dinamicas!J91</f>
        <v>273605.02522867796</v>
      </c>
      <c r="J91" s="10">
        <f>tab_dinamicas!K91</f>
        <v>42925.37445976615</v>
      </c>
      <c r="K91" s="10">
        <f>tab_dinamicas!L91</f>
        <v>537636.65613200329</v>
      </c>
      <c r="L91" s="10">
        <f t="shared" si="2"/>
        <v>7869244.9205492539</v>
      </c>
      <c r="N91" s="1" t="s">
        <v>551</v>
      </c>
      <c r="O91" s="9">
        <f>+B91/'Total x Ano'!$D$30</f>
        <v>4.4537343448708983E-3</v>
      </c>
      <c r="P91" s="9">
        <f>+C91/'Total x Ano'!$D$30</f>
        <v>7.5776456370202827E-4</v>
      </c>
      <c r="Q91" s="9">
        <f>+D91/'Total x Ano'!$D$30</f>
        <v>1.8880740541119493E-2</v>
      </c>
      <c r="R91" s="9">
        <f>+E91/'Total x Ano'!$D$30</f>
        <v>8.8064239547718564E-5</v>
      </c>
      <c r="S91" s="9">
        <f>+F91/'Total x Ano'!$D$30</f>
        <v>2.1859610592582821E-2</v>
      </c>
      <c r="T91" s="9">
        <f>+G91/'Total x Ano'!$D$30</f>
        <v>9.9377439648771896E-4</v>
      </c>
      <c r="U91" s="9">
        <f>+H91/'Total x Ano'!$D$30</f>
        <v>4.5827860396215509E-4</v>
      </c>
      <c r="V91" s="9">
        <f>+I91/'Total x Ano'!$D$30</f>
        <v>1.8523017359163894E-3</v>
      </c>
      <c r="W91" s="9">
        <f>+J91/'Total x Ano'!$D$30</f>
        <v>2.9060411284562897E-4</v>
      </c>
      <c r="X91" s="9">
        <f>+K91/'Total x Ano'!$D$30</f>
        <v>3.6397917421774418E-3</v>
      </c>
      <c r="Y91" s="9">
        <f>+L91/'Total x Ano'!$D$30</f>
        <v>5.3274664873212293E-2</v>
      </c>
    </row>
    <row r="92" spans="1:25" x14ac:dyDescent="0.25">
      <c r="A92" s="1" t="s">
        <v>552</v>
      </c>
      <c r="B92" s="10">
        <f>tab_dinamicas!C92</f>
        <v>50484.860885885326</v>
      </c>
      <c r="C92" s="10">
        <f>tab_dinamicas!D92</f>
        <v>25498.443395704671</v>
      </c>
      <c r="D92" s="10">
        <f>tab_dinamicas!E92</f>
        <v>451296.61291488475</v>
      </c>
      <c r="E92" s="10">
        <f>tab_dinamicas!F92</f>
        <v>410.66558198455556</v>
      </c>
      <c r="F92" s="10">
        <f>tab_dinamicas!G92</f>
        <v>241662.92315281907</v>
      </c>
      <c r="G92" s="10">
        <f>tab_dinamicas!H92</f>
        <v>8831.0679577017345</v>
      </c>
      <c r="H92" s="10">
        <f>tab_dinamicas!I92</f>
        <v>17015.438160479469</v>
      </c>
      <c r="I92" s="10">
        <f>tab_dinamicas!J92</f>
        <v>23708.966461776068</v>
      </c>
      <c r="J92" s="10">
        <f>tab_dinamicas!K92</f>
        <v>2183.1690095638778</v>
      </c>
      <c r="K92" s="10">
        <f>tab_dinamicas!L92</f>
        <v>47783.98316995085</v>
      </c>
      <c r="L92" s="10">
        <f t="shared" si="2"/>
        <v>868876.13069075032</v>
      </c>
      <c r="N92" s="1" t="s">
        <v>552</v>
      </c>
      <c r="O92" s="9">
        <f>+B92/'Total x Ano'!$D$30</f>
        <v>3.417817175626247E-4</v>
      </c>
      <c r="P92" s="9">
        <f>+C92/'Total x Ano'!$D$30</f>
        <v>1.7262406246213585E-4</v>
      </c>
      <c r="Q92" s="9">
        <f>+D92/'Total x Ano'!$D$30</f>
        <v>3.0552710017542795E-3</v>
      </c>
      <c r="R92" s="9">
        <f>+E92/'Total x Ano'!$D$30</f>
        <v>2.7801995586716153E-6</v>
      </c>
      <c r="S92" s="9">
        <f>+F92/'Total x Ano'!$D$30</f>
        <v>1.6360542051026519E-3</v>
      </c>
      <c r="T92" s="9">
        <f>+G92/'Total x Ano'!$D$30</f>
        <v>5.9786191771787604E-5</v>
      </c>
      <c r="U92" s="9">
        <f>+H92/'Total x Ano'!$D$30</f>
        <v>1.1519424987056327E-4</v>
      </c>
      <c r="V92" s="9">
        <f>+I92/'Total x Ano'!$D$30</f>
        <v>1.6050933164413309E-4</v>
      </c>
      <c r="W92" s="9">
        <f>+J92/'Total x Ano'!$D$30</f>
        <v>1.4780020004508947E-5</v>
      </c>
      <c r="X92" s="9">
        <f>+K92/'Total x Ano'!$D$30</f>
        <v>3.234968177237348E-4</v>
      </c>
      <c r="Y92" s="9">
        <f>+L92/'Total x Ano'!$D$30</f>
        <v>5.8822777974550915E-3</v>
      </c>
    </row>
    <row r="93" spans="1:25" x14ac:dyDescent="0.25">
      <c r="A93" s="1" t="s">
        <v>553</v>
      </c>
      <c r="B93" s="10">
        <f>tab_dinamicas!C93</f>
        <v>44481.518029303283</v>
      </c>
      <c r="C93" s="10">
        <f>tab_dinamicas!D93</f>
        <v>37173.162867813859</v>
      </c>
      <c r="D93" s="10">
        <f>tab_dinamicas!E93</f>
        <v>320292.77122296527</v>
      </c>
      <c r="E93" s="10">
        <f>tab_dinamicas!F93</f>
        <v>9776.5614796920818</v>
      </c>
      <c r="F93" s="10">
        <f>tab_dinamicas!G93</f>
        <v>309044.24903585395</v>
      </c>
      <c r="G93" s="10">
        <f>tab_dinamicas!H93</f>
        <v>18627.280416429199</v>
      </c>
      <c r="H93" s="10">
        <f>tab_dinamicas!I93</f>
        <v>9454.8793060502849</v>
      </c>
      <c r="I93" s="10">
        <f>tab_dinamicas!J93</f>
        <v>43883.280431782507</v>
      </c>
      <c r="J93" s="10">
        <f>tab_dinamicas!K93</f>
        <v>1010.5474192635579</v>
      </c>
      <c r="K93" s="10">
        <f>tab_dinamicas!L93</f>
        <v>49007.1140261615</v>
      </c>
      <c r="L93" s="10">
        <f t="shared" si="2"/>
        <v>842751.36423531536</v>
      </c>
      <c r="N93" s="1" t="s">
        <v>553</v>
      </c>
      <c r="O93" s="9">
        <f>+B93/'Total x Ano'!$D$30</f>
        <v>3.0113918044089559E-4</v>
      </c>
      <c r="P93" s="9">
        <f>+C93/'Total x Ano'!$D$30</f>
        <v>2.5166173045251925E-4</v>
      </c>
      <c r="Q93" s="9">
        <f>+D93/'Total x Ano'!$D$30</f>
        <v>2.1683770451288659E-3</v>
      </c>
      <c r="R93" s="9">
        <f>+E93/'Total x Ano'!$D$30</f>
        <v>6.6187168108449031E-5</v>
      </c>
      <c r="S93" s="9">
        <f>+F93/'Total x Ano'!$D$30</f>
        <v>2.0922247260833152E-3</v>
      </c>
      <c r="T93" s="9">
        <f>+G93/'Total x Ano'!$D$30</f>
        <v>1.2610639670055553E-4</v>
      </c>
      <c r="U93" s="9">
        <f>+H93/'Total x Ano'!$D$30</f>
        <v>6.4009384830703874E-5</v>
      </c>
      <c r="V93" s="9">
        <f>+I93/'Total x Ano'!$D$30</f>
        <v>2.9708912127457719E-4</v>
      </c>
      <c r="W93" s="9">
        <f>+J93/'Total x Ano'!$D$30</f>
        <v>6.8413902024030463E-6</v>
      </c>
      <c r="X93" s="9">
        <f>+K93/'Total x Ano'!$D$30</f>
        <v>3.3177739446503659E-4</v>
      </c>
      <c r="Y93" s="9">
        <f>+L93/'Total x Ano'!$D$30</f>
        <v>5.7054135376873203E-3</v>
      </c>
    </row>
    <row r="94" spans="1:25" x14ac:dyDescent="0.25">
      <c r="A94" s="1" t="s">
        <v>554</v>
      </c>
      <c r="B94" s="10">
        <f>tab_dinamicas!C94</f>
        <v>129262.41216749835</v>
      </c>
      <c r="C94" s="10">
        <f>tab_dinamicas!D94</f>
        <v>24212.676134031521</v>
      </c>
      <c r="D94" s="10">
        <f>tab_dinamicas!E94</f>
        <v>779552.96180442139</v>
      </c>
      <c r="E94" s="10">
        <f>tab_dinamicas!F94</f>
        <v>2799.2599612975214</v>
      </c>
      <c r="F94" s="10">
        <f>tab_dinamicas!G94</f>
        <v>902874.93711025664</v>
      </c>
      <c r="G94" s="10">
        <f>tab_dinamicas!H94</f>
        <v>30624.030067352731</v>
      </c>
      <c r="H94" s="10">
        <f>tab_dinamicas!I94</f>
        <v>26606.584844910682</v>
      </c>
      <c r="I94" s="10">
        <f>tab_dinamicas!J94</f>
        <v>88307.705048448552</v>
      </c>
      <c r="J94" s="10">
        <f>tab_dinamicas!K94</f>
        <v>3666.4043151946325</v>
      </c>
      <c r="K94" s="10">
        <f>tab_dinamicas!L94</f>
        <v>109203.73306066688</v>
      </c>
      <c r="L94" s="10">
        <f t="shared" si="2"/>
        <v>2097110.704514079</v>
      </c>
      <c r="N94" s="1" t="s">
        <v>554</v>
      </c>
      <c r="O94" s="9">
        <f>+B94/'Total x Ano'!$D$30</f>
        <v>8.7510450601731413E-4</v>
      </c>
      <c r="P94" s="9">
        <f>+C94/'Total x Ano'!$D$30</f>
        <v>1.6391943823679099E-4</v>
      </c>
      <c r="Q94" s="9">
        <f>+D94/'Total x Ano'!$D$30</f>
        <v>5.2775613429695981E-3</v>
      </c>
      <c r="R94" s="9">
        <f>+E94/'Total x Ano'!$D$30</f>
        <v>1.8950946099250114E-5</v>
      </c>
      <c r="S94" s="9">
        <f>+F94/'Total x Ano'!$D$30</f>
        <v>6.1124491844656249E-3</v>
      </c>
      <c r="T94" s="9">
        <f>+G94/'Total x Ano'!$D$30</f>
        <v>2.0732420395825219E-4</v>
      </c>
      <c r="U94" s="9">
        <f>+H94/'Total x Ano'!$D$30</f>
        <v>1.8012616271884579E-4</v>
      </c>
      <c r="V94" s="9">
        <f>+I94/'Total x Ano'!$D$30</f>
        <v>5.9784178020604896E-4</v>
      </c>
      <c r="W94" s="9">
        <f>+J94/'Total x Ano'!$D$30</f>
        <v>2.482149979493333E-5</v>
      </c>
      <c r="X94" s="9">
        <f>+K94/'Total x Ano'!$D$30</f>
        <v>7.3930756259962674E-4</v>
      </c>
      <c r="Y94" s="9">
        <f>+L94/'Total x Ano'!$D$30</f>
        <v>1.4197406627066287E-2</v>
      </c>
    </row>
    <row r="95" spans="1:25" x14ac:dyDescent="0.25">
      <c r="A95" s="1" t="s">
        <v>555</v>
      </c>
      <c r="B95" s="10">
        <f>tab_dinamicas!C95</f>
        <v>92926.007153386687</v>
      </c>
      <c r="C95" s="10">
        <f>tab_dinamicas!D95</f>
        <v>52353.972963256063</v>
      </c>
      <c r="D95" s="10">
        <f>tab_dinamicas!E95</f>
        <v>2433794.2858998645</v>
      </c>
      <c r="E95" s="10">
        <f>tab_dinamicas!F95</f>
        <v>1079.3602301104372</v>
      </c>
      <c r="F95" s="10">
        <f>tab_dinamicas!G95</f>
        <v>1617064.1910830929</v>
      </c>
      <c r="G95" s="10">
        <f>tab_dinamicas!H95</f>
        <v>74538.09945293497</v>
      </c>
      <c r="H95" s="10">
        <f>tab_dinamicas!I95</f>
        <v>26295.34216154513</v>
      </c>
      <c r="I95" s="10">
        <f>tab_dinamicas!J95</f>
        <v>62152.88573274891</v>
      </c>
      <c r="J95" s="10">
        <f>tab_dinamicas!K95</f>
        <v>42033.944530272587</v>
      </c>
      <c r="K95" s="10">
        <f>tab_dinamicas!L95</f>
        <v>335945.7431331923</v>
      </c>
      <c r="L95" s="10">
        <f t="shared" si="2"/>
        <v>4738183.8323404044</v>
      </c>
      <c r="N95" s="1" t="s">
        <v>555</v>
      </c>
      <c r="O95" s="9">
        <f>+B95/'Total x Ano'!$D$30</f>
        <v>6.2910761313003639E-4</v>
      </c>
      <c r="P95" s="9">
        <f>+C95/'Total x Ano'!$D$30</f>
        <v>3.5443557705457828E-4</v>
      </c>
      <c r="Q95" s="9">
        <f>+D95/'Total x Ano'!$D$30</f>
        <v>1.6476749200303755E-2</v>
      </c>
      <c r="R95" s="9">
        <f>+E95/'Total x Ano'!$D$30</f>
        <v>7.3072518541706936E-6</v>
      </c>
      <c r="S95" s="9">
        <f>+F95/'Total x Ano'!$D$30</f>
        <v>1.0947499249065303E-2</v>
      </c>
      <c r="T95" s="9">
        <f>+G95/'Total x Ano'!$D$30</f>
        <v>5.0462176596787302E-4</v>
      </c>
      <c r="U95" s="9">
        <f>+H95/'Total x Ano'!$D$30</f>
        <v>1.7801905462677973E-4</v>
      </c>
      <c r="V95" s="9">
        <f>+I95/'Total x Ano'!$D$30</f>
        <v>4.2077406304493874E-4</v>
      </c>
      <c r="W95" s="9">
        <f>+J95/'Total x Ano'!$D$30</f>
        <v>2.8456914618349004E-4</v>
      </c>
      <c r="X95" s="9">
        <f>+K95/'Total x Ano'!$D$30</f>
        <v>2.2743474198225725E-3</v>
      </c>
      <c r="Y95" s="9">
        <f>+L95/'Total x Ano'!$D$30</f>
        <v>3.2077430341053495E-2</v>
      </c>
    </row>
    <row r="96" spans="1:25" x14ac:dyDescent="0.25">
      <c r="A96" s="1" t="s">
        <v>95</v>
      </c>
      <c r="B96" s="10">
        <f>tab_dinamicas!C96</f>
        <v>7226594.0519534703</v>
      </c>
      <c r="C96" s="10">
        <f>tab_dinamicas!D96</f>
        <v>2956026.5355428415</v>
      </c>
      <c r="D96" s="10">
        <f>tab_dinamicas!E96</f>
        <v>57533262.958245017</v>
      </c>
      <c r="E96" s="10">
        <f>tab_dinamicas!F96</f>
        <v>1125448.5708669901</v>
      </c>
      <c r="F96" s="10">
        <f>tab_dinamicas!G96</f>
        <v>55755678.636520773</v>
      </c>
      <c r="G96" s="10">
        <f>tab_dinamicas!H96</f>
        <v>2458894.5266663549</v>
      </c>
      <c r="H96" s="10">
        <f>tab_dinamicas!I96</f>
        <v>1441154.9087863078</v>
      </c>
      <c r="I96" s="10">
        <f>tab_dinamicas!J96</f>
        <v>5477226.6775767487</v>
      </c>
      <c r="J96" s="10">
        <f>tab_dinamicas!K96</f>
        <v>1711461.1376027036</v>
      </c>
      <c r="K96" s="10">
        <f>tab_dinamicas!L96</f>
        <v>12025081.135702558</v>
      </c>
      <c r="L96" s="10">
        <f t="shared" si="2"/>
        <v>147710829.13946378</v>
      </c>
      <c r="N96" s="1" t="s">
        <v>95</v>
      </c>
      <c r="O96" s="9">
        <f>+B96/'Total x Ano'!$D$30</f>
        <v>4.8923928557264774E-2</v>
      </c>
      <c r="P96" s="9">
        <f>+C96/'Total x Ano'!$D$30</f>
        <v>2.001225335179628E-2</v>
      </c>
      <c r="Q96" s="9">
        <f>+D96/'Total x Ano'!$D$30</f>
        <v>0.38949928920867388</v>
      </c>
      <c r="R96" s="9">
        <f>+E96/'Total x Ano'!$D$30</f>
        <v>7.6192691993108913E-3</v>
      </c>
      <c r="S96" s="9">
        <f>+F96/'Total x Ano'!$D$30</f>
        <v>0.37746507118904643</v>
      </c>
      <c r="T96" s="9">
        <f>+G96/'Total x Ano'!$D$30</f>
        <v>1.6646677437202294E-2</v>
      </c>
      <c r="U96" s="9">
        <f>+H96/'Total x Ano'!$D$30</f>
        <v>9.7565961628014158E-3</v>
      </c>
      <c r="V96" s="9">
        <f>+I96/'Total x Ano'!$D$30</f>
        <v>3.7080738829279258E-2</v>
      </c>
      <c r="W96" s="9">
        <f>+J96/'Total x Ano'!$D$30</f>
        <v>1.1586565098668544E-2</v>
      </c>
      <c r="X96" s="9">
        <f>+K96/'Total x Ano'!$D$30</f>
        <v>8.14096109659561E-2</v>
      </c>
      <c r="Y96" s="9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23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23"/>
    </row>
    <row r="99" spans="1:25" s="133" customFormat="1" x14ac:dyDescent="0.25">
      <c r="A99" s="123"/>
      <c r="B99" s="15">
        <v>2010</v>
      </c>
      <c r="C99" s="123">
        <v>2010</v>
      </c>
      <c r="D99" s="123">
        <v>2010</v>
      </c>
      <c r="E99" s="123">
        <v>2010</v>
      </c>
      <c r="F99" s="123">
        <v>2010</v>
      </c>
      <c r="G99" s="123">
        <v>2010</v>
      </c>
      <c r="H99" s="123">
        <v>2010</v>
      </c>
      <c r="I99" s="123">
        <v>2010</v>
      </c>
      <c r="J99" s="123">
        <v>2010</v>
      </c>
      <c r="K99" s="123">
        <v>2010</v>
      </c>
      <c r="L99" s="123">
        <v>2010</v>
      </c>
      <c r="M99" s="123"/>
      <c r="N99" s="123"/>
      <c r="O99" s="15">
        <v>2010</v>
      </c>
      <c r="P99" s="123">
        <v>2010</v>
      </c>
      <c r="Q99" s="123">
        <v>2010</v>
      </c>
      <c r="R99" s="123">
        <v>2010</v>
      </c>
      <c r="S99" s="123">
        <v>2010</v>
      </c>
      <c r="T99" s="123">
        <v>2010</v>
      </c>
      <c r="U99" s="123">
        <v>2010</v>
      </c>
      <c r="V99" s="123">
        <v>2010</v>
      </c>
      <c r="W99" s="123">
        <v>2010</v>
      </c>
      <c r="X99" s="123">
        <v>2010</v>
      </c>
      <c r="Y99" s="123">
        <v>2010</v>
      </c>
    </row>
    <row r="100" spans="1:25" s="133" customFormat="1" x14ac:dyDescent="0.25">
      <c r="A100" s="123"/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939</v>
      </c>
      <c r="M100" s="123"/>
      <c r="N100" s="123"/>
      <c r="O100" s="123" t="s">
        <v>780</v>
      </c>
      <c r="P100" s="123" t="s">
        <v>782</v>
      </c>
      <c r="Q100" s="123" t="s">
        <v>23</v>
      </c>
      <c r="R100" s="123" t="s">
        <v>787</v>
      </c>
      <c r="S100" s="123" t="s">
        <v>788</v>
      </c>
      <c r="T100" s="123" t="s">
        <v>791</v>
      </c>
      <c r="U100" s="123" t="s">
        <v>25</v>
      </c>
      <c r="V100" s="123" t="s">
        <v>24</v>
      </c>
      <c r="W100" s="123" t="s">
        <v>35</v>
      </c>
      <c r="X100" s="123" t="s">
        <v>795</v>
      </c>
      <c r="Y100" s="123" t="s">
        <v>939</v>
      </c>
    </row>
    <row r="101" spans="1:25" x14ac:dyDescent="0.25">
      <c r="A101" s="1" t="s">
        <v>529</v>
      </c>
      <c r="B101" s="10">
        <f>tab_dinamicas!C101</f>
        <v>34083.602077098636</v>
      </c>
      <c r="C101" s="10">
        <f>tab_dinamicas!D101</f>
        <v>2593.2410106626662</v>
      </c>
      <c r="D101" s="10">
        <f>tab_dinamicas!E101</f>
        <v>221885.68323200615</v>
      </c>
      <c r="E101" s="10">
        <f>tab_dinamicas!F101</f>
        <v>384.69032443435503</v>
      </c>
      <c r="F101" s="10">
        <f>tab_dinamicas!G101</f>
        <v>183309.85760986825</v>
      </c>
      <c r="G101" s="10">
        <f>tab_dinamicas!H101</f>
        <v>9515.3036132238758</v>
      </c>
      <c r="H101" s="10">
        <f>tab_dinamicas!I101</f>
        <v>3289.0116882301031</v>
      </c>
      <c r="I101" s="10">
        <f>tab_dinamicas!J101</f>
        <v>15053.561864875403</v>
      </c>
      <c r="J101" s="10">
        <f>tab_dinamicas!K101</f>
        <v>1154.8783661432187</v>
      </c>
      <c r="K101" s="10">
        <f>tab_dinamicas!L101</f>
        <v>8641.2153671863598</v>
      </c>
      <c r="L101" s="10">
        <f>SUM(B101:K101)</f>
        <v>479911.04515372904</v>
      </c>
      <c r="N101" s="1" t="s">
        <v>529</v>
      </c>
      <c r="O101" s="9">
        <f>+B101/'Total x Ano'!$E$30</f>
        <v>2.0989229041564156E-4</v>
      </c>
      <c r="P101" s="9">
        <f>+C101/'Total x Ano'!$E$30</f>
        <v>1.5969594237619786E-5</v>
      </c>
      <c r="Q101" s="9">
        <f>+D101/'Total x Ano'!$E$30</f>
        <v>1.366407639622629E-3</v>
      </c>
      <c r="R101" s="9">
        <f>+E101/'Total x Ano'!$E$30</f>
        <v>2.3689847426811733E-6</v>
      </c>
      <c r="S101" s="9">
        <f>+F101/'Total x Ano'!$E$30</f>
        <v>1.1288515158247494E-3</v>
      </c>
      <c r="T101" s="9">
        <f>+G101/'Total x Ano'!$E$30</f>
        <v>5.859676641166208E-5</v>
      </c>
      <c r="U101" s="9">
        <f>+H101/'Total x Ano'!$E$30</f>
        <v>2.0254261708749455E-5</v>
      </c>
      <c r="V101" s="9">
        <f>+I101/'Total x Ano'!$E$30</f>
        <v>9.2702249356891263E-5</v>
      </c>
      <c r="W101" s="9">
        <f>+J101/'Total x Ano'!$E$30</f>
        <v>7.1119262827019945E-6</v>
      </c>
      <c r="X101" s="9">
        <f>+K101/'Total x Ano'!$E$30</f>
        <v>5.321399074225952E-5</v>
      </c>
      <c r="Y101" s="9">
        <f>+L101/'Total x Ano'!$E$30</f>
        <v>2.9553692193455853E-3</v>
      </c>
    </row>
    <row r="102" spans="1:25" x14ac:dyDescent="0.25">
      <c r="A102" s="1" t="s">
        <v>530</v>
      </c>
      <c r="B102" s="10">
        <f>tab_dinamicas!C102</f>
        <v>7682.4428129004482</v>
      </c>
      <c r="C102" s="10">
        <f>tab_dinamicas!D102</f>
        <v>264.11545370573646</v>
      </c>
      <c r="D102" s="10">
        <f>tab_dinamicas!E102</f>
        <v>59928.754487663631</v>
      </c>
      <c r="E102" s="10">
        <f>tab_dinamicas!F102</f>
        <v>0</v>
      </c>
      <c r="F102" s="10">
        <f>tab_dinamicas!G102</f>
        <v>43630.279630775964</v>
      </c>
      <c r="G102" s="10">
        <f>tab_dinamicas!H102</f>
        <v>2002.6274134367545</v>
      </c>
      <c r="H102" s="10">
        <f>tab_dinamicas!I102</f>
        <v>2362.5960256834692</v>
      </c>
      <c r="I102" s="10">
        <f>tab_dinamicas!J102</f>
        <v>9896.2007199183154</v>
      </c>
      <c r="J102" s="10">
        <f>tab_dinamicas!K102</f>
        <v>62923.045554916229</v>
      </c>
      <c r="K102" s="10">
        <f>tab_dinamicas!L102</f>
        <v>6797.9974516178281</v>
      </c>
      <c r="L102" s="10">
        <f t="shared" ref="L102:L128" si="3">SUM(B102:K102)</f>
        <v>195488.05955061837</v>
      </c>
      <c r="N102" s="1" t="s">
        <v>530</v>
      </c>
      <c r="O102" s="9">
        <f>+B102/'Total x Ano'!$E$30</f>
        <v>4.7309715514790501E-5</v>
      </c>
      <c r="P102" s="9">
        <f>+C102/'Total x Ano'!$E$30</f>
        <v>1.6264653421039569E-6</v>
      </c>
      <c r="Q102" s="9">
        <f>+D102/'Total x Ano'!$E$30</f>
        <v>3.690508858987104E-4</v>
      </c>
      <c r="R102" s="9">
        <f>+E102/'Total x Ano'!$E$30</f>
        <v>0</v>
      </c>
      <c r="S102" s="9">
        <f>+F102/'Total x Ano'!$E$30</f>
        <v>2.6868226258666683E-4</v>
      </c>
      <c r="T102" s="9">
        <f>+G102/'Total x Ano'!$E$30</f>
        <v>1.2332500940028972E-5</v>
      </c>
      <c r="U102" s="9">
        <f>+H102/'Total x Ano'!$E$30</f>
        <v>1.4549245412379486E-5</v>
      </c>
      <c r="V102" s="9">
        <f>+I102/'Total x Ano'!$E$30</f>
        <v>6.0942391910866722E-5</v>
      </c>
      <c r="W102" s="9">
        <f>+J102/'Total x Ano'!$E$30</f>
        <v>3.8749021073459768E-4</v>
      </c>
      <c r="X102" s="9">
        <f>+K102/'Total x Ano'!$E$30</f>
        <v>4.1863159067875749E-5</v>
      </c>
      <c r="Y102" s="9">
        <f>+L102/'Total x Ano'!$E$30</f>
        <v>1.2038468374080203E-3</v>
      </c>
    </row>
    <row r="103" spans="1:25" x14ac:dyDescent="0.25">
      <c r="A103" s="1" t="s">
        <v>531</v>
      </c>
      <c r="B103" s="10">
        <f>tab_dinamicas!C103</f>
        <v>102474.97541748064</v>
      </c>
      <c r="C103" s="10">
        <f>tab_dinamicas!D103</f>
        <v>89229.694263290672</v>
      </c>
      <c r="D103" s="10">
        <f>tab_dinamicas!E103</f>
        <v>528124.67564672395</v>
      </c>
      <c r="E103" s="10">
        <f>tab_dinamicas!F103</f>
        <v>0</v>
      </c>
      <c r="F103" s="10">
        <f>tab_dinamicas!G103</f>
        <v>389160.69155232649</v>
      </c>
      <c r="G103" s="10">
        <f>tab_dinamicas!H103</f>
        <v>15002.818105649236</v>
      </c>
      <c r="H103" s="10">
        <f>tab_dinamicas!I103</f>
        <v>13788.42430668202</v>
      </c>
      <c r="I103" s="10">
        <f>tab_dinamicas!J103</f>
        <v>57780.904339539593</v>
      </c>
      <c r="J103" s="10">
        <f>tab_dinamicas!K103</f>
        <v>31318.749613242129</v>
      </c>
      <c r="K103" s="10">
        <f>tab_dinamicas!L103</f>
        <v>70935.934864563882</v>
      </c>
      <c r="L103" s="10">
        <f t="shared" si="3"/>
        <v>1297816.8681094986</v>
      </c>
      <c r="N103" s="1" t="s">
        <v>531</v>
      </c>
      <c r="O103" s="9">
        <f>+B103/'Total x Ano'!$E$30</f>
        <v>6.310573410641257E-4</v>
      </c>
      <c r="P103" s="9">
        <f>+C103/'Total x Ano'!$E$30</f>
        <v>5.4949077446815988E-4</v>
      </c>
      <c r="Q103" s="9">
        <f>+D103/'Total x Ano'!$E$30</f>
        <v>3.2522764919553572E-3</v>
      </c>
      <c r="R103" s="9">
        <f>+E103/'Total x Ano'!$E$30</f>
        <v>0</v>
      </c>
      <c r="S103" s="9">
        <f>+F103/'Total x Ano'!$E$30</f>
        <v>2.3965139806785933E-3</v>
      </c>
      <c r="T103" s="9">
        <f>+G103/'Total x Ano'!$E$30</f>
        <v>9.2389761145575237E-5</v>
      </c>
      <c r="U103" s="9">
        <f>+H103/'Total x Ano'!$E$30</f>
        <v>8.4911329278098183E-5</v>
      </c>
      <c r="V103" s="9">
        <f>+I103/'Total x Ano'!$E$30</f>
        <v>3.5582408005701676E-4</v>
      </c>
      <c r="W103" s="9">
        <f>+J103/'Total x Ano'!$E$30</f>
        <v>1.9286588531363798E-4</v>
      </c>
      <c r="X103" s="9">
        <f>+K103/'Total x Ano'!$E$30</f>
        <v>4.368348687975732E-4</v>
      </c>
      <c r="Y103" s="9">
        <f>+L103/'Total x Ano'!$E$30</f>
        <v>7.9921645127581376E-3</v>
      </c>
    </row>
    <row r="104" spans="1:25" x14ac:dyDescent="0.25">
      <c r="A104" s="1" t="s">
        <v>532</v>
      </c>
      <c r="B104" s="10">
        <f>tab_dinamicas!C104</f>
        <v>1347.4634367734195</v>
      </c>
      <c r="C104" s="10">
        <f>tab_dinamicas!D104</f>
        <v>1902.5188722446819</v>
      </c>
      <c r="D104" s="10">
        <f>tab_dinamicas!E104</f>
        <v>58257.954654724352</v>
      </c>
      <c r="E104" s="10">
        <f>tab_dinamicas!F104</f>
        <v>410.25832076064654</v>
      </c>
      <c r="F104" s="10">
        <f>tab_dinamicas!G104</f>
        <v>37485.473337924748</v>
      </c>
      <c r="G104" s="10">
        <f>tab_dinamicas!H104</f>
        <v>3216.1693065492909</v>
      </c>
      <c r="H104" s="10">
        <f>tab_dinamicas!I104</f>
        <v>2677.5397637292499</v>
      </c>
      <c r="I104" s="10">
        <f>tab_dinamicas!J104</f>
        <v>6547.3594988093519</v>
      </c>
      <c r="J104" s="10">
        <f>tab_dinamicas!K104</f>
        <v>1124.1789832585634</v>
      </c>
      <c r="K104" s="10">
        <f>tab_dinamicas!L104</f>
        <v>3881.7488735638417</v>
      </c>
      <c r="L104" s="10">
        <f t="shared" si="3"/>
        <v>116850.66504833815</v>
      </c>
      <c r="N104" s="1" t="s">
        <v>532</v>
      </c>
      <c r="O104" s="9">
        <f>+B104/'Total x Ano'!$E$30</f>
        <v>8.2978960485440644E-6</v>
      </c>
      <c r="P104" s="9">
        <f>+C104/'Total x Ano'!$E$30</f>
        <v>1.1716016480626982E-5</v>
      </c>
      <c r="Q104" s="9">
        <f>+D104/'Total x Ano'!$E$30</f>
        <v>3.587618324422E-4</v>
      </c>
      <c r="R104" s="9">
        <f>+E104/'Total x Ano'!$E$30</f>
        <v>2.5264365665266905E-6</v>
      </c>
      <c r="S104" s="9">
        <f>+F104/'Total x Ano'!$E$30</f>
        <v>2.3084155948112294E-4</v>
      </c>
      <c r="T104" s="9">
        <f>+G104/'Total x Ano'!$E$30</f>
        <v>1.9805686634561831E-5</v>
      </c>
      <c r="U104" s="9">
        <f>+H104/'Total x Ano'!$E$30</f>
        <v>1.6488719485013063E-5</v>
      </c>
      <c r="V104" s="9">
        <f>+I104/'Total x Ano'!$E$30</f>
        <v>4.0319690338805995E-5</v>
      </c>
      <c r="W104" s="9">
        <f>+J104/'Total x Ano'!$E$30</f>
        <v>6.9228745570824021E-6</v>
      </c>
      <c r="X104" s="9">
        <f>+K104/'Total x Ano'!$E$30</f>
        <v>2.3904432402644893E-5</v>
      </c>
      <c r="Y104" s="9">
        <f>+L104/'Total x Ano'!$E$30</f>
        <v>7.1958514443712894E-4</v>
      </c>
    </row>
    <row r="105" spans="1:25" x14ac:dyDescent="0.25">
      <c r="A105" s="1" t="s">
        <v>533</v>
      </c>
      <c r="B105" s="10">
        <f>tab_dinamicas!C105</f>
        <v>46558.518990306009</v>
      </c>
      <c r="C105" s="10">
        <f>tab_dinamicas!D105</f>
        <v>82163.879211856562</v>
      </c>
      <c r="D105" s="10">
        <f>tab_dinamicas!E105</f>
        <v>521617.39390509145</v>
      </c>
      <c r="E105" s="10">
        <f>tab_dinamicas!F105</f>
        <v>5493.2224218691163</v>
      </c>
      <c r="F105" s="10">
        <f>tab_dinamicas!G105</f>
        <v>525445.69883018127</v>
      </c>
      <c r="G105" s="10">
        <f>tab_dinamicas!H105</f>
        <v>23482.224142611703</v>
      </c>
      <c r="H105" s="10">
        <f>tab_dinamicas!I105</f>
        <v>11484.277516930561</v>
      </c>
      <c r="I105" s="10">
        <f>tab_dinamicas!J105</f>
        <v>43484.05701399142</v>
      </c>
      <c r="J105" s="10">
        <f>tab_dinamicas!K105</f>
        <v>258807.54973094058</v>
      </c>
      <c r="K105" s="10">
        <f>tab_dinamicas!L105</f>
        <v>78769.946641220537</v>
      </c>
      <c r="L105" s="10">
        <f t="shared" si="3"/>
        <v>1597306.7684049993</v>
      </c>
      <c r="N105" s="1" t="s">
        <v>533</v>
      </c>
      <c r="O105" s="9">
        <f>+B105/'Total x Ano'!$E$30</f>
        <v>2.8671483040818718E-4</v>
      </c>
      <c r="P105" s="9">
        <f>+C105/'Total x Ano'!$E$30</f>
        <v>5.0597835164841007E-4</v>
      </c>
      <c r="Q105" s="9">
        <f>+D105/'Total x Ano'!$E$30</f>
        <v>3.2122036068758532E-3</v>
      </c>
      <c r="R105" s="9">
        <f>+E105/'Total x Ano'!$E$30</f>
        <v>3.3828145079283658E-5</v>
      </c>
      <c r="S105" s="9">
        <f>+F105/'Total x Ano'!$E$30</f>
        <v>3.2357789228685393E-3</v>
      </c>
      <c r="T105" s="9">
        <f>+G105/'Total x Ano'!$E$30</f>
        <v>1.4460730406948242E-4</v>
      </c>
      <c r="U105" s="9">
        <f>+H105/'Total x Ano'!$E$30</f>
        <v>7.0722023638958133E-5</v>
      </c>
      <c r="V105" s="9">
        <f>+I105/'Total x Ano'!$E$30</f>
        <v>2.6778180025061293E-4</v>
      </c>
      <c r="W105" s="9">
        <f>+J105/'Total x Ano'!$E$30</f>
        <v>1.5937784177566983E-3</v>
      </c>
      <c r="X105" s="9">
        <f>+K105/'Total x Ano'!$E$30</f>
        <v>4.8507797031090789E-4</v>
      </c>
      <c r="Y105" s="9">
        <f>+L105/'Total x Ano'!$E$30</f>
        <v>9.8364713729069339E-3</v>
      </c>
    </row>
    <row r="106" spans="1:25" x14ac:dyDescent="0.25">
      <c r="A106" s="1" t="s">
        <v>534</v>
      </c>
      <c r="B106" s="10">
        <f>tab_dinamicas!C106</f>
        <v>2874.4580642875931</v>
      </c>
      <c r="C106" s="10">
        <f>tab_dinamicas!D106</f>
        <v>463.94679817729212</v>
      </c>
      <c r="D106" s="10">
        <f>tab_dinamicas!E106</f>
        <v>61962.024825572087</v>
      </c>
      <c r="E106" s="10">
        <f>tab_dinamicas!F106</f>
        <v>0</v>
      </c>
      <c r="F106" s="10">
        <f>tab_dinamicas!G106</f>
        <v>35376.807021011686</v>
      </c>
      <c r="G106" s="10">
        <f>tab_dinamicas!H106</f>
        <v>861.89078537078888</v>
      </c>
      <c r="H106" s="10">
        <f>tab_dinamicas!I106</f>
        <v>1174.7610589187611</v>
      </c>
      <c r="I106" s="10">
        <f>tab_dinamicas!J106</f>
        <v>2770.4987281660515</v>
      </c>
      <c r="J106" s="10">
        <f>tab_dinamicas!K106</f>
        <v>0</v>
      </c>
      <c r="K106" s="10">
        <f>tab_dinamicas!L106</f>
        <v>7183.6663860850431</v>
      </c>
      <c r="L106" s="10">
        <f t="shared" si="3"/>
        <v>112668.05366758931</v>
      </c>
      <c r="N106" s="1" t="s">
        <v>534</v>
      </c>
      <c r="O106" s="9">
        <f>+B106/'Total x Ano'!$E$30</f>
        <v>1.7701373976033476E-5</v>
      </c>
      <c r="P106" s="9">
        <f>+C106/'Total x Ano'!$E$30</f>
        <v>2.8570588249493086E-6</v>
      </c>
      <c r="Q106" s="9">
        <f>+D106/'Total x Ano'!$E$30</f>
        <v>3.8157209088439305E-4</v>
      </c>
      <c r="R106" s="9">
        <f>+E106/'Total x Ano'!$E$30</f>
        <v>0</v>
      </c>
      <c r="S106" s="9">
        <f>+F106/'Total x Ano'!$E$30</f>
        <v>2.1785605395919973E-4</v>
      </c>
      <c r="T106" s="9">
        <f>+G106/'Total x Ano'!$E$30</f>
        <v>5.3076617494945962E-6</v>
      </c>
      <c r="U106" s="9">
        <f>+H106/'Total x Ano'!$E$30</f>
        <v>7.2343670950565432E-6</v>
      </c>
      <c r="V106" s="9">
        <f>+I106/'Total x Ano'!$E$30</f>
        <v>1.7061175703583239E-5</v>
      </c>
      <c r="W106" s="9">
        <f>+J106/'Total x Ano'!$E$30</f>
        <v>0</v>
      </c>
      <c r="X106" s="9">
        <f>+K106/'Total x Ano'!$E$30</f>
        <v>4.4238170248160437E-5</v>
      </c>
      <c r="Y106" s="9">
        <f>+L106/'Total x Ano'!$E$30</f>
        <v>6.9382795244087047E-4</v>
      </c>
    </row>
    <row r="107" spans="1:25" x14ac:dyDescent="0.25">
      <c r="A107" s="1" t="s">
        <v>535</v>
      </c>
      <c r="B107" s="10">
        <f>tab_dinamicas!C107</f>
        <v>9622.5955022802009</v>
      </c>
      <c r="C107" s="10">
        <f>tab_dinamicas!D107</f>
        <v>1788.3567397329955</v>
      </c>
      <c r="D107" s="10">
        <f>tab_dinamicas!E107</f>
        <v>59557.74223417975</v>
      </c>
      <c r="E107" s="10">
        <f>tab_dinamicas!F107</f>
        <v>709.42268059652258</v>
      </c>
      <c r="F107" s="10">
        <f>tab_dinamicas!G107</f>
        <v>113373.72902153964</v>
      </c>
      <c r="G107" s="10">
        <f>tab_dinamicas!H107</f>
        <v>4169.313634231723</v>
      </c>
      <c r="H107" s="10">
        <f>tab_dinamicas!I107</f>
        <v>3030.2721551722152</v>
      </c>
      <c r="I107" s="10">
        <f>tab_dinamicas!J107</f>
        <v>8845.4620910461235</v>
      </c>
      <c r="J107" s="10">
        <f>tab_dinamicas!K107</f>
        <v>0</v>
      </c>
      <c r="K107" s="10">
        <f>tab_dinamicas!L107</f>
        <v>13392.070587796616</v>
      </c>
      <c r="L107" s="10">
        <f t="shared" si="3"/>
        <v>214488.96464657577</v>
      </c>
      <c r="N107" s="1" t="s">
        <v>535</v>
      </c>
      <c r="O107" s="9">
        <f>+B107/'Total x Ano'!$E$30</f>
        <v>5.9257487079803674E-5</v>
      </c>
      <c r="P107" s="9">
        <f>+C107/'Total x Ano'!$E$30</f>
        <v>1.1012987750934349E-5</v>
      </c>
      <c r="Q107" s="9">
        <f>+D107/'Total x Ano'!$E$30</f>
        <v>3.6676613291163323E-4</v>
      </c>
      <c r="R107" s="9">
        <f>+E107/'Total x Ano'!$E$30</f>
        <v>4.3687386962910922E-6</v>
      </c>
      <c r="S107" s="9">
        <f>+F107/'Total x Ano'!$E$30</f>
        <v>6.9817361449840351E-4</v>
      </c>
      <c r="T107" s="9">
        <f>+G107/'Total x Ano'!$E$30</f>
        <v>2.5675302339539347E-5</v>
      </c>
      <c r="U107" s="9">
        <f>+H107/'Total x Ano'!$E$30</f>
        <v>1.8660902148578912E-5</v>
      </c>
      <c r="V107" s="9">
        <f>+I107/'Total x Ano'!$E$30</f>
        <v>5.4471774839839447E-5</v>
      </c>
      <c r="W107" s="9">
        <f>+J107/'Total x Ano'!$E$30</f>
        <v>0</v>
      </c>
      <c r="X107" s="9">
        <f>+K107/'Total x Ano'!$E$30</f>
        <v>8.2470519480957858E-5</v>
      </c>
      <c r="Y107" s="9">
        <f>+L107/'Total x Ano'!$E$30</f>
        <v>1.3208574597459812E-3</v>
      </c>
    </row>
    <row r="108" spans="1:25" x14ac:dyDescent="0.25">
      <c r="A108" s="1" t="s">
        <v>536</v>
      </c>
      <c r="B108" s="10">
        <f>tab_dinamicas!C108</f>
        <v>37700.43742208575</v>
      </c>
      <c r="C108" s="10">
        <f>tab_dinamicas!D108</f>
        <v>2104.2451374394354</v>
      </c>
      <c r="D108" s="10">
        <f>tab_dinamicas!E108</f>
        <v>313035.5517916102</v>
      </c>
      <c r="E108" s="10">
        <f>tab_dinamicas!F108</f>
        <v>100.29768932571527</v>
      </c>
      <c r="F108" s="10">
        <f>tab_dinamicas!G108</f>
        <v>269800.25918650633</v>
      </c>
      <c r="G108" s="10">
        <f>tab_dinamicas!H108</f>
        <v>7649.8069138034261</v>
      </c>
      <c r="H108" s="10">
        <f>tab_dinamicas!I108</f>
        <v>6038.7675976189157</v>
      </c>
      <c r="I108" s="10">
        <f>tab_dinamicas!J108</f>
        <v>37270.747349152196</v>
      </c>
      <c r="J108" s="10">
        <f>tab_dinamicas!K108</f>
        <v>10332.834497339914</v>
      </c>
      <c r="K108" s="10">
        <f>tab_dinamicas!L108</f>
        <v>48417.491688517861</v>
      </c>
      <c r="L108" s="10">
        <f t="shared" si="3"/>
        <v>732450.43927339977</v>
      </c>
      <c r="N108" s="1" t="s">
        <v>536</v>
      </c>
      <c r="O108" s="9">
        <f>+B108/'Total x Ano'!$E$30</f>
        <v>2.3216534280307322E-4</v>
      </c>
      <c r="P108" s="9">
        <f>+C108/'Total x Ano'!$E$30</f>
        <v>1.2958279189331983E-5</v>
      </c>
      <c r="Q108" s="9">
        <f>+D108/'Total x Ano'!$E$30</f>
        <v>1.9277231555057011E-3</v>
      </c>
      <c r="R108" s="9">
        <f>+E108/'Total x Ano'!$E$30</f>
        <v>6.1764926395839576E-7</v>
      </c>
      <c r="S108" s="9">
        <f>+F108/'Total x Ano'!$E$30</f>
        <v>1.6614732864000767E-3</v>
      </c>
      <c r="T108" s="9">
        <f>+G108/'Total x Ano'!$E$30</f>
        <v>4.710873841161483E-5</v>
      </c>
      <c r="U108" s="9">
        <f>+H108/'Total x Ano'!$E$30</f>
        <v>3.7187699806049685E-5</v>
      </c>
      <c r="V108" s="9">
        <f>+I108/'Total x Ano'!$E$30</f>
        <v>2.2951924238877791E-4</v>
      </c>
      <c r="W108" s="9">
        <f>+J108/'Total x Ano'!$E$30</f>
        <v>6.3631252771539405E-5</v>
      </c>
      <c r="X108" s="9">
        <f>+K108/'Total x Ano'!$E$30</f>
        <v>2.9816268256199465E-4</v>
      </c>
      <c r="Y108" s="9">
        <f>+L108/'Total x Ano'!$E$30</f>
        <v>4.5105473291021181E-3</v>
      </c>
    </row>
    <row r="109" spans="1:25" x14ac:dyDescent="0.25">
      <c r="A109" s="1" t="s">
        <v>537</v>
      </c>
      <c r="B109" s="10">
        <f>tab_dinamicas!C109</f>
        <v>24572.399374318207</v>
      </c>
      <c r="C109" s="10">
        <f>tab_dinamicas!D109</f>
        <v>48800.675568876963</v>
      </c>
      <c r="D109" s="10">
        <f>tab_dinamicas!E109</f>
        <v>144567.80309889046</v>
      </c>
      <c r="E109" s="10">
        <f>tab_dinamicas!F109</f>
        <v>2260.9439933097374</v>
      </c>
      <c r="F109" s="10">
        <f>tab_dinamicas!G109</f>
        <v>194669.52034238161</v>
      </c>
      <c r="G109" s="10">
        <f>tab_dinamicas!H109</f>
        <v>5127.9133329683982</v>
      </c>
      <c r="H109" s="10">
        <f>tab_dinamicas!I109</f>
        <v>3553.809008664447</v>
      </c>
      <c r="I109" s="10">
        <f>tab_dinamicas!J109</f>
        <v>23393.763419276274</v>
      </c>
      <c r="J109" s="10">
        <f>tab_dinamicas!K109</f>
        <v>6100.7995601228122</v>
      </c>
      <c r="K109" s="10">
        <f>tab_dinamicas!L109</f>
        <v>18423.604574425746</v>
      </c>
      <c r="L109" s="10">
        <f t="shared" si="3"/>
        <v>471471.23227323469</v>
      </c>
      <c r="N109" s="1" t="s">
        <v>537</v>
      </c>
      <c r="O109" s="9">
        <f>+B109/'Total x Ano'!$E$30</f>
        <v>1.5132077806849465E-4</v>
      </c>
      <c r="P109" s="9">
        <f>+C109/'Total x Ano'!$E$30</f>
        <v>3.0052239038034655E-4</v>
      </c>
      <c r="Q109" s="9">
        <f>+D109/'Total x Ano'!$E$30</f>
        <v>8.9027172785742742E-4</v>
      </c>
      <c r="R109" s="9">
        <f>+E109/'Total x Ano'!$E$30</f>
        <v>1.3923255886622655E-5</v>
      </c>
      <c r="S109" s="9">
        <f>+F109/'Total x Ano'!$E$30</f>
        <v>1.1988061416264187E-3</v>
      </c>
      <c r="T109" s="9">
        <f>+G109/'Total x Ano'!$E$30</f>
        <v>3.1578513094800929E-5</v>
      </c>
      <c r="U109" s="9">
        <f>+H109/'Total x Ano'!$E$30</f>
        <v>2.1884926095575914E-5</v>
      </c>
      <c r="V109" s="9">
        <f>+I109/'Total x Ano'!$E$30</f>
        <v>1.4406254874137193E-4</v>
      </c>
      <c r="W109" s="9">
        <f>+J109/'Total x Ano'!$E$30</f>
        <v>3.7569702584378926E-5</v>
      </c>
      <c r="X109" s="9">
        <f>+K109/'Total x Ano'!$E$30</f>
        <v>1.1345551309662182E-4</v>
      </c>
      <c r="Y109" s="9">
        <f>+L109/'Total x Ano'!$E$30</f>
        <v>2.9033954974320595E-3</v>
      </c>
    </row>
    <row r="110" spans="1:25" x14ac:dyDescent="0.25">
      <c r="A110" s="1" t="s">
        <v>538</v>
      </c>
      <c r="B110" s="10">
        <f>tab_dinamicas!C110</f>
        <v>118987.62498918835</v>
      </c>
      <c r="C110" s="10">
        <f>tab_dinamicas!D110</f>
        <v>177469.77067959073</v>
      </c>
      <c r="D110" s="10">
        <f>tab_dinamicas!E110</f>
        <v>716387.13427646074</v>
      </c>
      <c r="E110" s="10">
        <f>tab_dinamicas!F110</f>
        <v>2717.1157278545061</v>
      </c>
      <c r="F110" s="10">
        <f>tab_dinamicas!G110</f>
        <v>1112745.5087176487</v>
      </c>
      <c r="G110" s="10">
        <f>tab_dinamicas!H110</f>
        <v>26632.654784374259</v>
      </c>
      <c r="H110" s="10">
        <f>tab_dinamicas!I110</f>
        <v>59401.845166808343</v>
      </c>
      <c r="I110" s="10">
        <f>tab_dinamicas!J110</f>
        <v>63236.894310307893</v>
      </c>
      <c r="J110" s="10">
        <f>tab_dinamicas!K110</f>
        <v>4834.4530067220967</v>
      </c>
      <c r="K110" s="10">
        <f>tab_dinamicas!L110</f>
        <v>126713.69977146876</v>
      </c>
      <c r="L110" s="10">
        <f t="shared" si="3"/>
        <v>2409126.7014304241</v>
      </c>
      <c r="N110" s="1" t="s">
        <v>538</v>
      </c>
      <c r="O110" s="9">
        <f>+B110/'Total x Ano'!$E$30</f>
        <v>7.3274488663506096E-4</v>
      </c>
      <c r="P110" s="9">
        <f>+C110/'Total x Ano'!$E$30</f>
        <v>1.0928873234471476E-3</v>
      </c>
      <c r="Q110" s="9">
        <f>+D110/'Total x Ano'!$E$30</f>
        <v>4.4116269195214079E-3</v>
      </c>
      <c r="R110" s="9">
        <f>+E110/'Total x Ano'!$E$30</f>
        <v>1.6732434622188623E-5</v>
      </c>
      <c r="S110" s="9">
        <f>+F110/'Total x Ano'!$E$30</f>
        <v>6.8524653863212522E-3</v>
      </c>
      <c r="T110" s="9">
        <f>+G110/'Total x Ano'!$E$30</f>
        <v>1.6400816145830486E-4</v>
      </c>
      <c r="U110" s="9">
        <f>+H110/'Total x Ano'!$E$30</f>
        <v>3.6580609375656836E-4</v>
      </c>
      <c r="V110" s="9">
        <f>+I110/'Total x Ano'!$E$30</f>
        <v>3.8942294172835366E-4</v>
      </c>
      <c r="W110" s="9">
        <f>+J110/'Total x Ano'!$E$30</f>
        <v>2.9771337319111882E-5</v>
      </c>
      <c r="X110" s="9">
        <f>+K110/'Total x Ano'!$E$30</f>
        <v>7.8032329481818481E-4</v>
      </c>
      <c r="Y110" s="9">
        <f>+L110/'Total x Ano'!$E$30</f>
        <v>1.4835788779627579E-2</v>
      </c>
    </row>
    <row r="111" spans="1:25" x14ac:dyDescent="0.25">
      <c r="A111" s="1" t="s">
        <v>539</v>
      </c>
      <c r="B111" s="10">
        <f>tab_dinamicas!C111</f>
        <v>36205.085557077866</v>
      </c>
      <c r="C111" s="10">
        <f>tab_dinamicas!D111</f>
        <v>17941.278832076696</v>
      </c>
      <c r="D111" s="10">
        <f>tab_dinamicas!E111</f>
        <v>367953.158768175</v>
      </c>
      <c r="E111" s="10">
        <f>tab_dinamicas!F111</f>
        <v>1817.793210818435</v>
      </c>
      <c r="F111" s="10">
        <f>tab_dinamicas!G111</f>
        <v>274576.09136002423</v>
      </c>
      <c r="G111" s="10">
        <f>tab_dinamicas!H111</f>
        <v>15154.279576406805</v>
      </c>
      <c r="H111" s="10">
        <f>tab_dinamicas!I111</f>
        <v>12672.390960359111</v>
      </c>
      <c r="I111" s="10">
        <f>tab_dinamicas!J111</f>
        <v>26631.144587510338</v>
      </c>
      <c r="J111" s="10">
        <f>tab_dinamicas!K111</f>
        <v>8307.7159515882595</v>
      </c>
      <c r="K111" s="10">
        <f>tab_dinamicas!L111</f>
        <v>55970.93289279491</v>
      </c>
      <c r="L111" s="10">
        <f t="shared" si="3"/>
        <v>817229.87169683166</v>
      </c>
      <c r="N111" s="1" t="s">
        <v>539</v>
      </c>
      <c r="O111" s="9">
        <f>+B111/'Total x Ano'!$E$30</f>
        <v>2.2295672608428177E-4</v>
      </c>
      <c r="P111" s="9">
        <f>+C111/'Total x Ano'!$E$30</f>
        <v>1.1048527378450143E-4</v>
      </c>
      <c r="Q111" s="9">
        <f>+D111/'Total x Ano'!$E$30</f>
        <v>2.2659145909761395E-3</v>
      </c>
      <c r="R111" s="9">
        <f>+E111/'Total x Ano'!$E$30</f>
        <v>1.1194262263056063E-5</v>
      </c>
      <c r="S111" s="9">
        <f>+F111/'Total x Ano'!$E$30</f>
        <v>1.6908836272224138E-3</v>
      </c>
      <c r="T111" s="9">
        <f>+G111/'Total x Ano'!$E$30</f>
        <v>9.3322485184986207E-5</v>
      </c>
      <c r="U111" s="9">
        <f>+H111/'Total x Ano'!$E$30</f>
        <v>7.8038616860259501E-5</v>
      </c>
      <c r="V111" s="9">
        <f>+I111/'Total x Ano'!$E$30</f>
        <v>1.6399886142370081E-4</v>
      </c>
      <c r="W111" s="9">
        <f>+J111/'Total x Ano'!$E$30</f>
        <v>5.1160247829939911E-5</v>
      </c>
      <c r="X111" s="9">
        <f>+K111/'Total x Ano'!$E$30</f>
        <v>3.4467798547215439E-4</v>
      </c>
      <c r="Y111" s="9">
        <f>+L111/'Total x Ano'!$E$30</f>
        <v>5.0326326771014335E-3</v>
      </c>
    </row>
    <row r="112" spans="1:25" x14ac:dyDescent="0.25">
      <c r="A112" s="1" t="s">
        <v>540</v>
      </c>
      <c r="B112" s="10">
        <f>tab_dinamicas!C112</f>
        <v>21776.518743559314</v>
      </c>
      <c r="C112" s="10">
        <f>tab_dinamicas!D112</f>
        <v>16519.894619953786</v>
      </c>
      <c r="D112" s="10">
        <f>tab_dinamicas!E112</f>
        <v>409595.99481495452</v>
      </c>
      <c r="E112" s="10">
        <f>tab_dinamicas!F112</f>
        <v>6596.2715624902639</v>
      </c>
      <c r="F112" s="10">
        <f>tab_dinamicas!G112</f>
        <v>241065.53487064698</v>
      </c>
      <c r="G112" s="10">
        <f>tab_dinamicas!H112</f>
        <v>9031.4568276804821</v>
      </c>
      <c r="H112" s="10">
        <f>tab_dinamicas!I112</f>
        <v>6806.7483565443772</v>
      </c>
      <c r="I112" s="10">
        <f>tab_dinamicas!J112</f>
        <v>28199.772213367258</v>
      </c>
      <c r="J112" s="10">
        <f>tab_dinamicas!K112</f>
        <v>818.52194725784238</v>
      </c>
      <c r="K112" s="10">
        <f>tab_dinamicas!L112</f>
        <v>26596.016894999899</v>
      </c>
      <c r="L112" s="10">
        <f t="shared" si="3"/>
        <v>767006.73085145478</v>
      </c>
      <c r="N112" s="1" t="s">
        <v>540</v>
      </c>
      <c r="O112" s="9">
        <f>+B112/'Total x Ano'!$E$30</f>
        <v>1.3410329653613584E-4</v>
      </c>
      <c r="P112" s="9">
        <f>+C112/'Total x Ano'!$E$30</f>
        <v>1.0173216174052624E-4</v>
      </c>
      <c r="Q112" s="9">
        <f>+D112/'Total x Ano'!$E$30</f>
        <v>2.5223578570807655E-3</v>
      </c>
      <c r="R112" s="9">
        <f>+E112/'Total x Ano'!$E$30</f>
        <v>4.0620898675052838E-5</v>
      </c>
      <c r="S112" s="9">
        <f>+F112/'Total x Ano'!$E$30</f>
        <v>1.4845202434829899E-3</v>
      </c>
      <c r="T112" s="9">
        <f>+G112/'Total x Ano'!$E$30</f>
        <v>5.5617160271494582E-5</v>
      </c>
      <c r="U112" s="9">
        <f>+H112/'Total x Ano'!$E$30</f>
        <v>4.1917048544524607E-5</v>
      </c>
      <c r="V112" s="9">
        <f>+I112/'Total x Ano'!$E$30</f>
        <v>1.7365872203513492E-4</v>
      </c>
      <c r="W112" s="9">
        <f>+J112/'Total x Ano'!$E$30</f>
        <v>5.0405894857238662E-6</v>
      </c>
      <c r="X112" s="9">
        <f>+K112/'Total x Ano'!$E$30</f>
        <v>1.6378253945686897E-4</v>
      </c>
      <c r="Y112" s="9">
        <f>+L112/'Total x Ano'!$E$30</f>
        <v>4.7233505173092175E-3</v>
      </c>
    </row>
    <row r="113" spans="1:25" x14ac:dyDescent="0.25">
      <c r="A113" s="1" t="s">
        <v>541</v>
      </c>
      <c r="B113" s="10">
        <f>tab_dinamicas!C113</f>
        <v>461979.64522197982</v>
      </c>
      <c r="C113" s="10">
        <f>tab_dinamicas!D113</f>
        <v>170901.19608274673</v>
      </c>
      <c r="D113" s="10">
        <f>tab_dinamicas!E113</f>
        <v>775291.59495020087</v>
      </c>
      <c r="E113" s="10">
        <f>tab_dinamicas!F113</f>
        <v>6610.4485041729586</v>
      </c>
      <c r="F113" s="10">
        <f>tab_dinamicas!G113</f>
        <v>1784596.9421559875</v>
      </c>
      <c r="G113" s="10">
        <f>tab_dinamicas!H113</f>
        <v>34059.083354316426</v>
      </c>
      <c r="H113" s="10">
        <f>tab_dinamicas!I113</f>
        <v>37473.207649160271</v>
      </c>
      <c r="I113" s="10">
        <f>tab_dinamicas!J113</f>
        <v>121378.52517398637</v>
      </c>
      <c r="J113" s="10">
        <f>tab_dinamicas!K113</f>
        <v>4201.1202319949425</v>
      </c>
      <c r="K113" s="10">
        <f>tab_dinamicas!L113</f>
        <v>214121.05994940831</v>
      </c>
      <c r="L113" s="10">
        <f t="shared" si="3"/>
        <v>3610612.8232739544</v>
      </c>
      <c r="N113" s="1" t="s">
        <v>541</v>
      </c>
      <c r="O113" s="9">
        <f>+B113/'Total x Ano'!$E$30</f>
        <v>2.8449447814144022E-3</v>
      </c>
      <c r="P113" s="9">
        <f>+C113/'Total x Ano'!$E$30</f>
        <v>1.0524369871306126E-3</v>
      </c>
      <c r="Q113" s="9">
        <f>+D113/'Total x Ano'!$E$30</f>
        <v>4.7743700397627018E-3</v>
      </c>
      <c r="R113" s="9">
        <f>+E113/'Total x Ano'!$E$30</f>
        <v>4.0708202556671303E-5</v>
      </c>
      <c r="S113" s="9">
        <f>+F113/'Total x Ano'!$E$30</f>
        <v>1.0989834314183378E-2</v>
      </c>
      <c r="T113" s="9">
        <f>+G113/'Total x Ano'!$E$30</f>
        <v>2.0974130018663986E-4</v>
      </c>
      <c r="U113" s="9">
        <f>+H113/'Total x Ano'!$E$30</f>
        <v>2.307660254016416E-4</v>
      </c>
      <c r="V113" s="9">
        <f>+I113/'Total x Ano'!$E$30</f>
        <v>7.4746843360076233E-4</v>
      </c>
      <c r="W113" s="9">
        <f>+J113/'Total x Ano'!$E$30</f>
        <v>2.5871172472037368E-5</v>
      </c>
      <c r="X113" s="9">
        <f>+K113/'Total x Ano'!$E$30</f>
        <v>1.3185918435893182E-3</v>
      </c>
      <c r="Y113" s="9">
        <f>+L113/'Total x Ano'!$E$30</f>
        <v>2.2234733100298165E-2</v>
      </c>
    </row>
    <row r="114" spans="1:25" x14ac:dyDescent="0.25">
      <c r="A114" s="1" t="s">
        <v>542</v>
      </c>
      <c r="B114" s="10">
        <f>tab_dinamicas!C114</f>
        <v>13401.446661124066</v>
      </c>
      <c r="C114" s="10">
        <f>tab_dinamicas!D114</f>
        <v>6295.1901847582485</v>
      </c>
      <c r="D114" s="10">
        <f>tab_dinamicas!E114</f>
        <v>297193.53805490275</v>
      </c>
      <c r="E114" s="10">
        <f>tab_dinamicas!F114</f>
        <v>3224.4762180637395</v>
      </c>
      <c r="F114" s="10">
        <f>tab_dinamicas!G114</f>
        <v>182502.52526978467</v>
      </c>
      <c r="G114" s="10">
        <f>tab_dinamicas!H114</f>
        <v>8812.4999211529212</v>
      </c>
      <c r="H114" s="10">
        <f>tab_dinamicas!I114</f>
        <v>4766.2445665549903</v>
      </c>
      <c r="I114" s="10">
        <f>tab_dinamicas!J114</f>
        <v>14563.607597665665</v>
      </c>
      <c r="J114" s="10">
        <f>tab_dinamicas!K114</f>
        <v>365.84860107272425</v>
      </c>
      <c r="K114" s="10">
        <f>tab_dinamicas!L114</f>
        <v>16645.032829784344</v>
      </c>
      <c r="L114" s="10">
        <f t="shared" si="3"/>
        <v>547770.40990486403</v>
      </c>
      <c r="N114" s="1" t="s">
        <v>542</v>
      </c>
      <c r="O114" s="9">
        <f>+B114/'Total x Ano'!$E$30</f>
        <v>8.2528258844929777E-5</v>
      </c>
      <c r="P114" s="9">
        <f>+C114/'Total x Ano'!$E$30</f>
        <v>3.8766791241492256E-5</v>
      </c>
      <c r="Q114" s="9">
        <f>+D114/'Total x Ano'!$E$30</f>
        <v>1.8301654930123995E-3</v>
      </c>
      <c r="R114" s="9">
        <f>+E114/'Total x Ano'!$E$30</f>
        <v>1.9856841928538789E-5</v>
      </c>
      <c r="S114" s="9">
        <f>+F114/'Total x Ano'!$E$30</f>
        <v>1.1238798337354135E-3</v>
      </c>
      <c r="T114" s="9">
        <f>+G114/'Total x Ano'!$E$30</f>
        <v>5.4268788508749684E-5</v>
      </c>
      <c r="U114" s="9">
        <f>+H114/'Total x Ano'!$E$30</f>
        <v>2.9351298800296653E-5</v>
      </c>
      <c r="V114" s="9">
        <f>+I114/'Total x Ano'!$E$30</f>
        <v>8.9685032364657117E-5</v>
      </c>
      <c r="W114" s="9">
        <f>+J114/'Total x Ano'!$E$30</f>
        <v>2.2529543870044229E-6</v>
      </c>
      <c r="X114" s="9">
        <f>+K114/'Total x Ano'!$E$30</f>
        <v>1.0250278291549581E-4</v>
      </c>
      <c r="Y114" s="9">
        <f>+L114/'Total x Ano'!$E$30</f>
        <v>3.3732580757389768E-3</v>
      </c>
    </row>
    <row r="115" spans="1:25" x14ac:dyDescent="0.25">
      <c r="A115" s="1" t="s">
        <v>543</v>
      </c>
      <c r="B115" s="10">
        <f>tab_dinamicas!C115</f>
        <v>40652.202460412242</v>
      </c>
      <c r="C115" s="10">
        <f>tab_dinamicas!D115</f>
        <v>8486.1205772043995</v>
      </c>
      <c r="D115" s="10">
        <f>tab_dinamicas!E115</f>
        <v>208431.58179272711</v>
      </c>
      <c r="E115" s="10">
        <f>tab_dinamicas!F115</f>
        <v>9571.6200240644012</v>
      </c>
      <c r="F115" s="10">
        <f>tab_dinamicas!G115</f>
        <v>203933.37901521247</v>
      </c>
      <c r="G115" s="10">
        <f>tab_dinamicas!H115</f>
        <v>10805.832907789989</v>
      </c>
      <c r="H115" s="10">
        <f>tab_dinamicas!I115</f>
        <v>9128.001841971638</v>
      </c>
      <c r="I115" s="10">
        <f>tab_dinamicas!J115</f>
        <v>3774.4102022436009</v>
      </c>
      <c r="J115" s="10">
        <f>tab_dinamicas!K115</f>
        <v>228.7799835046055</v>
      </c>
      <c r="K115" s="10">
        <f>tab_dinamicas!L115</f>
        <v>26856.857651325412</v>
      </c>
      <c r="L115" s="10">
        <f t="shared" si="3"/>
        <v>521868.78645645588</v>
      </c>
      <c r="N115" s="1" t="s">
        <v>543</v>
      </c>
      <c r="O115" s="9">
        <f>+B115/'Total x Ano'!$E$30</f>
        <v>2.5034278552939378E-4</v>
      </c>
      <c r="P115" s="9">
        <f>+C115/'Total x Ano'!$E$30</f>
        <v>5.2258892140086849E-5</v>
      </c>
      <c r="Q115" s="9">
        <f>+D115/'Total x Ano'!$E$30</f>
        <v>1.2835551242051904E-3</v>
      </c>
      <c r="R115" s="9">
        <f>+E115/'Total x Ano'!$E$30</f>
        <v>5.894357190576942E-5</v>
      </c>
      <c r="S115" s="9">
        <f>+F115/'Total x Ano'!$E$30</f>
        <v>1.2558544697499816E-3</v>
      </c>
      <c r="T115" s="9">
        <f>+G115/'Total x Ano'!$E$30</f>
        <v>6.654405287722516E-5</v>
      </c>
      <c r="U115" s="9">
        <f>+H115/'Total x Ano'!$E$30</f>
        <v>5.6211699960461243E-5</v>
      </c>
      <c r="V115" s="9">
        <f>+I115/'Total x Ano'!$E$30</f>
        <v>2.3243423641815734E-5</v>
      </c>
      <c r="W115" s="9">
        <f>+J115/'Total x Ano'!$E$30</f>
        <v>1.40886384691421E-6</v>
      </c>
      <c r="X115" s="9">
        <f>+K115/'Total x Ano'!$E$30</f>
        <v>1.6538883868706965E-4</v>
      </c>
      <c r="Y115" s="9">
        <f>+L115/'Total x Ano'!$E$30</f>
        <v>3.2137517225439083E-3</v>
      </c>
    </row>
    <row r="116" spans="1:25" x14ac:dyDescent="0.25">
      <c r="A116" s="1" t="s">
        <v>544</v>
      </c>
      <c r="B116" s="10">
        <f>tab_dinamicas!C116</f>
        <v>193182.60365463639</v>
      </c>
      <c r="C116" s="10">
        <f>tab_dinamicas!D116</f>
        <v>108657.36008658035</v>
      </c>
      <c r="D116" s="10">
        <f>tab_dinamicas!E116</f>
        <v>1082506.96276617</v>
      </c>
      <c r="E116" s="10">
        <f>tab_dinamicas!F116</f>
        <v>8665.6014011330153</v>
      </c>
      <c r="F116" s="10">
        <f>tab_dinamicas!G116</f>
        <v>1451361.8503817241</v>
      </c>
      <c r="G116" s="10">
        <f>tab_dinamicas!H116</f>
        <v>68153.352480734087</v>
      </c>
      <c r="H116" s="10">
        <f>tab_dinamicas!I116</f>
        <v>52490.062693790154</v>
      </c>
      <c r="I116" s="10">
        <f>tab_dinamicas!J116</f>
        <v>132572.39785513576</v>
      </c>
      <c r="J116" s="10">
        <f>tab_dinamicas!K116</f>
        <v>12890.357459605399</v>
      </c>
      <c r="K116" s="10">
        <f>tab_dinamicas!L116</f>
        <v>251755.08430274751</v>
      </c>
      <c r="L116" s="10">
        <f t="shared" si="3"/>
        <v>3362235.6330822567</v>
      </c>
      <c r="N116" s="1" t="s">
        <v>544</v>
      </c>
      <c r="O116" s="9">
        <f>+B116/'Total x Ano'!$E$30</f>
        <v>1.1896494700826623E-3</v>
      </c>
      <c r="P116" s="9">
        <f>+C116/'Total x Ano'!$E$30</f>
        <v>6.6912945784018056E-4</v>
      </c>
      <c r="Q116" s="9">
        <f>+D116/'Total x Ano'!$E$30</f>
        <v>6.666251568478946E-3</v>
      </c>
      <c r="R116" s="9">
        <f>+E116/'Total x Ano'!$E$30</f>
        <v>5.3364163852121527E-5</v>
      </c>
      <c r="S116" s="9">
        <f>+F116/'Total x Ano'!$E$30</f>
        <v>8.9377191503825729E-3</v>
      </c>
      <c r="T116" s="9">
        <f>+G116/'Total x Ano'!$E$30</f>
        <v>4.1969928000355072E-4</v>
      </c>
      <c r="U116" s="9">
        <f>+H116/'Total x Ano'!$E$30</f>
        <v>3.2324222826973222E-4</v>
      </c>
      <c r="V116" s="9">
        <f>+I116/'Total x Ano'!$E$30</f>
        <v>8.1640209766457904E-4</v>
      </c>
      <c r="W116" s="9">
        <f>+J116/'Total x Ano'!$E$30</f>
        <v>7.9380889536052255E-5</v>
      </c>
      <c r="X116" s="9">
        <f>+K116/'Total x Ano'!$E$30</f>
        <v>1.5503482040588571E-3</v>
      </c>
      <c r="Y116" s="9">
        <f>+L116/'Total x Ano'!$E$30</f>
        <v>2.0705186510169254E-2</v>
      </c>
    </row>
    <row r="117" spans="1:25" x14ac:dyDescent="0.25">
      <c r="A117" s="1" t="s">
        <v>545</v>
      </c>
      <c r="B117" s="10">
        <f>tab_dinamicas!C117</f>
        <v>942449.78589778987</v>
      </c>
      <c r="C117" s="10">
        <f>tab_dinamicas!D117</f>
        <v>248906.21755568928</v>
      </c>
      <c r="D117" s="10">
        <f>tab_dinamicas!E117</f>
        <v>3114701.3429807997</v>
      </c>
      <c r="E117" s="10">
        <f>tab_dinamicas!F117</f>
        <v>36877.267342417974</v>
      </c>
      <c r="F117" s="10">
        <f>tab_dinamicas!G117</f>
        <v>3688173.3348099655</v>
      </c>
      <c r="G117" s="10">
        <f>tab_dinamicas!H117</f>
        <v>192003.07645586814</v>
      </c>
      <c r="H117" s="10">
        <f>tab_dinamicas!I117</f>
        <v>138350.80724619699</v>
      </c>
      <c r="I117" s="10">
        <f>tab_dinamicas!J117</f>
        <v>322369.70456209453</v>
      </c>
      <c r="J117" s="10">
        <f>tab_dinamicas!K117</f>
        <v>160807.16758986562</v>
      </c>
      <c r="K117" s="10">
        <f>tab_dinamicas!L117</f>
        <v>445752.49299613771</v>
      </c>
      <c r="L117" s="10">
        <f t="shared" si="3"/>
        <v>9290391.1974368244</v>
      </c>
      <c r="N117" s="1" t="s">
        <v>545</v>
      </c>
      <c r="O117" s="9">
        <f>+B117/'Total x Ano'!$E$30</f>
        <v>5.8037570006936583E-3</v>
      </c>
      <c r="P117" s="9">
        <f>+C117/'Total x Ano'!$E$30</f>
        <v>1.5328044255205322E-3</v>
      </c>
      <c r="Q117" s="9">
        <f>+D117/'Total x Ano'!$E$30</f>
        <v>1.918083063404211E-2</v>
      </c>
      <c r="R117" s="9">
        <f>+E117/'Total x Ano'!$E$30</f>
        <v>2.2709612937216102E-4</v>
      </c>
      <c r="S117" s="9">
        <f>+F117/'Total x Ano'!$E$30</f>
        <v>2.2712363175173396E-2</v>
      </c>
      <c r="T117" s="9">
        <f>+G117/'Total x Ano'!$E$30</f>
        <v>1.18238575233367E-3</v>
      </c>
      <c r="U117" s="9">
        <f>+H117/'Total x Ano'!$E$30</f>
        <v>8.5198646985932506E-4</v>
      </c>
      <c r="V117" s="9">
        <f>+I117/'Total x Ano'!$E$30</f>
        <v>1.985204365961531E-3</v>
      </c>
      <c r="W117" s="9">
        <f>+J117/'Total x Ano'!$E$30</f>
        <v>9.9027634005173113E-4</v>
      </c>
      <c r="X117" s="9">
        <f>+K117/'Total x Ano'!$E$30</f>
        <v>2.7450153743082853E-3</v>
      </c>
      <c r="Y117" s="9">
        <f>+L117/'Total x Ano'!$E$30</f>
        <v>5.7211719667316391E-2</v>
      </c>
    </row>
    <row r="118" spans="1:25" x14ac:dyDescent="0.25">
      <c r="A118" s="1" t="s">
        <v>546</v>
      </c>
      <c r="B118" s="10">
        <f>tab_dinamicas!C118</f>
        <v>88909.242563634587</v>
      </c>
      <c r="C118" s="10">
        <f>tab_dinamicas!D118</f>
        <v>29854.52440024172</v>
      </c>
      <c r="D118" s="10">
        <f>tab_dinamicas!E118</f>
        <v>759122.98613709467</v>
      </c>
      <c r="E118" s="10">
        <f>tab_dinamicas!F118</f>
        <v>854.53151641766488</v>
      </c>
      <c r="F118" s="10">
        <f>tab_dinamicas!G118</f>
        <v>863431.98134357587</v>
      </c>
      <c r="G118" s="10">
        <f>tab_dinamicas!H118</f>
        <v>33975.517615690012</v>
      </c>
      <c r="H118" s="10">
        <f>tab_dinamicas!I118</f>
        <v>26381.036649103116</v>
      </c>
      <c r="I118" s="10">
        <f>tab_dinamicas!J118</f>
        <v>100852.73771310967</v>
      </c>
      <c r="J118" s="10">
        <f>tab_dinamicas!K118</f>
        <v>2201.1395722747775</v>
      </c>
      <c r="K118" s="10">
        <f>tab_dinamicas!L118</f>
        <v>96660.524423716342</v>
      </c>
      <c r="L118" s="10">
        <f t="shared" si="3"/>
        <v>2002244.2219348582</v>
      </c>
      <c r="N118" s="1" t="s">
        <v>546</v>
      </c>
      <c r="O118" s="9">
        <f>+B118/'Total x Ano'!$E$30</f>
        <v>5.4751738148415966E-4</v>
      </c>
      <c r="P118" s="9">
        <f>+C118/'Total x Ano'!$E$30</f>
        <v>1.8384895151228115E-4</v>
      </c>
      <c r="Q118" s="9">
        <f>+D118/'Total x Ano'!$E$30</f>
        <v>4.6748011523856936E-3</v>
      </c>
      <c r="R118" s="9">
        <f>+E118/'Total x Ano'!$E$30</f>
        <v>5.2623421904626066E-6</v>
      </c>
      <c r="S118" s="9">
        <f>+F118/'Total x Ano'!$E$30</f>
        <v>5.3171526815849277E-3</v>
      </c>
      <c r="T118" s="9">
        <f>+G118/'Total x Ano'!$E$30</f>
        <v>2.0922668895978369E-4</v>
      </c>
      <c r="U118" s="9">
        <f>+H118/'Total x Ano'!$E$30</f>
        <v>1.6245865660835654E-4</v>
      </c>
      <c r="V118" s="9">
        <f>+I118/'Total x Ano'!$E$30</f>
        <v>6.2106734098729048E-4</v>
      </c>
      <c r="W118" s="9">
        <f>+J118/'Total x Ano'!$E$30</f>
        <v>1.3554970666075401E-5</v>
      </c>
      <c r="X118" s="9">
        <f>+K118/'Total x Ano'!$E$30</f>
        <v>5.9525101889694183E-4</v>
      </c>
      <c r="Y118" s="9">
        <f>+L118/'Total x Ano'!$E$30</f>
        <v>1.2330141185275971E-2</v>
      </c>
    </row>
    <row r="119" spans="1:25" x14ac:dyDescent="0.25">
      <c r="A119" s="1" t="s">
        <v>547</v>
      </c>
      <c r="B119" s="10">
        <f>tab_dinamicas!C119</f>
        <v>904433.92492053693</v>
      </c>
      <c r="C119" s="10">
        <f>tab_dinamicas!D119</f>
        <v>439642.63254700613</v>
      </c>
      <c r="D119" s="10">
        <f>tab_dinamicas!E119</f>
        <v>15659246.095439978</v>
      </c>
      <c r="E119" s="10">
        <f>tab_dinamicas!F119</f>
        <v>95037.007887993561</v>
      </c>
      <c r="F119" s="10">
        <f>tab_dinamicas!G119</f>
        <v>6761168.753753284</v>
      </c>
      <c r="G119" s="10">
        <f>tab_dinamicas!H119</f>
        <v>344650.41754507867</v>
      </c>
      <c r="H119" s="10">
        <f>tab_dinamicas!I119</f>
        <v>175086.30403729586</v>
      </c>
      <c r="I119" s="10">
        <f>tab_dinamicas!J119</f>
        <v>655951.95892201364</v>
      </c>
      <c r="J119" s="10">
        <f>tab_dinamicas!K119</f>
        <v>553423.22311456245</v>
      </c>
      <c r="K119" s="10">
        <f>tab_dinamicas!L119</f>
        <v>1078068.1057270123</v>
      </c>
      <c r="L119" s="10">
        <f t="shared" si="3"/>
        <v>26666708.423894763</v>
      </c>
      <c r="N119" s="1" t="s">
        <v>547</v>
      </c>
      <c r="O119" s="9">
        <f>+B119/'Total x Ano'!$E$30</f>
        <v>5.56964922902713E-3</v>
      </c>
      <c r="P119" s="9">
        <f>+C119/'Total x Ano'!$E$30</f>
        <v>2.7073898733155416E-3</v>
      </c>
      <c r="Q119" s="9">
        <f>+D119/'Total x Ano'!$E$30</f>
        <v>9.6432150032713729E-2</v>
      </c>
      <c r="R119" s="9">
        <f>+E119/'Total x Ano'!$E$30</f>
        <v>5.8525314357144953E-4</v>
      </c>
      <c r="S119" s="9">
        <f>+F119/'Total x Ano'!$E$30</f>
        <v>4.1636362037141467E-2</v>
      </c>
      <c r="T119" s="9">
        <f>+G119/'Total x Ano'!$E$30</f>
        <v>2.1224125715236515E-3</v>
      </c>
      <c r="U119" s="9">
        <f>+H119/'Total x Ano'!$E$30</f>
        <v>1.0782095534289167E-3</v>
      </c>
      <c r="V119" s="9">
        <f>+I119/'Total x Ano'!$E$30</f>
        <v>4.0394574126681685E-3</v>
      </c>
      <c r="W119" s="9">
        <f>+J119/'Total x Ano'!$E$30</f>
        <v>3.4080690064965747E-3</v>
      </c>
      <c r="X119" s="9">
        <f>+K119/'Total x Ano'!$E$30</f>
        <v>6.6389163746027558E-3</v>
      </c>
      <c r="Y119" s="9">
        <f>+L119/'Total x Ano'!$E$30</f>
        <v>0.16421786923448939</v>
      </c>
    </row>
    <row r="120" spans="1:25" x14ac:dyDescent="0.25">
      <c r="A120" s="1" t="s">
        <v>548</v>
      </c>
      <c r="B120" s="10">
        <f>tab_dinamicas!C120</f>
        <v>3597041.6677969135</v>
      </c>
      <c r="C120" s="10">
        <f>tab_dinamicas!D120</f>
        <v>1235429.4108800786</v>
      </c>
      <c r="D120" s="10">
        <f>tab_dinamicas!E120</f>
        <v>25902165.40865564</v>
      </c>
      <c r="E120" s="10">
        <f>tab_dinamicas!F120</f>
        <v>1326663.2207862078</v>
      </c>
      <c r="F120" s="10">
        <f>tab_dinamicas!G120</f>
        <v>30271081.785661664</v>
      </c>
      <c r="G120" s="10">
        <f>tab_dinamicas!H120</f>
        <v>1403580.7560254466</v>
      </c>
      <c r="H120" s="10">
        <f>tab_dinamicas!I120</f>
        <v>681729.24603614514</v>
      </c>
      <c r="I120" s="10">
        <f>tab_dinamicas!J120</f>
        <v>3170426.825462441</v>
      </c>
      <c r="J120" s="10">
        <f>tab_dinamicas!K120</f>
        <v>397773.27571835928</v>
      </c>
      <c r="K120" s="10">
        <f>tab_dinamicas!L120</f>
        <v>8243584.5851618275</v>
      </c>
      <c r="L120" s="10">
        <f t="shared" si="3"/>
        <v>76229476.182184726</v>
      </c>
      <c r="N120" s="1" t="s">
        <v>548</v>
      </c>
      <c r="O120" s="9">
        <f>+B120/'Total x Ano'!$E$30</f>
        <v>2.215115974733449E-2</v>
      </c>
      <c r="P120" s="9">
        <f>+C120/'Total x Ano'!$E$30</f>
        <v>7.6079725408688351E-3</v>
      </c>
      <c r="Q120" s="9">
        <f>+D120/'Total x Ano'!$E$30</f>
        <v>0.15950969067323209</v>
      </c>
      <c r="R120" s="9">
        <f>+E120/'Total x Ano'!$E$30</f>
        <v>8.1698049810324715E-3</v>
      </c>
      <c r="S120" s="9">
        <f>+F120/'Total x Ano'!$E$30</f>
        <v>0.18641417872968521</v>
      </c>
      <c r="T120" s="9">
        <f>+G120/'Total x Ano'!$E$30</f>
        <v>8.643475504704538E-3</v>
      </c>
      <c r="U120" s="9">
        <f>+H120/'Total x Ano'!$E$30</f>
        <v>4.1981980827665924E-3</v>
      </c>
      <c r="V120" s="9">
        <f>+I120/'Total x Ano'!$E$30</f>
        <v>1.9523997096499063E-2</v>
      </c>
      <c r="W120" s="9">
        <f>+J120/'Total x Ano'!$E$30</f>
        <v>2.4495516558901797E-3</v>
      </c>
      <c r="X120" s="9">
        <f>+K120/'Total x Ano'!$E$30</f>
        <v>5.0765316585399504E-2</v>
      </c>
      <c r="Y120" s="9">
        <f>+L120/'Total x Ano'!$E$30</f>
        <v>0.46943334559741301</v>
      </c>
    </row>
    <row r="121" spans="1:25" x14ac:dyDescent="0.25">
      <c r="A121" s="1" t="s">
        <v>549</v>
      </c>
      <c r="B121" s="10">
        <f>tab_dinamicas!C121</f>
        <v>547332.67836256919</v>
      </c>
      <c r="C121" s="10">
        <f>tab_dinamicas!D121</f>
        <v>251539.13084956014</v>
      </c>
      <c r="D121" s="10">
        <f>tab_dinamicas!E121</f>
        <v>2314209.6078358479</v>
      </c>
      <c r="E121" s="10">
        <f>tab_dinamicas!F121</f>
        <v>71114.038525140422</v>
      </c>
      <c r="F121" s="10">
        <f>tab_dinamicas!G121</f>
        <v>4048595.2223182097</v>
      </c>
      <c r="G121" s="10">
        <f>tab_dinamicas!H121</f>
        <v>177783.09437892301</v>
      </c>
      <c r="H121" s="10">
        <f>tab_dinamicas!I121</f>
        <v>111484.25491406457</v>
      </c>
      <c r="I121" s="10">
        <f>tab_dinamicas!J121</f>
        <v>389385.25623905164</v>
      </c>
      <c r="J121" s="10">
        <f>tab_dinamicas!K121</f>
        <v>138197.55358004378</v>
      </c>
      <c r="K121" s="10">
        <f>tab_dinamicas!L121</f>
        <v>489958.41643412207</v>
      </c>
      <c r="L121" s="10">
        <f t="shared" si="3"/>
        <v>8539599.2534375321</v>
      </c>
      <c r="N121" s="1" t="s">
        <v>549</v>
      </c>
      <c r="O121" s="9">
        <f>+B121/'Total x Ano'!$E$30</f>
        <v>3.3705624546660749E-3</v>
      </c>
      <c r="P121" s="9">
        <f>+C121/'Total x Ano'!$E$30</f>
        <v>1.549018328043695E-3</v>
      </c>
      <c r="Q121" s="9">
        <f>+D121/'Total x Ano'!$E$30</f>
        <v>1.4251274087515631E-2</v>
      </c>
      <c r="R121" s="9">
        <f>+E121/'Total x Ano'!$E$30</f>
        <v>4.3793165971671547E-4</v>
      </c>
      <c r="S121" s="9">
        <f>+F121/'Total x Ano'!$E$30</f>
        <v>2.4931898989313899E-2</v>
      </c>
      <c r="T121" s="9">
        <f>+G121/'Total x Ano'!$E$30</f>
        <v>1.094816821061443E-3</v>
      </c>
      <c r="U121" s="9">
        <f>+H121/'Total x Ano'!$E$30</f>
        <v>6.8653792977230275E-4</v>
      </c>
      <c r="V121" s="9">
        <f>+I121/'Total x Ano'!$E$30</f>
        <v>2.3978968860515816E-3</v>
      </c>
      <c r="W121" s="9">
        <f>+J121/'Total x Ano'!$E$30</f>
        <v>8.5104270919310408E-4</v>
      </c>
      <c r="X121" s="9">
        <f>+K121/'Total x Ano'!$E$30</f>
        <v>3.0172425438236639E-3</v>
      </c>
      <c r="Y121" s="9">
        <f>+L121/'Total x Ano'!$E$30</f>
        <v>5.2588222409158107E-2</v>
      </c>
    </row>
    <row r="122" spans="1:25" x14ac:dyDescent="0.25">
      <c r="A122" s="1" t="s">
        <v>550</v>
      </c>
      <c r="B122" s="10">
        <f>tab_dinamicas!C122</f>
        <v>304430.05637835281</v>
      </c>
      <c r="C122" s="10">
        <f>tab_dinamicas!D122</f>
        <v>92656.715133590333</v>
      </c>
      <c r="D122" s="10">
        <f>tab_dinamicas!E122</f>
        <v>1696427.3484334284</v>
      </c>
      <c r="E122" s="10">
        <f>tab_dinamicas!F122</f>
        <v>17740.885526530587</v>
      </c>
      <c r="F122" s="10">
        <f>tab_dinamicas!G122</f>
        <v>1385743.6874536802</v>
      </c>
      <c r="G122" s="10">
        <f>tab_dinamicas!H122</f>
        <v>133199.19284941338</v>
      </c>
      <c r="H122" s="10">
        <f>tab_dinamicas!I122</f>
        <v>118960.21365349056</v>
      </c>
      <c r="I122" s="10">
        <f>tab_dinamicas!J122</f>
        <v>195149.79452698925</v>
      </c>
      <c r="J122" s="10">
        <f>tab_dinamicas!K122</f>
        <v>3129.4220810307588</v>
      </c>
      <c r="K122" s="10">
        <f>tab_dinamicas!L122</f>
        <v>262573.26298041304</v>
      </c>
      <c r="L122" s="10">
        <f t="shared" si="3"/>
        <v>4210010.5790169192</v>
      </c>
      <c r="N122" s="1" t="s">
        <v>550</v>
      </c>
      <c r="O122" s="9">
        <f>+B122/'Total x Ano'!$E$30</f>
        <v>1.874729133971119E-3</v>
      </c>
      <c r="P122" s="9">
        <f>+C122/'Total x Ano'!$E$30</f>
        <v>5.7059491886411599E-4</v>
      </c>
      <c r="Q122" s="9">
        <f>+D122/'Total x Ano'!$E$30</f>
        <v>1.0446871808941624E-2</v>
      </c>
      <c r="R122" s="9">
        <f>+E122/'Total x Ano'!$E$30</f>
        <v>1.092512196551905E-4</v>
      </c>
      <c r="S122" s="9">
        <f>+F122/'Total x Ano'!$E$30</f>
        <v>8.5336319744239025E-3</v>
      </c>
      <c r="T122" s="9">
        <f>+G122/'Total x Ano'!$E$30</f>
        <v>8.2026200181063724E-4</v>
      </c>
      <c r="U122" s="9">
        <f>+H122/'Total x Ano'!$E$30</f>
        <v>7.3257608323159596E-4</v>
      </c>
      <c r="V122" s="9">
        <f>+I122/'Total x Ano'!$E$30</f>
        <v>1.2017637471167884E-3</v>
      </c>
      <c r="W122" s="9">
        <f>+J122/'Total x Ano'!$E$30</f>
        <v>1.9271483300944081E-5</v>
      </c>
      <c r="X122" s="9">
        <f>+K122/'Total x Ano'!$E$30</f>
        <v>1.6169682841678948E-3</v>
      </c>
      <c r="Y122" s="9">
        <f>+L122/'Total x Ano'!$E$30</f>
        <v>2.5925920655483811E-2</v>
      </c>
    </row>
    <row r="123" spans="1:25" x14ac:dyDescent="0.25">
      <c r="A123" s="1" t="s">
        <v>551</v>
      </c>
      <c r="B123" s="10">
        <f>tab_dinamicas!C123</f>
        <v>658901.20517169754</v>
      </c>
      <c r="C123" s="10">
        <f>tab_dinamicas!D123</f>
        <v>108949.80664951046</v>
      </c>
      <c r="D123" s="10">
        <f>tab_dinamicas!E123</f>
        <v>3318778.8205722701</v>
      </c>
      <c r="E123" s="10">
        <f>tab_dinamicas!F123</f>
        <v>21385.874316921483</v>
      </c>
      <c r="F123" s="10">
        <f>tab_dinamicas!G123</f>
        <v>3552556.2328456743</v>
      </c>
      <c r="G123" s="10">
        <f>tab_dinamicas!H123</f>
        <v>158860.36830310593</v>
      </c>
      <c r="H123" s="10">
        <f>tab_dinamicas!I123</f>
        <v>75177.472813454558</v>
      </c>
      <c r="I123" s="10">
        <f>tab_dinamicas!J123</f>
        <v>269982.60463381122</v>
      </c>
      <c r="J123" s="10">
        <f>tab_dinamicas!K123</f>
        <v>78333.396090863534</v>
      </c>
      <c r="K123" s="10">
        <f>tab_dinamicas!L123</f>
        <v>540771.30780866323</v>
      </c>
      <c r="L123" s="10">
        <f t="shared" si="3"/>
        <v>8783697.089205971</v>
      </c>
      <c r="N123" s="1" t="s">
        <v>551</v>
      </c>
      <c r="O123" s="9">
        <f>+B123/'Total x Ano'!$E$30</f>
        <v>4.0576193442898806E-3</v>
      </c>
      <c r="P123" s="9">
        <f>+C123/'Total x Ano'!$E$30</f>
        <v>6.7093039069870692E-4</v>
      </c>
      <c r="Q123" s="9">
        <f>+D123/'Total x Ano'!$E$30</f>
        <v>2.0437572485945774E-2</v>
      </c>
      <c r="R123" s="9">
        <f>+E123/'Total x Ano'!$E$30</f>
        <v>1.3169764547673059E-4</v>
      </c>
      <c r="S123" s="9">
        <f>+F123/'Total x Ano'!$E$30</f>
        <v>2.1877211301071953E-2</v>
      </c>
      <c r="T123" s="9">
        <f>+G123/'Total x Ano'!$E$30</f>
        <v>9.7828763767358407E-4</v>
      </c>
      <c r="U123" s="9">
        <f>+H123/'Total x Ano'!$E$30</f>
        <v>4.6295494005540869E-4</v>
      </c>
      <c r="V123" s="9">
        <f>+I123/'Total x Ano'!$E$30</f>
        <v>1.6625961989225006E-3</v>
      </c>
      <c r="W123" s="9">
        <f>+J123/'Total x Ano'!$E$30</f>
        <v>4.8238962197585304E-4</v>
      </c>
      <c r="X123" s="9">
        <f>+K123/'Total x Ano'!$E$30</f>
        <v>3.3301564820018646E-3</v>
      </c>
      <c r="Y123" s="9">
        <f>+L123/'Total x Ano'!$E$30</f>
        <v>5.4091416048112247E-2</v>
      </c>
    </row>
    <row r="124" spans="1:25" x14ac:dyDescent="0.25">
      <c r="A124" s="1" t="s">
        <v>552</v>
      </c>
      <c r="B124" s="10">
        <f>tab_dinamicas!C124</f>
        <v>36727.919661712891</v>
      </c>
      <c r="C124" s="10">
        <f>tab_dinamicas!D124</f>
        <v>26753.948418347045</v>
      </c>
      <c r="D124" s="10">
        <f>tab_dinamicas!E124</f>
        <v>491350.67054554832</v>
      </c>
      <c r="E124" s="10">
        <f>tab_dinamicas!F124</f>
        <v>2465.1675485372834</v>
      </c>
      <c r="F124" s="10">
        <f>tab_dinamicas!G124</f>
        <v>250298.24442493223</v>
      </c>
      <c r="G124" s="10">
        <f>tab_dinamicas!H124</f>
        <v>12327.13517266788</v>
      </c>
      <c r="H124" s="10">
        <f>tab_dinamicas!I124</f>
        <v>18442.116667524482</v>
      </c>
      <c r="I124" s="10">
        <f>tab_dinamicas!J124</f>
        <v>26640.157346429041</v>
      </c>
      <c r="J124" s="10">
        <f>tab_dinamicas!K124</f>
        <v>2234.7298569115983</v>
      </c>
      <c r="K124" s="10">
        <f>tab_dinamicas!L124</f>
        <v>63301.509308750981</v>
      </c>
      <c r="L124" s="10">
        <f t="shared" si="3"/>
        <v>930541.59895136161</v>
      </c>
      <c r="N124" s="1" t="s">
        <v>552</v>
      </c>
      <c r="O124" s="9">
        <f>+B124/'Total x Ano'!$E$30</f>
        <v>2.2617642239105773E-4</v>
      </c>
      <c r="P124" s="9">
        <f>+C124/'Total x Ano'!$E$30</f>
        <v>1.6475510711826756E-4</v>
      </c>
      <c r="Q124" s="9">
        <f>+D124/'Total x Ano'!$E$30</f>
        <v>3.0258162680335296E-3</v>
      </c>
      <c r="R124" s="9">
        <f>+E124/'Total x Ano'!$E$30</f>
        <v>1.5180897308047905E-5</v>
      </c>
      <c r="S124" s="9">
        <f>+F124/'Total x Ano'!$E$30</f>
        <v>1.5413767503365714E-3</v>
      </c>
      <c r="T124" s="9">
        <f>+G124/'Total x Ano'!$E$30</f>
        <v>7.5912476322242243E-5</v>
      </c>
      <c r="U124" s="9">
        <f>+H124/'Total x Ano'!$E$30</f>
        <v>1.1356951353624942E-4</v>
      </c>
      <c r="V124" s="9">
        <f>+I124/'Total x Ano'!$E$30</f>
        <v>1.6405436343924871E-4</v>
      </c>
      <c r="W124" s="9">
        <f>+J124/'Total x Ano'!$E$30</f>
        <v>1.3761825028539424E-5</v>
      </c>
      <c r="X124" s="9">
        <f>+K124/'Total x Ano'!$E$30</f>
        <v>3.8982085125645295E-4</v>
      </c>
      <c r="Y124" s="9">
        <f>+L124/'Total x Ano'!$E$30</f>
        <v>5.7304244747702062E-3</v>
      </c>
    </row>
    <row r="125" spans="1:25" x14ac:dyDescent="0.25">
      <c r="A125" s="1" t="s">
        <v>553</v>
      </c>
      <c r="B125" s="10">
        <f>tab_dinamicas!C125</f>
        <v>45779.314312396469</v>
      </c>
      <c r="C125" s="10">
        <f>tab_dinamicas!D125</f>
        <v>35677.205571205799</v>
      </c>
      <c r="D125" s="10">
        <f>tab_dinamicas!E125</f>
        <v>357419.60319468047</v>
      </c>
      <c r="E125" s="10">
        <f>tab_dinamicas!F125</f>
        <v>8949.2438421426905</v>
      </c>
      <c r="F125" s="10">
        <f>tab_dinamicas!G125</f>
        <v>309172.46713747474</v>
      </c>
      <c r="G125" s="10">
        <f>tab_dinamicas!H125</f>
        <v>19320.793309436056</v>
      </c>
      <c r="H125" s="10">
        <f>tab_dinamicas!I125</f>
        <v>10871.29890336811</v>
      </c>
      <c r="I125" s="10">
        <f>tab_dinamicas!J125</f>
        <v>51002.26333722112</v>
      </c>
      <c r="J125" s="10">
        <f>tab_dinamicas!K125</f>
        <v>2810.2665275710337</v>
      </c>
      <c r="K125" s="10">
        <f>tab_dinamicas!L125</f>
        <v>45753.774595158211</v>
      </c>
      <c r="L125" s="10">
        <f t="shared" si="3"/>
        <v>886756.23073065456</v>
      </c>
      <c r="N125" s="1" t="s">
        <v>553</v>
      </c>
      <c r="O125" s="9">
        <f>+B125/'Total x Ano'!$E$30</f>
        <v>2.8191636297569399E-4</v>
      </c>
      <c r="P125" s="9">
        <f>+C125/'Total x Ano'!$E$30</f>
        <v>2.1970595643122E-4</v>
      </c>
      <c r="Q125" s="9">
        <f>+D125/'Total x Ano'!$E$30</f>
        <v>2.2010472656112902E-3</v>
      </c>
      <c r="R125" s="9">
        <f>+E125/'Total x Ano'!$E$30</f>
        <v>5.5110879515211799E-5</v>
      </c>
      <c r="S125" s="9">
        <f>+F125/'Total x Ano'!$E$30</f>
        <v>1.9039336603610311E-3</v>
      </c>
      <c r="T125" s="9">
        <f>+G125/'Total x Ano'!$E$30</f>
        <v>1.1898054528366748E-4</v>
      </c>
      <c r="U125" s="9">
        <f>+H125/'Total x Ano'!$E$30</f>
        <v>6.6947202982227253E-5</v>
      </c>
      <c r="V125" s="9">
        <f>+I125/'Total x Ano'!$E$30</f>
        <v>3.1408012110973173E-4</v>
      </c>
      <c r="W125" s="9">
        <f>+J125/'Total x Ano'!$E$30</f>
        <v>1.7306072193191946E-5</v>
      </c>
      <c r="X125" s="9">
        <f>+K125/'Total x Ano'!$E$30</f>
        <v>2.8175908529901001E-4</v>
      </c>
      <c r="Y125" s="9">
        <f>+L125/'Total x Ano'!$E$30</f>
        <v>5.4607871517622746E-3</v>
      </c>
    </row>
    <row r="126" spans="1:25" x14ac:dyDescent="0.25">
      <c r="A126" s="1" t="s">
        <v>554</v>
      </c>
      <c r="B126" s="10">
        <f>tab_dinamicas!C126</f>
        <v>141620.55105921093</v>
      </c>
      <c r="C126" s="10">
        <f>tab_dinamicas!D126</f>
        <v>32513.656867647238</v>
      </c>
      <c r="D126" s="10">
        <f>tab_dinamicas!E126</f>
        <v>940976.91818567296</v>
      </c>
      <c r="E126" s="10">
        <f>tab_dinamicas!F126</f>
        <v>3044.7606022829546</v>
      </c>
      <c r="F126" s="10">
        <f>tab_dinamicas!G126</f>
        <v>972775.61506665556</v>
      </c>
      <c r="G126" s="10">
        <f>tab_dinamicas!H126</f>
        <v>34312.339120115183</v>
      </c>
      <c r="H126" s="10">
        <f>tab_dinamicas!I126</f>
        <v>35834.82250270505</v>
      </c>
      <c r="I126" s="10">
        <f>tab_dinamicas!J126</f>
        <v>102300.74852997996</v>
      </c>
      <c r="J126" s="10">
        <f>tab_dinamicas!K126</f>
        <v>5368.9169415202041</v>
      </c>
      <c r="K126" s="10">
        <f>tab_dinamicas!L126</f>
        <v>122539.51289432371</v>
      </c>
      <c r="L126" s="10">
        <f t="shared" si="3"/>
        <v>2391287.8417701139</v>
      </c>
      <c r="N126" s="1" t="s">
        <v>554</v>
      </c>
      <c r="O126" s="9">
        <f>+B126/'Total x Ano'!$E$30</f>
        <v>8.7212207690090017E-4</v>
      </c>
      <c r="P126" s="9">
        <f>+C126/'Total x Ano'!$E$30</f>
        <v>2.0022431591302207E-4</v>
      </c>
      <c r="Q126" s="9">
        <f>+D126/'Total x Ano'!$E$30</f>
        <v>5.7946868449960248E-3</v>
      </c>
      <c r="R126" s="9">
        <f>+E126/'Total x Ano'!$E$30</f>
        <v>1.8750124330605332E-5</v>
      </c>
      <c r="S126" s="9">
        <f>+F126/'Total x Ano'!$E$30</f>
        <v>5.9905083225935095E-3</v>
      </c>
      <c r="T126" s="9">
        <f>+G126/'Total x Ano'!$E$30</f>
        <v>2.1130088982814036E-4</v>
      </c>
      <c r="U126" s="9">
        <f>+H126/'Total x Ano'!$E$30</f>
        <v>2.2067658678554198E-4</v>
      </c>
      <c r="V126" s="9">
        <f>+I126/'Total x Ano'!$E$30</f>
        <v>6.2998442393562542E-4</v>
      </c>
      <c r="W126" s="9">
        <f>+J126/'Total x Ano'!$E$30</f>
        <v>3.3062651986076221E-5</v>
      </c>
      <c r="X126" s="9">
        <f>+K126/'Total x Ano'!$E$30</f>
        <v>7.5461798226685744E-4</v>
      </c>
      <c r="Y126" s="9">
        <f>+L126/'Total x Ano'!$E$30</f>
        <v>1.4725934219536305E-2</v>
      </c>
    </row>
    <row r="127" spans="1:25" x14ac:dyDescent="0.25">
      <c r="A127" s="1" t="s">
        <v>555</v>
      </c>
      <c r="B127" s="10">
        <f>tab_dinamicas!C127</f>
        <v>136598.30652907782</v>
      </c>
      <c r="C127" s="10">
        <f>tab_dinamicas!D127</f>
        <v>62919.905994568457</v>
      </c>
      <c r="D127" s="10">
        <f>tab_dinamicas!E127</f>
        <v>2477836.2550531966</v>
      </c>
      <c r="E127" s="10">
        <f>tab_dinamicas!F127</f>
        <v>2153.1971260059336</v>
      </c>
      <c r="F127" s="10">
        <f>tab_dinamicas!G127</f>
        <v>1776729.8425190677</v>
      </c>
      <c r="G127" s="10">
        <f>tab_dinamicas!H127</f>
        <v>105995.61375688491</v>
      </c>
      <c r="H127" s="10">
        <f>tab_dinamicas!I127</f>
        <v>30412.020042707842</v>
      </c>
      <c r="I127" s="10">
        <f>tab_dinamicas!J127</f>
        <v>79933.21711050735</v>
      </c>
      <c r="J127" s="10">
        <f>tab_dinamicas!K127</f>
        <v>184569.33428520037</v>
      </c>
      <c r="K127" s="10">
        <f>tab_dinamicas!L127</f>
        <v>343991.98093950242</v>
      </c>
      <c r="L127" s="10">
        <f t="shared" si="3"/>
        <v>5201139.6733567202</v>
      </c>
      <c r="N127" s="1" t="s">
        <v>555</v>
      </c>
      <c r="O127" s="9">
        <f>+B127/'Total x Ano'!$E$30</f>
        <v>8.4119428924886214E-4</v>
      </c>
      <c r="P127" s="9">
        <f>+C127/'Total x Ano'!$E$30</f>
        <v>3.8747087681822339E-4</v>
      </c>
      <c r="Q127" s="9">
        <f>+D127/'Total x Ano'!$E$30</f>
        <v>1.5258913235508084E-2</v>
      </c>
      <c r="R127" s="9">
        <f>+E127/'Total x Ano'!$E$30</f>
        <v>1.3259733389430343E-5</v>
      </c>
      <c r="S127" s="9">
        <f>+F127/'Total x Ano'!$E$30</f>
        <v>1.0941387452317488E-2</v>
      </c>
      <c r="T127" s="9">
        <f>+G127/'Total x Ano'!$E$30</f>
        <v>6.5273799685605562E-4</v>
      </c>
      <c r="U127" s="9">
        <f>+H127/'Total x Ano'!$E$30</f>
        <v>1.8728209913057757E-4</v>
      </c>
      <c r="V127" s="9">
        <f>+I127/'Total x Ano'!$E$30</f>
        <v>4.9224157651130834E-4</v>
      </c>
      <c r="W127" s="9">
        <f>+J127/'Total x Ano'!$E$30</f>
        <v>1.1366075752785756E-3</v>
      </c>
      <c r="X127" s="9">
        <f>+K127/'Total x Ano'!$E$30</f>
        <v>2.1183578132582168E-3</v>
      </c>
      <c r="Y127" s="9">
        <f>+L127/'Total x Ano'!$E$30</f>
        <v>3.2029452648316824E-2</v>
      </c>
    </row>
    <row r="128" spans="1:25" x14ac:dyDescent="0.25">
      <c r="A128" s="1" t="s">
        <v>95</v>
      </c>
      <c r="B128" s="10">
        <f>tab_dinamicas!C128</f>
        <v>8557326.673039401</v>
      </c>
      <c r="C128" s="10">
        <f>tab_dinamicas!D128</f>
        <v>3300424.6389863426</v>
      </c>
      <c r="D128" s="10">
        <f>tab_dinamicas!E128</f>
        <v>62858532.606334217</v>
      </c>
      <c r="E128" s="10">
        <f>tab_dinamicas!F128</f>
        <v>1634847.3570994919</v>
      </c>
      <c r="F128" s="10">
        <f>tab_dinamicas!G128</f>
        <v>60922761.315637723</v>
      </c>
      <c r="G128" s="10">
        <f>tab_dinamicas!H128</f>
        <v>2859685.53163293</v>
      </c>
      <c r="H128" s="10">
        <f>tab_dinamicas!I128</f>
        <v>1652867.553822875</v>
      </c>
      <c r="I128" s="10">
        <f>tab_dinamicas!J128</f>
        <v>5959394.5753486399</v>
      </c>
      <c r="J128" s="10">
        <f>tab_dinamicas!K128</f>
        <v>1932257.2588459128</v>
      </c>
      <c r="K128" s="10">
        <f>tab_dinamicas!L128</f>
        <v>12708057.833997134</v>
      </c>
      <c r="L128" s="10">
        <f t="shared" si="3"/>
        <v>162386155.34474468</v>
      </c>
      <c r="N128" s="1" t="s">
        <v>95</v>
      </c>
      <c r="O128" s="9">
        <f>+B128/'Total x Ano'!$E$30</f>
        <v>5.2697390703488584E-2</v>
      </c>
      <c r="P128" s="9">
        <f>+C128/'Total x Ano'!$E$30</f>
        <v>2.0324544490751467E-2</v>
      </c>
      <c r="Q128" s="9">
        <f>+D128/'Total x Ano'!$E$30</f>
        <v>0.38709292964591707</v>
      </c>
      <c r="R128" s="9">
        <f>+E128/'Total x Ano'!$E$30</f>
        <v>1.006765234159724E-2</v>
      </c>
      <c r="S128" s="9">
        <f>+F128/'Total x Ano'!$E$30</f>
        <v>0.37517213943700511</v>
      </c>
      <c r="T128" s="9">
        <f>+G128/'Total x Ano'!$E$30</f>
        <v>1.7610402349645126E-2</v>
      </c>
      <c r="U128" s="9">
        <f>+H128/'Total x Ano'!$E$30</f>
        <v>1.0178623604419039E-2</v>
      </c>
      <c r="V128" s="9">
        <f>+I128/'Total x Ano'!$E$30</f>
        <v>3.669890799924961E-2</v>
      </c>
      <c r="W128" s="9">
        <f>+J128/'Total x Ano'!$E$30</f>
        <v>1.1899150236938267E-2</v>
      </c>
      <c r="X128" s="9">
        <f>+K128/'Total x Ano'!$E$30</f>
        <v>7.8258259190988388E-2</v>
      </c>
      <c r="Y128" s="9">
        <f>+L128/'Total x Ano'!$E$30</f>
        <v>1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23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23"/>
    </row>
    <row r="131" spans="1:25" s="133" customFormat="1" x14ac:dyDescent="0.25">
      <c r="A131" s="123"/>
      <c r="B131" s="15">
        <v>2011</v>
      </c>
      <c r="C131" s="123">
        <v>2011</v>
      </c>
      <c r="D131" s="123">
        <v>2011</v>
      </c>
      <c r="E131" s="123">
        <v>2011</v>
      </c>
      <c r="F131" s="123">
        <v>2011</v>
      </c>
      <c r="G131" s="123">
        <v>2011</v>
      </c>
      <c r="H131" s="123">
        <v>2011</v>
      </c>
      <c r="I131" s="123">
        <v>2011</v>
      </c>
      <c r="J131" s="123">
        <v>2011</v>
      </c>
      <c r="K131" s="123">
        <v>2011</v>
      </c>
      <c r="L131" s="123">
        <v>2011</v>
      </c>
      <c r="M131" s="123"/>
      <c r="N131" s="123"/>
      <c r="O131" s="15">
        <v>2011</v>
      </c>
      <c r="P131" s="123">
        <v>2011</v>
      </c>
      <c r="Q131" s="123">
        <v>2011</v>
      </c>
      <c r="R131" s="123">
        <v>2011</v>
      </c>
      <c r="S131" s="123">
        <v>2011</v>
      </c>
      <c r="T131" s="123">
        <v>2011</v>
      </c>
      <c r="U131" s="123">
        <v>2011</v>
      </c>
      <c r="V131" s="123">
        <v>2011</v>
      </c>
      <c r="W131" s="123">
        <v>2011</v>
      </c>
      <c r="X131" s="123">
        <v>2011</v>
      </c>
      <c r="Y131" s="123">
        <v>2011</v>
      </c>
    </row>
    <row r="132" spans="1:25" s="133" customFormat="1" x14ac:dyDescent="0.25">
      <c r="A132" s="123"/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939</v>
      </c>
      <c r="M132" s="123"/>
      <c r="N132" s="123"/>
      <c r="O132" s="123" t="s">
        <v>780</v>
      </c>
      <c r="P132" s="123" t="s">
        <v>782</v>
      </c>
      <c r="Q132" s="123" t="s">
        <v>23</v>
      </c>
      <c r="R132" s="123" t="s">
        <v>787</v>
      </c>
      <c r="S132" s="123" t="s">
        <v>788</v>
      </c>
      <c r="T132" s="123" t="s">
        <v>791</v>
      </c>
      <c r="U132" s="123" t="s">
        <v>25</v>
      </c>
      <c r="V132" s="123" t="s">
        <v>24</v>
      </c>
      <c r="W132" s="123" t="s">
        <v>35</v>
      </c>
      <c r="X132" s="123" t="s">
        <v>795</v>
      </c>
      <c r="Y132" s="123" t="s">
        <v>939</v>
      </c>
    </row>
    <row r="133" spans="1:25" x14ac:dyDescent="0.25">
      <c r="A133" s="1" t="s">
        <v>529</v>
      </c>
      <c r="B133" s="10">
        <f>tab_dinamicas!C133</f>
        <v>47020.547240551736</v>
      </c>
      <c r="C133" s="10">
        <f>tab_dinamicas!D133</f>
        <v>21242.148243782271</v>
      </c>
      <c r="D133" s="10">
        <f>tab_dinamicas!E133</f>
        <v>242840.91517033003</v>
      </c>
      <c r="E133" s="10">
        <f>tab_dinamicas!F133</f>
        <v>601.80243452813068</v>
      </c>
      <c r="F133" s="10">
        <f>tab_dinamicas!G133</f>
        <v>154862.78177310625</v>
      </c>
      <c r="G133" s="10">
        <f>tab_dinamicas!H133</f>
        <v>11926.052072944603</v>
      </c>
      <c r="H133" s="10">
        <f>tab_dinamicas!I133</f>
        <v>2773.0802809425199</v>
      </c>
      <c r="I133" s="10">
        <f>tab_dinamicas!J133</f>
        <v>12942.098258041478</v>
      </c>
      <c r="J133" s="10">
        <f>tab_dinamicas!K133</f>
        <v>1475.2412871692991</v>
      </c>
      <c r="K133" s="10">
        <f>tab_dinamicas!L133</f>
        <v>11885.354763670322</v>
      </c>
      <c r="L133" s="10">
        <f>SUM(B133:K133)</f>
        <v>507570.02152506658</v>
      </c>
      <c r="N133" s="1" t="s">
        <v>529</v>
      </c>
      <c r="O133" s="9">
        <f>+B133/'Total x Ano'!$F$30</f>
        <v>2.8142888827354626E-4</v>
      </c>
      <c r="P133" s="9">
        <f>+C133/'Total x Ano'!$F$30</f>
        <v>1.2713918734730915E-4</v>
      </c>
      <c r="Q133" s="9">
        <f>+D133/'Total x Ano'!$F$30</f>
        <v>1.453459238449191E-3</v>
      </c>
      <c r="R133" s="9">
        <f>+E133/'Total x Ano'!$F$30</f>
        <v>3.6019272434902889E-6</v>
      </c>
      <c r="S133" s="9">
        <f>+F133/'Total x Ano'!$F$30</f>
        <v>9.2688969114691864E-4</v>
      </c>
      <c r="T133" s="9">
        <f>+G133/'Total x Ano'!$F$30</f>
        <v>7.1380189584153346E-5</v>
      </c>
      <c r="U133" s="9">
        <f>+H133/'Total x Ano'!$F$30</f>
        <v>1.6597529088004491E-5</v>
      </c>
      <c r="V133" s="9">
        <f>+I133/'Total x Ano'!$F$30</f>
        <v>7.7461461816982343E-5</v>
      </c>
      <c r="W133" s="9">
        <f>+J133/'Total x Ano'!$F$30</f>
        <v>8.8296614937146691E-6</v>
      </c>
      <c r="X133" s="9">
        <f>+K133/'Total x Ano'!$F$30</f>
        <v>7.1136606742673618E-5</v>
      </c>
      <c r="Y133" s="9">
        <f>+L133/'Total x Ano'!$F$30</f>
        <v>3.0379243811859834E-3</v>
      </c>
    </row>
    <row r="134" spans="1:25" x14ac:dyDescent="0.25">
      <c r="A134" s="1" t="s">
        <v>530</v>
      </c>
      <c r="B134" s="10">
        <f>tab_dinamicas!C134</f>
        <v>10851.811427171815</v>
      </c>
      <c r="C134" s="10">
        <f>tab_dinamicas!D134</f>
        <v>330.61866673277376</v>
      </c>
      <c r="D134" s="10">
        <f>tab_dinamicas!E134</f>
        <v>57152.040515945533</v>
      </c>
      <c r="E134" s="10">
        <f>tab_dinamicas!F134</f>
        <v>351.14257686018578</v>
      </c>
      <c r="F134" s="10">
        <f>tab_dinamicas!G134</f>
        <v>39619.594001527614</v>
      </c>
      <c r="G134" s="10">
        <f>tab_dinamicas!H134</f>
        <v>2325.6083891652256</v>
      </c>
      <c r="H134" s="10">
        <f>tab_dinamicas!I134</f>
        <v>3018.6048737065985</v>
      </c>
      <c r="I134" s="10">
        <f>tab_dinamicas!J134</f>
        <v>7565.0725363631736</v>
      </c>
      <c r="J134" s="10">
        <f>tab_dinamicas!K134</f>
        <v>31663.532618626356</v>
      </c>
      <c r="K134" s="10">
        <f>tab_dinamicas!L134</f>
        <v>3895.6466459990856</v>
      </c>
      <c r="L134" s="10">
        <f t="shared" ref="L134:L160" si="4">SUM(B134:K134)</f>
        <v>156773.67225209836</v>
      </c>
      <c r="N134" s="1" t="s">
        <v>530</v>
      </c>
      <c r="O134" s="9">
        <f>+B134/'Total x Ano'!$F$30</f>
        <v>6.4950609997777082E-5</v>
      </c>
      <c r="P134" s="9">
        <f>+C134/'Total x Ano'!$F$30</f>
        <v>1.978829453963514E-6</v>
      </c>
      <c r="Q134" s="9">
        <f>+D134/'Total x Ano'!$F$30</f>
        <v>3.4206822695367873E-4</v>
      </c>
      <c r="R134" s="9">
        <f>+E134/'Total x Ano'!$F$30</f>
        <v>2.1016698194878512E-6</v>
      </c>
      <c r="S134" s="9">
        <f>+F134/'Total x Ano'!$F$30</f>
        <v>2.3713246544444818E-4</v>
      </c>
      <c r="T134" s="9">
        <f>+G134/'Total x Ano'!$F$30</f>
        <v>1.3919305961585027E-5</v>
      </c>
      <c r="U134" s="9">
        <f>+H134/'Total x Ano'!$F$30</f>
        <v>1.8067050759709283E-5</v>
      </c>
      <c r="V134" s="9">
        <f>+I134/'Total x Ano'!$F$30</f>
        <v>4.5278714914259746E-5</v>
      </c>
      <c r="W134" s="9">
        <f>+J134/'Total x Ano'!$F$30</f>
        <v>1.895135915387237E-4</v>
      </c>
      <c r="X134" s="9">
        <f>+K134/'Total x Ano'!$F$30</f>
        <v>2.3316349320251499E-5</v>
      </c>
      <c r="Y134" s="9">
        <f>+L134/'Total x Ano'!$F$30</f>
        <v>9.383268141638846E-4</v>
      </c>
    </row>
    <row r="135" spans="1:25" x14ac:dyDescent="0.25">
      <c r="A135" s="1" t="s">
        <v>531</v>
      </c>
      <c r="B135" s="10">
        <f>tab_dinamicas!C135</f>
        <v>97159.907244423433</v>
      </c>
      <c r="C135" s="10">
        <f>tab_dinamicas!D135</f>
        <v>124897.06956371294</v>
      </c>
      <c r="D135" s="10">
        <f>tab_dinamicas!E135</f>
        <v>641958.57551941532</v>
      </c>
      <c r="E135" s="10">
        <f>tab_dinamicas!F135</f>
        <v>584.59170121649515</v>
      </c>
      <c r="F135" s="10">
        <f>tab_dinamicas!G135</f>
        <v>401768.30233074701</v>
      </c>
      <c r="G135" s="10">
        <f>tab_dinamicas!H135</f>
        <v>16072.93236380607</v>
      </c>
      <c r="H135" s="10">
        <f>tab_dinamicas!I135</f>
        <v>13040.535573561341</v>
      </c>
      <c r="I135" s="10">
        <f>tab_dinamicas!J135</f>
        <v>31332.962816964213</v>
      </c>
      <c r="J135" s="10">
        <f>tab_dinamicas!K135</f>
        <v>6809.2752894591613</v>
      </c>
      <c r="K135" s="10">
        <f>tab_dinamicas!L135</f>
        <v>77176.346466902352</v>
      </c>
      <c r="L135" s="10">
        <f t="shared" si="4"/>
        <v>1410800.4988702084</v>
      </c>
      <c r="N135" s="1" t="s">
        <v>531</v>
      </c>
      <c r="O135" s="9">
        <f>+B135/'Total x Ano'!$F$30</f>
        <v>5.8152459478347219E-4</v>
      </c>
      <c r="P135" s="9">
        <f>+C135/'Total x Ano'!$F$30</f>
        <v>7.4753794880603899E-4</v>
      </c>
      <c r="Q135" s="9">
        <f>+D135/'Total x Ano'!$F$30</f>
        <v>3.8422710671960807E-3</v>
      </c>
      <c r="R135" s="9">
        <f>+E135/'Total x Ano'!$F$30</f>
        <v>3.4989170101664019E-6</v>
      </c>
      <c r="S135" s="9">
        <f>+F135/'Total x Ano'!$F$30</f>
        <v>2.4046765361968895E-3</v>
      </c>
      <c r="T135" s="9">
        <f>+G135/'Total x Ano'!$F$30</f>
        <v>9.6200230577936743E-5</v>
      </c>
      <c r="U135" s="9">
        <f>+H135/'Total x Ano'!$F$30</f>
        <v>7.80506319967691E-5</v>
      </c>
      <c r="V135" s="9">
        <f>+I135/'Total x Ano'!$F$30</f>
        <v>1.8753505455354906E-4</v>
      </c>
      <c r="W135" s="9">
        <f>+J135/'Total x Ano'!$F$30</f>
        <v>4.075509297791268E-5</v>
      </c>
      <c r="X135" s="9">
        <f>+K135/'Total x Ano'!$F$30</f>
        <v>4.6191834552837291E-4</v>
      </c>
      <c r="Y135" s="9">
        <f>+L135/'Total x Ano'!$F$30</f>
        <v>8.4439684196271885E-3</v>
      </c>
    </row>
    <row r="136" spans="1:25" x14ac:dyDescent="0.25">
      <c r="A136" s="1" t="s">
        <v>532</v>
      </c>
      <c r="B136" s="10">
        <f>tab_dinamicas!C136</f>
        <v>1671.4309753784685</v>
      </c>
      <c r="C136" s="10">
        <f>tab_dinamicas!D136</f>
        <v>2387.750579060601</v>
      </c>
      <c r="D136" s="10">
        <f>tab_dinamicas!E136</f>
        <v>68017.238442888338</v>
      </c>
      <c r="E136" s="10">
        <f>tab_dinamicas!F136</f>
        <v>440.12101643837423</v>
      </c>
      <c r="F136" s="10">
        <f>tab_dinamicas!G136</f>
        <v>33081.64485827661</v>
      </c>
      <c r="G136" s="10">
        <f>tab_dinamicas!H136</f>
        <v>3152.1814325778569</v>
      </c>
      <c r="H136" s="10">
        <f>tab_dinamicas!I136</f>
        <v>3874.2365288900346</v>
      </c>
      <c r="I136" s="10">
        <f>tab_dinamicas!J136</f>
        <v>7259.2148654550292</v>
      </c>
      <c r="J136" s="10">
        <f>tab_dinamicas!K136</f>
        <v>1164.8516078760942</v>
      </c>
      <c r="K136" s="10">
        <f>tab_dinamicas!L136</f>
        <v>3736.7840073408879</v>
      </c>
      <c r="L136" s="10">
        <f t="shared" si="4"/>
        <v>124785.45431418229</v>
      </c>
      <c r="N136" s="1" t="s">
        <v>532</v>
      </c>
      <c r="O136" s="9">
        <f>+B136/'Total x Ano'!$F$30</f>
        <v>1.0003902311478328E-5</v>
      </c>
      <c r="P136" s="9">
        <f>+C136/'Total x Ano'!$F$30</f>
        <v>1.4291241390742611E-5</v>
      </c>
      <c r="Q136" s="9">
        <f>+D136/'Total x Ano'!$F$30</f>
        <v>4.0709895825946933E-4</v>
      </c>
      <c r="R136" s="9">
        <f>+E136/'Total x Ano'!$F$30</f>
        <v>2.6342264314451103E-6</v>
      </c>
      <c r="S136" s="9">
        <f>+F136/'Total x Ano'!$F$30</f>
        <v>1.9800132242390762E-4</v>
      </c>
      <c r="T136" s="9">
        <f>+G136/'Total x Ano'!$F$30</f>
        <v>1.8866537466451047E-5</v>
      </c>
      <c r="U136" s="9">
        <f>+H136/'Total x Ano'!$F$30</f>
        <v>2.3188204800261516E-5</v>
      </c>
      <c r="V136" s="9">
        <f>+I136/'Total x Ano'!$F$30</f>
        <v>4.3448085767107237E-5</v>
      </c>
      <c r="W136" s="9">
        <f>+J136/'Total x Ano'!$F$30</f>
        <v>6.9719072245398946E-6</v>
      </c>
      <c r="X136" s="9">
        <f>+K136/'Total x Ano'!$F$30</f>
        <v>2.2365519557317115E-5</v>
      </c>
      <c r="Y136" s="9">
        <f>+L136/'Total x Ano'!$F$30</f>
        <v>7.468699056327198E-4</v>
      </c>
    </row>
    <row r="137" spans="1:25" x14ac:dyDescent="0.25">
      <c r="A137" s="1" t="s">
        <v>533</v>
      </c>
      <c r="B137" s="10">
        <f>tab_dinamicas!C137</f>
        <v>49820.559689903617</v>
      </c>
      <c r="C137" s="10">
        <f>tab_dinamicas!D137</f>
        <v>85572.674497969536</v>
      </c>
      <c r="D137" s="10">
        <f>tab_dinamicas!E137</f>
        <v>526339.66194083018</v>
      </c>
      <c r="E137" s="10">
        <f>tab_dinamicas!F137</f>
        <v>5837.5297320325581</v>
      </c>
      <c r="F137" s="10">
        <f>tab_dinamicas!G137</f>
        <v>504003.65972478536</v>
      </c>
      <c r="G137" s="10">
        <f>tab_dinamicas!H137</f>
        <v>30950.672737314475</v>
      </c>
      <c r="H137" s="10">
        <f>tab_dinamicas!I137</f>
        <v>13480.592126937054</v>
      </c>
      <c r="I137" s="10">
        <f>tab_dinamicas!J137</f>
        <v>33061.373697084768</v>
      </c>
      <c r="J137" s="10">
        <f>tab_dinamicas!K137</f>
        <v>242859.73282710646</v>
      </c>
      <c r="K137" s="10">
        <f>tab_dinamicas!L137</f>
        <v>73381.676753468681</v>
      </c>
      <c r="L137" s="10">
        <f t="shared" si="4"/>
        <v>1565308.1337274327</v>
      </c>
      <c r="N137" s="1" t="s">
        <v>533</v>
      </c>
      <c r="O137" s="9">
        <f>+B137/'Total x Ano'!$F$30</f>
        <v>2.9818761264019069E-4</v>
      </c>
      <c r="P137" s="9">
        <f>+C137/'Total x Ano'!$F$30</f>
        <v>5.1217231750523172E-4</v>
      </c>
      <c r="Q137" s="9">
        <f>+D137/'Total x Ano'!$F$30</f>
        <v>3.1502650353361539E-3</v>
      </c>
      <c r="R137" s="9">
        <f>+E137/'Total x Ano'!$F$30</f>
        <v>3.4938970283460657E-5</v>
      </c>
      <c r="S137" s="9">
        <f>+F137/'Total x Ano'!$F$30</f>
        <v>3.0165788780913533E-3</v>
      </c>
      <c r="T137" s="9">
        <f>+G137/'Total x Ano'!$F$30</f>
        <v>1.8524695970081529E-4</v>
      </c>
      <c r="U137" s="9">
        <f>+H137/'Total x Ano'!$F$30</f>
        <v>8.0684472601822885E-5</v>
      </c>
      <c r="V137" s="9">
        <f>+I137/'Total x Ano'!$F$30</f>
        <v>1.9787999481942338E-4</v>
      </c>
      <c r="W137" s="9">
        <f>+J137/'Total x Ano'!$F$30</f>
        <v>1.4535718664924039E-3</v>
      </c>
      <c r="X137" s="9">
        <f>+K137/'Total x Ano'!$F$30</f>
        <v>4.3920636658534767E-4</v>
      </c>
      <c r="Y137" s="9">
        <f>+L137/'Total x Ano'!$F$30</f>
        <v>9.3687324740562034E-3</v>
      </c>
    </row>
    <row r="138" spans="1:25" x14ac:dyDescent="0.25">
      <c r="A138" s="1" t="s">
        <v>534</v>
      </c>
      <c r="B138" s="10">
        <f>tab_dinamicas!C138</f>
        <v>2830.598975528746</v>
      </c>
      <c r="C138" s="10">
        <f>tab_dinamicas!D138</f>
        <v>3095.1700694275787</v>
      </c>
      <c r="D138" s="10">
        <f>tab_dinamicas!E138</f>
        <v>66125.362160104618</v>
      </c>
      <c r="E138" s="10">
        <f>tab_dinamicas!F138</f>
        <v>0</v>
      </c>
      <c r="F138" s="10">
        <f>tab_dinamicas!G138</f>
        <v>32610.230599230486</v>
      </c>
      <c r="G138" s="10">
        <f>tab_dinamicas!H138</f>
        <v>1522.1683684527275</v>
      </c>
      <c r="H138" s="10">
        <f>tab_dinamicas!I138</f>
        <v>1134.2346006865484</v>
      </c>
      <c r="I138" s="10">
        <f>tab_dinamicas!J138</f>
        <v>2061.2310450505438</v>
      </c>
      <c r="J138" s="10">
        <f>tab_dinamicas!K138</f>
        <v>485.63812428094411</v>
      </c>
      <c r="K138" s="10">
        <f>tab_dinamicas!L138</f>
        <v>9923.6297101863856</v>
      </c>
      <c r="L138" s="10">
        <f t="shared" si="4"/>
        <v>119788.26365294859</v>
      </c>
      <c r="N138" s="1" t="s">
        <v>534</v>
      </c>
      <c r="O138" s="9">
        <f>+B138/'Total x Ano'!$F$30</f>
        <v>1.6941791824665853E-5</v>
      </c>
      <c r="P138" s="9">
        <f>+C138/'Total x Ano'!$F$30</f>
        <v>1.8525311226180816E-5</v>
      </c>
      <c r="Q138" s="9">
        <f>+D138/'Total x Ano'!$F$30</f>
        <v>3.957756396198315E-4</v>
      </c>
      <c r="R138" s="9">
        <f>+E138/'Total x Ano'!$F$30</f>
        <v>0</v>
      </c>
      <c r="S138" s="9">
        <f>+F138/'Total x Ano'!$F$30</f>
        <v>1.9517979867257981E-4</v>
      </c>
      <c r="T138" s="9">
        <f>+G138/'Total x Ano'!$F$30</f>
        <v>9.1105309665422393E-6</v>
      </c>
      <c r="U138" s="9">
        <f>+H138/'Total x Ano'!$F$30</f>
        <v>6.7886573305831956E-6</v>
      </c>
      <c r="V138" s="9">
        <f>+I138/'Total x Ano'!$F$30</f>
        <v>1.233694619749576E-5</v>
      </c>
      <c r="W138" s="9">
        <f>+J138/'Total x Ano'!$F$30</f>
        <v>2.9066568859872053E-6</v>
      </c>
      <c r="X138" s="9">
        <f>+K138/'Total x Ano'!$F$30</f>
        <v>5.9395226999134302E-5</v>
      </c>
      <c r="Y138" s="9">
        <f>+L138/'Total x Ano'!$F$30</f>
        <v>7.1696055972300069E-4</v>
      </c>
    </row>
    <row r="139" spans="1:25" x14ac:dyDescent="0.25">
      <c r="A139" s="1" t="s">
        <v>535</v>
      </c>
      <c r="B139" s="10">
        <f>tab_dinamicas!C139</f>
        <v>12649.259870947095</v>
      </c>
      <c r="C139" s="10">
        <f>tab_dinamicas!D139</f>
        <v>1897.8605331016297</v>
      </c>
      <c r="D139" s="10">
        <f>tab_dinamicas!E139</f>
        <v>92431.214404176586</v>
      </c>
      <c r="E139" s="10">
        <f>tab_dinamicas!F139</f>
        <v>0</v>
      </c>
      <c r="F139" s="10">
        <f>tab_dinamicas!G139</f>
        <v>90560.023185806014</v>
      </c>
      <c r="G139" s="10">
        <f>tab_dinamicas!H139</f>
        <v>4333.4718418344264</v>
      </c>
      <c r="H139" s="10">
        <f>tab_dinamicas!I139</f>
        <v>2591.2823903661642</v>
      </c>
      <c r="I139" s="10">
        <f>tab_dinamicas!J139</f>
        <v>6580.2371702345827</v>
      </c>
      <c r="J139" s="10">
        <f>tab_dinamicas!K139</f>
        <v>0</v>
      </c>
      <c r="K139" s="10">
        <f>tab_dinamicas!L139</f>
        <v>14939.685118084621</v>
      </c>
      <c r="L139" s="10">
        <f t="shared" si="4"/>
        <v>225983.03451455114</v>
      </c>
      <c r="N139" s="1" t="s">
        <v>535</v>
      </c>
      <c r="O139" s="9">
        <f>+B139/'Total x Ano'!$F$30</f>
        <v>7.5708756105111858E-5</v>
      </c>
      <c r="P139" s="9">
        <f>+C139/'Total x Ano'!$F$30</f>
        <v>1.135913576668029E-5</v>
      </c>
      <c r="Q139" s="9">
        <f>+D139/'Total x Ano'!$F$30</f>
        <v>5.5322227064824733E-4</v>
      </c>
      <c r="R139" s="9">
        <f>+E139/'Total x Ano'!$F$30</f>
        <v>0</v>
      </c>
      <c r="S139" s="9">
        <f>+F139/'Total x Ano'!$F$30</f>
        <v>5.4202275691993642E-4</v>
      </c>
      <c r="T139" s="9">
        <f>+G139/'Total x Ano'!$F$30</f>
        <v>2.5936834732548494E-5</v>
      </c>
      <c r="U139" s="9">
        <f>+H139/'Total x Ano'!$F$30</f>
        <v>1.5509426519277789E-5</v>
      </c>
      <c r="V139" s="9">
        <f>+I139/'Total x Ano'!$F$30</f>
        <v>3.938424667670148E-5</v>
      </c>
      <c r="W139" s="9">
        <f>+J139/'Total x Ano'!$F$30</f>
        <v>0</v>
      </c>
      <c r="X139" s="9">
        <f>+K139/'Total x Ano'!$F$30</f>
        <v>8.9417482795975712E-5</v>
      </c>
      <c r="Y139" s="9">
        <f>+L139/'Total x Ano'!$F$30</f>
        <v>1.3525609101644794E-3</v>
      </c>
    </row>
    <row r="140" spans="1:25" x14ac:dyDescent="0.25">
      <c r="A140" s="1" t="s">
        <v>536</v>
      </c>
      <c r="B140" s="10">
        <f>tab_dinamicas!C140</f>
        <v>40446.686915606515</v>
      </c>
      <c r="C140" s="10">
        <f>tab_dinamicas!D140</f>
        <v>4970.7642534502111</v>
      </c>
      <c r="D140" s="10">
        <f>tab_dinamicas!E140</f>
        <v>351569.14085115382</v>
      </c>
      <c r="E140" s="10">
        <f>tab_dinamicas!F140</f>
        <v>498.57768675389372</v>
      </c>
      <c r="F140" s="10">
        <f>tab_dinamicas!G140</f>
        <v>253588.28167419368</v>
      </c>
      <c r="G140" s="10">
        <f>tab_dinamicas!H140</f>
        <v>9542.7080132557294</v>
      </c>
      <c r="H140" s="10">
        <f>tab_dinamicas!I140</f>
        <v>5288.3869487542979</v>
      </c>
      <c r="I140" s="10">
        <f>tab_dinamicas!J140</f>
        <v>29150.939591270901</v>
      </c>
      <c r="J140" s="10">
        <f>tab_dinamicas!K140</f>
        <v>12316.318710369864</v>
      </c>
      <c r="K140" s="10">
        <f>tab_dinamicas!L140</f>
        <v>58137.229452360909</v>
      </c>
      <c r="L140" s="10">
        <f t="shared" si="4"/>
        <v>765509.03409716976</v>
      </c>
      <c r="N140" s="1" t="s">
        <v>536</v>
      </c>
      <c r="O140" s="9">
        <f>+B140/'Total x Ano'!$F$30</f>
        <v>2.4208280849590905E-4</v>
      </c>
      <c r="P140" s="9">
        <f>+C140/'Total x Ano'!$F$30</f>
        <v>2.9751177725807392E-5</v>
      </c>
      <c r="Q140" s="9">
        <f>+D140/'Total x Ano'!$F$30</f>
        <v>2.1042229039753947E-3</v>
      </c>
      <c r="R140" s="9">
        <f>+E140/'Total x Ano'!$F$30</f>
        <v>2.9841031705418802E-6</v>
      </c>
      <c r="S140" s="9">
        <f>+F140/'Total x Ano'!$F$30</f>
        <v>1.5177847213402576E-3</v>
      </c>
      <c r="T140" s="9">
        <f>+G140/'Total x Ano'!$F$30</f>
        <v>5.7115322234563358E-5</v>
      </c>
      <c r="U140" s="9">
        <f>+H140/'Total x Ano'!$F$30</f>
        <v>3.1652223274524142E-5</v>
      </c>
      <c r="V140" s="9">
        <f>+I140/'Total x Ano'!$F$30</f>
        <v>1.7447513912014628E-4</v>
      </c>
      <c r="W140" s="9">
        <f>+J140/'Total x Ano'!$F$30</f>
        <v>7.3716025986459699E-5</v>
      </c>
      <c r="X140" s="9">
        <f>+K140/'Total x Ano'!$F$30</f>
        <v>3.4796481139146387E-4</v>
      </c>
      <c r="Y140" s="9">
        <f>+L140/'Total x Ano'!$F$30</f>
        <v>4.5817492367150672E-3</v>
      </c>
    </row>
    <row r="141" spans="1:25" x14ac:dyDescent="0.25">
      <c r="A141" s="1" t="s">
        <v>537</v>
      </c>
      <c r="B141" s="10">
        <f>tab_dinamicas!C141</f>
        <v>32669.417196744515</v>
      </c>
      <c r="C141" s="10">
        <f>tab_dinamicas!D141</f>
        <v>97567.54962344293</v>
      </c>
      <c r="D141" s="10">
        <f>tab_dinamicas!E141</f>
        <v>149282.52354298747</v>
      </c>
      <c r="E141" s="10">
        <f>tab_dinamicas!F141</f>
        <v>4994.326204060113</v>
      </c>
      <c r="F141" s="10">
        <f>tab_dinamicas!G141</f>
        <v>193199.85292451517</v>
      </c>
      <c r="G141" s="10">
        <f>tab_dinamicas!H141</f>
        <v>9895.0187794117155</v>
      </c>
      <c r="H141" s="10">
        <f>tab_dinamicas!I141</f>
        <v>2659.5918501893152</v>
      </c>
      <c r="I141" s="10">
        <f>tab_dinamicas!J141</f>
        <v>17522.291027717558</v>
      </c>
      <c r="J141" s="10">
        <f>tab_dinamicas!K141</f>
        <v>16924.977906808344</v>
      </c>
      <c r="K141" s="10">
        <f>tab_dinamicas!L141</f>
        <v>21572.231829421016</v>
      </c>
      <c r="L141" s="10">
        <f t="shared" si="4"/>
        <v>546287.78088529815</v>
      </c>
      <c r="N141" s="1" t="s">
        <v>537</v>
      </c>
      <c r="O141" s="9">
        <f>+B141/'Total x Ano'!$F$30</f>
        <v>1.9553404419536907E-4</v>
      </c>
      <c r="P141" s="9">
        <f>+C141/'Total x Ano'!$F$30</f>
        <v>5.8396442903197072E-4</v>
      </c>
      <c r="Q141" s="9">
        <f>+D141/'Total x Ano'!$F$30</f>
        <v>8.9349055051277386E-4</v>
      </c>
      <c r="R141" s="9">
        <f>+E141/'Total x Ano'!$F$30</f>
        <v>2.9892201468720834E-5</v>
      </c>
      <c r="S141" s="9">
        <f>+F141/'Total x Ano'!$F$30</f>
        <v>1.1563459596715862E-3</v>
      </c>
      <c r="T141" s="9">
        <f>+G141/'Total x Ano'!$F$30</f>
        <v>5.9223983938112619E-5</v>
      </c>
      <c r="U141" s="9">
        <f>+H141/'Total x Ano'!$F$30</f>
        <v>1.591827449032004E-5</v>
      </c>
      <c r="V141" s="9">
        <f>+I141/'Total x Ano'!$F$30</f>
        <v>1.0487497856433334E-4</v>
      </c>
      <c r="W141" s="9">
        <f>+J141/'Total x Ano'!$F$30</f>
        <v>1.0129992090478089E-4</v>
      </c>
      <c r="X141" s="9">
        <f>+K141/'Total x Ano'!$F$30</f>
        <v>1.2911481421673749E-4</v>
      </c>
      <c r="Y141" s="9">
        <f>+L141/'Total x Ano'!$F$30</f>
        <v>3.2696591569947048E-3</v>
      </c>
    </row>
    <row r="142" spans="1:25" x14ac:dyDescent="0.25">
      <c r="A142" s="1" t="s">
        <v>538</v>
      </c>
      <c r="B142" s="10">
        <f>tab_dinamicas!C142</f>
        <v>114464.72740131451</v>
      </c>
      <c r="C142" s="10">
        <f>tab_dinamicas!D142</f>
        <v>214130.24608496318</v>
      </c>
      <c r="D142" s="10">
        <f>tab_dinamicas!E142</f>
        <v>668486.51352206222</v>
      </c>
      <c r="E142" s="10">
        <f>tab_dinamicas!F142</f>
        <v>3624.1765012409978</v>
      </c>
      <c r="F142" s="10">
        <f>tab_dinamicas!G142</f>
        <v>1152222.5131224487</v>
      </c>
      <c r="G142" s="10">
        <f>tab_dinamicas!H142</f>
        <v>30342.396361361112</v>
      </c>
      <c r="H142" s="10">
        <f>tab_dinamicas!I142</f>
        <v>65806.21362026759</v>
      </c>
      <c r="I142" s="10">
        <f>tab_dinamicas!J142</f>
        <v>45473.858086860295</v>
      </c>
      <c r="J142" s="10">
        <f>tab_dinamicas!K142</f>
        <v>6070.0674290938077</v>
      </c>
      <c r="K142" s="10">
        <f>tab_dinamicas!L142</f>
        <v>141493.15917553764</v>
      </c>
      <c r="L142" s="10">
        <f t="shared" si="4"/>
        <v>2442113.8713051504</v>
      </c>
      <c r="N142" s="1" t="s">
        <v>538</v>
      </c>
      <c r="O142" s="9">
        <f>+B142/'Total x Ano'!$F$30</f>
        <v>6.8509795971290947E-4</v>
      </c>
      <c r="P142" s="9">
        <f>+C142/'Total x Ano'!$F$30</f>
        <v>1.2816192204896369E-3</v>
      </c>
      <c r="Q142" s="9">
        <f>+D142/'Total x Ano'!$F$30</f>
        <v>4.0010469330336402E-3</v>
      </c>
      <c r="R142" s="9">
        <f>+E142/'Total x Ano'!$F$30</f>
        <v>2.1691537498137303E-5</v>
      </c>
      <c r="S142" s="9">
        <f>+F142/'Total x Ano'!$F$30</f>
        <v>6.8963191613419716E-3</v>
      </c>
      <c r="T142" s="9">
        <f>+G142/'Total x Ano'!$F$30</f>
        <v>1.8160628441535242E-4</v>
      </c>
      <c r="U142" s="9">
        <f>+H142/'Total x Ano'!$F$30</f>
        <v>3.9386546153745054E-4</v>
      </c>
      <c r="V142" s="9">
        <f>+I142/'Total x Ano'!$F$30</f>
        <v>2.7217159471630038E-4</v>
      </c>
      <c r="W142" s="9">
        <f>+J142/'Total x Ano'!$F$30</f>
        <v>3.6330762370244339E-5</v>
      </c>
      <c r="X142" s="9">
        <f>+K142/'Total x Ano'!$F$30</f>
        <v>8.468693969333784E-4</v>
      </c>
      <c r="Y142" s="9">
        <f>+L142/'Total x Ano'!$F$30</f>
        <v>1.4616618312049023E-2</v>
      </c>
    </row>
    <row r="143" spans="1:25" x14ac:dyDescent="0.25">
      <c r="A143" s="1" t="s">
        <v>539</v>
      </c>
      <c r="B143" s="10">
        <f>tab_dinamicas!C143</f>
        <v>36590.738323179328</v>
      </c>
      <c r="C143" s="10">
        <f>tab_dinamicas!D143</f>
        <v>16443.205084053039</v>
      </c>
      <c r="D143" s="10">
        <f>tab_dinamicas!E143</f>
        <v>653437.0791317909</v>
      </c>
      <c r="E143" s="10">
        <f>tab_dinamicas!F143</f>
        <v>3130.4182680556664</v>
      </c>
      <c r="F143" s="10">
        <f>tab_dinamicas!G143</f>
        <v>273656.89814199053</v>
      </c>
      <c r="G143" s="10">
        <f>tab_dinamicas!H143</f>
        <v>14747.789217264693</v>
      </c>
      <c r="H143" s="10">
        <f>tab_dinamicas!I143</f>
        <v>9428.8847857058481</v>
      </c>
      <c r="I143" s="10">
        <f>tab_dinamicas!J143</f>
        <v>23090.718605922732</v>
      </c>
      <c r="J143" s="10">
        <f>tab_dinamicas!K143</f>
        <v>11696.643987716525</v>
      </c>
      <c r="K143" s="10">
        <f>tab_dinamicas!L143</f>
        <v>58656.286661275197</v>
      </c>
      <c r="L143" s="10">
        <f t="shared" si="4"/>
        <v>1100878.6622069546</v>
      </c>
      <c r="N143" s="1" t="s">
        <v>539</v>
      </c>
      <c r="O143" s="9">
        <f>+B143/'Total x Ano'!$F$30</f>
        <v>2.1900406123984042E-4</v>
      </c>
      <c r="P143" s="9">
        <f>+C143/'Total x Ano'!$F$30</f>
        <v>9.8416398745525762E-5</v>
      </c>
      <c r="Q143" s="9">
        <f>+D143/'Total x Ano'!$F$30</f>
        <v>3.9109725753718252E-3</v>
      </c>
      <c r="R143" s="9">
        <f>+E143/'Total x Ano'!$F$30</f>
        <v>1.8736279875754352E-5</v>
      </c>
      <c r="S143" s="9">
        <f>+F143/'Total x Ano'!$F$30</f>
        <v>1.6379000486423049E-3</v>
      </c>
      <c r="T143" s="9">
        <f>+G143/'Total x Ano'!$F$30</f>
        <v>8.8268941292285439E-5</v>
      </c>
      <c r="U143" s="9">
        <f>+H143/'Total x Ano'!$F$30</f>
        <v>5.6434063800347521E-5</v>
      </c>
      <c r="V143" s="9">
        <f>+I143/'Total x Ano'!$F$30</f>
        <v>1.3820331000098909E-4</v>
      </c>
      <c r="W143" s="9">
        <f>+J143/'Total x Ano'!$F$30</f>
        <v>7.0007128950545468E-5</v>
      </c>
      <c r="X143" s="9">
        <f>+K143/'Total x Ano'!$F$30</f>
        <v>3.5107148925524542E-4</v>
      </c>
      <c r="Y143" s="9">
        <f>+L143/'Total x Ano'!$F$30</f>
        <v>6.589014297174664E-3</v>
      </c>
    </row>
    <row r="144" spans="1:25" x14ac:dyDescent="0.25">
      <c r="A144" s="1" t="s">
        <v>540</v>
      </c>
      <c r="B144" s="10">
        <f>tab_dinamicas!C144</f>
        <v>28389.090393687206</v>
      </c>
      <c r="C144" s="10">
        <f>tab_dinamicas!D144</f>
        <v>27654.882326911407</v>
      </c>
      <c r="D144" s="10">
        <f>tab_dinamicas!E144</f>
        <v>402624.47871883586</v>
      </c>
      <c r="E144" s="10">
        <f>tab_dinamicas!F144</f>
        <v>7684.4381252324329</v>
      </c>
      <c r="F144" s="10">
        <f>tab_dinamicas!G144</f>
        <v>261778.87453988675</v>
      </c>
      <c r="G144" s="10">
        <f>tab_dinamicas!H144</f>
        <v>11349.371281174095</v>
      </c>
      <c r="H144" s="10">
        <f>tab_dinamicas!I144</f>
        <v>6893.6399196258526</v>
      </c>
      <c r="I144" s="10">
        <f>tab_dinamicas!J144</f>
        <v>30446.482066071134</v>
      </c>
      <c r="J144" s="10">
        <f>tab_dinamicas!K144</f>
        <v>61.728506411502657</v>
      </c>
      <c r="K144" s="10">
        <f>tab_dinamicas!L144</f>
        <v>30342.866410198556</v>
      </c>
      <c r="L144" s="10">
        <f t="shared" si="4"/>
        <v>807225.85228803474</v>
      </c>
      <c r="N144" s="1" t="s">
        <v>540</v>
      </c>
      <c r="O144" s="9">
        <f>+B144/'Total x Ano'!$F$30</f>
        <v>1.6991529485437892E-4</v>
      </c>
      <c r="P144" s="9">
        <f>+C144/'Total x Ano'!$F$30</f>
        <v>1.6552088917175042E-4</v>
      </c>
      <c r="Q144" s="9">
        <f>+D144/'Total x Ano'!$F$30</f>
        <v>2.409800950590308E-3</v>
      </c>
      <c r="R144" s="9">
        <f>+E144/'Total x Ano'!$F$30</f>
        <v>4.5993145667303413E-5</v>
      </c>
      <c r="S144" s="9">
        <f>+F144/'Total x Ano'!$F$30</f>
        <v>1.5668073206031024E-3</v>
      </c>
      <c r="T144" s="9">
        <f>+G144/'Total x Ano'!$F$30</f>
        <v>6.792862120307088E-5</v>
      </c>
      <c r="U144" s="9">
        <f>+H144/'Total x Ano'!$F$30</f>
        <v>4.1260034869719174E-5</v>
      </c>
      <c r="V144" s="9">
        <f>+I144/'Total x Ano'!$F$30</f>
        <v>1.8222926151538173E-4</v>
      </c>
      <c r="W144" s="9">
        <f>+J144/'Total x Ano'!$F$30</f>
        <v>3.6945943749445442E-7</v>
      </c>
      <c r="X144" s="9">
        <f>+K144/'Total x Ano'!$F$30</f>
        <v>1.8160909776673855E-4</v>
      </c>
      <c r="Y144" s="9">
        <f>+L144/'Total x Ano'!$F$30</f>
        <v>4.8314340756792475E-3</v>
      </c>
    </row>
    <row r="145" spans="1:25" x14ac:dyDescent="0.25">
      <c r="A145" s="1" t="s">
        <v>541</v>
      </c>
      <c r="B145" s="10">
        <f>tab_dinamicas!C145</f>
        <v>452592.98964381014</v>
      </c>
      <c r="C145" s="10">
        <f>tab_dinamicas!D145</f>
        <v>51278.539572003458</v>
      </c>
      <c r="D145" s="10">
        <f>tab_dinamicas!E145</f>
        <v>1038305.5224642721</v>
      </c>
      <c r="E145" s="10">
        <f>tab_dinamicas!F145</f>
        <v>8293.9537542757444</v>
      </c>
      <c r="F145" s="10">
        <f>tab_dinamicas!G145</f>
        <v>1749180.8474855591</v>
      </c>
      <c r="G145" s="10">
        <f>tab_dinamicas!H145</f>
        <v>32800.252017592225</v>
      </c>
      <c r="H145" s="10">
        <f>tab_dinamicas!I145</f>
        <v>34762.568256444298</v>
      </c>
      <c r="I145" s="10">
        <f>tab_dinamicas!J145</f>
        <v>88859.786155828508</v>
      </c>
      <c r="J145" s="10">
        <f>tab_dinamicas!K145</f>
        <v>13160.111789892708</v>
      </c>
      <c r="K145" s="10">
        <f>tab_dinamicas!L145</f>
        <v>229949.75266953674</v>
      </c>
      <c r="L145" s="10">
        <f t="shared" si="4"/>
        <v>3699184.3238092149</v>
      </c>
      <c r="N145" s="1" t="s">
        <v>541</v>
      </c>
      <c r="O145" s="9">
        <f>+B145/'Total x Ano'!$F$30</f>
        <v>2.7088740857105246E-3</v>
      </c>
      <c r="P145" s="9">
        <f>+C145/'Total x Ano'!$F$30</f>
        <v>3.069139606183504E-4</v>
      </c>
      <c r="Q145" s="9">
        <f>+D145/'Total x Ano'!$F$30</f>
        <v>6.2144995331614291E-3</v>
      </c>
      <c r="R145" s="9">
        <f>+E145/'Total x Ano'!$F$30</f>
        <v>4.9641238170128945E-5</v>
      </c>
      <c r="S145" s="9">
        <f>+F145/'Total x Ano'!$F$30</f>
        <v>1.0469253341073282E-2</v>
      </c>
      <c r="T145" s="9">
        <f>+G145/'Total x Ano'!$F$30</f>
        <v>1.9631712096370758E-4</v>
      </c>
      <c r="U145" s="9">
        <f>+H145/'Total x Ano'!$F$30</f>
        <v>2.0806203908888392E-4</v>
      </c>
      <c r="V145" s="9">
        <f>+I145/'Total x Ano'!$F$30</f>
        <v>5.3184644368606108E-4</v>
      </c>
      <c r="W145" s="9">
        <f>+J145/'Total x Ano'!$F$30</f>
        <v>7.8766323404058183E-5</v>
      </c>
      <c r="X145" s="9">
        <f>+K145/'Total x Ano'!$F$30</f>
        <v>1.3763026389610623E-3</v>
      </c>
      <c r="Y145" s="9">
        <f>+L145/'Total x Ano'!$F$30</f>
        <v>2.2140476724837488E-2</v>
      </c>
    </row>
    <row r="146" spans="1:25" x14ac:dyDescent="0.25">
      <c r="A146" s="1" t="s">
        <v>542</v>
      </c>
      <c r="B146" s="10">
        <f>tab_dinamicas!C146</f>
        <v>18662.11901237657</v>
      </c>
      <c r="C146" s="10">
        <f>tab_dinamicas!D146</f>
        <v>3124.6124375889781</v>
      </c>
      <c r="D146" s="10">
        <f>tab_dinamicas!E146</f>
        <v>299929.12081128807</v>
      </c>
      <c r="E146" s="10">
        <f>tab_dinamicas!F146</f>
        <v>4180.3126521555396</v>
      </c>
      <c r="F146" s="10">
        <f>tab_dinamicas!G146</f>
        <v>178770.17726612918</v>
      </c>
      <c r="G146" s="10">
        <f>tab_dinamicas!H146</f>
        <v>9480.846000495736</v>
      </c>
      <c r="H146" s="10">
        <f>tab_dinamicas!I146</f>
        <v>5057.6258108051015</v>
      </c>
      <c r="I146" s="10">
        <f>tab_dinamicas!J146</f>
        <v>9182.1477936435185</v>
      </c>
      <c r="J146" s="10">
        <f>tab_dinamicas!K146</f>
        <v>333.53310382798077</v>
      </c>
      <c r="K146" s="10">
        <f>tab_dinamicas!L146</f>
        <v>22095.579478392305</v>
      </c>
      <c r="L146" s="10">
        <f t="shared" si="4"/>
        <v>550816.07436670293</v>
      </c>
      <c r="N146" s="1" t="s">
        <v>542</v>
      </c>
      <c r="O146" s="9">
        <f>+B146/'Total x Ano'!$F$30</f>
        <v>1.1169711359616498E-4</v>
      </c>
      <c r="P146" s="9">
        <f>+C146/'Total x Ano'!$F$30</f>
        <v>1.8701530632931085E-5</v>
      </c>
      <c r="Q146" s="9">
        <f>+D146/'Total x Ano'!$F$30</f>
        <v>1.7951453988605791E-3</v>
      </c>
      <c r="R146" s="9">
        <f>+E146/'Total x Ano'!$F$30</f>
        <v>2.5020141435473618E-5</v>
      </c>
      <c r="S146" s="9">
        <f>+F146/'Total x Ano'!$F$30</f>
        <v>1.0699810018604365E-3</v>
      </c>
      <c r="T146" s="9">
        <f>+G146/'Total x Ano'!$F$30</f>
        <v>5.6745063730587579E-5</v>
      </c>
      <c r="U146" s="9">
        <f>+H146/'Total x Ano'!$F$30</f>
        <v>3.0271064306349215E-5</v>
      </c>
      <c r="V146" s="9">
        <f>+I146/'Total x Ano'!$F$30</f>
        <v>5.4957285637455911E-5</v>
      </c>
      <c r="W146" s="9">
        <f>+J146/'Total x Ano'!$F$30</f>
        <v>1.9962730363925149E-6</v>
      </c>
      <c r="X146" s="9">
        <f>+K146/'Total x Ano'!$F$30</f>
        <v>1.3224717136003209E-4</v>
      </c>
      <c r="Y146" s="9">
        <f>+L146/'Total x Ano'!$F$30</f>
        <v>3.2967620444564021E-3</v>
      </c>
    </row>
    <row r="147" spans="1:25" x14ac:dyDescent="0.25">
      <c r="A147" s="1" t="s">
        <v>543</v>
      </c>
      <c r="B147" s="10">
        <f>tab_dinamicas!C147</f>
        <v>54080.280428734324</v>
      </c>
      <c r="C147" s="10">
        <f>tab_dinamicas!D147</f>
        <v>7285.2710231305737</v>
      </c>
      <c r="D147" s="10">
        <f>tab_dinamicas!E147</f>
        <v>235947.54837165435</v>
      </c>
      <c r="E147" s="10">
        <f>tab_dinamicas!F147</f>
        <v>10875.750805455666</v>
      </c>
      <c r="F147" s="10">
        <f>tab_dinamicas!G147</f>
        <v>210068.19702784283</v>
      </c>
      <c r="G147" s="10">
        <f>tab_dinamicas!H147</f>
        <v>13288.265695853352</v>
      </c>
      <c r="H147" s="10">
        <f>tab_dinamicas!I147</f>
        <v>8441.5690438696838</v>
      </c>
      <c r="I147" s="10">
        <f>tab_dinamicas!J147</f>
        <v>5225.8430723718066</v>
      </c>
      <c r="J147" s="10">
        <f>tab_dinamicas!K147</f>
        <v>777.75295962888276</v>
      </c>
      <c r="K147" s="10">
        <f>tab_dinamicas!L147</f>
        <v>35874.549788728618</v>
      </c>
      <c r="L147" s="10">
        <f t="shared" si="4"/>
        <v>581865.02821727016</v>
      </c>
      <c r="N147" s="1" t="s">
        <v>543</v>
      </c>
      <c r="O147" s="9">
        <f>+B147/'Total x Ano'!$F$30</f>
        <v>3.2368302990430561E-4</v>
      </c>
      <c r="P147" s="9">
        <f>+C147/'Total x Ano'!$F$30</f>
        <v>4.3604037918191195E-5</v>
      </c>
      <c r="Q147" s="9">
        <f>+D147/'Total x Ano'!$F$30</f>
        <v>1.4122008382717475E-3</v>
      </c>
      <c r="R147" s="9">
        <f>+E147/'Total x Ano'!$F$30</f>
        <v>6.5093892732916611E-5</v>
      </c>
      <c r="S147" s="9">
        <f>+F147/'Total x Ano'!$F$30</f>
        <v>1.2573069141183476E-3</v>
      </c>
      <c r="T147" s="9">
        <f>+G147/'Total x Ano'!$F$30</f>
        <v>7.9533354274581784E-5</v>
      </c>
      <c r="U147" s="9">
        <f>+H147/'Total x Ano'!$F$30</f>
        <v>5.0524749938506917E-5</v>
      </c>
      <c r="V147" s="9">
        <f>+I147/'Total x Ano'!$F$30</f>
        <v>3.1277883658513406E-5</v>
      </c>
      <c r="W147" s="9">
        <f>+J147/'Total x Ano'!$F$30</f>
        <v>4.6550319727254717E-6</v>
      </c>
      <c r="X147" s="9">
        <f>+K147/'Total x Ano'!$F$30</f>
        <v>2.1471750664034617E-4</v>
      </c>
      <c r="Y147" s="9">
        <f>+L147/'Total x Ano'!$F$30</f>
        <v>3.4825972394301823E-3</v>
      </c>
    </row>
    <row r="148" spans="1:25" x14ac:dyDescent="0.25">
      <c r="A148" s="1" t="s">
        <v>544</v>
      </c>
      <c r="B148" s="10">
        <f>tab_dinamicas!C148</f>
        <v>188414.13081269624</v>
      </c>
      <c r="C148" s="10">
        <f>tab_dinamicas!D148</f>
        <v>131466.31805066695</v>
      </c>
      <c r="D148" s="10">
        <f>tab_dinamicas!E148</f>
        <v>1335835.8530618127</v>
      </c>
      <c r="E148" s="10">
        <f>tab_dinamicas!F148</f>
        <v>11994.451918714538</v>
      </c>
      <c r="F148" s="10">
        <f>tab_dinamicas!G148</f>
        <v>1391546.1183931509</v>
      </c>
      <c r="G148" s="10">
        <f>tab_dinamicas!H148</f>
        <v>61516.84779145346</v>
      </c>
      <c r="H148" s="10">
        <f>tab_dinamicas!I148</f>
        <v>50099.683853659328</v>
      </c>
      <c r="I148" s="10">
        <f>tab_dinamicas!J148</f>
        <v>100552.57670517787</v>
      </c>
      <c r="J148" s="10">
        <f>tab_dinamicas!K148</f>
        <v>30808.348213510773</v>
      </c>
      <c r="K148" s="10">
        <f>tab_dinamicas!L148</f>
        <v>268052.28635482653</v>
      </c>
      <c r="L148" s="10">
        <f t="shared" si="4"/>
        <v>3570286.6151556689</v>
      </c>
      <c r="N148" s="1" t="s">
        <v>544</v>
      </c>
      <c r="O148" s="9">
        <f>+B148/'Total x Ano'!$F$30</f>
        <v>1.1277023021100301E-3</v>
      </c>
      <c r="P148" s="9">
        <f>+C148/'Total x Ano'!$F$30</f>
        <v>7.8685642566293334E-4</v>
      </c>
      <c r="Q148" s="9">
        <f>+D148/'Total x Ano'!$F$30</f>
        <v>7.9952876158554675E-3</v>
      </c>
      <c r="R148" s="9">
        <f>+E148/'Total x Ano'!$F$30</f>
        <v>7.1789578536064853E-5</v>
      </c>
      <c r="S148" s="9">
        <f>+F148/'Total x Ano'!$F$30</f>
        <v>8.3287264837064393E-3</v>
      </c>
      <c r="T148" s="9">
        <f>+G148/'Total x Ano'!$F$30</f>
        <v>3.681926115294306E-4</v>
      </c>
      <c r="U148" s="9">
        <f>+H148/'Total x Ano'!$F$30</f>
        <v>2.9985823554243339E-4</v>
      </c>
      <c r="V148" s="9">
        <f>+I148/'Total x Ano'!$F$30</f>
        <v>6.0183050891363132E-4</v>
      </c>
      <c r="W148" s="9">
        <f>+J148/'Total x Ano'!$F$30</f>
        <v>1.8439511439363024E-4</v>
      </c>
      <c r="X148" s="9">
        <f>+K148/'Total x Ano'!$F$30</f>
        <v>1.6043551463170067E-3</v>
      </c>
      <c r="Y148" s="9">
        <f>+L148/'Total x Ano'!$F$30</f>
        <v>2.1368994022567065E-2</v>
      </c>
    </row>
    <row r="149" spans="1:25" x14ac:dyDescent="0.25">
      <c r="A149" s="1" t="s">
        <v>545</v>
      </c>
      <c r="B149" s="10">
        <f>tab_dinamicas!C149</f>
        <v>725423.07757386926</v>
      </c>
      <c r="C149" s="10">
        <f>tab_dinamicas!D149</f>
        <v>231469.22201587667</v>
      </c>
      <c r="D149" s="10">
        <f>tab_dinamicas!E149</f>
        <v>3180567.8294860907</v>
      </c>
      <c r="E149" s="10">
        <f>tab_dinamicas!F149</f>
        <v>54826.36066968552</v>
      </c>
      <c r="F149" s="10">
        <f>tab_dinamicas!G149</f>
        <v>3579915.1081813602</v>
      </c>
      <c r="G149" s="10">
        <f>tab_dinamicas!H149</f>
        <v>227509.20705659868</v>
      </c>
      <c r="H149" s="10">
        <f>tab_dinamicas!I149</f>
        <v>129688.77299938555</v>
      </c>
      <c r="I149" s="10">
        <f>tab_dinamicas!J149</f>
        <v>268008.43809242995</v>
      </c>
      <c r="J149" s="10">
        <f>tab_dinamicas!K149</f>
        <v>170461.92359914858</v>
      </c>
      <c r="K149" s="10">
        <f>tab_dinamicas!L149</f>
        <v>505342.98688193806</v>
      </c>
      <c r="L149" s="10">
        <f t="shared" si="4"/>
        <v>9073212.9265563823</v>
      </c>
      <c r="N149" s="1" t="s">
        <v>545</v>
      </c>
      <c r="O149" s="9">
        <f>+B149/'Total x Ano'!$F$30</f>
        <v>4.3418254833393344E-3</v>
      </c>
      <c r="P149" s="9">
        <f>+C149/'Total x Ano'!$F$30</f>
        <v>1.3853970156538411E-3</v>
      </c>
      <c r="Q149" s="9">
        <f>+D149/'Total x Ano'!$F$30</f>
        <v>1.9036436640169851E-2</v>
      </c>
      <c r="R149" s="9">
        <f>+E149/'Total x Ano'!$F$30</f>
        <v>3.2814849330479686E-4</v>
      </c>
      <c r="S149" s="9">
        <f>+F149/'Total x Ano'!$F$30</f>
        <v>2.1426622788010972E-2</v>
      </c>
      <c r="T149" s="9">
        <f>+G149/'Total x Ano'!$F$30</f>
        <v>1.3616954070393187E-3</v>
      </c>
      <c r="U149" s="9">
        <f>+H149/'Total x Ano'!$F$30</f>
        <v>7.7621740597906975E-4</v>
      </c>
      <c r="V149" s="9">
        <f>+I149/'Total x Ano'!$F$30</f>
        <v>1.6040927042897824E-3</v>
      </c>
      <c r="W149" s="9">
        <f>+J149/'Total x Ano'!$F$30</f>
        <v>1.0202541753938901E-3</v>
      </c>
      <c r="X149" s="9">
        <f>+K149/'Total x Ano'!$F$30</f>
        <v>3.0245950619724928E-3</v>
      </c>
      <c r="Y149" s="9">
        <f>+L149/'Total x Ano'!$F$30</f>
        <v>5.4305285175153345E-2</v>
      </c>
    </row>
    <row r="150" spans="1:25" x14ac:dyDescent="0.25">
      <c r="A150" s="1" t="s">
        <v>546</v>
      </c>
      <c r="B150" s="10">
        <f>tab_dinamicas!C150</f>
        <v>108139.53075681831</v>
      </c>
      <c r="C150" s="10">
        <f>tab_dinamicas!D150</f>
        <v>52934.428581864893</v>
      </c>
      <c r="D150" s="10">
        <f>tab_dinamicas!E150</f>
        <v>819356.14653009851</v>
      </c>
      <c r="E150" s="10">
        <f>tab_dinamicas!F150</f>
        <v>3241.3131102404154</v>
      </c>
      <c r="F150" s="10">
        <f>tab_dinamicas!G150</f>
        <v>848520.75932923786</v>
      </c>
      <c r="G150" s="10">
        <f>tab_dinamicas!H150</f>
        <v>40254.500781560942</v>
      </c>
      <c r="H150" s="10">
        <f>tab_dinamicas!I150</f>
        <v>31292.055381228613</v>
      </c>
      <c r="I150" s="10">
        <f>tab_dinamicas!J150</f>
        <v>84577.173672975332</v>
      </c>
      <c r="J150" s="10">
        <f>tab_dinamicas!K150</f>
        <v>2435.4386324234665</v>
      </c>
      <c r="K150" s="10">
        <f>tab_dinamicas!L150</f>
        <v>89780.537585762926</v>
      </c>
      <c r="L150" s="10">
        <f t="shared" si="4"/>
        <v>2080531.8843622115</v>
      </c>
      <c r="N150" s="1" t="s">
        <v>546</v>
      </c>
      <c r="O150" s="9">
        <f>+B150/'Total x Ano'!$F$30</f>
        <v>6.47240189775325E-4</v>
      </c>
      <c r="P150" s="9">
        <f>+C150/'Total x Ano'!$F$30</f>
        <v>3.168248406590613E-4</v>
      </c>
      <c r="Q150" s="9">
        <f>+D150/'Total x Ano'!$F$30</f>
        <v>4.9040367020483184E-3</v>
      </c>
      <c r="R150" s="9">
        <f>+E150/'Total x Ano'!$F$30</f>
        <v>1.9400011243908417E-5</v>
      </c>
      <c r="S150" s="9">
        <f>+F150/'Total x Ano'!$F$30</f>
        <v>5.0785936784909841E-3</v>
      </c>
      <c r="T150" s="9">
        <f>+G150/'Total x Ano'!$F$30</f>
        <v>2.4093252987900283E-4</v>
      </c>
      <c r="U150" s="9">
        <f>+H150/'Total x Ano'!$F$30</f>
        <v>1.8729021405642989E-4</v>
      </c>
      <c r="V150" s="9">
        <f>+I150/'Total x Ano'!$F$30</f>
        <v>5.0621401402100728E-4</v>
      </c>
      <c r="W150" s="9">
        <f>+J150/'Total x Ano'!$F$30</f>
        <v>1.4576665458080269E-5</v>
      </c>
      <c r="X150" s="9">
        <f>+K150/'Total x Ano'!$F$30</f>
        <v>5.3735735469220185E-4</v>
      </c>
      <c r="Y150" s="9">
        <f>+L150/'Total x Ano'!$F$30</f>
        <v>1.245246620032432E-2</v>
      </c>
    </row>
    <row r="151" spans="1:25" x14ac:dyDescent="0.25">
      <c r="A151" s="1" t="s">
        <v>547</v>
      </c>
      <c r="B151" s="10">
        <f>tab_dinamicas!C151</f>
        <v>975144.44191289076</v>
      </c>
      <c r="C151" s="10">
        <f>tab_dinamicas!D151</f>
        <v>419410.31592740747</v>
      </c>
      <c r="D151" s="10">
        <f>tab_dinamicas!E151</f>
        <v>16845632.967492491</v>
      </c>
      <c r="E151" s="10">
        <f>tab_dinamicas!F151</f>
        <v>171572.86252451441</v>
      </c>
      <c r="F151" s="10">
        <f>tab_dinamicas!G151</f>
        <v>6724902.6003314788</v>
      </c>
      <c r="G151" s="10">
        <f>tab_dinamicas!H151</f>
        <v>379624.48111004557</v>
      </c>
      <c r="H151" s="10">
        <f>tab_dinamicas!I151</f>
        <v>193579.10174215364</v>
      </c>
      <c r="I151" s="10">
        <f>tab_dinamicas!J151</f>
        <v>906907.83533576946</v>
      </c>
      <c r="J151" s="10">
        <f>tab_dinamicas!K151</f>
        <v>483750.249402883</v>
      </c>
      <c r="K151" s="10">
        <f>tab_dinamicas!L151</f>
        <v>1215436.164344009</v>
      </c>
      <c r="L151" s="10">
        <f t="shared" si="4"/>
        <v>28315961.020123638</v>
      </c>
      <c r="N151" s="1" t="s">
        <v>547</v>
      </c>
      <c r="O151" s="9">
        <f>+B151/'Total x Ano'!$F$30</f>
        <v>5.8364658069524492E-3</v>
      </c>
      <c r="P151" s="9">
        <f>+C151/'Total x Ano'!$F$30</f>
        <v>2.5102680821228588E-3</v>
      </c>
      <c r="Q151" s="9">
        <f>+D151/'Total x Ano'!$F$30</f>
        <v>0.10082502302774099</v>
      </c>
      <c r="R151" s="9">
        <f>+E151/'Total x Ano'!$F$30</f>
        <v>1.0269034027009657E-3</v>
      </c>
      <c r="S151" s="9">
        <f>+F151/'Total x Ano'!$F$30</f>
        <v>4.0250102851354247E-2</v>
      </c>
      <c r="T151" s="9">
        <f>+G151/'Total x Ano'!$F$30</f>
        <v>2.2721406268126701E-3</v>
      </c>
      <c r="U151" s="9">
        <f>+H151/'Total x Ano'!$F$30</f>
        <v>1.1586158518653333E-3</v>
      </c>
      <c r="V151" s="9">
        <f>+I151/'Total x Ano'!$F$30</f>
        <v>5.4280538794962583E-3</v>
      </c>
      <c r="W151" s="9">
        <f>+J151/'Total x Ano'!$F$30</f>
        <v>2.8953575166835218E-3</v>
      </c>
      <c r="X151" s="9">
        <f>+K151/'Total x Ano'!$F$30</f>
        <v>7.2746675352131441E-3</v>
      </c>
      <c r="Y151" s="9">
        <f>+L151/'Total x Ano'!$F$30</f>
        <v>0.16947759858094241</v>
      </c>
    </row>
    <row r="152" spans="1:25" x14ac:dyDescent="0.25">
      <c r="A152" s="1" t="s">
        <v>548</v>
      </c>
      <c r="B152" s="10">
        <f>tab_dinamicas!C152</f>
        <v>3907638.5771242213</v>
      </c>
      <c r="C152" s="10">
        <f>tab_dinamicas!D152</f>
        <v>1461910.7741683982</v>
      </c>
      <c r="D152" s="10">
        <f>tab_dinamicas!E152</f>
        <v>26787478.29139594</v>
      </c>
      <c r="E152" s="10">
        <f>tab_dinamicas!F152</f>
        <v>1715388.2809682295</v>
      </c>
      <c r="F152" s="10">
        <f>tab_dinamicas!G152</f>
        <v>30393627.835141122</v>
      </c>
      <c r="G152" s="10">
        <f>tab_dinamicas!H152</f>
        <v>1449690.6924337652</v>
      </c>
      <c r="H152" s="10">
        <f>tab_dinamicas!I152</f>
        <v>664908.94722241675</v>
      </c>
      <c r="I152" s="10">
        <f>tab_dinamicas!J152</f>
        <v>2726745.1645355895</v>
      </c>
      <c r="J152" s="10">
        <f>tab_dinamicas!K152</f>
        <v>336276.7526223333</v>
      </c>
      <c r="K152" s="10">
        <f>tab_dinamicas!L152</f>
        <v>8644330.8077107947</v>
      </c>
      <c r="L152" s="10">
        <f t="shared" si="4"/>
        <v>78087996.123322815</v>
      </c>
      <c r="N152" s="1" t="s">
        <v>548</v>
      </c>
      <c r="O152" s="9">
        <f>+B152/'Total x Ano'!$F$30</f>
        <v>2.338812381125294E-2</v>
      </c>
      <c r="P152" s="9">
        <f>+C152/'Total x Ano'!$F$30</f>
        <v>8.749875279514166E-3</v>
      </c>
      <c r="Q152" s="9">
        <f>+D152/'Total x Ano'!$F$30</f>
        <v>0.16032927470264921</v>
      </c>
      <c r="R152" s="9">
        <f>+E152/'Total x Ano'!$F$30</f>
        <v>1.0266996987521529E-2</v>
      </c>
      <c r="S152" s="9">
        <f>+F152/'Total x Ano'!$F$30</f>
        <v>0.18191291667628215</v>
      </c>
      <c r="T152" s="9">
        <f>+G152/'Total x Ano'!$F$30</f>
        <v>8.6767352541632127E-3</v>
      </c>
      <c r="U152" s="9">
        <f>+H152/'Total x Ano'!$F$30</f>
        <v>3.9796343684098531E-3</v>
      </c>
      <c r="V152" s="9">
        <f>+I152/'Total x Ano'!$F$30</f>
        <v>1.6320202662352394E-2</v>
      </c>
      <c r="W152" s="9">
        <f>+J152/'Total x Ano'!$F$30</f>
        <v>2.0126944112024993E-3</v>
      </c>
      <c r="X152" s="9">
        <f>+K152/'Total x Ano'!$F$30</f>
        <v>5.1738326154246374E-2</v>
      </c>
      <c r="Y152" s="9">
        <f>+L152/'Total x Ano'!$F$30</f>
        <v>0.46737478030759433</v>
      </c>
    </row>
    <row r="153" spans="1:25" x14ac:dyDescent="0.25">
      <c r="A153" s="1" t="s">
        <v>549</v>
      </c>
      <c r="B153" s="10">
        <f>tab_dinamicas!C153</f>
        <v>671092.11485717469</v>
      </c>
      <c r="C153" s="10">
        <f>tab_dinamicas!D153</f>
        <v>237841.03233393747</v>
      </c>
      <c r="D153" s="10">
        <f>tab_dinamicas!E153</f>
        <v>2605058.0205374216</v>
      </c>
      <c r="E153" s="10">
        <f>tab_dinamicas!F153</f>
        <v>72371.715426429932</v>
      </c>
      <c r="F153" s="10">
        <f>tab_dinamicas!G153</f>
        <v>3577901.9019249137</v>
      </c>
      <c r="G153" s="10">
        <f>tab_dinamicas!H153</f>
        <v>185306.52011425531</v>
      </c>
      <c r="H153" s="10">
        <f>tab_dinamicas!I153</f>
        <v>115292.07314574717</v>
      </c>
      <c r="I153" s="10">
        <f>tab_dinamicas!J153</f>
        <v>330354.03849844105</v>
      </c>
      <c r="J153" s="10">
        <f>tab_dinamicas!K153</f>
        <v>126464.07730450628</v>
      </c>
      <c r="K153" s="10">
        <f>tab_dinamicas!L153</f>
        <v>541482.3828478381</v>
      </c>
      <c r="L153" s="10">
        <f t="shared" si="4"/>
        <v>8463163.8769906648</v>
      </c>
      <c r="N153" s="1" t="s">
        <v>549</v>
      </c>
      <c r="O153" s="9">
        <f>+B153/'Total x Ano'!$F$30</f>
        <v>4.0166420617605203E-3</v>
      </c>
      <c r="P153" s="9">
        <f>+C153/'Total x Ano'!$F$30</f>
        <v>1.4235337792463168E-3</v>
      </c>
      <c r="Q153" s="9">
        <f>+D153/'Total x Ano'!$F$30</f>
        <v>1.5591876863050498E-2</v>
      </c>
      <c r="R153" s="9">
        <f>+E153/'Total x Ano'!$F$30</f>
        <v>4.3316151364023646E-4</v>
      </c>
      <c r="S153" s="9">
        <f>+F153/'Total x Ano'!$F$30</f>
        <v>2.1414573281319387E-2</v>
      </c>
      <c r="T153" s="9">
        <f>+G153/'Total x Ano'!$F$30</f>
        <v>1.1091025308318484E-3</v>
      </c>
      <c r="U153" s="9">
        <f>+H153/'Total x Ano'!$F$30</f>
        <v>6.9004981601271723E-4</v>
      </c>
      <c r="V153" s="9">
        <f>+I153/'Total x Ano'!$F$30</f>
        <v>1.9772455925632405E-3</v>
      </c>
      <c r="W153" s="9">
        <f>+J153/'Total x Ano'!$F$30</f>
        <v>7.5691685382284798E-4</v>
      </c>
      <c r="X153" s="9">
        <f>+K153/'Total x Ano'!$F$30</f>
        <v>3.2408977344515846E-3</v>
      </c>
      <c r="Y153" s="9">
        <f>+L153/'Total x Ano'!$F$30</f>
        <v>5.0654000026699196E-2</v>
      </c>
    </row>
    <row r="154" spans="1:25" x14ac:dyDescent="0.25">
      <c r="A154" s="1" t="s">
        <v>550</v>
      </c>
      <c r="B154" s="10">
        <f>tab_dinamicas!C154</f>
        <v>350891.19866072189</v>
      </c>
      <c r="C154" s="10">
        <f>tab_dinamicas!D154</f>
        <v>89742.056524879445</v>
      </c>
      <c r="D154" s="10">
        <f>tab_dinamicas!E154</f>
        <v>1692974.1446366294</v>
      </c>
      <c r="E154" s="10">
        <f>tab_dinamicas!F154</f>
        <v>29689.280420249012</v>
      </c>
      <c r="F154" s="10">
        <f>tab_dinamicas!G154</f>
        <v>1406426.8958675098</v>
      </c>
      <c r="G154" s="10">
        <f>tab_dinamicas!H154</f>
        <v>143924.15312346886</v>
      </c>
      <c r="H154" s="10">
        <f>tab_dinamicas!I154</f>
        <v>126560.73257548524</v>
      </c>
      <c r="I154" s="10">
        <f>tab_dinamicas!J154</f>
        <v>166210.22074892893</v>
      </c>
      <c r="J154" s="10">
        <f>tab_dinamicas!K154</f>
        <v>3391.0509946975662</v>
      </c>
      <c r="K154" s="10">
        <f>tab_dinamicas!L154</f>
        <v>259013.99747271786</v>
      </c>
      <c r="L154" s="10">
        <f t="shared" si="4"/>
        <v>4268823.731025287</v>
      </c>
      <c r="N154" s="1" t="s">
        <v>550</v>
      </c>
      <c r="O154" s="9">
        <f>+B154/'Total x Ano'!$F$30</f>
        <v>2.1001652626214794E-3</v>
      </c>
      <c r="P154" s="9">
        <f>+C154/'Total x Ano'!$F$30</f>
        <v>5.3712703661171212E-4</v>
      </c>
      <c r="Q154" s="9">
        <f>+D154/'Total x Ano'!$F$30</f>
        <v>1.0132843179460917E-2</v>
      </c>
      <c r="R154" s="9">
        <f>+E154/'Total x Ano'!$F$30</f>
        <v>1.7769723392556164E-4</v>
      </c>
      <c r="S154" s="9">
        <f>+F154/'Total x Ano'!$F$30</f>
        <v>8.4177913905827927E-3</v>
      </c>
      <c r="T154" s="9">
        <f>+G154/'Total x Ano'!$F$30</f>
        <v>8.6141945992320194E-4</v>
      </c>
      <c r="U154" s="9">
        <f>+H154/'Total x Ano'!$F$30</f>
        <v>7.5749535805246112E-4</v>
      </c>
      <c r="V154" s="9">
        <f>+I154/'Total x Ano'!$F$30</f>
        <v>9.9480674705399092E-4</v>
      </c>
      <c r="W154" s="9">
        <f>+J154/'Total x Ano'!$F$30</f>
        <v>2.0296227235177561E-5</v>
      </c>
      <c r="X154" s="9">
        <f>+K154/'Total x Ano'!$F$30</f>
        <v>1.5502588896534242E-3</v>
      </c>
      <c r="Y154" s="9">
        <f>+L154/'Total x Ano'!$F$30</f>
        <v>2.5549900785120712E-2</v>
      </c>
    </row>
    <row r="155" spans="1:25" x14ac:dyDescent="0.25">
      <c r="A155" s="1" t="s">
        <v>551</v>
      </c>
      <c r="B155" s="10">
        <f>tab_dinamicas!C155</f>
        <v>863485.17385048035</v>
      </c>
      <c r="C155" s="10">
        <f>tab_dinamicas!D155</f>
        <v>123926.03004423913</v>
      </c>
      <c r="D155" s="10">
        <f>tab_dinamicas!E155</f>
        <v>3238112.8817615113</v>
      </c>
      <c r="E155" s="10">
        <f>tab_dinamicas!F155</f>
        <v>29157.227745142802</v>
      </c>
      <c r="F155" s="10">
        <f>tab_dinamicas!G155</f>
        <v>3290060.1131765591</v>
      </c>
      <c r="G155" s="10">
        <f>tab_dinamicas!H155</f>
        <v>185251.07437267047</v>
      </c>
      <c r="H155" s="10">
        <f>tab_dinamicas!I155</f>
        <v>77724.599213687325</v>
      </c>
      <c r="I155" s="10">
        <f>tab_dinamicas!J155</f>
        <v>235642.47406323417</v>
      </c>
      <c r="J155" s="10">
        <f>tab_dinamicas!K155</f>
        <v>80348.716454846814</v>
      </c>
      <c r="K155" s="10">
        <f>tab_dinamicas!L155</f>
        <v>547797.26983479445</v>
      </c>
      <c r="L155" s="10">
        <f t="shared" si="4"/>
        <v>8671505.5605171677</v>
      </c>
      <c r="N155" s="1" t="s">
        <v>551</v>
      </c>
      <c r="O155" s="9">
        <f>+B155/'Total x Ano'!$F$30</f>
        <v>5.1681591725043271E-3</v>
      </c>
      <c r="P155" s="9">
        <f>+C155/'Total x Ano'!$F$30</f>
        <v>7.4172605191259939E-4</v>
      </c>
      <c r="Q155" s="9">
        <f>+D155/'Total x Ano'!$F$30</f>
        <v>1.9380857133718423E-2</v>
      </c>
      <c r="R155" s="9">
        <f>+E155/'Total x Ano'!$F$30</f>
        <v>1.7451277518049259E-4</v>
      </c>
      <c r="S155" s="9">
        <f>+F155/'Total x Ano'!$F$30</f>
        <v>1.9691773370214653E-2</v>
      </c>
      <c r="T155" s="9">
        <f>+G155/'Total x Ano'!$F$30</f>
        <v>1.1087706752000135E-3</v>
      </c>
      <c r="U155" s="9">
        <f>+H155/'Total x Ano'!$F$30</f>
        <v>4.6519976546232776E-4</v>
      </c>
      <c r="V155" s="9">
        <f>+I155/'Total x Ano'!$F$30</f>
        <v>1.4103748977308966E-3</v>
      </c>
      <c r="W155" s="9">
        <f>+J155/'Total x Ano'!$F$30</f>
        <v>4.809057161842721E-4</v>
      </c>
      <c r="X155" s="9">
        <f>+K155/'Total x Ano'!$F$30</f>
        <v>3.2786937986960161E-3</v>
      </c>
      <c r="Y155" s="9">
        <f>+L155/'Total x Ano'!$F$30</f>
        <v>5.1900973356804034E-2</v>
      </c>
    </row>
    <row r="156" spans="1:25" x14ac:dyDescent="0.25">
      <c r="A156" s="1" t="s">
        <v>552</v>
      </c>
      <c r="B156" s="10">
        <f>tab_dinamicas!C156</f>
        <v>52685.318534821999</v>
      </c>
      <c r="C156" s="10">
        <f>tab_dinamicas!D156</f>
        <v>24623.08263591287</v>
      </c>
      <c r="D156" s="10">
        <f>tab_dinamicas!E156</f>
        <v>506687.58584828762</v>
      </c>
      <c r="E156" s="10">
        <f>tab_dinamicas!F156</f>
        <v>3539.7451225773657</v>
      </c>
      <c r="F156" s="10">
        <f>tab_dinamicas!G156</f>
        <v>256603.57387885998</v>
      </c>
      <c r="G156" s="10">
        <f>tab_dinamicas!H156</f>
        <v>16405.316983230914</v>
      </c>
      <c r="H156" s="10">
        <f>tab_dinamicas!I156</f>
        <v>16806.849939568456</v>
      </c>
      <c r="I156" s="10">
        <f>tab_dinamicas!J156</f>
        <v>27226.987803833777</v>
      </c>
      <c r="J156" s="10">
        <f>tab_dinamicas!K156</f>
        <v>2039.1495619947411</v>
      </c>
      <c r="K156" s="10">
        <f>tab_dinamicas!L156</f>
        <v>66061.882010901871</v>
      </c>
      <c r="L156" s="10">
        <f t="shared" si="4"/>
        <v>972679.49231998948</v>
      </c>
      <c r="N156" s="1" t="s">
        <v>552</v>
      </c>
      <c r="O156" s="9">
        <f>+B156/'Total x Ano'!$F$30</f>
        <v>3.1533385921134665E-4</v>
      </c>
      <c r="P156" s="9">
        <f>+C156/'Total x Ano'!$F$30</f>
        <v>1.4737486436815249E-4</v>
      </c>
      <c r="Q156" s="9">
        <f>+D156/'Total x Ano'!$F$30</f>
        <v>3.0326427988552136E-3</v>
      </c>
      <c r="R156" s="9">
        <f>+E156/'Total x Ano'!$F$30</f>
        <v>2.1186196101084905E-5</v>
      </c>
      <c r="S156" s="9">
        <f>+F156/'Total x Ano'!$F$30</f>
        <v>1.5358319450069205E-3</v>
      </c>
      <c r="T156" s="9">
        <f>+G156/'Total x Ano'!$F$30</f>
        <v>9.8189629668623765E-5</v>
      </c>
      <c r="U156" s="9">
        <f>+H156/'Total x Ano'!$F$30</f>
        <v>1.0059289760442967E-4</v>
      </c>
      <c r="V156" s="9">
        <f>+I156/'Total x Ano'!$F$30</f>
        <v>1.6295984114072663E-4</v>
      </c>
      <c r="W156" s="9">
        <f>+J156/'Total x Ano'!$F$30</f>
        <v>1.2204783396496577E-5</v>
      </c>
      <c r="X156" s="9">
        <f>+K156/'Total x Ano'!$F$30</f>
        <v>3.9539569619369118E-4</v>
      </c>
      <c r="Y156" s="9">
        <f>+L156/'Total x Ano'!$F$30</f>
        <v>5.8217125115466849E-3</v>
      </c>
    </row>
    <row r="157" spans="1:25" x14ac:dyDescent="0.25">
      <c r="A157" s="1" t="s">
        <v>553</v>
      </c>
      <c r="B157" s="10">
        <f>tab_dinamicas!C157</f>
        <v>63652.612920970168</v>
      </c>
      <c r="C157" s="10">
        <f>tab_dinamicas!D157</f>
        <v>46573.894089814159</v>
      </c>
      <c r="D157" s="10">
        <f>tab_dinamicas!E157</f>
        <v>395941.3105233247</v>
      </c>
      <c r="E157" s="10">
        <f>tab_dinamicas!F157</f>
        <v>13124.672827624276</v>
      </c>
      <c r="F157" s="10">
        <f>tab_dinamicas!G157</f>
        <v>312256.78938725108</v>
      </c>
      <c r="G157" s="10">
        <f>tab_dinamicas!H157</f>
        <v>22960.267457751695</v>
      </c>
      <c r="H157" s="10">
        <f>tab_dinamicas!I157</f>
        <v>11862.348726801436</v>
      </c>
      <c r="I157" s="10">
        <f>tab_dinamicas!J157</f>
        <v>43076.80344106452</v>
      </c>
      <c r="J157" s="10">
        <f>tab_dinamicas!K157</f>
        <v>12841.673517478766</v>
      </c>
      <c r="K157" s="10">
        <f>tab_dinamicas!L157</f>
        <v>49376.453214660891</v>
      </c>
      <c r="L157" s="10">
        <f t="shared" si="4"/>
        <v>971666.82610674168</v>
      </c>
      <c r="N157" s="1" t="s">
        <v>553</v>
      </c>
      <c r="O157" s="9">
        <f>+B157/'Total x Ano'!$F$30</f>
        <v>3.8097566152113548E-4</v>
      </c>
      <c r="P157" s="9">
        <f>+C157/'Total x Ano'!$F$30</f>
        <v>2.787555655022718E-4</v>
      </c>
      <c r="Q157" s="9">
        <f>+D157/'Total x Ano'!$F$30</f>
        <v>2.3698006378379769E-3</v>
      </c>
      <c r="R157" s="9">
        <f>+E157/'Total x Ano'!$F$30</f>
        <v>7.8554212989822685E-5</v>
      </c>
      <c r="S157" s="9">
        <f>+F157/'Total x Ano'!$F$30</f>
        <v>1.8689293564268137E-3</v>
      </c>
      <c r="T157" s="9">
        <f>+G157/'Total x Ano'!$F$30</f>
        <v>1.3742252960266738E-4</v>
      </c>
      <c r="U157" s="9">
        <f>+H157/'Total x Ano'!$F$30</f>
        <v>7.0998910272522642E-5</v>
      </c>
      <c r="V157" s="9">
        <f>+I157/'Total x Ano'!$F$30</f>
        <v>2.5782466632675899E-4</v>
      </c>
      <c r="W157" s="9">
        <f>+J157/'Total x Ano'!$F$30</f>
        <v>7.6860396437050972E-5</v>
      </c>
      <c r="X157" s="9">
        <f>+K157/'Total x Ano'!$F$30</f>
        <v>2.9552953231281296E-4</v>
      </c>
      <c r="Y157" s="9">
        <f>+L157/'Total x Ano'!$F$30</f>
        <v>5.8156514692298336E-3</v>
      </c>
    </row>
    <row r="158" spans="1:25" x14ac:dyDescent="0.25">
      <c r="A158" s="1" t="s">
        <v>554</v>
      </c>
      <c r="B158" s="10">
        <f>tab_dinamicas!C158</f>
        <v>187750.17492872386</v>
      </c>
      <c r="C158" s="10">
        <f>tab_dinamicas!D158</f>
        <v>31119.668334916416</v>
      </c>
      <c r="D158" s="10">
        <f>tab_dinamicas!E158</f>
        <v>1003992.2067864793</v>
      </c>
      <c r="E158" s="10">
        <f>tab_dinamicas!F158</f>
        <v>6741.6819783018773</v>
      </c>
      <c r="F158" s="10">
        <f>tab_dinamicas!G158</f>
        <v>876635.70473501983</v>
      </c>
      <c r="G158" s="10">
        <f>tab_dinamicas!H158</f>
        <v>45214.609992765894</v>
      </c>
      <c r="H158" s="10">
        <f>tab_dinamicas!I158</f>
        <v>37424.095471513181</v>
      </c>
      <c r="I158" s="10">
        <f>tab_dinamicas!J158</f>
        <v>73381.274870980269</v>
      </c>
      <c r="J158" s="10">
        <f>tab_dinamicas!K158</f>
        <v>6427.9294884442625</v>
      </c>
      <c r="K158" s="10">
        <f>tab_dinamicas!L158</f>
        <v>152033.22990656999</v>
      </c>
      <c r="L158" s="10">
        <f t="shared" si="4"/>
        <v>2420720.5764937145</v>
      </c>
      <c r="N158" s="1" t="s">
        <v>554</v>
      </c>
      <c r="O158" s="9">
        <f>+B158/'Total x Ano'!$F$30</f>
        <v>1.123728372046369E-3</v>
      </c>
      <c r="P158" s="9">
        <f>+C158/'Total x Ano'!$F$30</f>
        <v>1.8625843757479505E-4</v>
      </c>
      <c r="Q158" s="9">
        <f>+D158/'Total x Ano'!$F$30</f>
        <v>6.0091263750231888E-3</v>
      </c>
      <c r="R158" s="9">
        <f>+E158/'Total x Ano'!$F$30</f>
        <v>4.0350531322847202E-5</v>
      </c>
      <c r="S158" s="9">
        <f>+F158/'Total x Ano'!$F$30</f>
        <v>5.2468681519662061E-3</v>
      </c>
      <c r="T158" s="9">
        <f>+G158/'Total x Ano'!$F$30</f>
        <v>2.7061993470403449E-4</v>
      </c>
      <c r="U158" s="9">
        <f>+H158/'Total x Ano'!$F$30</f>
        <v>2.2399189718718865E-4</v>
      </c>
      <c r="V158" s="9">
        <f>+I158/'Total x Ano'!$F$30</f>
        <v>4.3920396122538129E-4</v>
      </c>
      <c r="W158" s="9">
        <f>+J158/'Total x Ano'!$F$30</f>
        <v>3.8472649851966862E-5</v>
      </c>
      <c r="X158" s="9">
        <f>+K158/'Total x Ano'!$F$30</f>
        <v>9.0995416651259715E-4</v>
      </c>
      <c r="Y158" s="9">
        <f>+L158/'Total x Ano'!$F$30</f>
        <v>1.4488574477414572E-2</v>
      </c>
    </row>
    <row r="159" spans="1:25" x14ac:dyDescent="0.25">
      <c r="A159" s="1" t="s">
        <v>555</v>
      </c>
      <c r="B159" s="10">
        <f>tab_dinamicas!C159</f>
        <v>132801.9606511404</v>
      </c>
      <c r="C159" s="10">
        <f>tab_dinamicas!D159</f>
        <v>58103.019325560163</v>
      </c>
      <c r="D159" s="10">
        <f>tab_dinamicas!E159</f>
        <v>2669462.834662287</v>
      </c>
      <c r="E159" s="10">
        <f>tab_dinamicas!F159</f>
        <v>3135.6471726069663</v>
      </c>
      <c r="F159" s="10">
        <f>tab_dinamicas!G159</f>
        <v>1594300.5148295925</v>
      </c>
      <c r="G159" s="10">
        <f>tab_dinamicas!H159</f>
        <v>124777.30687578057</v>
      </c>
      <c r="H159" s="10">
        <f>tab_dinamicas!I159</f>
        <v>34389.389148397939</v>
      </c>
      <c r="I159" s="10">
        <f>tab_dinamicas!J159</f>
        <v>58690.327121115566</v>
      </c>
      <c r="J159" s="10">
        <f>tab_dinamicas!K159</f>
        <v>54956.030933721624</v>
      </c>
      <c r="K159" s="10">
        <f>tab_dinamicas!L159</f>
        <v>845843.16799619631</v>
      </c>
      <c r="L159" s="10">
        <f t="shared" si="4"/>
        <v>5576460.1987163993</v>
      </c>
      <c r="N159" s="1" t="s">
        <v>555</v>
      </c>
      <c r="O159" s="9">
        <f>+B159/'Total x Ano'!$F$30</f>
        <v>7.9485055661719542E-4</v>
      </c>
      <c r="P159" s="9">
        <f>+C159/'Total x Ano'!$F$30</f>
        <v>3.4776005584270391E-4</v>
      </c>
      <c r="Q159" s="9">
        <f>+D159/'Total x Ano'!$F$30</f>
        <v>1.5977354623355967E-2</v>
      </c>
      <c r="R159" s="9">
        <f>+E159/'Total x Ano'!$F$30</f>
        <v>1.876757608307479E-5</v>
      </c>
      <c r="S159" s="9">
        <f>+F159/'Total x Ano'!$F$30</f>
        <v>9.5422586038190448E-3</v>
      </c>
      <c r="T159" s="9">
        <f>+G159/'Total x Ano'!$F$30</f>
        <v>7.4682114132293962E-4</v>
      </c>
      <c r="U159" s="9">
        <f>+H159/'Total x Ano'!$F$30</f>
        <v>2.0582847551576952E-4</v>
      </c>
      <c r="V159" s="9">
        <f>+I159/'Total x Ano'!$F$30</f>
        <v>3.5127522930786936E-4</v>
      </c>
      <c r="W159" s="9">
        <f>+J159/'Total x Ano'!$F$30</f>
        <v>3.2892459993033493E-4</v>
      </c>
      <c r="X159" s="9">
        <f>+K159/'Total x Ano'!$F$30</f>
        <v>5.062567672918278E-3</v>
      </c>
      <c r="Y159" s="9">
        <f>+L159/'Total x Ano'!$F$30</f>
        <v>3.337640853471318E-2</v>
      </c>
    </row>
    <row r="160" spans="1:25" x14ac:dyDescent="0.25">
      <c r="A160" s="1" t="s">
        <v>95</v>
      </c>
      <c r="B160" s="10">
        <f>tab_dinamicas!C160</f>
        <v>9227018.4773238879</v>
      </c>
      <c r="C160" s="10">
        <f>tab_dinamicas!D160</f>
        <v>3570998.2045928049</v>
      </c>
      <c r="D160" s="10">
        <f>tab_dinamicas!E160</f>
        <v>66575547.008290105</v>
      </c>
      <c r="E160" s="10">
        <f>tab_dinamicas!F160</f>
        <v>2165880.3813426229</v>
      </c>
      <c r="F160" s="10">
        <f>tab_dinamicas!G160</f>
        <v>59781669.793832108</v>
      </c>
      <c r="G160" s="10">
        <f>tab_dinamicas!H160</f>
        <v>3084164.7126658522</v>
      </c>
      <c r="H160" s="10">
        <f>tab_dinamicas!I160</f>
        <v>1667879.6960307967</v>
      </c>
      <c r="I160" s="10">
        <f>tab_dinamicas!J160</f>
        <v>5371127.5716784205</v>
      </c>
      <c r="J160" s="10">
        <f>tab_dinamicas!K160</f>
        <v>1656000.7468742575</v>
      </c>
      <c r="K160" s="10">
        <f>tab_dinamicas!L160</f>
        <v>13977611.945092116</v>
      </c>
      <c r="L160" s="10">
        <f t="shared" si="4"/>
        <v>167077898.53772298</v>
      </c>
      <c r="N160" s="1" t="s">
        <v>95</v>
      </c>
      <c r="O160" s="9">
        <f>+B160/'Total x Ano'!$F$30</f>
        <v>5.5225847093358101E-2</v>
      </c>
      <c r="P160" s="9">
        <f>+C160/'Total x Ano'!$F$30</f>
        <v>2.1373253050501723E-2</v>
      </c>
      <c r="Q160" s="9">
        <f>+D160/'Total x Ano'!$F$30</f>
        <v>0.39847010042000636</v>
      </c>
      <c r="R160" s="9">
        <f>+E160/'Total x Ano'!$F$30</f>
        <v>1.2963296763357416E-2</v>
      </c>
      <c r="S160" s="9">
        <f>+F160/'Total x Ano'!$F$30</f>
        <v>0.35780716849472799</v>
      </c>
      <c r="T160" s="9">
        <f>+G160/'Total x Ano'!$F$30</f>
        <v>1.8459441611719262E-2</v>
      </c>
      <c r="U160" s="9">
        <f>+H160/'Total x Ano'!$F$30</f>
        <v>9.9826470803630659E-3</v>
      </c>
      <c r="V160" s="9">
        <f>+I160/'Total x Ano'!$F$30</f>
        <v>3.2147445106066638E-2</v>
      </c>
      <c r="W160" s="9">
        <f>+J160/'Total x Ano'!$F$30</f>
        <v>9.9115488126657533E-3</v>
      </c>
      <c r="X160" s="9">
        <f>+K160/'Total x Ano'!$F$30</f>
        <v>8.3659251567233708E-2</v>
      </c>
      <c r="Y160" s="9">
        <f>+L160/'Total x Ano'!$F$30</f>
        <v>1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23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23"/>
    </row>
    <row r="163" spans="1:25" s="133" customFormat="1" x14ac:dyDescent="0.25">
      <c r="A163" s="123"/>
      <c r="B163" s="15">
        <v>2012</v>
      </c>
      <c r="C163" s="123">
        <v>2012</v>
      </c>
      <c r="D163" s="123">
        <v>2012</v>
      </c>
      <c r="E163" s="123">
        <v>2012</v>
      </c>
      <c r="F163" s="123">
        <v>2012</v>
      </c>
      <c r="G163" s="123">
        <v>2012</v>
      </c>
      <c r="H163" s="123">
        <v>2012</v>
      </c>
      <c r="I163" s="123">
        <v>2012</v>
      </c>
      <c r="J163" s="123">
        <v>2012</v>
      </c>
      <c r="K163" s="123">
        <v>2012</v>
      </c>
      <c r="L163" s="123">
        <v>2012</v>
      </c>
      <c r="M163" s="123"/>
      <c r="N163" s="123"/>
      <c r="O163" s="15">
        <v>2012</v>
      </c>
      <c r="P163" s="123">
        <v>2012</v>
      </c>
      <c r="Q163" s="123">
        <v>2012</v>
      </c>
      <c r="R163" s="123">
        <v>2012</v>
      </c>
      <c r="S163" s="123">
        <v>2012</v>
      </c>
      <c r="T163" s="123">
        <v>2012</v>
      </c>
      <c r="U163" s="123">
        <v>2012</v>
      </c>
      <c r="V163" s="123">
        <v>2012</v>
      </c>
      <c r="W163" s="123">
        <v>2012</v>
      </c>
      <c r="X163" s="123">
        <v>2012</v>
      </c>
      <c r="Y163" s="123">
        <v>2012</v>
      </c>
    </row>
    <row r="164" spans="1:25" s="133" customFormat="1" x14ac:dyDescent="0.25">
      <c r="A164" s="123"/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939</v>
      </c>
      <c r="M164" s="123"/>
      <c r="N164" s="123"/>
      <c r="O164" s="123" t="s">
        <v>780</v>
      </c>
      <c r="P164" s="123" t="s">
        <v>782</v>
      </c>
      <c r="Q164" s="123" t="s">
        <v>23</v>
      </c>
      <c r="R164" s="123" t="s">
        <v>787</v>
      </c>
      <c r="S164" s="123" t="s">
        <v>788</v>
      </c>
      <c r="T164" s="123" t="s">
        <v>791</v>
      </c>
      <c r="U164" s="123" t="s">
        <v>25</v>
      </c>
      <c r="V164" s="123" t="s">
        <v>24</v>
      </c>
      <c r="W164" s="123" t="s">
        <v>35</v>
      </c>
      <c r="X164" s="123" t="s">
        <v>795</v>
      </c>
      <c r="Y164" s="123" t="s">
        <v>939</v>
      </c>
    </row>
    <row r="165" spans="1:25" x14ac:dyDescent="0.25">
      <c r="A165" s="1" t="s">
        <v>529</v>
      </c>
      <c r="B165" s="10">
        <f>tab_dinamicas!C165</f>
        <v>51239.224699733626</v>
      </c>
      <c r="C165" s="10">
        <f>tab_dinamicas!D165</f>
        <v>2709.80801925063</v>
      </c>
      <c r="D165" s="10">
        <f>tab_dinamicas!E165</f>
        <v>252055.98517702468</v>
      </c>
      <c r="E165" s="10">
        <f>tab_dinamicas!F165</f>
        <v>1132.4686073635376</v>
      </c>
      <c r="F165" s="10">
        <f>tab_dinamicas!G165</f>
        <v>184524.65319799384</v>
      </c>
      <c r="G165" s="10">
        <f>tab_dinamicas!H165</f>
        <v>9812.5915084013068</v>
      </c>
      <c r="H165" s="10">
        <f>tab_dinamicas!I165</f>
        <v>4096.4123105266644</v>
      </c>
      <c r="I165" s="10">
        <f>tab_dinamicas!J165</f>
        <v>16891.1037139767</v>
      </c>
      <c r="J165" s="10">
        <f>tab_dinamicas!K165</f>
        <v>907.25810615553746</v>
      </c>
      <c r="K165" s="10">
        <f>tab_dinamicas!L165</f>
        <v>13233.448987959073</v>
      </c>
      <c r="L165" s="10">
        <f>SUM(B165:K165)</f>
        <v>536602.95432838565</v>
      </c>
      <c r="N165" s="1" t="s">
        <v>529</v>
      </c>
      <c r="O165" s="9">
        <f>+B165/'Total x Ano'!$G$30</f>
        <v>2.9050315872942702E-4</v>
      </c>
      <c r="P165" s="9">
        <f>+C165/'Total x Ano'!$G$30</f>
        <v>1.5363382130696689E-5</v>
      </c>
      <c r="Q165" s="9">
        <f>+D165/'Total x Ano'!$G$30</f>
        <v>1.4290430875891836E-3</v>
      </c>
      <c r="R165" s="9">
        <f>+E165/'Total x Ano'!$G$30</f>
        <v>6.4205832451390151E-6</v>
      </c>
      <c r="S165" s="9">
        <f>+F165/'Total x Ano'!$G$30</f>
        <v>1.0461710717053054E-3</v>
      </c>
      <c r="T165" s="9">
        <f>+G165/'Total x Ano'!$G$30</f>
        <v>5.5632942247210695E-5</v>
      </c>
      <c r="U165" s="9">
        <f>+H165/'Total x Ano'!$G$30</f>
        <v>2.3224799411773553E-5</v>
      </c>
      <c r="V165" s="9">
        <f>+I165/'Total x Ano'!$G$30</f>
        <v>9.5764895196825576E-5</v>
      </c>
      <c r="W165" s="9">
        <f>+J165/'Total x Ano'!$G$30</f>
        <v>5.1437418728631078E-6</v>
      </c>
      <c r="X165" s="9">
        <f>+K165/'Total x Ano'!$G$30</f>
        <v>7.5027652241327434E-5</v>
      </c>
      <c r="Y165" s="9">
        <f>+L165/'Total x Ano'!$G$30</f>
        <v>3.0422953143697524E-3</v>
      </c>
    </row>
    <row r="166" spans="1:25" x14ac:dyDescent="0.25">
      <c r="A166" s="1" t="s">
        <v>530</v>
      </c>
      <c r="B166" s="10">
        <f>tab_dinamicas!C166</f>
        <v>15884.533446414585</v>
      </c>
      <c r="C166" s="10">
        <f>tab_dinamicas!D166</f>
        <v>3567.7043014716996</v>
      </c>
      <c r="D166" s="10">
        <f>tab_dinamicas!E166</f>
        <v>70103.01373043163</v>
      </c>
      <c r="E166" s="10">
        <f>tab_dinamicas!F166</f>
        <v>481.98777414386137</v>
      </c>
      <c r="F166" s="10">
        <f>tab_dinamicas!G166</f>
        <v>47326.034372675967</v>
      </c>
      <c r="G166" s="10">
        <f>tab_dinamicas!H166</f>
        <v>2305.5599091448175</v>
      </c>
      <c r="H166" s="10">
        <f>tab_dinamicas!I166</f>
        <v>3455.0042319226864</v>
      </c>
      <c r="I166" s="10">
        <f>tab_dinamicas!J166</f>
        <v>8483.3728125059515</v>
      </c>
      <c r="J166" s="10">
        <f>tab_dinamicas!K166</f>
        <v>31854.444910670944</v>
      </c>
      <c r="K166" s="10">
        <f>tab_dinamicas!L166</f>
        <v>4537.3922192202263</v>
      </c>
      <c r="L166" s="10">
        <f t="shared" ref="L166:L192" si="5">SUM(B166:K166)</f>
        <v>187999.04770860239</v>
      </c>
      <c r="N166" s="1" t="s">
        <v>530</v>
      </c>
      <c r="O166" s="9">
        <f>+B166/'Total x Ano'!$G$30</f>
        <v>9.0058098422996977E-5</v>
      </c>
      <c r="P166" s="9">
        <f>+C166/'Total x Ano'!$G$30</f>
        <v>2.0227264855462982E-5</v>
      </c>
      <c r="Q166" s="9">
        <f>+D166/'Total x Ano'!$G$30</f>
        <v>3.9745228473858331E-4</v>
      </c>
      <c r="R166" s="9">
        <f>+E166/'Total x Ano'!$G$30</f>
        <v>2.7326520195861839E-6</v>
      </c>
      <c r="S166" s="9">
        <f>+F166/'Total x Ano'!$G$30</f>
        <v>2.6831714484296787E-4</v>
      </c>
      <c r="T166" s="9">
        <f>+G166/'Total x Ano'!$G$30</f>
        <v>1.3071478738630917E-5</v>
      </c>
      <c r="U166" s="9">
        <f>+H166/'Total x Ano'!$G$30</f>
        <v>1.9588306588922608E-5</v>
      </c>
      <c r="V166" s="9">
        <f>+I166/'Total x Ano'!$G$30</f>
        <v>4.8096875258245934E-5</v>
      </c>
      <c r="W166" s="9">
        <f>+J166/'Total x Ano'!$G$30</f>
        <v>1.8060025147434631E-4</v>
      </c>
      <c r="X166" s="9">
        <f>+K166/'Total x Ano'!$G$30</f>
        <v>2.5724955437989931E-5</v>
      </c>
      <c r="Y166" s="9">
        <f>+L166/'Total x Ano'!$G$30</f>
        <v>1.0658693123777332E-3</v>
      </c>
    </row>
    <row r="167" spans="1:25" x14ac:dyDescent="0.25">
      <c r="A167" s="1" t="s">
        <v>531</v>
      </c>
      <c r="B167" s="10">
        <f>tab_dinamicas!C167</f>
        <v>129124.95976349858</v>
      </c>
      <c r="C167" s="10">
        <f>tab_dinamicas!D167</f>
        <v>70487.280292998097</v>
      </c>
      <c r="D167" s="10">
        <f>tab_dinamicas!E167</f>
        <v>695427.36447382125</v>
      </c>
      <c r="E167" s="10">
        <f>tab_dinamicas!F167</f>
        <v>3314.713985790383</v>
      </c>
      <c r="F167" s="10">
        <f>tab_dinamicas!G167</f>
        <v>448236.77267110336</v>
      </c>
      <c r="G167" s="10">
        <f>tab_dinamicas!H167</f>
        <v>19304.594996797747</v>
      </c>
      <c r="H167" s="10">
        <f>tab_dinamicas!I167</f>
        <v>12814.258497987139</v>
      </c>
      <c r="I167" s="10">
        <f>tab_dinamicas!J167</f>
        <v>33282.113251182338</v>
      </c>
      <c r="J167" s="10">
        <f>tab_dinamicas!K167</f>
        <v>653.46811127292483</v>
      </c>
      <c r="K167" s="10">
        <f>tab_dinamicas!L167</f>
        <v>73021.601013509877</v>
      </c>
      <c r="L167" s="10">
        <f t="shared" si="5"/>
        <v>1485667.1270579617</v>
      </c>
      <c r="N167" s="1" t="s">
        <v>531</v>
      </c>
      <c r="O167" s="9">
        <f>+B167/'Total x Ano'!$G$30</f>
        <v>7.3207994269869413E-4</v>
      </c>
      <c r="P167" s="9">
        <f>+C167/'Total x Ano'!$G$30</f>
        <v>3.9963090182098111E-4</v>
      </c>
      <c r="Q167" s="9">
        <f>+D167/'Total x Ano'!$G$30</f>
        <v>3.9427576672052154E-3</v>
      </c>
      <c r="R167" s="9">
        <f>+E167/'Total x Ano'!$G$30</f>
        <v>1.8792924537785233E-5</v>
      </c>
      <c r="S167" s="9">
        <f>+F167/'Total x Ano'!$G$30</f>
        <v>2.541299152801517E-3</v>
      </c>
      <c r="T167" s="9">
        <f>+G167/'Total x Ano'!$G$30</f>
        <v>1.0944829585977698E-4</v>
      </c>
      <c r="U167" s="9">
        <f>+H167/'Total x Ano'!$G$30</f>
        <v>7.265103233421913E-5</v>
      </c>
      <c r="V167" s="9">
        <f>+I167/'Total x Ano'!$G$30</f>
        <v>1.8869448328536579E-4</v>
      </c>
      <c r="W167" s="9">
        <f>+J167/'Total x Ano'!$G$30</f>
        <v>3.7048677368985297E-6</v>
      </c>
      <c r="X167" s="9">
        <f>+K167/'Total x Ano'!$G$30</f>
        <v>4.1399935057984642E-4</v>
      </c>
      <c r="Y167" s="9">
        <f>+L167/'Total x Ano'!$G$30</f>
        <v>8.4230586188602987E-3</v>
      </c>
    </row>
    <row r="168" spans="1:25" x14ac:dyDescent="0.25">
      <c r="A168" s="1" t="s">
        <v>532</v>
      </c>
      <c r="B168" s="10">
        <f>tab_dinamicas!C168</f>
        <v>3421.7807854673424</v>
      </c>
      <c r="C168" s="10">
        <f>tab_dinamicas!D168</f>
        <v>988.43354967751145</v>
      </c>
      <c r="D168" s="10">
        <f>tab_dinamicas!E168</f>
        <v>72562.37889009848</v>
      </c>
      <c r="E168" s="10">
        <f>tab_dinamicas!F168</f>
        <v>241.74795046698324</v>
      </c>
      <c r="F168" s="10">
        <f>tab_dinamicas!G168</f>
        <v>55422.597544933771</v>
      </c>
      <c r="G168" s="10">
        <f>tab_dinamicas!H168</f>
        <v>3470.680682767259</v>
      </c>
      <c r="H168" s="10">
        <f>tab_dinamicas!I168</f>
        <v>4195.2045509750824</v>
      </c>
      <c r="I168" s="10">
        <f>tab_dinamicas!J168</f>
        <v>9452.9003737403127</v>
      </c>
      <c r="J168" s="10">
        <f>tab_dinamicas!K168</f>
        <v>1306.9712789548951</v>
      </c>
      <c r="K168" s="10">
        <f>tab_dinamicas!L168</f>
        <v>4284.1414802376257</v>
      </c>
      <c r="L168" s="10">
        <f t="shared" si="5"/>
        <v>155346.83708731932</v>
      </c>
      <c r="N168" s="1" t="s">
        <v>532</v>
      </c>
      <c r="O168" s="9">
        <f>+B168/'Total x Ano'!$G$30</f>
        <v>1.9399944719754718E-5</v>
      </c>
      <c r="P168" s="9">
        <f>+C168/'Total x Ano'!$G$30</f>
        <v>5.6039698113728452E-6</v>
      </c>
      <c r="Q168" s="9">
        <f>+D168/'Total x Ano'!$G$30</f>
        <v>4.1139576947198987E-4</v>
      </c>
      <c r="R168" s="9">
        <f>+E168/'Total x Ano'!$G$30</f>
        <v>1.3706012071527066E-6</v>
      </c>
      <c r="S168" s="9">
        <f>+F168/'Total x Ano'!$G$30</f>
        <v>3.1422098492206007E-4</v>
      </c>
      <c r="T168" s="9">
        <f>+G168/'Total x Ano'!$G$30</f>
        <v>1.9677184953392447E-5</v>
      </c>
      <c r="U168" s="9">
        <f>+H168/'Total x Ano'!$G$30</f>
        <v>2.3784906596774962E-5</v>
      </c>
      <c r="V168" s="9">
        <f>+I168/'Total x Ano'!$G$30</f>
        <v>5.3593656692085313E-5</v>
      </c>
      <c r="W168" s="9">
        <f>+J168/'Total x Ano'!$G$30</f>
        <v>7.4099342277325663E-6</v>
      </c>
      <c r="X168" s="9">
        <f>+K168/'Total x Ano'!$G$30</f>
        <v>2.4289138638338207E-5</v>
      </c>
      <c r="Y168" s="9">
        <f>+L168/'Total x Ano'!$G$30</f>
        <v>8.8074609124065399E-4</v>
      </c>
    </row>
    <row r="169" spans="1:25" x14ac:dyDescent="0.25">
      <c r="A169" s="1" t="s">
        <v>533</v>
      </c>
      <c r="B169" s="10">
        <f>tab_dinamicas!C169</f>
        <v>56449.85465055958</v>
      </c>
      <c r="C169" s="10">
        <f>tab_dinamicas!D169</f>
        <v>45374.525872251645</v>
      </c>
      <c r="D169" s="10">
        <f>tab_dinamicas!E169</f>
        <v>577759.38706940354</v>
      </c>
      <c r="E169" s="10">
        <f>tab_dinamicas!F169</f>
        <v>5481.6793084534638</v>
      </c>
      <c r="F169" s="10">
        <f>tab_dinamicas!G169</f>
        <v>568638.38846135081</v>
      </c>
      <c r="G169" s="10">
        <f>tab_dinamicas!H169</f>
        <v>41071.829810075942</v>
      </c>
      <c r="H169" s="10">
        <f>tab_dinamicas!I169</f>
        <v>13830.898837842517</v>
      </c>
      <c r="I169" s="10">
        <f>tab_dinamicas!J169</f>
        <v>38964.690723853695</v>
      </c>
      <c r="J169" s="10">
        <f>tab_dinamicas!K169</f>
        <v>223398.75977700605</v>
      </c>
      <c r="K169" s="10">
        <f>tab_dinamicas!L169</f>
        <v>82033.408675745726</v>
      </c>
      <c r="L169" s="10">
        <f t="shared" si="5"/>
        <v>1653003.4231865429</v>
      </c>
      <c r="N169" s="1" t="s">
        <v>533</v>
      </c>
      <c r="O169" s="9">
        <f>+B169/'Total x Ano'!$G$30</f>
        <v>3.200450666828658E-4</v>
      </c>
      <c r="P169" s="9">
        <f>+C169/'Total x Ano'!$G$30</f>
        <v>2.5725297697191225E-4</v>
      </c>
      <c r="Q169" s="9">
        <f>+D169/'Total x Ano'!$G$30</f>
        <v>3.2756336168785149E-3</v>
      </c>
      <c r="R169" s="9">
        <f>+E169/'Total x Ano'!$G$30</f>
        <v>3.1078634846240189E-5</v>
      </c>
      <c r="S169" s="9">
        <f>+F169/'Total x Ano'!$G$30</f>
        <v>3.2239216926264721E-3</v>
      </c>
      <c r="T169" s="9">
        <f>+G169/'Total x Ano'!$G$30</f>
        <v>2.3285864227150439E-4</v>
      </c>
      <c r="U169" s="9">
        <f>+H169/'Total x Ano'!$G$30</f>
        <v>7.8414921849535711E-5</v>
      </c>
      <c r="V169" s="9">
        <f>+I169/'Total x Ano'!$G$30</f>
        <v>2.2091211958274513E-4</v>
      </c>
      <c r="W169" s="9">
        <f>+J169/'Total x Ano'!$G$30</f>
        <v>1.2665696202814347E-3</v>
      </c>
      <c r="X169" s="9">
        <f>+K169/'Total x Ano'!$G$30</f>
        <v>4.6509221170495198E-4</v>
      </c>
      <c r="Y169" s="9">
        <f>+L169/'Total x Ano'!$G$30</f>
        <v>9.371779503696177E-3</v>
      </c>
    </row>
    <row r="170" spans="1:25" x14ac:dyDescent="0.25">
      <c r="A170" s="1" t="s">
        <v>534</v>
      </c>
      <c r="B170" s="10">
        <f>tab_dinamicas!C170</f>
        <v>5706.8175430629517</v>
      </c>
      <c r="C170" s="10">
        <f>tab_dinamicas!D170</f>
        <v>1339.4471292083888</v>
      </c>
      <c r="D170" s="10">
        <f>tab_dinamicas!E170</f>
        <v>66759.309721657657</v>
      </c>
      <c r="E170" s="10">
        <f>tab_dinamicas!F170</f>
        <v>0</v>
      </c>
      <c r="F170" s="10">
        <f>tab_dinamicas!G170</f>
        <v>40207.912726977207</v>
      </c>
      <c r="G170" s="10">
        <f>tab_dinamicas!H170</f>
        <v>2401.1038469974069</v>
      </c>
      <c r="H170" s="10">
        <f>tab_dinamicas!I170</f>
        <v>1056.0322930913776</v>
      </c>
      <c r="I170" s="10">
        <f>tab_dinamicas!J170</f>
        <v>1046.5362836901195</v>
      </c>
      <c r="J170" s="10">
        <f>tab_dinamicas!K170</f>
        <v>570.0093189134775</v>
      </c>
      <c r="K170" s="10">
        <f>tab_dinamicas!L170</f>
        <v>9862.3923709548726</v>
      </c>
      <c r="L170" s="10">
        <f t="shared" si="5"/>
        <v>128949.56123455346</v>
      </c>
      <c r="N170" s="1" t="s">
        <v>534</v>
      </c>
      <c r="O170" s="9">
        <f>+B170/'Total x Ano'!$G$30</f>
        <v>3.2355066499687177E-5</v>
      </c>
      <c r="P170" s="9">
        <f>+C170/'Total x Ano'!$G$30</f>
        <v>7.5940575655923767E-6</v>
      </c>
      <c r="Q170" s="9">
        <f>+D170/'Total x Ano'!$G$30</f>
        <v>3.7849499992216931E-4</v>
      </c>
      <c r="R170" s="9">
        <f>+E170/'Total x Ano'!$G$30</f>
        <v>0</v>
      </c>
      <c r="S170" s="9">
        <f>+F170/'Total x Ano'!$G$30</f>
        <v>2.2796062433717368E-4</v>
      </c>
      <c r="T170" s="9">
        <f>+G170/'Total x Ano'!$G$30</f>
        <v>1.3613169521547263E-5</v>
      </c>
      <c r="U170" s="9">
        <f>+H170/'Total x Ano'!$G$30</f>
        <v>5.9872240195101959E-6</v>
      </c>
      <c r="V170" s="9">
        <f>+I170/'Total x Ano'!$G$30</f>
        <v>5.933385954189036E-6</v>
      </c>
      <c r="W170" s="9">
        <f>+J170/'Total x Ano'!$G$30</f>
        <v>3.2316942463502062E-6</v>
      </c>
      <c r="X170" s="9">
        <f>+K170/'Total x Ano'!$G$30</f>
        <v>5.5915290545102411E-5</v>
      </c>
      <c r="Y170" s="9">
        <f>+L170/'Total x Ano'!$G$30</f>
        <v>7.3108551261132169E-4</v>
      </c>
    </row>
    <row r="171" spans="1:25" x14ac:dyDescent="0.25">
      <c r="A171" s="1" t="s">
        <v>535</v>
      </c>
      <c r="B171" s="10">
        <f>tab_dinamicas!C171</f>
        <v>17276.235970155198</v>
      </c>
      <c r="C171" s="10">
        <f>tab_dinamicas!D171</f>
        <v>1831.6251076567862</v>
      </c>
      <c r="D171" s="10">
        <f>tab_dinamicas!E171</f>
        <v>124754.52399949623</v>
      </c>
      <c r="E171" s="10">
        <f>tab_dinamicas!F171</f>
        <v>0</v>
      </c>
      <c r="F171" s="10">
        <f>tab_dinamicas!G171</f>
        <v>86998.987874517697</v>
      </c>
      <c r="G171" s="10">
        <f>tab_dinamicas!H171</f>
        <v>6688.028830181076</v>
      </c>
      <c r="H171" s="10">
        <f>tab_dinamicas!I171</f>
        <v>2923.1646545573476</v>
      </c>
      <c r="I171" s="10">
        <f>tab_dinamicas!J171</f>
        <v>7027.9842370642309</v>
      </c>
      <c r="J171" s="10">
        <f>tab_dinamicas!K171</f>
        <v>0</v>
      </c>
      <c r="K171" s="10">
        <f>tab_dinamicas!L171</f>
        <v>11977.352508855098</v>
      </c>
      <c r="L171" s="10">
        <f t="shared" si="5"/>
        <v>259477.90318248369</v>
      </c>
      <c r="N171" s="1" t="s">
        <v>535</v>
      </c>
      <c r="O171" s="9">
        <f>+B171/'Total x Ano'!$G$30</f>
        <v>9.7948420369270783E-5</v>
      </c>
      <c r="P171" s="9">
        <f>+C171/'Total x Ano'!$G$30</f>
        <v>1.0384483420671065E-5</v>
      </c>
      <c r="Q171" s="9">
        <f>+D171/'Total x Ano'!$G$30</f>
        <v>7.0730155461989593E-4</v>
      </c>
      <c r="R171" s="9">
        <f>+E171/'Total x Ano'!$G$30</f>
        <v>0</v>
      </c>
      <c r="S171" s="9">
        <f>+F171/'Total x Ano'!$G$30</f>
        <v>4.9324479306459717E-4</v>
      </c>
      <c r="T171" s="9">
        <f>+G171/'Total x Ano'!$G$30</f>
        <v>3.7918089358818452E-5</v>
      </c>
      <c r="U171" s="9">
        <f>+H171/'Total x Ano'!$G$30</f>
        <v>1.6573017460967526E-5</v>
      </c>
      <c r="V171" s="9">
        <f>+I171/'Total x Ano'!$G$30</f>
        <v>3.9845482290804355E-5</v>
      </c>
      <c r="W171" s="9">
        <f>+J171/'Total x Ano'!$G$30</f>
        <v>0</v>
      </c>
      <c r="X171" s="9">
        <f>+K171/'Total x Ano'!$G$30</f>
        <v>6.790615504875744E-5</v>
      </c>
      <c r="Y171" s="9">
        <f>+L171/'Total x Ano'!$G$30</f>
        <v>1.4711219956337828E-3</v>
      </c>
    </row>
    <row r="172" spans="1:25" x14ac:dyDescent="0.25">
      <c r="A172" s="1" t="s">
        <v>536</v>
      </c>
      <c r="B172" s="10">
        <f>tab_dinamicas!C172</f>
        <v>60564.498162728909</v>
      </c>
      <c r="C172" s="10">
        <f>tab_dinamicas!D172</f>
        <v>6191.1310522130862</v>
      </c>
      <c r="D172" s="10">
        <f>tab_dinamicas!E172</f>
        <v>418933.98645598377</v>
      </c>
      <c r="E172" s="10">
        <f>tab_dinamicas!F172</f>
        <v>483.69155827607409</v>
      </c>
      <c r="F172" s="10">
        <f>tab_dinamicas!G172</f>
        <v>312625.89627721184</v>
      </c>
      <c r="G172" s="10">
        <f>tab_dinamicas!H172</f>
        <v>14628.208645302537</v>
      </c>
      <c r="H172" s="10">
        <f>tab_dinamicas!I172</f>
        <v>6242.8710062788869</v>
      </c>
      <c r="I172" s="10">
        <f>tab_dinamicas!J172</f>
        <v>36541.913706301544</v>
      </c>
      <c r="J172" s="10">
        <f>tab_dinamicas!K172</f>
        <v>8646.2793555242515</v>
      </c>
      <c r="K172" s="10">
        <f>tab_dinamicas!L172</f>
        <v>55154.059693941577</v>
      </c>
      <c r="L172" s="10">
        <f t="shared" si="5"/>
        <v>920012.53591376252</v>
      </c>
      <c r="N172" s="1" t="s">
        <v>536</v>
      </c>
      <c r="O172" s="9">
        <f>+B172/'Total x Ano'!$G$30</f>
        <v>3.4337322873713959E-4</v>
      </c>
      <c r="P172" s="9">
        <f>+C172/'Total x Ano'!$G$30</f>
        <v>3.5100904381660028E-5</v>
      </c>
      <c r="Q172" s="9">
        <f>+D172/'Total x Ano'!$G$30</f>
        <v>2.3751656485389203E-3</v>
      </c>
      <c r="R172" s="9">
        <f>+E172/'Total x Ano'!$G$30</f>
        <v>2.742311702672752E-6</v>
      </c>
      <c r="S172" s="9">
        <f>+F172/'Total x Ano'!$G$30</f>
        <v>1.7724470052260645E-3</v>
      </c>
      <c r="T172" s="9">
        <f>+G172/'Total x Ano'!$G$30</f>
        <v>8.2935306748222341E-5</v>
      </c>
      <c r="U172" s="9">
        <f>+H172/'Total x Ano'!$G$30</f>
        <v>3.5394246448732888E-5</v>
      </c>
      <c r="V172" s="9">
        <f>+I172/'Total x Ano'!$G$30</f>
        <v>2.071760730164586E-4</v>
      </c>
      <c r="W172" s="9">
        <f>+J172/'Total x Ano'!$G$30</f>
        <v>4.9020481452559672E-5</v>
      </c>
      <c r="X172" s="9">
        <f>+K172/'Total x Ano'!$G$30</f>
        <v>3.1269849713250436E-4</v>
      </c>
      <c r="Y172" s="9">
        <f>+L172/'Total x Ano'!$G$30</f>
        <v>5.2160537033849354E-3</v>
      </c>
    </row>
    <row r="173" spans="1:25" x14ac:dyDescent="0.25">
      <c r="A173" s="1" t="s">
        <v>537</v>
      </c>
      <c r="B173" s="10">
        <f>tab_dinamicas!C173</f>
        <v>39670.757487356008</v>
      </c>
      <c r="C173" s="10">
        <f>tab_dinamicas!D173</f>
        <v>66158.814406705889</v>
      </c>
      <c r="D173" s="10">
        <f>tab_dinamicas!E173</f>
        <v>191954.79033833463</v>
      </c>
      <c r="E173" s="10">
        <f>tab_dinamicas!F173</f>
        <v>5895.1846650859488</v>
      </c>
      <c r="F173" s="10">
        <f>tab_dinamicas!G173</f>
        <v>217441.42844668002</v>
      </c>
      <c r="G173" s="10">
        <f>tab_dinamicas!H173</f>
        <v>9115.5622969081851</v>
      </c>
      <c r="H173" s="10">
        <f>tab_dinamicas!I173</f>
        <v>3381.0902191440218</v>
      </c>
      <c r="I173" s="10">
        <f>tab_dinamicas!J173</f>
        <v>18574.778232352917</v>
      </c>
      <c r="J173" s="10">
        <f>tab_dinamicas!K173</f>
        <v>18652.703550825725</v>
      </c>
      <c r="K173" s="10">
        <f>tab_dinamicas!L173</f>
        <v>50462.083696506757</v>
      </c>
      <c r="L173" s="10">
        <f t="shared" si="5"/>
        <v>621307.19333990011</v>
      </c>
      <c r="N173" s="1" t="s">
        <v>537</v>
      </c>
      <c r="O173" s="9">
        <f>+B173/'Total x Ano'!$G$30</f>
        <v>2.2491519781574483E-4</v>
      </c>
      <c r="P173" s="9">
        <f>+C173/'Total x Ano'!$G$30</f>
        <v>3.7509046390863711E-4</v>
      </c>
      <c r="Q173" s="9">
        <f>+D173/'Total x Ano'!$G$30</f>
        <v>1.0882965785159705E-3</v>
      </c>
      <c r="R173" s="9">
        <f>+E173/'Total x Ano'!$G$30</f>
        <v>3.3423022626445993E-5</v>
      </c>
      <c r="S173" s="9">
        <f>+F173/'Total x Ano'!$G$30</f>
        <v>1.2327942542566929E-3</v>
      </c>
      <c r="T173" s="9">
        <f>+G173/'Total x Ano'!$G$30</f>
        <v>5.1681102834104068E-5</v>
      </c>
      <c r="U173" s="9">
        <f>+H173/'Total x Ano'!$G$30</f>
        <v>1.9169247668488144E-5</v>
      </c>
      <c r="V173" s="9">
        <f>+I173/'Total x Ano'!$G$30</f>
        <v>1.0531056589591953E-4</v>
      </c>
      <c r="W173" s="9">
        <f>+J173/'Total x Ano'!$G$30</f>
        <v>1.0575236709986055E-4</v>
      </c>
      <c r="X173" s="9">
        <f>+K173/'Total x Ano'!$G$30</f>
        <v>2.8609712180091091E-4</v>
      </c>
      <c r="Y173" s="9">
        <f>+L173/'Total x Ano'!$G$30</f>
        <v>3.5225299224227744E-3</v>
      </c>
    </row>
    <row r="174" spans="1:25" x14ac:dyDescent="0.25">
      <c r="A174" s="1" t="s">
        <v>538</v>
      </c>
      <c r="B174" s="10">
        <f>tab_dinamicas!C174</f>
        <v>140517.48692289137</v>
      </c>
      <c r="C174" s="10">
        <f>tab_dinamicas!D174</f>
        <v>232243.48601490998</v>
      </c>
      <c r="D174" s="10">
        <f>tab_dinamicas!E174</f>
        <v>731064.53861480579</v>
      </c>
      <c r="E174" s="10">
        <f>tab_dinamicas!F174</f>
        <v>4198.9943856243517</v>
      </c>
      <c r="F174" s="10">
        <f>tab_dinamicas!G174</f>
        <v>1232807.2545531432</v>
      </c>
      <c r="G174" s="10">
        <f>tab_dinamicas!H174</f>
        <v>43807.09459178531</v>
      </c>
      <c r="H174" s="10">
        <f>tab_dinamicas!I174</f>
        <v>84428.838542397018</v>
      </c>
      <c r="I174" s="10">
        <f>tab_dinamicas!J174</f>
        <v>63810.734097996319</v>
      </c>
      <c r="J174" s="10">
        <f>tab_dinamicas!K174</f>
        <v>7163.3047471081545</v>
      </c>
      <c r="K174" s="10">
        <f>tab_dinamicas!L174</f>
        <v>143128.46520912903</v>
      </c>
      <c r="L174" s="10">
        <f t="shared" si="5"/>
        <v>2683170.1976797907</v>
      </c>
      <c r="N174" s="1" t="s">
        <v>538</v>
      </c>
      <c r="O174" s="9">
        <f>+B174/'Total x Ano'!$G$30</f>
        <v>7.9667040332936792E-4</v>
      </c>
      <c r="P174" s="9">
        <f>+C174/'Total x Ano'!$G$30</f>
        <v>1.3167152055291655E-3</v>
      </c>
      <c r="Q174" s="9">
        <f>+D174/'Total x Ano'!$G$30</f>
        <v>4.1448042773327975E-3</v>
      </c>
      <c r="R174" s="9">
        <f>+E174/'Total x Ano'!$G$30</f>
        <v>2.3806393239930214E-5</v>
      </c>
      <c r="S174" s="9">
        <f>+F174/'Total x Ano'!$G$30</f>
        <v>6.9894578548161113E-3</v>
      </c>
      <c r="T174" s="9">
        <f>+G174/'Total x Ano'!$G$30</f>
        <v>2.4836635269656198E-4</v>
      </c>
      <c r="U174" s="9">
        <f>+H174/'Total x Ano'!$G$30</f>
        <v>4.7867321233200922E-4</v>
      </c>
      <c r="V174" s="9">
        <f>+I174/'Total x Ano'!$G$30</f>
        <v>3.6177791379438757E-4</v>
      </c>
      <c r="W174" s="9">
        <f>+J174/'Total x Ano'!$G$30</f>
        <v>4.0612688192903831E-5</v>
      </c>
      <c r="X174" s="9">
        <f>+K174/'Total x Ano'!$G$30</f>
        <v>8.1147346570923111E-4</v>
      </c>
      <c r="Y174" s="9">
        <f>+L174/'Total x Ano'!$G$30</f>
        <v>1.5212357766972467E-2</v>
      </c>
    </row>
    <row r="175" spans="1:25" x14ac:dyDescent="0.25">
      <c r="A175" s="1" t="s">
        <v>539</v>
      </c>
      <c r="B175" s="10">
        <f>tab_dinamicas!C175</f>
        <v>42397.748556924787</v>
      </c>
      <c r="C175" s="10">
        <f>tab_dinamicas!D175</f>
        <v>21438.678047193614</v>
      </c>
      <c r="D175" s="10">
        <f>tab_dinamicas!E175</f>
        <v>667328.77611586358</v>
      </c>
      <c r="E175" s="10">
        <f>tab_dinamicas!F175</f>
        <v>6848.7089808054961</v>
      </c>
      <c r="F175" s="10">
        <f>tab_dinamicas!G175</f>
        <v>280349.43175380497</v>
      </c>
      <c r="G175" s="10">
        <f>tab_dinamicas!H175</f>
        <v>17352.636141898271</v>
      </c>
      <c r="H175" s="10">
        <f>tab_dinamicas!I175</f>
        <v>16266.884747060445</v>
      </c>
      <c r="I175" s="10">
        <f>tab_dinamicas!J175</f>
        <v>22560.635132806317</v>
      </c>
      <c r="J175" s="10">
        <f>tab_dinamicas!K175</f>
        <v>8279.4543526125926</v>
      </c>
      <c r="K175" s="10">
        <f>tab_dinamicas!L175</f>
        <v>68472.890597031073</v>
      </c>
      <c r="L175" s="10">
        <f t="shared" si="5"/>
        <v>1151295.844426001</v>
      </c>
      <c r="N175" s="1" t="s">
        <v>539</v>
      </c>
      <c r="O175" s="9">
        <f>+B175/'Total x Ano'!$G$30</f>
        <v>2.4037600004643878E-4</v>
      </c>
      <c r="P175" s="9">
        <f>+C175/'Total x Ano'!$G$30</f>
        <v>1.2154757860193278E-4</v>
      </c>
      <c r="Q175" s="9">
        <f>+D175/'Total x Ano'!$G$30</f>
        <v>3.7834514184932389E-3</v>
      </c>
      <c r="R175" s="9">
        <f>+E175/'Total x Ano'!$G$30</f>
        <v>3.8829072918289771E-5</v>
      </c>
      <c r="S175" s="9">
        <f>+F175/'Total x Ano'!$G$30</f>
        <v>1.5894540940020051E-3</v>
      </c>
      <c r="T175" s="9">
        <f>+G175/'Total x Ano'!$G$30</f>
        <v>9.8381574683156198E-5</v>
      </c>
      <c r="U175" s="9">
        <f>+H175/'Total x Ano'!$G$30</f>
        <v>9.2225856839187539E-5</v>
      </c>
      <c r="V175" s="9">
        <f>+I175/'Total x Ano'!$G$30</f>
        <v>1.2790856628742847E-4</v>
      </c>
      <c r="W175" s="9">
        <f>+J175/'Total x Ano'!$G$30</f>
        <v>4.6940750100821979E-5</v>
      </c>
      <c r="X175" s="9">
        <f>+K175/'Total x Ano'!$G$30</f>
        <v>3.8821022609804279E-4</v>
      </c>
      <c r="Y175" s="9">
        <f>+L175/'Total x Ano'!$G$30</f>
        <v>6.5273251380705407E-3</v>
      </c>
    </row>
    <row r="176" spans="1:25" x14ac:dyDescent="0.25">
      <c r="A176" s="1" t="s">
        <v>540</v>
      </c>
      <c r="B176" s="10">
        <f>tab_dinamicas!C176</f>
        <v>40319.086921485592</v>
      </c>
      <c r="C176" s="10">
        <f>tab_dinamicas!D176</f>
        <v>69476.864678130878</v>
      </c>
      <c r="D176" s="10">
        <f>tab_dinamicas!E176</f>
        <v>446965.63827076874</v>
      </c>
      <c r="E176" s="10">
        <f>tab_dinamicas!F176</f>
        <v>8740.4313813476292</v>
      </c>
      <c r="F176" s="10">
        <f>tab_dinamicas!G176</f>
        <v>263706.82908608468</v>
      </c>
      <c r="G176" s="10">
        <f>tab_dinamicas!H176</f>
        <v>12472.000438535237</v>
      </c>
      <c r="H176" s="10">
        <f>tab_dinamicas!I176</f>
        <v>7053.0694962784337</v>
      </c>
      <c r="I176" s="10">
        <f>tab_dinamicas!J176</f>
        <v>39461.981638114303</v>
      </c>
      <c r="J176" s="10">
        <f>tab_dinamicas!K176</f>
        <v>65.814025415199808</v>
      </c>
      <c r="K176" s="10">
        <f>tab_dinamicas!L176</f>
        <v>39616.069588153143</v>
      </c>
      <c r="L176" s="10">
        <f t="shared" si="5"/>
        <v>927877.78552431392</v>
      </c>
      <c r="N176" s="1" t="s">
        <v>540</v>
      </c>
      <c r="O176" s="9">
        <f>+B176/'Total x Ano'!$G$30</f>
        <v>2.2859093158446607E-4</v>
      </c>
      <c r="P176" s="9">
        <f>+C176/'Total x Ano'!$G$30</f>
        <v>3.9390230367242267E-4</v>
      </c>
      <c r="Q176" s="9">
        <f>+D176/'Total x Ano'!$G$30</f>
        <v>2.5340923974177111E-3</v>
      </c>
      <c r="R176" s="9">
        <f>+E176/'Total x Ano'!$G$30</f>
        <v>4.9554280725728769E-5</v>
      </c>
      <c r="S176" s="9">
        <f>+F176/'Total x Ano'!$G$30</f>
        <v>1.4950980870018316E-3</v>
      </c>
      <c r="T176" s="9">
        <f>+G176/'Total x Ano'!$G$30</f>
        <v>7.0710584406795694E-5</v>
      </c>
      <c r="U176" s="9">
        <f>+H176/'Total x Ano'!$G$30</f>
        <v>3.9987704330305866E-5</v>
      </c>
      <c r="V176" s="9">
        <f>+I176/'Total x Ano'!$G$30</f>
        <v>2.2373153346433148E-4</v>
      </c>
      <c r="W176" s="9">
        <f>+J176/'Total x Ano'!$G$30</f>
        <v>3.7313566674465564E-7</v>
      </c>
      <c r="X176" s="9">
        <f>+K176/'Total x Ano'!$G$30</f>
        <v>2.2460514223711717E-4</v>
      </c>
      <c r="Y176" s="9">
        <f>+L176/'Total x Ano'!$G$30</f>
        <v>5.2606461005074556E-3</v>
      </c>
    </row>
    <row r="177" spans="1:25" x14ac:dyDescent="0.25">
      <c r="A177" s="1" t="s">
        <v>541</v>
      </c>
      <c r="B177" s="10">
        <f>tab_dinamicas!C177</f>
        <v>514128.45773879677</v>
      </c>
      <c r="C177" s="10">
        <f>tab_dinamicas!D177</f>
        <v>60562.072963535378</v>
      </c>
      <c r="D177" s="10">
        <f>tab_dinamicas!E177</f>
        <v>1101956.1677844105</v>
      </c>
      <c r="E177" s="10">
        <f>tab_dinamicas!F177</f>
        <v>12305.405194602266</v>
      </c>
      <c r="F177" s="10">
        <f>tab_dinamicas!G177</f>
        <v>2031157.3017788657</v>
      </c>
      <c r="G177" s="10">
        <f>tab_dinamicas!H177</f>
        <v>44512.911727833329</v>
      </c>
      <c r="H177" s="10">
        <f>tab_dinamicas!I177</f>
        <v>41002.02432070308</v>
      </c>
      <c r="I177" s="10">
        <f>tab_dinamicas!J177</f>
        <v>96647.142332272895</v>
      </c>
      <c r="J177" s="10">
        <f>tab_dinamicas!K177</f>
        <v>12416.72319825317</v>
      </c>
      <c r="K177" s="10">
        <f>tab_dinamicas!L177</f>
        <v>270227.43438758061</v>
      </c>
      <c r="L177" s="10">
        <f t="shared" si="5"/>
        <v>4184915.6414268538</v>
      </c>
      <c r="N177" s="1" t="s">
        <v>541</v>
      </c>
      <c r="O177" s="9">
        <f>+B177/'Total x Ano'!$G$30</f>
        <v>2.9148751145445344E-3</v>
      </c>
      <c r="P177" s="9">
        <f>+C177/'Total x Ano'!$G$30</f>
        <v>3.4335947895793435E-4</v>
      </c>
      <c r="Q177" s="9">
        <f>+D177/'Total x Ano'!$G$30</f>
        <v>6.247591555076943E-3</v>
      </c>
      <c r="R177" s="9">
        <f>+E177/'Total x Ano'!$G$30</f>
        <v>6.9766064951721284E-5</v>
      </c>
      <c r="S177" s="9">
        <f>+F177/'Total x Ano'!$G$30</f>
        <v>1.151574044105644E-2</v>
      </c>
      <c r="T177" s="9">
        <f>+G177/'Total x Ano'!$G$30</f>
        <v>2.5236801565514249E-4</v>
      </c>
      <c r="U177" s="9">
        <f>+H177/'Total x Ano'!$G$30</f>
        <v>2.3246287681489755E-4</v>
      </c>
      <c r="V177" s="9">
        <f>+I177/'Total x Ano'!$G$30</f>
        <v>5.4794545183357846E-4</v>
      </c>
      <c r="W177" s="9">
        <f>+J177/'Total x Ano'!$G$30</f>
        <v>7.0397187531610938E-5</v>
      </c>
      <c r="X177" s="9">
        <f>+K177/'Total x Ano'!$G$30</f>
        <v>1.5320669609067924E-3</v>
      </c>
      <c r="Y177" s="9">
        <f>+L177/'Total x Ano'!$G$30</f>
        <v>2.3726573147329594E-2</v>
      </c>
    </row>
    <row r="178" spans="1:25" x14ac:dyDescent="0.25">
      <c r="A178" s="1" t="s">
        <v>542</v>
      </c>
      <c r="B178" s="10">
        <f>tab_dinamicas!C178</f>
        <v>19865.6972474416</v>
      </c>
      <c r="C178" s="10">
        <f>tab_dinamicas!D178</f>
        <v>5484.6860964280313</v>
      </c>
      <c r="D178" s="10">
        <f>tab_dinamicas!E178</f>
        <v>295227.92133001948</v>
      </c>
      <c r="E178" s="10">
        <f>tab_dinamicas!F178</f>
        <v>3943.6318146870976</v>
      </c>
      <c r="F178" s="10">
        <f>tab_dinamicas!G178</f>
        <v>192798.91435620998</v>
      </c>
      <c r="G178" s="10">
        <f>tab_dinamicas!H178</f>
        <v>15042.364247023475</v>
      </c>
      <c r="H178" s="10">
        <f>tab_dinamicas!I178</f>
        <v>9259.2447830423916</v>
      </c>
      <c r="I178" s="10">
        <f>tab_dinamicas!J178</f>
        <v>9758.5931831153939</v>
      </c>
      <c r="J178" s="10">
        <f>tab_dinamicas!K178</f>
        <v>332.59767820843115</v>
      </c>
      <c r="K178" s="10">
        <f>tab_dinamicas!L178</f>
        <v>29646.514161278639</v>
      </c>
      <c r="L178" s="10">
        <f t="shared" si="5"/>
        <v>581360.16489745432</v>
      </c>
      <c r="N178" s="1" t="s">
        <v>542</v>
      </c>
      <c r="O178" s="9">
        <f>+B178/'Total x Ano'!$G$30</f>
        <v>1.1262949106984185E-4</v>
      </c>
      <c r="P178" s="9">
        <f>+C178/'Total x Ano'!$G$30</f>
        <v>3.1095681969988842E-5</v>
      </c>
      <c r="Q178" s="9">
        <f>+D178/'Total x Ano'!$G$30</f>
        <v>1.6738083800854095E-3</v>
      </c>
      <c r="R178" s="9">
        <f>+E178/'Total x Ano'!$G$30</f>
        <v>2.2358603311154705E-5</v>
      </c>
      <c r="S178" s="9">
        <f>+F178/'Total x Ano'!$G$30</f>
        <v>1.0930823787498572E-3</v>
      </c>
      <c r="T178" s="9">
        <f>+G178/'Total x Ano'!$G$30</f>
        <v>8.5283381123087831E-5</v>
      </c>
      <c r="U178" s="9">
        <f>+H178/'Total x Ano'!$G$30</f>
        <v>5.2495717347119936E-5</v>
      </c>
      <c r="V178" s="9">
        <f>+I178/'Total x Ano'!$G$30</f>
        <v>5.532679623985828E-5</v>
      </c>
      <c r="W178" s="9">
        <f>+J178/'Total x Ano'!$G$30</f>
        <v>1.8856779483262763E-6</v>
      </c>
      <c r="X178" s="9">
        <f>+K178/'Total x Ano'!$G$30</f>
        <v>1.680822857808172E-4</v>
      </c>
      <c r="Y178" s="9">
        <f>+L178/'Total x Ano'!$G$30</f>
        <v>3.2960483936254606E-3</v>
      </c>
    </row>
    <row r="179" spans="1:25" x14ac:dyDescent="0.25">
      <c r="A179" s="1" t="s">
        <v>543</v>
      </c>
      <c r="B179" s="10">
        <f>tab_dinamicas!C179</f>
        <v>64004.89262506253</v>
      </c>
      <c r="C179" s="10">
        <f>tab_dinamicas!D179</f>
        <v>8428.9897602512501</v>
      </c>
      <c r="D179" s="10">
        <f>tab_dinamicas!E179</f>
        <v>232897.52357033463</v>
      </c>
      <c r="E179" s="10">
        <f>tab_dinamicas!F179</f>
        <v>16326.690277722291</v>
      </c>
      <c r="F179" s="10">
        <f>tab_dinamicas!G179</f>
        <v>233090.89921824116</v>
      </c>
      <c r="G179" s="10">
        <f>tab_dinamicas!H179</f>
        <v>15696.695059692236</v>
      </c>
      <c r="H179" s="10">
        <f>tab_dinamicas!I179</f>
        <v>8992.2022465727314</v>
      </c>
      <c r="I179" s="10">
        <f>tab_dinamicas!J179</f>
        <v>5198.3459909463563</v>
      </c>
      <c r="J179" s="10">
        <f>tab_dinamicas!K179</f>
        <v>723.65191804137442</v>
      </c>
      <c r="K179" s="10">
        <f>tab_dinamicas!L179</f>
        <v>46564.808514864264</v>
      </c>
      <c r="L179" s="10">
        <f t="shared" si="5"/>
        <v>631924.699181729</v>
      </c>
      <c r="N179" s="1" t="s">
        <v>543</v>
      </c>
      <c r="O179" s="9">
        <f>+B179/'Total x Ano'!$G$30</f>
        <v>3.6287870456039773E-4</v>
      </c>
      <c r="P179" s="9">
        <f>+C179/'Total x Ano'!$G$30</f>
        <v>4.7788548023516707E-5</v>
      </c>
      <c r="Q179" s="9">
        <f>+D179/'Total x Ano'!$G$30</f>
        <v>1.3204233017560687E-3</v>
      </c>
      <c r="R179" s="9">
        <f>+E179/'Total x Ano'!$G$30</f>
        <v>9.2564927066509826E-5</v>
      </c>
      <c r="S179" s="9">
        <f>+F179/'Total x Ano'!$G$30</f>
        <v>1.3215196539524067E-3</v>
      </c>
      <c r="T179" s="9">
        <f>+G179/'Total x Ano'!$G$30</f>
        <v>8.899313998552543E-5</v>
      </c>
      <c r="U179" s="9">
        <f>+H179/'Total x Ano'!$G$30</f>
        <v>5.0981707312538799E-5</v>
      </c>
      <c r="V179" s="9">
        <f>+I179/'Total x Ano'!$G$30</f>
        <v>2.9472263473694219E-5</v>
      </c>
      <c r="W179" s="9">
        <f>+J179/'Total x Ano'!$G$30</f>
        <v>4.1027780815098981E-6</v>
      </c>
      <c r="X179" s="9">
        <f>+K179/'Total x Ano'!$G$30</f>
        <v>2.6400133956885007E-4</v>
      </c>
      <c r="Y179" s="9">
        <f>+L179/'Total x Ano'!$G$30</f>
        <v>3.5827263637810192E-3</v>
      </c>
    </row>
    <row r="180" spans="1:25" x14ac:dyDescent="0.25">
      <c r="A180" s="1" t="s">
        <v>544</v>
      </c>
      <c r="B180" s="10">
        <f>tab_dinamicas!C180</f>
        <v>203288.52720261665</v>
      </c>
      <c r="C180" s="10">
        <f>tab_dinamicas!D180</f>
        <v>142858.33243500328</v>
      </c>
      <c r="D180" s="10">
        <f>tab_dinamicas!E180</f>
        <v>1244293.7032679142</v>
      </c>
      <c r="E180" s="10">
        <f>tab_dinamicas!F180</f>
        <v>15491.911185359191</v>
      </c>
      <c r="F180" s="10">
        <f>tab_dinamicas!G180</f>
        <v>1438184.686881782</v>
      </c>
      <c r="G180" s="10">
        <f>tab_dinamicas!H180</f>
        <v>67993.335686644612</v>
      </c>
      <c r="H180" s="10">
        <f>tab_dinamicas!I180</f>
        <v>41022.253853651193</v>
      </c>
      <c r="I180" s="10">
        <f>tab_dinamicas!J180</f>
        <v>125786.1801918398</v>
      </c>
      <c r="J180" s="10">
        <f>tab_dinamicas!K180</f>
        <v>31861.634103702319</v>
      </c>
      <c r="K180" s="10">
        <f>tab_dinamicas!L180</f>
        <v>303140.27538908523</v>
      </c>
      <c r="L180" s="10">
        <f t="shared" si="5"/>
        <v>3613920.8401975981</v>
      </c>
      <c r="N180" s="1" t="s">
        <v>544</v>
      </c>
      <c r="O180" s="9">
        <f>+B180/'Total x Ano'!$G$30</f>
        <v>1.1525537248443221E-3</v>
      </c>
      <c r="P180" s="9">
        <f>+C180/'Total x Ano'!$G$30</f>
        <v>8.0994193542906505E-4</v>
      </c>
      <c r="Q180" s="9">
        <f>+D180/'Total x Ano'!$G$30</f>
        <v>7.0545808080570861E-3</v>
      </c>
      <c r="R180" s="9">
        <f>+E180/'Total x Ano'!$G$30</f>
        <v>8.7832108320834584E-5</v>
      </c>
      <c r="S180" s="9">
        <f>+F180/'Total x Ano'!$G$30</f>
        <v>8.153854724066923E-3</v>
      </c>
      <c r="T180" s="9">
        <f>+G180/'Total x Ano'!$G$30</f>
        <v>3.8549136731226184E-4</v>
      </c>
      <c r="U180" s="9">
        <f>+H180/'Total x Ano'!$G$30</f>
        <v>2.3257756908933155E-4</v>
      </c>
      <c r="V180" s="9">
        <f>+I180/'Total x Ano'!$G$30</f>
        <v>7.1315057720669039E-4</v>
      </c>
      <c r="W180" s="9">
        <f>+J180/'Total x Ano'!$G$30</f>
        <v>1.8064101093736646E-4</v>
      </c>
      <c r="X180" s="9">
        <f>+K180/'Total x Ano'!$G$30</f>
        <v>1.7186678380614812E-3</v>
      </c>
      <c r="Y180" s="9">
        <f>+L180/'Total x Ano'!$G$30</f>
        <v>2.048929166332536E-2</v>
      </c>
    </row>
    <row r="181" spans="1:25" x14ac:dyDescent="0.25">
      <c r="A181" s="1" t="s">
        <v>545</v>
      </c>
      <c r="B181" s="10">
        <f>tab_dinamicas!C181</f>
        <v>773437.82068535476</v>
      </c>
      <c r="C181" s="10">
        <f>tab_dinamicas!D181</f>
        <v>293301.15290926403</v>
      </c>
      <c r="D181" s="10">
        <f>tab_dinamicas!E181</f>
        <v>3106578.0517649273</v>
      </c>
      <c r="E181" s="10">
        <f>tab_dinamicas!F181</f>
        <v>47768.944061264781</v>
      </c>
      <c r="F181" s="10">
        <f>tab_dinamicas!G181</f>
        <v>3922557.9996179291</v>
      </c>
      <c r="G181" s="10">
        <f>tab_dinamicas!H181</f>
        <v>264608.32311911299</v>
      </c>
      <c r="H181" s="10">
        <f>tab_dinamicas!I181</f>
        <v>139449.83925711154</v>
      </c>
      <c r="I181" s="10">
        <f>tab_dinamicas!J181</f>
        <v>286866.67512413894</v>
      </c>
      <c r="J181" s="10">
        <f>tab_dinamicas!K181</f>
        <v>192022.03117787678</v>
      </c>
      <c r="K181" s="10">
        <f>tab_dinamicas!L181</f>
        <v>549305.88952198857</v>
      </c>
      <c r="L181" s="10">
        <f t="shared" si="5"/>
        <v>9575896.727238968</v>
      </c>
      <c r="N181" s="1" t="s">
        <v>545</v>
      </c>
      <c r="O181" s="9">
        <f>+B181/'Total x Ano'!$G$30</f>
        <v>4.3850415635010142E-3</v>
      </c>
      <c r="P181" s="9">
        <f>+C181/'Total x Ano'!$G$30</f>
        <v>1.6628844772424284E-3</v>
      </c>
      <c r="Q181" s="9">
        <f>+D181/'Total x Ano'!$G$30</f>
        <v>1.7612888215342425E-2</v>
      </c>
      <c r="R181" s="9">
        <f>+E181/'Total x Ano'!$G$30</f>
        <v>2.7082824184572143E-4</v>
      </c>
      <c r="S181" s="9">
        <f>+F181/'Total x Ano'!$G$30</f>
        <v>2.2239124340113502E-2</v>
      </c>
      <c r="T181" s="9">
        <f>+G181/'Total x Ano'!$G$30</f>
        <v>1.5002091491950074E-3</v>
      </c>
      <c r="U181" s="9">
        <f>+H181/'Total x Ano'!$G$30</f>
        <v>7.906173254161739E-4</v>
      </c>
      <c r="V181" s="9">
        <f>+I181/'Total x Ano'!$G$30</f>
        <v>1.6264039072824601E-3</v>
      </c>
      <c r="W181" s="9">
        <f>+J181/'Total x Ano'!$G$30</f>
        <v>1.0886778035715228E-3</v>
      </c>
      <c r="X181" s="9">
        <f>+K181/'Total x Ano'!$G$30</f>
        <v>3.1143151940713288E-3</v>
      </c>
      <c r="Y181" s="9">
        <f>+L181/'Total x Ano'!$G$30</f>
        <v>5.4290990217581575E-2</v>
      </c>
    </row>
    <row r="182" spans="1:25" x14ac:dyDescent="0.25">
      <c r="A182" s="1" t="s">
        <v>546</v>
      </c>
      <c r="B182" s="10">
        <f>tab_dinamicas!C182</f>
        <v>124679.10212708556</v>
      </c>
      <c r="C182" s="10">
        <f>tab_dinamicas!D182</f>
        <v>52965.496293598706</v>
      </c>
      <c r="D182" s="10">
        <f>tab_dinamicas!E182</f>
        <v>802517.37746864604</v>
      </c>
      <c r="E182" s="10">
        <f>tab_dinamicas!F182</f>
        <v>5222.0553206118484</v>
      </c>
      <c r="F182" s="10">
        <f>tab_dinamicas!G182</f>
        <v>897729.96103961812</v>
      </c>
      <c r="G182" s="10">
        <f>tab_dinamicas!H182</f>
        <v>46491.73691863905</v>
      </c>
      <c r="H182" s="10">
        <f>tab_dinamicas!I182</f>
        <v>39634.990671587562</v>
      </c>
      <c r="I182" s="10">
        <f>tab_dinamicas!J182</f>
        <v>112669.37615487396</v>
      </c>
      <c r="J182" s="10">
        <f>tab_dinamicas!K182</f>
        <v>3181.1762856584778</v>
      </c>
      <c r="K182" s="10">
        <f>tab_dinamicas!L182</f>
        <v>107841.78872447419</v>
      </c>
      <c r="L182" s="10">
        <f t="shared" si="5"/>
        <v>2192933.0610047937</v>
      </c>
      <c r="N182" s="1" t="s">
        <v>546</v>
      </c>
      <c r="O182" s="9">
        <f>+B182/'Total x Ano'!$G$30</f>
        <v>7.068739468194075E-4</v>
      </c>
      <c r="P182" s="9">
        <f>+C182/'Total x Ano'!$G$30</f>
        <v>3.0029033552184429E-4</v>
      </c>
      <c r="Q182" s="9">
        <f>+D182/'Total x Ano'!$G$30</f>
        <v>4.5499094581559806E-3</v>
      </c>
      <c r="R182" s="9">
        <f>+E182/'Total x Ano'!$G$30</f>
        <v>2.9606684616862266E-5</v>
      </c>
      <c r="S182" s="9">
        <f>+F182/'Total x Ano'!$G$30</f>
        <v>5.0897216126185897E-3</v>
      </c>
      <c r="T182" s="9">
        <f>+G182/'Total x Ano'!$G$30</f>
        <v>2.6358705676810082E-4</v>
      </c>
      <c r="U182" s="9">
        <f>+H182/'Total x Ano'!$G$30</f>
        <v>2.2471241619640312E-4</v>
      </c>
      <c r="V182" s="9">
        <f>+I182/'Total x Ano'!$G$30</f>
        <v>6.3878424892004711E-4</v>
      </c>
      <c r="W182" s="9">
        <f>+J182/'Total x Ano'!$G$30</f>
        <v>1.8035826359092786E-5</v>
      </c>
      <c r="X182" s="9">
        <f>+K182/'Total x Ano'!$G$30</f>
        <v>6.1141401828537268E-4</v>
      </c>
      <c r="Y182" s="9">
        <f>+L182/'Total x Ano'!$G$30</f>
        <v>1.2432935604261702E-2</v>
      </c>
    </row>
    <row r="183" spans="1:25" x14ac:dyDescent="0.25">
      <c r="A183" s="1" t="s">
        <v>547</v>
      </c>
      <c r="B183" s="10">
        <f>tab_dinamicas!C183</f>
        <v>1163949.6240209544</v>
      </c>
      <c r="C183" s="10">
        <f>tab_dinamicas!D183</f>
        <v>425013.92819680803</v>
      </c>
      <c r="D183" s="10">
        <f>tab_dinamicas!E183</f>
        <v>17911940.503557008</v>
      </c>
      <c r="E183" s="10">
        <f>tab_dinamicas!F183</f>
        <v>251589.4771924004</v>
      </c>
      <c r="F183" s="10">
        <f>tab_dinamicas!G183</f>
        <v>6986305.8271992709</v>
      </c>
      <c r="G183" s="10">
        <f>tab_dinamicas!H183</f>
        <v>424511.1068369312</v>
      </c>
      <c r="H183" s="10">
        <f>tab_dinamicas!I183</f>
        <v>186382.57928983722</v>
      </c>
      <c r="I183" s="10">
        <f>tab_dinamicas!J183</f>
        <v>587277.67157195869</v>
      </c>
      <c r="J183" s="10">
        <f>tab_dinamicas!K183</f>
        <v>563239.81069377589</v>
      </c>
      <c r="K183" s="10">
        <f>tab_dinamicas!L183</f>
        <v>1286633.7255124026</v>
      </c>
      <c r="L183" s="10">
        <f t="shared" si="5"/>
        <v>29786844.254071351</v>
      </c>
      <c r="N183" s="1" t="s">
        <v>547</v>
      </c>
      <c r="O183" s="9">
        <f>+B183/'Total x Ano'!$G$30</f>
        <v>6.5990663278278298E-3</v>
      </c>
      <c r="P183" s="9">
        <f>+C183/'Total x Ano'!$G$30</f>
        <v>2.409636159967434E-3</v>
      </c>
      <c r="Q183" s="9">
        <f>+D183/'Total x Ano'!$G$30</f>
        <v>0.10155257667831039</v>
      </c>
      <c r="R183" s="9">
        <f>+E183/'Total x Ano'!$G$30</f>
        <v>1.4263981989535725E-3</v>
      </c>
      <c r="S183" s="9">
        <f>+F183/'Total x Ano'!$G$30</f>
        <v>3.9609184614804324E-2</v>
      </c>
      <c r="T183" s="9">
        <f>+G183/'Total x Ano'!$G$30</f>
        <v>2.4067853909681596E-3</v>
      </c>
      <c r="U183" s="9">
        <f>+H183/'Total x Ano'!$G$30</f>
        <v>1.0567046697745424E-3</v>
      </c>
      <c r="V183" s="9">
        <f>+I183/'Total x Ano'!$G$30</f>
        <v>3.329597971918649E-3</v>
      </c>
      <c r="W183" s="9">
        <f>+J183/'Total x Ano'!$G$30</f>
        <v>3.1933142058169551E-3</v>
      </c>
      <c r="X183" s="9">
        <f>+K183/'Total x Ano'!$G$30</f>
        <v>7.2946295261002774E-3</v>
      </c>
      <c r="Y183" s="9">
        <f>+L183/'Total x Ano'!$G$30</f>
        <v>0.16887789374444215</v>
      </c>
    </row>
    <row r="184" spans="1:25" x14ac:dyDescent="0.25">
      <c r="A184" s="1" t="s">
        <v>548</v>
      </c>
      <c r="B184" s="10">
        <f>tab_dinamicas!C184</f>
        <v>4708973.4801392304</v>
      </c>
      <c r="C184" s="10">
        <f>tab_dinamicas!D184</f>
        <v>1702429.1608296561</v>
      </c>
      <c r="D184" s="10">
        <f>tab_dinamicas!E184</f>
        <v>27558195.770604055</v>
      </c>
      <c r="E184" s="10">
        <f>tab_dinamicas!F184</f>
        <v>1835265.4463971888</v>
      </c>
      <c r="F184" s="10">
        <f>tab_dinamicas!G184</f>
        <v>30892948.54545255</v>
      </c>
      <c r="G184" s="10">
        <f>tab_dinamicas!H184</f>
        <v>1563679.7110311915</v>
      </c>
      <c r="H184" s="10">
        <f>tab_dinamicas!I184</f>
        <v>698145.55556492205</v>
      </c>
      <c r="I184" s="10">
        <f>tab_dinamicas!J184</f>
        <v>3322168.0914485683</v>
      </c>
      <c r="J184" s="10">
        <f>tab_dinamicas!K184</f>
        <v>401356.45247723063</v>
      </c>
      <c r="K184" s="10">
        <f>tab_dinamicas!L184</f>
        <v>10118435.600347584</v>
      </c>
      <c r="L184" s="10">
        <f t="shared" si="5"/>
        <v>82801597.814292178</v>
      </c>
      <c r="N184" s="1" t="s">
        <v>548</v>
      </c>
      <c r="O184" s="9">
        <f>+B184/'Total x Ano'!$G$30</f>
        <v>2.6697743347405895E-2</v>
      </c>
      <c r="P184" s="9">
        <f>+C184/'Total x Ano'!$G$30</f>
        <v>9.6520010135257538E-3</v>
      </c>
      <c r="Q184" s="9">
        <f>+D184/'Total x Ano'!$G$30</f>
        <v>0.15624246789756818</v>
      </c>
      <c r="R184" s="9">
        <f>+E184/'Total x Ano'!$G$30</f>
        <v>1.0405122489843741E-2</v>
      </c>
      <c r="S184" s="9">
        <f>+F184/'Total x Ano'!$G$30</f>
        <v>0.1751490032784645</v>
      </c>
      <c r="T184" s="9">
        <f>+G184/'Total x Ano'!$G$30</f>
        <v>8.8653545785996306E-3</v>
      </c>
      <c r="U184" s="9">
        <f>+H184/'Total x Ano'!$G$30</f>
        <v>3.9581685775502166E-3</v>
      </c>
      <c r="V184" s="9">
        <f>+I184/'Total x Ano'!$G$30</f>
        <v>1.8835185935218459E-2</v>
      </c>
      <c r="W184" s="9">
        <f>+J184/'Total x Ano'!$G$30</f>
        <v>2.2755090051485263E-3</v>
      </c>
      <c r="X184" s="9">
        <f>+K184/'Total x Ano'!$G$30</f>
        <v>5.7366939498531104E-2</v>
      </c>
      <c r="Y184" s="9">
        <f>+L184/'Total x Ano'!$G$30</f>
        <v>0.469447495621856</v>
      </c>
    </row>
    <row r="185" spans="1:25" x14ac:dyDescent="0.25">
      <c r="A185" s="1" t="s">
        <v>549</v>
      </c>
      <c r="B185" s="10">
        <f>tab_dinamicas!C185</f>
        <v>743069.19771209953</v>
      </c>
      <c r="C185" s="10">
        <f>tab_dinamicas!D185</f>
        <v>279939.57703908742</v>
      </c>
      <c r="D185" s="10">
        <f>tab_dinamicas!E185</f>
        <v>2581586.5691769035</v>
      </c>
      <c r="E185" s="10">
        <f>tab_dinamicas!F185</f>
        <v>106030.04516322784</v>
      </c>
      <c r="F185" s="10">
        <f>tab_dinamicas!G185</f>
        <v>4107720.9271284989</v>
      </c>
      <c r="G185" s="10">
        <f>tab_dinamicas!H185</f>
        <v>209051.8578325453</v>
      </c>
      <c r="H185" s="10">
        <f>tab_dinamicas!I185</f>
        <v>114069.27642718903</v>
      </c>
      <c r="I185" s="10">
        <f>tab_dinamicas!J185</f>
        <v>377652.89118490409</v>
      </c>
      <c r="J185" s="10">
        <f>tab_dinamicas!K185</f>
        <v>134108.49770726979</v>
      </c>
      <c r="K185" s="10">
        <f>tab_dinamicas!L185</f>
        <v>604035.83587311953</v>
      </c>
      <c r="L185" s="10">
        <f t="shared" si="5"/>
        <v>9257264.6752448454</v>
      </c>
      <c r="N185" s="1" t="s">
        <v>549</v>
      </c>
      <c r="O185" s="9">
        <f>+B185/'Total x Ano'!$G$30</f>
        <v>4.2128652483500251E-3</v>
      </c>
      <c r="P185" s="9">
        <f>+C185/'Total x Ano'!$G$30</f>
        <v>1.5871304037052975E-3</v>
      </c>
      <c r="Q185" s="9">
        <f>+D185/'Total x Ano'!$G$30</f>
        <v>1.4636424678050479E-2</v>
      </c>
      <c r="R185" s="9">
        <f>+E185/'Total x Ano'!$G$30</f>
        <v>6.0114225421333553E-4</v>
      </c>
      <c r="S185" s="9">
        <f>+F185/'Total x Ano'!$G$30</f>
        <v>2.3288914137609952E-2</v>
      </c>
      <c r="T185" s="9">
        <f>+G185/'Total x Ano'!$G$30</f>
        <v>1.1852291949086659E-3</v>
      </c>
      <c r="U185" s="9">
        <f>+H185/'Total x Ano'!$G$30</f>
        <v>6.4672104838172642E-4</v>
      </c>
      <c r="V185" s="9">
        <f>+I185/'Total x Ano'!$G$30</f>
        <v>2.1411205660394304E-3</v>
      </c>
      <c r="W185" s="9">
        <f>+J185/'Total x Ano'!$G$30</f>
        <v>7.6033434199527475E-4</v>
      </c>
      <c r="X185" s="9">
        <f>+K185/'Total x Ano'!$G$30</f>
        <v>3.4246091609544432E-3</v>
      </c>
      <c r="Y185" s="9">
        <f>+L185/'Total x Ano'!$G$30</f>
        <v>5.248449103420863E-2</v>
      </c>
    </row>
    <row r="186" spans="1:25" x14ac:dyDescent="0.25">
      <c r="A186" s="1" t="s">
        <v>550</v>
      </c>
      <c r="B186" s="10">
        <f>tab_dinamicas!C186</f>
        <v>416872.57790782885</v>
      </c>
      <c r="C186" s="10">
        <f>tab_dinamicas!D186</f>
        <v>87686.619965566715</v>
      </c>
      <c r="D186" s="10">
        <f>tab_dinamicas!E186</f>
        <v>1759976.3263471655</v>
      </c>
      <c r="E186" s="10">
        <f>tab_dinamicas!F186</f>
        <v>38234.578231594227</v>
      </c>
      <c r="F186" s="10">
        <f>tab_dinamicas!G186</f>
        <v>1531553.0785553004</v>
      </c>
      <c r="G186" s="10">
        <f>tab_dinamicas!H186</f>
        <v>161412.5836891013</v>
      </c>
      <c r="H186" s="10">
        <f>tab_dinamicas!I186</f>
        <v>137526.24819596208</v>
      </c>
      <c r="I186" s="10">
        <f>tab_dinamicas!J186</f>
        <v>182554.8940524435</v>
      </c>
      <c r="J186" s="10">
        <f>tab_dinamicas!K186</f>
        <v>3331.9468884978305</v>
      </c>
      <c r="K186" s="10">
        <f>tab_dinamicas!L186</f>
        <v>309485.42703815061</v>
      </c>
      <c r="L186" s="10">
        <f t="shared" si="5"/>
        <v>4628634.2808716111</v>
      </c>
      <c r="N186" s="1" t="s">
        <v>550</v>
      </c>
      <c r="O186" s="9">
        <f>+B186/'Total x Ano'!$G$30</f>
        <v>2.3634783972547695E-3</v>
      </c>
      <c r="P186" s="9">
        <f>+C186/'Total x Ano'!$G$30</f>
        <v>4.971433550679075E-4</v>
      </c>
      <c r="Q186" s="9">
        <f>+D186/'Total x Ano'!$G$30</f>
        <v>9.9782673350153634E-3</v>
      </c>
      <c r="R186" s="9">
        <f>+E186/'Total x Ano'!$G$30</f>
        <v>2.1677271297633929E-4</v>
      </c>
      <c r="S186" s="9">
        <f>+F186/'Total x Ano'!$G$30</f>
        <v>8.6832111471117947E-3</v>
      </c>
      <c r="T186" s="9">
        <f>+G186/'Total x Ano'!$G$30</f>
        <v>9.1513612267060099E-4</v>
      </c>
      <c r="U186" s="9">
        <f>+H186/'Total x Ano'!$G$30</f>
        <v>7.7971143676070962E-4</v>
      </c>
      <c r="V186" s="9">
        <f>+I186/'Total x Ano'!$G$30</f>
        <v>1.0350034309560196E-3</v>
      </c>
      <c r="W186" s="9">
        <f>+J186/'Total x Ano'!$G$30</f>
        <v>1.8890627278213632E-5</v>
      </c>
      <c r="X186" s="9">
        <f>+K186/'Total x Ano'!$G$30</f>
        <v>1.754641969353915E-3</v>
      </c>
      <c r="Y186" s="9">
        <f>+L186/'Total x Ano'!$G$30</f>
        <v>2.6242256534445636E-2</v>
      </c>
    </row>
    <row r="187" spans="1:25" x14ac:dyDescent="0.25">
      <c r="A187" s="1" t="s">
        <v>551</v>
      </c>
      <c r="B187" s="10">
        <f>tab_dinamicas!C187</f>
        <v>922949.43811695813</v>
      </c>
      <c r="C187" s="10">
        <f>tab_dinamicas!D187</f>
        <v>109611.57772710225</v>
      </c>
      <c r="D187" s="10">
        <f>tab_dinamicas!E187</f>
        <v>3006741.2564984742</v>
      </c>
      <c r="E187" s="10">
        <f>tab_dinamicas!F187</f>
        <v>25424.394313046698</v>
      </c>
      <c r="F187" s="10">
        <f>tab_dinamicas!G187</f>
        <v>3296897.1939744395</v>
      </c>
      <c r="G187" s="10">
        <f>tab_dinamicas!H187</f>
        <v>199014.08087653902</v>
      </c>
      <c r="H187" s="10">
        <f>tab_dinamicas!I187</f>
        <v>90923.698920273993</v>
      </c>
      <c r="I187" s="10">
        <f>tab_dinamicas!J187</f>
        <v>246241.93022363336</v>
      </c>
      <c r="J187" s="10">
        <f>tab_dinamicas!K187</f>
        <v>79223.776605700928</v>
      </c>
      <c r="K187" s="10">
        <f>tab_dinamicas!L187</f>
        <v>568193.84338332259</v>
      </c>
      <c r="L187" s="10">
        <f t="shared" si="5"/>
        <v>8545221.1906394921</v>
      </c>
      <c r="N187" s="1" t="s">
        <v>551</v>
      </c>
      <c r="O187" s="9">
        <f>+B187/'Total x Ano'!$G$30</f>
        <v>5.2327046065144701E-3</v>
      </c>
      <c r="P187" s="9">
        <f>+C187/'Total x Ano'!$G$30</f>
        <v>6.2144791904325688E-4</v>
      </c>
      <c r="Q187" s="9">
        <f>+D187/'Total x Ano'!$G$30</f>
        <v>1.7046858878398172E-2</v>
      </c>
      <c r="R187" s="9">
        <f>+E187/'Total x Ano'!$G$30</f>
        <v>1.441447816590586E-4</v>
      </c>
      <c r="S187" s="9">
        <f>+F187/'Total x Ano'!$G$30</f>
        <v>1.8691911411000295E-2</v>
      </c>
      <c r="T187" s="9">
        <f>+G187/'Total x Ano'!$G$30</f>
        <v>1.1283195533317426E-3</v>
      </c>
      <c r="U187" s="9">
        <f>+H187/'Total x Ano'!$G$30</f>
        <v>5.1549612419955879E-4</v>
      </c>
      <c r="V187" s="9">
        <f>+I187/'Total x Ano'!$G$30</f>
        <v>1.3960800336225332E-3</v>
      </c>
      <c r="W187" s="9">
        <f>+J187/'Total x Ano'!$G$30</f>
        <v>4.4916287249268722E-4</v>
      </c>
      <c r="X187" s="9">
        <f>+K187/'Total x Ano'!$G$30</f>
        <v>3.2214013237075122E-3</v>
      </c>
      <c r="Y187" s="9">
        <f>+L187/'Total x Ano'!$G$30</f>
        <v>4.8447527503969294E-2</v>
      </c>
    </row>
    <row r="188" spans="1:25" x14ac:dyDescent="0.25">
      <c r="A188" s="1" t="s">
        <v>552</v>
      </c>
      <c r="B188" s="10">
        <f>tab_dinamicas!C188</f>
        <v>59073.08870605837</v>
      </c>
      <c r="C188" s="10">
        <f>tab_dinamicas!D188</f>
        <v>30974.189032228613</v>
      </c>
      <c r="D188" s="10">
        <f>tab_dinamicas!E188</f>
        <v>489605.10856887721</v>
      </c>
      <c r="E188" s="10">
        <f>tab_dinamicas!F188</f>
        <v>8130.6496231064975</v>
      </c>
      <c r="F188" s="10">
        <f>tab_dinamicas!G188</f>
        <v>280742.51315039612</v>
      </c>
      <c r="G188" s="10">
        <f>tab_dinamicas!H188</f>
        <v>19988.948013136389</v>
      </c>
      <c r="H188" s="10">
        <f>tab_dinamicas!I188</f>
        <v>21059.895440676006</v>
      </c>
      <c r="I188" s="10">
        <f>tab_dinamicas!J188</f>
        <v>25471.856062141705</v>
      </c>
      <c r="J188" s="10">
        <f>tab_dinamicas!K188</f>
        <v>3211.1276049011403</v>
      </c>
      <c r="K188" s="10">
        <f>tab_dinamicas!L188</f>
        <v>77632.860187370999</v>
      </c>
      <c r="L188" s="10">
        <f t="shared" si="5"/>
        <v>1015890.2363888931</v>
      </c>
      <c r="N188" s="1" t="s">
        <v>552</v>
      </c>
      <c r="O188" s="9">
        <f>+B188/'Total x Ano'!$G$30</f>
        <v>3.3491761371445594E-4</v>
      </c>
      <c r="P188" s="9">
        <f>+C188/'Total x Ano'!$G$30</f>
        <v>1.7560959998271723E-4</v>
      </c>
      <c r="Q188" s="9">
        <f>+D188/'Total x Ano'!$G$30</f>
        <v>2.7758388500765565E-3</v>
      </c>
      <c r="R188" s="9">
        <f>+E188/'Total x Ano'!$G$30</f>
        <v>4.6097094791657572E-5</v>
      </c>
      <c r="S188" s="9">
        <f>+F188/'Total x Ano'!$G$30</f>
        <v>1.5916826871943627E-3</v>
      </c>
      <c r="T188" s="9">
        <f>+G188/'Total x Ano'!$G$30</f>
        <v>1.1332826699707291E-4</v>
      </c>
      <c r="U188" s="9">
        <f>+H188/'Total x Ano'!$G$30</f>
        <v>1.1940005306246648E-4</v>
      </c>
      <c r="V188" s="9">
        <f>+I188/'Total x Ano'!$G$30</f>
        <v>1.4441386824480852E-4</v>
      </c>
      <c r="W188" s="9">
        <f>+J188/'Total x Ano'!$G$30</f>
        <v>1.8205636751406393E-5</v>
      </c>
      <c r="X188" s="9">
        <f>+K188/'Total x Ano'!$G$30</f>
        <v>4.4014309813997818E-4</v>
      </c>
      <c r="Y188" s="9">
        <f>+L188/'Total x Ano'!$G$30</f>
        <v>5.7596367689554829E-3</v>
      </c>
    </row>
    <row r="189" spans="1:25" x14ac:dyDescent="0.25">
      <c r="A189" s="1" t="s">
        <v>553</v>
      </c>
      <c r="B189" s="10">
        <f>tab_dinamicas!C189</f>
        <v>60847.230430643394</v>
      </c>
      <c r="C189" s="10">
        <f>tab_dinamicas!D189</f>
        <v>13735.364023375247</v>
      </c>
      <c r="D189" s="10">
        <f>tab_dinamicas!E189</f>
        <v>448711.69337310398</v>
      </c>
      <c r="E189" s="10">
        <f>tab_dinamicas!F189</f>
        <v>33118.429882197735</v>
      </c>
      <c r="F189" s="10">
        <f>tab_dinamicas!G189</f>
        <v>361428.73261165945</v>
      </c>
      <c r="G189" s="10">
        <f>tab_dinamicas!H189</f>
        <v>28004.366108514936</v>
      </c>
      <c r="H189" s="10">
        <f>tab_dinamicas!I189</f>
        <v>11857.502368919313</v>
      </c>
      <c r="I189" s="10">
        <f>tab_dinamicas!J189</f>
        <v>47039.698342340853</v>
      </c>
      <c r="J189" s="10">
        <f>tab_dinamicas!K189</f>
        <v>1857.2455925509021</v>
      </c>
      <c r="K189" s="10">
        <f>tab_dinamicas!L189</f>
        <v>63465.982115703344</v>
      </c>
      <c r="L189" s="10">
        <f t="shared" si="5"/>
        <v>1070066.2448490092</v>
      </c>
      <c r="N189" s="1" t="s">
        <v>553</v>
      </c>
      <c r="O189" s="9">
        <f>+B189/'Total x Ano'!$G$30</f>
        <v>3.4497619243116907E-4</v>
      </c>
      <c r="P189" s="9">
        <f>+C189/'Total x Ano'!$G$30</f>
        <v>7.7873282792075189E-5</v>
      </c>
      <c r="Q189" s="9">
        <f>+D189/'Total x Ano'!$G$30</f>
        <v>2.5439917377281171E-3</v>
      </c>
      <c r="R189" s="9">
        <f>+E189/'Total x Ano'!$G$30</f>
        <v>1.8776647284023999E-4</v>
      </c>
      <c r="S189" s="9">
        <f>+F189/'Total x Ano'!$G$30</f>
        <v>2.0491369472225127E-3</v>
      </c>
      <c r="T189" s="9">
        <f>+G189/'Total x Ano'!$G$30</f>
        <v>1.5877205130274333E-4</v>
      </c>
      <c r="U189" s="9">
        <f>+H189/'Total x Ano'!$G$30</f>
        <v>6.7226659126843339E-5</v>
      </c>
      <c r="V189" s="9">
        <f>+I189/'Total x Ano'!$G$30</f>
        <v>2.6669374945090555E-4</v>
      </c>
      <c r="W189" s="9">
        <f>+J189/'Total x Ano'!$G$30</f>
        <v>1.052973994696583E-5</v>
      </c>
      <c r="X189" s="9">
        <f>+K189/'Total x Ano'!$G$30</f>
        <v>3.598233264558547E-4</v>
      </c>
      <c r="Y189" s="9">
        <f>+L189/'Total x Ano'!$G$30</f>
        <v>6.0667901592974275E-3</v>
      </c>
    </row>
    <row r="190" spans="1:25" x14ac:dyDescent="0.25">
      <c r="A190" s="1" t="s">
        <v>554</v>
      </c>
      <c r="B190" s="10">
        <f>tab_dinamicas!C190</f>
        <v>232019.91041391314</v>
      </c>
      <c r="C190" s="10">
        <f>tab_dinamicas!D190</f>
        <v>55300.17030903502</v>
      </c>
      <c r="D190" s="10">
        <f>tab_dinamicas!E190</f>
        <v>900290.35788586165</v>
      </c>
      <c r="E190" s="10">
        <f>tab_dinamicas!F190</f>
        <v>13562.558399587255</v>
      </c>
      <c r="F190" s="10">
        <f>tab_dinamicas!G190</f>
        <v>922788.63326159492</v>
      </c>
      <c r="G190" s="10">
        <f>tab_dinamicas!H190</f>
        <v>54562.752142833386</v>
      </c>
      <c r="H190" s="10">
        <f>tab_dinamicas!I190</f>
        <v>44233.06613363231</v>
      </c>
      <c r="I190" s="10">
        <f>tab_dinamicas!J190</f>
        <v>81052.278438719572</v>
      </c>
      <c r="J190" s="10">
        <f>tab_dinamicas!K190</f>
        <v>3820.9198128978501</v>
      </c>
      <c r="K190" s="10">
        <f>tab_dinamicas!L190</f>
        <v>151335.85383342241</v>
      </c>
      <c r="L190" s="10">
        <f t="shared" si="5"/>
        <v>2458966.5006314977</v>
      </c>
      <c r="N190" s="1" t="s">
        <v>554</v>
      </c>
      <c r="O190" s="9">
        <f>+B190/'Total x Ano'!$G$30</f>
        <v>1.3154476332993938E-3</v>
      </c>
      <c r="P190" s="9">
        <f>+C190/'Total x Ano'!$G$30</f>
        <v>3.1352687803516791E-4</v>
      </c>
      <c r="Q190" s="9">
        <f>+D190/'Total x Ano'!$G$30</f>
        <v>5.1042379011805921E-3</v>
      </c>
      <c r="R190" s="9">
        <f>+E190/'Total x Ano'!$G$30</f>
        <v>7.6893553300639664E-5</v>
      </c>
      <c r="S190" s="9">
        <f>+F190/'Total x Ano'!$G$30</f>
        <v>5.2317929159357039E-3</v>
      </c>
      <c r="T190" s="9">
        <f>+G190/'Total x Ano'!$G$30</f>
        <v>3.0934605157182076E-4</v>
      </c>
      <c r="U190" s="9">
        <f>+H190/'Total x Ano'!$G$30</f>
        <v>2.5078141809149252E-4</v>
      </c>
      <c r="V190" s="9">
        <f>+I190/'Total x Ano'!$G$30</f>
        <v>4.5952964836307278E-4</v>
      </c>
      <c r="W190" s="9">
        <f>+J190/'Total x Ano'!$G$30</f>
        <v>2.1662881930851056E-5</v>
      </c>
      <c r="X190" s="9">
        <f>+K190/'Total x Ano'!$G$30</f>
        <v>8.580056358240063E-4</v>
      </c>
      <c r="Y190" s="9">
        <f>+L190/'Total x Ano'!$G$30</f>
        <v>1.3941224517532743E-2</v>
      </c>
    </row>
    <row r="191" spans="1:25" x14ac:dyDescent="0.25">
      <c r="A191" s="1" t="s">
        <v>555</v>
      </c>
      <c r="B191" s="10">
        <f>tab_dinamicas!C191</f>
        <v>162302.1801362425</v>
      </c>
      <c r="C191" s="10">
        <f>tab_dinamicas!D191</f>
        <v>75651.86763008291</v>
      </c>
      <c r="D191" s="10">
        <f>tab_dinamicas!E191</f>
        <v>2827746.031035074</v>
      </c>
      <c r="E191" s="10">
        <f>tab_dinamicas!F191</f>
        <v>6051.7387131667565</v>
      </c>
      <c r="F191" s="10">
        <f>tab_dinamicas!G191</f>
        <v>1575732.5466474839</v>
      </c>
      <c r="G191" s="10">
        <f>tab_dinamicas!H191</f>
        <v>118101.99711161181</v>
      </c>
      <c r="H191" s="10">
        <f>tab_dinamicas!I191</f>
        <v>35113.408524326376</v>
      </c>
      <c r="I191" s="10">
        <f>tab_dinamicas!J191</f>
        <v>62786.725937034556</v>
      </c>
      <c r="J191" s="10">
        <f>tab_dinamicas!K191</f>
        <v>45484.653586202461</v>
      </c>
      <c r="K191" s="10">
        <f>tab_dinamicas!L191</f>
        <v>415837.56524937105</v>
      </c>
      <c r="L191" s="10">
        <f t="shared" si="5"/>
        <v>5324808.7145705968</v>
      </c>
      <c r="N191" s="1" t="s">
        <v>555</v>
      </c>
      <c r="O191" s="9">
        <f>+B191/'Total x Ano'!$G$30</f>
        <v>9.2017973094928626E-4</v>
      </c>
      <c r="P191" s="9">
        <f>+C191/'Total x Ano'!$G$30</f>
        <v>4.2891176904231786E-4</v>
      </c>
      <c r="Q191" s="9">
        <f>+D191/'Total x Ano'!$G$30</f>
        <v>1.6032037153453648E-2</v>
      </c>
      <c r="R191" s="9">
        <f>+E191/'Total x Ano'!$G$30</f>
        <v>3.431061305635329E-5</v>
      </c>
      <c r="S191" s="9">
        <f>+F191/'Total x Ano'!$G$30</f>
        <v>8.9336886886236984E-3</v>
      </c>
      <c r="T191" s="9">
        <f>+G191/'Total x Ano'!$G$30</f>
        <v>6.6958474516799738E-4</v>
      </c>
      <c r="U191" s="9">
        <f>+H191/'Total x Ano'!$G$30</f>
        <v>1.9907709669398315E-4</v>
      </c>
      <c r="V191" s="9">
        <f>+I191/'Total x Ano'!$G$30</f>
        <v>3.5597225207590239E-4</v>
      </c>
      <c r="W191" s="9">
        <f>+J191/'Total x Ano'!$G$30</f>
        <v>2.578773511491923E-4</v>
      </c>
      <c r="X191" s="9">
        <f>+K191/'Total x Ano'!$G$30</f>
        <v>2.3576103450278106E-3</v>
      </c>
      <c r="Y191" s="9">
        <f>+L191/'Total x Ano'!$G$30</f>
        <v>3.018924974524019E-2</v>
      </c>
    </row>
    <row r="192" spans="1:25" x14ac:dyDescent="0.25">
      <c r="A192" s="1" t="s">
        <v>95</v>
      </c>
      <c r="B192" s="10">
        <f>tab_dinamicas!C192</f>
        <v>10772034.210120566</v>
      </c>
      <c r="C192" s="10">
        <f>tab_dinamicas!D192</f>
        <v>3865750.9836826911</v>
      </c>
      <c r="D192" s="10">
        <f>tab_dinamicas!E192</f>
        <v>68583934.055090457</v>
      </c>
      <c r="E192" s="10">
        <f>tab_dinamicas!F192</f>
        <v>2455285.5643671211</v>
      </c>
      <c r="F192" s="10">
        <f>tab_dinamicas!G192</f>
        <v>62409923.947840326</v>
      </c>
      <c r="G192" s="10">
        <f>tab_dinamicas!H192</f>
        <v>3415102.6621001456</v>
      </c>
      <c r="H192" s="10">
        <f>tab_dinamicas!I192</f>
        <v>1778415.5153864685</v>
      </c>
      <c r="I192" s="10">
        <f>tab_dinamicas!J192</f>
        <v>5865271.0944425166</v>
      </c>
      <c r="J192" s="10">
        <f>tab_dinamicas!K192</f>
        <v>1777670.7128652276</v>
      </c>
      <c r="K192" s="10">
        <f>tab_dinamicas!L192</f>
        <v>15457566.710280964</v>
      </c>
      <c r="L192" s="10">
        <f t="shared" si="5"/>
        <v>176380955.45617646</v>
      </c>
      <c r="N192" s="1" t="s">
        <v>95</v>
      </c>
      <c r="O192" s="9">
        <f>+B192/'Total x Ano'!$G$30</f>
        <v>6.1072547102722669E-2</v>
      </c>
      <c r="P192" s="9">
        <f>+C192/'Total x Ano'!$G$30</f>
        <v>2.1917054330977213E-2</v>
      </c>
      <c r="Q192" s="9">
        <f>+D192/'Total x Ano'!$G$30</f>
        <v>0.38883979212897957</v>
      </c>
      <c r="R192" s="9">
        <f>+E192/'Total x Ano'!$G$30</f>
        <v>1.392035527881671E-2</v>
      </c>
      <c r="S192" s="9">
        <f>+F192/'Total x Ano'!$G$30</f>
        <v>0.35383595573812771</v>
      </c>
      <c r="T192" s="9">
        <f>+G192/'Total x Ano'!$G$30</f>
        <v>1.9362082789877281E-2</v>
      </c>
      <c r="U192" s="9">
        <f>+H192/'Total x Ano'!$G$30</f>
        <v>1.0082809171698431E-2</v>
      </c>
      <c r="V192" s="9">
        <f>+I192/'Total x Ano'!$G$30</f>
        <v>3.3253426251564897E-2</v>
      </c>
      <c r="W192" s="9">
        <f>+J192/'Total x Ano'!$G$30</f>
        <v>1.0078586479292016E-2</v>
      </c>
      <c r="X192" s="9">
        <f>+K192/'Total x Ano'!$G$30</f>
        <v>8.7637390727943673E-2</v>
      </c>
      <c r="Y192" s="9">
        <f>+L192/'Total x Ano'!$G$30</f>
        <v>1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23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23"/>
    </row>
    <row r="195" spans="1:25" s="133" customFormat="1" x14ac:dyDescent="0.25">
      <c r="A195" s="123"/>
      <c r="B195" s="15">
        <v>2013</v>
      </c>
      <c r="C195" s="123">
        <v>2013</v>
      </c>
      <c r="D195" s="123">
        <v>2013</v>
      </c>
      <c r="E195" s="123">
        <v>2013</v>
      </c>
      <c r="F195" s="123">
        <v>2013</v>
      </c>
      <c r="G195" s="123">
        <v>2013</v>
      </c>
      <c r="H195" s="123">
        <v>2013</v>
      </c>
      <c r="I195" s="123">
        <v>2013</v>
      </c>
      <c r="J195" s="123">
        <v>2013</v>
      </c>
      <c r="K195" s="123">
        <v>2013</v>
      </c>
      <c r="L195" s="123">
        <v>2013</v>
      </c>
      <c r="M195" s="123"/>
      <c r="N195" s="123"/>
      <c r="O195" s="15">
        <v>2013</v>
      </c>
      <c r="P195" s="123">
        <v>2013</v>
      </c>
      <c r="Q195" s="123">
        <v>2013</v>
      </c>
      <c r="R195" s="123">
        <v>2013</v>
      </c>
      <c r="S195" s="123">
        <v>2013</v>
      </c>
      <c r="T195" s="123">
        <v>2013</v>
      </c>
      <c r="U195" s="123">
        <v>2013</v>
      </c>
      <c r="V195" s="123">
        <v>2013</v>
      </c>
      <c r="W195" s="123">
        <v>2013</v>
      </c>
      <c r="X195" s="123">
        <v>2013</v>
      </c>
      <c r="Y195" s="123">
        <v>2013</v>
      </c>
    </row>
    <row r="196" spans="1:25" s="133" customFormat="1" x14ac:dyDescent="0.25">
      <c r="A196" s="123"/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939</v>
      </c>
      <c r="M196" s="123"/>
      <c r="N196" s="123"/>
      <c r="O196" s="123" t="s">
        <v>780</v>
      </c>
      <c r="P196" s="123" t="s">
        <v>782</v>
      </c>
      <c r="Q196" s="123" t="s">
        <v>23</v>
      </c>
      <c r="R196" s="123" t="s">
        <v>787</v>
      </c>
      <c r="S196" s="123" t="s">
        <v>788</v>
      </c>
      <c r="T196" s="123" t="s">
        <v>791</v>
      </c>
      <c r="U196" s="123" t="s">
        <v>25</v>
      </c>
      <c r="V196" s="123" t="s">
        <v>24</v>
      </c>
      <c r="W196" s="123" t="s">
        <v>35</v>
      </c>
      <c r="X196" s="123" t="s">
        <v>795</v>
      </c>
      <c r="Y196" s="123" t="s">
        <v>939</v>
      </c>
    </row>
    <row r="197" spans="1:25" x14ac:dyDescent="0.25">
      <c r="A197" s="1" t="s">
        <v>529</v>
      </c>
      <c r="B197" s="10">
        <f>tab_dinamicas!C197</f>
        <v>61645.678755861598</v>
      </c>
      <c r="C197" s="10">
        <f>tab_dinamicas!D197</f>
        <v>2130.5020687873775</v>
      </c>
      <c r="D197" s="10">
        <f>tab_dinamicas!E197</f>
        <v>279480.92017441045</v>
      </c>
      <c r="E197" s="10">
        <f>tab_dinamicas!F197</f>
        <v>1122.3938290358265</v>
      </c>
      <c r="F197" s="10">
        <f>tab_dinamicas!G197</f>
        <v>175557.4700335589</v>
      </c>
      <c r="G197" s="10">
        <f>tab_dinamicas!H197</f>
        <v>10842.993127864907</v>
      </c>
      <c r="H197" s="10">
        <f>tab_dinamicas!I197</f>
        <v>3935.6151090320168</v>
      </c>
      <c r="I197" s="10">
        <f>tab_dinamicas!J197</f>
        <v>18412.659037488695</v>
      </c>
      <c r="J197" s="10">
        <f>tab_dinamicas!K197</f>
        <v>3919.9440623195669</v>
      </c>
      <c r="K197" s="10">
        <f>tab_dinamicas!L197</f>
        <v>14580.887209785189</v>
      </c>
      <c r="L197" s="10">
        <f>SUM(B197:K197)</f>
        <v>571629.06340814463</v>
      </c>
      <c r="N197" s="1" t="s">
        <v>529</v>
      </c>
      <c r="O197" s="9">
        <f>+B197/'Total x Ano'!$H$30</f>
        <v>3.4327270734507101E-4</v>
      </c>
      <c r="P197" s="9">
        <f>+C197/'Total x Ano'!$H$30</f>
        <v>1.1863657403356563E-5</v>
      </c>
      <c r="Q197" s="9">
        <f>+D197/'Total x Ano'!$H$30</f>
        <v>1.5562838151155769E-3</v>
      </c>
      <c r="R197" s="9">
        <f>+E197/'Total x Ano'!$H$30</f>
        <v>6.2500271904929554E-6</v>
      </c>
      <c r="S197" s="9">
        <f>+F197/'Total x Ano'!$H$30</f>
        <v>9.7758819838350336E-4</v>
      </c>
      <c r="T197" s="9">
        <f>+G197/'Total x Ano'!$H$30</f>
        <v>6.0378986521780645E-5</v>
      </c>
      <c r="U197" s="9">
        <f>+H197/'Total x Ano'!$H$30</f>
        <v>2.1915392624614877E-5</v>
      </c>
      <c r="V197" s="9">
        <f>+I197/'Total x Ano'!$H$30</f>
        <v>1.0253051705784716E-4</v>
      </c>
      <c r="W197" s="9">
        <f>+J197/'Total x Ano'!$H$30</f>
        <v>2.1828128719983082E-5</v>
      </c>
      <c r="X197" s="9">
        <f>+K197/'Total x Ano'!$H$30</f>
        <v>8.1193373631564686E-5</v>
      </c>
      <c r="Y197" s="9">
        <f>+L197/'Total x Ano'!$H$30</f>
        <v>3.1831048039937916E-3</v>
      </c>
    </row>
    <row r="198" spans="1:25" x14ac:dyDescent="0.25">
      <c r="A198" s="1" t="s">
        <v>530</v>
      </c>
      <c r="B198" s="10">
        <f>tab_dinamicas!C198</f>
        <v>13091.224991329163</v>
      </c>
      <c r="C198" s="10">
        <f>tab_dinamicas!D198</f>
        <v>7519.3848970580111</v>
      </c>
      <c r="D198" s="10">
        <f>tab_dinamicas!E198</f>
        <v>96846.981064435546</v>
      </c>
      <c r="E198" s="10">
        <f>tab_dinamicas!F198</f>
        <v>0</v>
      </c>
      <c r="F198" s="10">
        <f>tab_dinamicas!G198</f>
        <v>45088.606009583447</v>
      </c>
      <c r="G198" s="10">
        <f>tab_dinamicas!H198</f>
        <v>2489.9396652642067</v>
      </c>
      <c r="H198" s="10">
        <f>tab_dinamicas!I198</f>
        <v>3511.1564273540107</v>
      </c>
      <c r="I198" s="10">
        <f>tab_dinamicas!J198</f>
        <v>6332.7047782118361</v>
      </c>
      <c r="J198" s="10">
        <f>tab_dinamicas!K198</f>
        <v>37930.114442881786</v>
      </c>
      <c r="K198" s="10">
        <f>tab_dinamicas!L198</f>
        <v>3352.3229612317159</v>
      </c>
      <c r="L198" s="10">
        <f t="shared" ref="L198:L224" si="6">SUM(B198:K198)</f>
        <v>216162.43523734971</v>
      </c>
      <c r="N198" s="1" t="s">
        <v>530</v>
      </c>
      <c r="O198" s="9">
        <f>+B198/'Total x Ano'!$H$30</f>
        <v>7.2898219890387954E-5</v>
      </c>
      <c r="P198" s="9">
        <f>+C198/'Total x Ano'!$H$30</f>
        <v>4.1871541741071469E-5</v>
      </c>
      <c r="Q198" s="9">
        <f>+D198/'Total x Ano'!$H$30</f>
        <v>5.3929044272262982E-4</v>
      </c>
      <c r="R198" s="9">
        <f>+E198/'Total x Ano'!$H$30</f>
        <v>0</v>
      </c>
      <c r="S198" s="9">
        <f>+F198/'Total x Ano'!$H$30</f>
        <v>2.5107498477909529E-4</v>
      </c>
      <c r="T198" s="9">
        <f>+G198/'Total x Ano'!$H$30</f>
        <v>1.3865178342932141E-5</v>
      </c>
      <c r="U198" s="9">
        <f>+H198/'Total x Ano'!$H$30</f>
        <v>1.9551803095610392E-5</v>
      </c>
      <c r="V198" s="9">
        <f>+I198/'Total x Ano'!$H$30</f>
        <v>3.5263537654326562E-5</v>
      </c>
      <c r="W198" s="9">
        <f>+J198/'Total x Ano'!$H$30</f>
        <v>2.1121307020207584E-4</v>
      </c>
      <c r="X198" s="9">
        <f>+K198/'Total x Ano'!$H$30</f>
        <v>1.8667342172587179E-5</v>
      </c>
      <c r="Y198" s="9">
        <f>+L198/'Total x Ano'!$H$30</f>
        <v>1.2036961206007167E-3</v>
      </c>
    </row>
    <row r="199" spans="1:25" x14ac:dyDescent="0.25">
      <c r="A199" s="1" t="s">
        <v>531</v>
      </c>
      <c r="B199" s="10">
        <f>tab_dinamicas!C199</f>
        <v>142719.27747330398</v>
      </c>
      <c r="C199" s="10">
        <f>tab_dinamicas!D199</f>
        <v>70871.792822885633</v>
      </c>
      <c r="D199" s="10">
        <f>tab_dinamicas!E199</f>
        <v>708495.21430320677</v>
      </c>
      <c r="E199" s="10">
        <f>tab_dinamicas!F199</f>
        <v>3341.1390149507697</v>
      </c>
      <c r="F199" s="10">
        <f>tab_dinamicas!G199</f>
        <v>391426.86466415098</v>
      </c>
      <c r="G199" s="10">
        <f>tab_dinamicas!H199</f>
        <v>18052.289117207434</v>
      </c>
      <c r="H199" s="10">
        <f>tab_dinamicas!I199</f>
        <v>15647.841839446046</v>
      </c>
      <c r="I199" s="10">
        <f>tab_dinamicas!J199</f>
        <v>48312.351327692901</v>
      </c>
      <c r="J199" s="10">
        <f>tab_dinamicas!K199</f>
        <v>1657.4771159143736</v>
      </c>
      <c r="K199" s="10">
        <f>tab_dinamicas!L199</f>
        <v>70869.82963056906</v>
      </c>
      <c r="L199" s="10">
        <f t="shared" si="6"/>
        <v>1471394.0773093281</v>
      </c>
      <c r="N199" s="1" t="s">
        <v>531</v>
      </c>
      <c r="O199" s="9">
        <f>+B199/'Total x Ano'!$H$30</f>
        <v>7.9472939153800925E-4</v>
      </c>
      <c r="P199" s="9">
        <f>+C199/'Total x Ano'!$H$30</f>
        <v>3.9464813572837265E-4</v>
      </c>
      <c r="Q199" s="9">
        <f>+D199/'Total x Ano'!$H$30</f>
        <v>3.9452411793221218E-3</v>
      </c>
      <c r="R199" s="9">
        <f>+E199/'Total x Ano'!$H$30</f>
        <v>1.8605064595372619E-5</v>
      </c>
      <c r="S199" s="9">
        <f>+F199/'Total x Ano'!$H$30</f>
        <v>2.1796525283303753E-3</v>
      </c>
      <c r="T199" s="9">
        <f>+G199/'Total x Ano'!$H$30</f>
        <v>1.0052380449214421E-4</v>
      </c>
      <c r="U199" s="9">
        <f>+H199/'Total x Ano'!$H$30</f>
        <v>8.7134688768811269E-5</v>
      </c>
      <c r="V199" s="9">
        <f>+I199/'Total x Ano'!$H$30</f>
        <v>2.6902634496317322E-4</v>
      </c>
      <c r="W199" s="9">
        <f>+J199/'Total x Ano'!$H$30</f>
        <v>9.2296275817763918E-6</v>
      </c>
      <c r="X199" s="9">
        <f>+K199/'Total x Ano'!$H$30</f>
        <v>3.946372037319189E-4</v>
      </c>
      <c r="Y199" s="9">
        <f>+L199/'Total x Ano'!$H$30</f>
        <v>8.1934279690520761E-3</v>
      </c>
    </row>
    <row r="200" spans="1:25" x14ac:dyDescent="0.25">
      <c r="A200" s="1" t="s">
        <v>532</v>
      </c>
      <c r="B200" s="10">
        <f>tab_dinamicas!C200</f>
        <v>2980.5435835443973</v>
      </c>
      <c r="C200" s="10">
        <f>tab_dinamicas!D200</f>
        <v>749.91776748690859</v>
      </c>
      <c r="D200" s="10">
        <f>tab_dinamicas!E200</f>
        <v>87711.479653859948</v>
      </c>
      <c r="E200" s="10">
        <f>tab_dinamicas!F200</f>
        <v>121.91343423566472</v>
      </c>
      <c r="F200" s="10">
        <f>tab_dinamicas!G200</f>
        <v>47433.322588823554</v>
      </c>
      <c r="G200" s="10">
        <f>tab_dinamicas!H200</f>
        <v>3285.9443184798238</v>
      </c>
      <c r="H200" s="10">
        <f>tab_dinamicas!I200</f>
        <v>4923.0920633899113</v>
      </c>
      <c r="I200" s="10">
        <f>tab_dinamicas!J200</f>
        <v>7823.3553499152076</v>
      </c>
      <c r="J200" s="10">
        <f>tab_dinamicas!K200</f>
        <v>1210.8186413697038</v>
      </c>
      <c r="K200" s="10">
        <f>tab_dinamicas!L200</f>
        <v>3806.4370093226403</v>
      </c>
      <c r="L200" s="10">
        <f t="shared" si="6"/>
        <v>160046.82441042777</v>
      </c>
      <c r="N200" s="1" t="s">
        <v>532</v>
      </c>
      <c r="O200" s="9">
        <f>+B200/'Total x Ano'!$H$30</f>
        <v>1.659709627555978E-5</v>
      </c>
      <c r="P200" s="9">
        <f>+C200/'Total x Ano'!$H$30</f>
        <v>4.1759018235633452E-6</v>
      </c>
      <c r="Q200" s="9">
        <f>+D200/'Total x Ano'!$H$30</f>
        <v>4.8841958907232729E-4</v>
      </c>
      <c r="R200" s="9">
        <f>+E200/'Total x Ano'!$H$30</f>
        <v>6.7887247697524332E-7</v>
      </c>
      <c r="S200" s="9">
        <f>+F200/'Total x Ano'!$H$30</f>
        <v>2.6413149132353971E-4</v>
      </c>
      <c r="T200" s="9">
        <f>+G200/'Total x Ano'!$H$30</f>
        <v>1.8297714051570396E-5</v>
      </c>
      <c r="U200" s="9">
        <f>+H200/'Total x Ano'!$H$30</f>
        <v>2.7414137944716788E-5</v>
      </c>
      <c r="V200" s="9">
        <f>+I200/'Total x Ano'!$H$30</f>
        <v>4.3564195020443071E-5</v>
      </c>
      <c r="W200" s="9">
        <f>+J200/'Total x Ano'!$H$30</f>
        <v>6.7424189580739667E-6</v>
      </c>
      <c r="X200" s="9">
        <f>+K200/'Total x Ano'!$H$30</f>
        <v>2.1196067005822615E-5</v>
      </c>
      <c r="Y200" s="9">
        <f>+L200/'Total x Ano'!$H$30</f>
        <v>8.9121748395259233E-4</v>
      </c>
    </row>
    <row r="201" spans="1:25" x14ac:dyDescent="0.25">
      <c r="A201" s="1" t="s">
        <v>533</v>
      </c>
      <c r="B201" s="10">
        <f>tab_dinamicas!C201</f>
        <v>85806.705605134019</v>
      </c>
      <c r="C201" s="10">
        <f>tab_dinamicas!D201</f>
        <v>56073.758673651551</v>
      </c>
      <c r="D201" s="10">
        <f>tab_dinamicas!E201</f>
        <v>587978.74127644766</v>
      </c>
      <c r="E201" s="10">
        <f>tab_dinamicas!F201</f>
        <v>5476.695908038836</v>
      </c>
      <c r="F201" s="10">
        <f>tab_dinamicas!G201</f>
        <v>559556.61353513331</v>
      </c>
      <c r="G201" s="10">
        <f>tab_dinamicas!H201</f>
        <v>44015.184013927937</v>
      </c>
      <c r="H201" s="10">
        <f>tab_dinamicas!I201</f>
        <v>15327.032988765486</v>
      </c>
      <c r="I201" s="10">
        <f>tab_dinamicas!J201</f>
        <v>44401.441056313721</v>
      </c>
      <c r="J201" s="10">
        <f>tab_dinamicas!K201</f>
        <v>268049.20432405832</v>
      </c>
      <c r="K201" s="10">
        <f>tab_dinamicas!L201</f>
        <v>84155.227350177825</v>
      </c>
      <c r="L201" s="10">
        <f t="shared" si="6"/>
        <v>1750840.6047316482</v>
      </c>
      <c r="N201" s="1" t="s">
        <v>533</v>
      </c>
      <c r="O201" s="9">
        <f>+B201/'Total x Ano'!$H$30</f>
        <v>4.7781289355395553E-4</v>
      </c>
      <c r="P201" s="9">
        <f>+C201/'Total x Ano'!$H$30</f>
        <v>3.1224558378454501E-4</v>
      </c>
      <c r="Q201" s="9">
        <f>+D201/'Total x Ano'!$H$30</f>
        <v>3.2741476524033165E-3</v>
      </c>
      <c r="R201" s="9">
        <f>+E201/'Total x Ano'!$H$30</f>
        <v>3.0496869684955867E-5</v>
      </c>
      <c r="S201" s="9">
        <f>+F201/'Total x Ano'!$H$30</f>
        <v>3.115879612612438E-3</v>
      </c>
      <c r="T201" s="9">
        <f>+G201/'Total x Ano'!$H$30</f>
        <v>2.4509765624595173E-4</v>
      </c>
      <c r="U201" s="9">
        <f>+H201/'Total x Ano'!$H$30</f>
        <v>8.5348271213908357E-5</v>
      </c>
      <c r="V201" s="9">
        <f>+I201/'Total x Ano'!$H$30</f>
        <v>2.4724852072415752E-4</v>
      </c>
      <c r="W201" s="9">
        <f>+J201/'Total x Ano'!$H$30</f>
        <v>1.4926265380971646E-3</v>
      </c>
      <c r="X201" s="9">
        <f>+K201/'Total x Ano'!$H$30</f>
        <v>4.6861667050731708E-4</v>
      </c>
      <c r="Y201" s="9">
        <f>+L201/'Total x Ano'!$H$30</f>
        <v>9.7495202688277077E-3</v>
      </c>
    </row>
    <row r="202" spans="1:25" x14ac:dyDescent="0.25">
      <c r="A202" s="1" t="s">
        <v>534</v>
      </c>
      <c r="B202" s="10">
        <f>tab_dinamicas!C202</f>
        <v>6202.0676623785876</v>
      </c>
      <c r="C202" s="10">
        <f>tab_dinamicas!D202</f>
        <v>6896.5954285211328</v>
      </c>
      <c r="D202" s="10">
        <f>tab_dinamicas!E202</f>
        <v>72370.254899134525</v>
      </c>
      <c r="E202" s="10">
        <f>tab_dinamicas!F202</f>
        <v>0</v>
      </c>
      <c r="F202" s="10">
        <f>tab_dinamicas!G202</f>
        <v>48171.782797870015</v>
      </c>
      <c r="G202" s="10">
        <f>tab_dinamicas!H202</f>
        <v>2529.1989595085106</v>
      </c>
      <c r="H202" s="10">
        <f>tab_dinamicas!I202</f>
        <v>2496.1484629859792</v>
      </c>
      <c r="I202" s="10">
        <f>tab_dinamicas!J202</f>
        <v>914.42445720587614</v>
      </c>
      <c r="J202" s="10">
        <f>tab_dinamicas!K202</f>
        <v>588.32571658236145</v>
      </c>
      <c r="K202" s="10">
        <f>tab_dinamicas!L202</f>
        <v>9689.4471176873194</v>
      </c>
      <c r="L202" s="10">
        <f t="shared" si="6"/>
        <v>149858.24550187431</v>
      </c>
      <c r="N202" s="1" t="s">
        <v>534</v>
      </c>
      <c r="O202" s="9">
        <f>+B202/'Total x Ano'!$H$30</f>
        <v>3.4536087533947012E-5</v>
      </c>
      <c r="P202" s="9">
        <f>+C202/'Total x Ano'!$H$30</f>
        <v>3.840355126249597E-5</v>
      </c>
      <c r="Q202" s="9">
        <f>+D202/'Total x Ano'!$H$30</f>
        <v>4.0299229129854656E-4</v>
      </c>
      <c r="R202" s="9">
        <f>+E202/'Total x Ano'!$H$30</f>
        <v>0</v>
      </c>
      <c r="S202" s="9">
        <f>+F202/'Total x Ano'!$H$30</f>
        <v>2.6824359196614774E-4</v>
      </c>
      <c r="T202" s="9">
        <f>+G202/'Total x Ano'!$H$30</f>
        <v>1.4083792923802783E-5</v>
      </c>
      <c r="U202" s="9">
        <f>+H202/'Total x Ano'!$H$30</f>
        <v>1.3899751906664832E-5</v>
      </c>
      <c r="V202" s="9">
        <f>+I202/'Total x Ano'!$H$30</f>
        <v>5.0919539767053206E-6</v>
      </c>
      <c r="W202" s="9">
        <f>+J202/'Total x Ano'!$H$30</f>
        <v>3.2760797773315635E-6</v>
      </c>
      <c r="X202" s="9">
        <f>+K202/'Total x Ano'!$H$30</f>
        <v>5.3955489044707062E-5</v>
      </c>
      <c r="Y202" s="9">
        <f>+L202/'Total x Ano'!$H$30</f>
        <v>8.3448258969034885E-4</v>
      </c>
    </row>
    <row r="203" spans="1:25" x14ac:dyDescent="0.25">
      <c r="A203" s="1" t="s">
        <v>535</v>
      </c>
      <c r="B203" s="10">
        <f>tab_dinamicas!C203</f>
        <v>16728.184326374474</v>
      </c>
      <c r="C203" s="10">
        <f>tab_dinamicas!D203</f>
        <v>1490.6417609041484</v>
      </c>
      <c r="D203" s="10">
        <f>tab_dinamicas!E203</f>
        <v>133706.65342551848</v>
      </c>
      <c r="E203" s="10">
        <f>tab_dinamicas!F203</f>
        <v>483.10034361578465</v>
      </c>
      <c r="F203" s="10">
        <f>tab_dinamicas!G203</f>
        <v>111488.35634122539</v>
      </c>
      <c r="G203" s="10">
        <f>tab_dinamicas!H203</f>
        <v>8451.8090075261716</v>
      </c>
      <c r="H203" s="10">
        <f>tab_dinamicas!I203</f>
        <v>3490.2568352210419</v>
      </c>
      <c r="I203" s="10">
        <f>tab_dinamicas!J203</f>
        <v>7267.4013133822582</v>
      </c>
      <c r="J203" s="10">
        <f>tab_dinamicas!K203</f>
        <v>280.42073900962913</v>
      </c>
      <c r="K203" s="10">
        <f>tab_dinamicas!L203</f>
        <v>9454.6441915042597</v>
      </c>
      <c r="L203" s="10">
        <f t="shared" si="6"/>
        <v>292841.46828428161</v>
      </c>
      <c r="N203" s="1" t="s">
        <v>535</v>
      </c>
      <c r="O203" s="9">
        <f>+B203/'Total x Ano'!$H$30</f>
        <v>9.3150553916740479E-5</v>
      </c>
      <c r="P203" s="9">
        <f>+C203/'Total x Ano'!$H$30</f>
        <v>8.300608303360376E-6</v>
      </c>
      <c r="Q203" s="9">
        <f>+D203/'Total x Ano'!$H$30</f>
        <v>7.4454277798121629E-4</v>
      </c>
      <c r="R203" s="9">
        <f>+E203/'Total x Ano'!$H$30</f>
        <v>2.6901344298452713E-6</v>
      </c>
      <c r="S203" s="9">
        <f>+F203/'Total x Ano'!$H$30</f>
        <v>6.2082064292406632E-4</v>
      </c>
      <c r="T203" s="9">
        <f>+G203/'Total x Ano'!$H$30</f>
        <v>4.7063726420582208E-5</v>
      </c>
      <c r="U203" s="9">
        <f>+H203/'Total x Ano'!$H$30</f>
        <v>1.9435424142232254E-5</v>
      </c>
      <c r="V203" s="9">
        <f>+I203/'Total x Ano'!$H$30</f>
        <v>4.0468376284536305E-5</v>
      </c>
      <c r="W203" s="9">
        <f>+J203/'Total x Ano'!$H$30</f>
        <v>1.5615171771693403E-6</v>
      </c>
      <c r="X203" s="9">
        <f>+K203/'Total x Ano'!$H$30</f>
        <v>5.2647993729705117E-5</v>
      </c>
      <c r="Y203" s="9">
        <f>+L203/'Total x Ano'!$H$30</f>
        <v>1.630681755309454E-3</v>
      </c>
    </row>
    <row r="204" spans="1:25" x14ac:dyDescent="0.25">
      <c r="A204" s="1" t="s">
        <v>536</v>
      </c>
      <c r="B204" s="10">
        <f>tab_dinamicas!C204</f>
        <v>79456.591671297763</v>
      </c>
      <c r="C204" s="10">
        <f>tab_dinamicas!D204</f>
        <v>7947.637753668696</v>
      </c>
      <c r="D204" s="10">
        <f>tab_dinamicas!E204</f>
        <v>458492.95272274048</v>
      </c>
      <c r="E204" s="10">
        <f>tab_dinamicas!F204</f>
        <v>1240.1100628096442</v>
      </c>
      <c r="F204" s="10">
        <f>tab_dinamicas!G204</f>
        <v>310584.68758300995</v>
      </c>
      <c r="G204" s="10">
        <f>tab_dinamicas!H204</f>
        <v>16097.062072946897</v>
      </c>
      <c r="H204" s="10">
        <f>tab_dinamicas!I204</f>
        <v>8176.1744385987186</v>
      </c>
      <c r="I204" s="10">
        <f>tab_dinamicas!J204</f>
        <v>35657.520008702006</v>
      </c>
      <c r="J204" s="10">
        <f>tab_dinamicas!K204</f>
        <v>8951.6295343054608</v>
      </c>
      <c r="K204" s="10">
        <f>tab_dinamicas!L204</f>
        <v>49652.694814982118</v>
      </c>
      <c r="L204" s="10">
        <f t="shared" si="6"/>
        <v>976257.0606630618</v>
      </c>
      <c r="N204" s="1" t="s">
        <v>536</v>
      </c>
      <c r="O204" s="9">
        <f>+B204/'Total x Ano'!$H$30</f>
        <v>4.4245241337090036E-4</v>
      </c>
      <c r="P204" s="9">
        <f>+C204/'Total x Ano'!$H$30</f>
        <v>4.4256259055957585E-5</v>
      </c>
      <c r="Q204" s="9">
        <f>+D204/'Total x Ano'!$H$30</f>
        <v>2.5531086745444504E-3</v>
      </c>
      <c r="R204" s="9">
        <f>+E204/'Total x Ano'!$H$30</f>
        <v>6.9055276421310431E-6</v>
      </c>
      <c r="S204" s="9">
        <f>+F204/'Total x Ano'!$H$30</f>
        <v>1.7294845108085594E-3</v>
      </c>
      <c r="T204" s="9">
        <f>+G204/'Total x Ano'!$H$30</f>
        <v>8.9636162495116206E-5</v>
      </c>
      <c r="U204" s="9">
        <f>+H204/'Total x Ano'!$H$30</f>
        <v>4.5528860934092262E-5</v>
      </c>
      <c r="V204" s="9">
        <f>+I204/'Total x Ano'!$H$30</f>
        <v>1.9855817435434289E-4</v>
      </c>
      <c r="W204" s="9">
        <f>+J204/'Total x Ano'!$H$30</f>
        <v>4.9846966850031646E-5</v>
      </c>
      <c r="X204" s="9">
        <f>+K204/'Total x Ano'!$H$30</f>
        <v>2.7649002038925252E-4</v>
      </c>
      <c r="Y204" s="9">
        <f>+L204/'Total x Ano'!$H$30</f>
        <v>5.4362675704448344E-3</v>
      </c>
    </row>
    <row r="205" spans="1:25" x14ac:dyDescent="0.25">
      <c r="A205" s="1" t="s">
        <v>537</v>
      </c>
      <c r="B205" s="10">
        <f>tab_dinamicas!C205</f>
        <v>47433.396251617407</v>
      </c>
      <c r="C205" s="10">
        <f>tab_dinamicas!D205</f>
        <v>63827.493373528057</v>
      </c>
      <c r="D205" s="10">
        <f>tab_dinamicas!E205</f>
        <v>223835.13042313664</v>
      </c>
      <c r="E205" s="10">
        <f>tab_dinamicas!F205</f>
        <v>8239.8675670825232</v>
      </c>
      <c r="F205" s="10">
        <f>tab_dinamicas!G205</f>
        <v>231094.2534544362</v>
      </c>
      <c r="G205" s="10">
        <f>tab_dinamicas!H205</f>
        <v>10688.654498471358</v>
      </c>
      <c r="H205" s="10">
        <f>tab_dinamicas!I205</f>
        <v>3840.9836381585105</v>
      </c>
      <c r="I205" s="10">
        <f>tab_dinamicas!J205</f>
        <v>17624.179018011193</v>
      </c>
      <c r="J205" s="10">
        <f>tab_dinamicas!K205</f>
        <v>35655.303677844437</v>
      </c>
      <c r="K205" s="10">
        <f>tab_dinamicas!L205</f>
        <v>72594.876995401457</v>
      </c>
      <c r="L205" s="10">
        <f t="shared" si="6"/>
        <v>714834.1388976879</v>
      </c>
      <c r="N205" s="1" t="s">
        <v>537</v>
      </c>
      <c r="O205" s="9">
        <f>+B205/'Total x Ano'!$H$30</f>
        <v>2.6413190151330788E-4</v>
      </c>
      <c r="P205" s="9">
        <f>+C205/'Total x Ano'!$H$30</f>
        <v>3.5542209763238621E-4</v>
      </c>
      <c r="Q205" s="9">
        <f>+D205/'Total x Ano'!$H$30</f>
        <v>1.2464213675639215E-3</v>
      </c>
      <c r="R205" s="9">
        <f>+E205/'Total x Ano'!$H$30</f>
        <v>4.5883534823571241E-5</v>
      </c>
      <c r="S205" s="9">
        <f>+F205/'Total x Ano'!$H$30</f>
        <v>1.2868436464031859E-3</v>
      </c>
      <c r="T205" s="9">
        <f>+G205/'Total x Ano'!$H$30</f>
        <v>5.9519555005588387E-5</v>
      </c>
      <c r="U205" s="9">
        <f>+H205/'Total x Ano'!$H$30</f>
        <v>2.13884392052934E-5</v>
      </c>
      <c r="V205" s="9">
        <f>+I205/'Total x Ano'!$H$30</f>
        <v>9.8139882119014569E-5</v>
      </c>
      <c r="W205" s="9">
        <f>+J205/'Total x Ano'!$H$30</f>
        <v>1.9854583276107625E-4</v>
      </c>
      <c r="X205" s="9">
        <f>+K205/'Total x Ano'!$H$30</f>
        <v>4.0424309486939282E-4</v>
      </c>
      <c r="Y205" s="9">
        <f>+L205/'Total x Ano'!$H$30</f>
        <v>3.9805393518967391E-3</v>
      </c>
    </row>
    <row r="206" spans="1:25" x14ac:dyDescent="0.25">
      <c r="A206" s="1" t="s">
        <v>538</v>
      </c>
      <c r="B206" s="10">
        <f>tab_dinamicas!C206</f>
        <v>179363.29518278822</v>
      </c>
      <c r="C206" s="10">
        <f>tab_dinamicas!D206</f>
        <v>273115.95088549849</v>
      </c>
      <c r="D206" s="10">
        <f>tab_dinamicas!E206</f>
        <v>817357.06417812244</v>
      </c>
      <c r="E206" s="10">
        <f>tab_dinamicas!F206</f>
        <v>7911.6501630612074</v>
      </c>
      <c r="F206" s="10">
        <f>tab_dinamicas!G206</f>
        <v>1239465.5338705392</v>
      </c>
      <c r="G206" s="10">
        <f>tab_dinamicas!H206</f>
        <v>45458.385033625556</v>
      </c>
      <c r="H206" s="10">
        <f>tab_dinamicas!I206</f>
        <v>95570.307899161344</v>
      </c>
      <c r="I206" s="10">
        <f>tab_dinamicas!J206</f>
        <v>64405.375271251833</v>
      </c>
      <c r="J206" s="10">
        <f>tab_dinamicas!K206</f>
        <v>659.06982986058676</v>
      </c>
      <c r="K206" s="10">
        <f>tab_dinamicas!L206</f>
        <v>150915.68110278208</v>
      </c>
      <c r="L206" s="10">
        <f t="shared" si="6"/>
        <v>2874222.313416691</v>
      </c>
      <c r="N206" s="1" t="s">
        <v>538</v>
      </c>
      <c r="O206" s="9">
        <f>+B206/'Total x Ano'!$H$30</f>
        <v>9.9878085825885082E-4</v>
      </c>
      <c r="P206" s="9">
        <f>+C206/'Total x Ano'!$H$30</f>
        <v>1.5208406131901656E-3</v>
      </c>
      <c r="Q206" s="9">
        <f>+D206/'Total x Ano'!$H$30</f>
        <v>4.5514361744514713E-3</v>
      </c>
      <c r="R206" s="9">
        <f>+E206/'Total x Ano'!$H$30</f>
        <v>4.4055862890192538E-5</v>
      </c>
      <c r="S206" s="9">
        <f>+F206/'Total x Ano'!$H$30</f>
        <v>6.9019385958531184E-3</v>
      </c>
      <c r="T206" s="9">
        <f>+G206/'Total x Ano'!$H$30</f>
        <v>2.5313409174756687E-4</v>
      </c>
      <c r="U206" s="9">
        <f>+H206/'Total x Ano'!$H$30</f>
        <v>5.3218131418867232E-4</v>
      </c>
      <c r="V206" s="9">
        <f>+I206/'Total x Ano'!$H$30</f>
        <v>3.5864002121698923E-4</v>
      </c>
      <c r="W206" s="9">
        <f>+J206/'Total x Ano'!$H$30</f>
        <v>3.6700169321144316E-6</v>
      </c>
      <c r="X206" s="9">
        <f>+K206/'Total x Ano'!$H$30</f>
        <v>8.4037089830974506E-4</v>
      </c>
      <c r="Y206" s="9">
        <f>+L206/'Total x Ano'!$H$30</f>
        <v>1.6005048447038889E-2</v>
      </c>
    </row>
    <row r="207" spans="1:25" x14ac:dyDescent="0.25">
      <c r="A207" s="1" t="s">
        <v>539</v>
      </c>
      <c r="B207" s="10">
        <f>tab_dinamicas!C207</f>
        <v>48526.444161353829</v>
      </c>
      <c r="C207" s="10">
        <f>tab_dinamicas!D207</f>
        <v>25366.557141599347</v>
      </c>
      <c r="D207" s="10">
        <f>tab_dinamicas!E207</f>
        <v>603684.36849763058</v>
      </c>
      <c r="E207" s="10">
        <f>tab_dinamicas!F207</f>
        <v>9294.555375019876</v>
      </c>
      <c r="F207" s="10">
        <f>tab_dinamicas!G207</f>
        <v>298324.74080322648</v>
      </c>
      <c r="G207" s="10">
        <f>tab_dinamicas!H207</f>
        <v>19158.356863947396</v>
      </c>
      <c r="H207" s="10">
        <f>tab_dinamicas!I207</f>
        <v>17372.044495329115</v>
      </c>
      <c r="I207" s="10">
        <f>tab_dinamicas!J207</f>
        <v>24400.292474090533</v>
      </c>
      <c r="J207" s="10">
        <f>tab_dinamicas!K207</f>
        <v>9180.723977521011</v>
      </c>
      <c r="K207" s="10">
        <f>tab_dinamicas!L207</f>
        <v>67565.336460737075</v>
      </c>
      <c r="L207" s="10">
        <f t="shared" si="6"/>
        <v>1122873.4202504552</v>
      </c>
      <c r="N207" s="1" t="s">
        <v>539</v>
      </c>
      <c r="O207" s="9">
        <f>+B207/'Total x Ano'!$H$30</f>
        <v>2.7021851654952263E-4</v>
      </c>
      <c r="P207" s="9">
        <f>+C207/'Total x Ano'!$H$30</f>
        <v>1.4125315710295891E-4</v>
      </c>
      <c r="Q207" s="9">
        <f>+D207/'Total x Ano'!$H$30</f>
        <v>3.3616041178940997E-3</v>
      </c>
      <c r="R207" s="9">
        <f>+E207/'Total x Ano'!$H$30</f>
        <v>5.1756542413743461E-5</v>
      </c>
      <c r="S207" s="9">
        <f>+F207/'Total x Ano'!$H$30</f>
        <v>1.661215246718372E-3</v>
      </c>
      <c r="T207" s="9">
        <f>+G207/'Total x Ano'!$H$30</f>
        <v>1.0668292022569246E-4</v>
      </c>
      <c r="U207" s="9">
        <f>+H207/'Total x Ano'!$H$30</f>
        <v>9.6735876161695064E-5</v>
      </c>
      <c r="V207" s="9">
        <f>+I207/'Total x Ano'!$H$30</f>
        <v>1.3587253197039684E-4</v>
      </c>
      <c r="W207" s="9">
        <f>+J207/'Total x Ano'!$H$30</f>
        <v>5.1122674593826027E-5</v>
      </c>
      <c r="X207" s="9">
        <f>+K207/'Total x Ano'!$H$30</f>
        <v>3.7623620077915861E-4</v>
      </c>
      <c r="Y207" s="9">
        <f>+L207/'Total x Ano'!$H$30</f>
        <v>6.2526977844094651E-3</v>
      </c>
    </row>
    <row r="208" spans="1:25" x14ac:dyDescent="0.25">
      <c r="A208" s="1" t="s">
        <v>540</v>
      </c>
      <c r="B208" s="10">
        <f>tab_dinamicas!C208</f>
        <v>47275.332187167165</v>
      </c>
      <c r="C208" s="10">
        <f>tab_dinamicas!D208</f>
        <v>19421.795921829733</v>
      </c>
      <c r="D208" s="10">
        <f>tab_dinamicas!E208</f>
        <v>473505.23179204226</v>
      </c>
      <c r="E208" s="10">
        <f>tab_dinamicas!F208</f>
        <v>8648.6058567410346</v>
      </c>
      <c r="F208" s="10">
        <f>tab_dinamicas!G208</f>
        <v>285869.1156800373</v>
      </c>
      <c r="G208" s="10">
        <f>tab_dinamicas!H208</f>
        <v>16493.140914690277</v>
      </c>
      <c r="H208" s="10">
        <f>tab_dinamicas!I208</f>
        <v>8229.5288981348058</v>
      </c>
      <c r="I208" s="10">
        <f>tab_dinamicas!J208</f>
        <v>45151.722090775002</v>
      </c>
      <c r="J208" s="10">
        <f>tab_dinamicas!K208</f>
        <v>0</v>
      </c>
      <c r="K208" s="10">
        <f>tab_dinamicas!L208</f>
        <v>52056.809128095687</v>
      </c>
      <c r="L208" s="10">
        <f t="shared" si="6"/>
        <v>956651.28246951336</v>
      </c>
      <c r="N208" s="1" t="s">
        <v>540</v>
      </c>
      <c r="O208" s="9">
        <f>+B208/'Total x Ano'!$H$30</f>
        <v>2.6325172498783424E-4</v>
      </c>
      <c r="P208" s="9">
        <f>+C208/'Total x Ano'!$H$30</f>
        <v>1.0814987525716912E-4</v>
      </c>
      <c r="Q208" s="9">
        <f>+D208/'Total x Ano'!$H$30</f>
        <v>2.636704244964688E-3</v>
      </c>
      <c r="R208" s="9">
        <f>+E208/'Total x Ano'!$H$30</f>
        <v>4.8159585669606085E-5</v>
      </c>
      <c r="S208" s="9">
        <f>+F208/'Total x Ano'!$H$30</f>
        <v>1.591856351755992E-3</v>
      </c>
      <c r="T208" s="9">
        <f>+G208/'Total x Ano'!$H$30</f>
        <v>9.184171946312058E-5</v>
      </c>
      <c r="U208" s="9">
        <f>+H208/'Total x Ano'!$H$30</f>
        <v>4.5825964155981015E-5</v>
      </c>
      <c r="V208" s="9">
        <f>+I208/'Total x Ano'!$H$30</f>
        <v>2.514264453924733E-4</v>
      </c>
      <c r="W208" s="9">
        <f>+J208/'Total x Ano'!$H$30</f>
        <v>0</v>
      </c>
      <c r="X208" s="9">
        <f>+K208/'Total x Ano'!$H$30</f>
        <v>2.8987728200572158E-4</v>
      </c>
      <c r="Y208" s="9">
        <f>+L208/'Total x Ano'!$H$30</f>
        <v>5.3270931936525859E-3</v>
      </c>
    </row>
    <row r="209" spans="1:25" x14ac:dyDescent="0.25">
      <c r="A209" s="1" t="s">
        <v>541</v>
      </c>
      <c r="B209" s="10">
        <f>tab_dinamicas!C209</f>
        <v>166968.63441690311</v>
      </c>
      <c r="C209" s="10">
        <f>tab_dinamicas!D209</f>
        <v>61440.815616545093</v>
      </c>
      <c r="D209" s="10">
        <f>tab_dinamicas!E209</f>
        <v>1225153.9671279103</v>
      </c>
      <c r="E209" s="10">
        <f>tab_dinamicas!F209</f>
        <v>35020.235472761211</v>
      </c>
      <c r="F209" s="10">
        <f>tab_dinamicas!G209</f>
        <v>2311008.0145929446</v>
      </c>
      <c r="G209" s="10">
        <f>tab_dinamicas!H209</f>
        <v>69732.598710859776</v>
      </c>
      <c r="H209" s="10">
        <f>tab_dinamicas!I209</f>
        <v>45767.817649095778</v>
      </c>
      <c r="I209" s="10">
        <f>tab_dinamicas!J209</f>
        <v>85260.997677377309</v>
      </c>
      <c r="J209" s="10">
        <f>tab_dinamicas!K209</f>
        <v>20190.232161936372</v>
      </c>
      <c r="K209" s="10">
        <f>tab_dinamicas!L209</f>
        <v>295112.3809774227</v>
      </c>
      <c r="L209" s="10">
        <f t="shared" si="6"/>
        <v>4315655.6944037564</v>
      </c>
      <c r="N209" s="1" t="s">
        <v>541</v>
      </c>
      <c r="O209" s="9">
        <f>+B209/'Total x Ano'!$H$30</f>
        <v>9.2976144207917977E-4</v>
      </c>
      <c r="P209" s="9">
        <f>+C209/'Total x Ano'!$H$30</f>
        <v>3.4213193112380671E-4</v>
      </c>
      <c r="Q209" s="9">
        <f>+D209/'Total x Ano'!$H$30</f>
        <v>6.8222449277608559E-3</v>
      </c>
      <c r="R209" s="9">
        <f>+E209/'Total x Ano'!$H$30</f>
        <v>1.9500946838797793E-4</v>
      </c>
      <c r="S209" s="9">
        <f>+F209/'Total x Ano'!$H$30</f>
        <v>1.2868801088349535E-2</v>
      </c>
      <c r="T209" s="9">
        <f>+G209/'Total x Ano'!$H$30</f>
        <v>3.8830455650402197E-4</v>
      </c>
      <c r="U209" s="9">
        <f>+H209/'Total x Ano'!$H$30</f>
        <v>2.5485716096826594E-4</v>
      </c>
      <c r="V209" s="9">
        <f>+I209/'Total x Ano'!$H$30</f>
        <v>4.747741300662082E-4</v>
      </c>
      <c r="W209" s="9">
        <f>+J209/'Total x Ano'!$H$30</f>
        <v>1.1242889681856917E-4</v>
      </c>
      <c r="X209" s="9">
        <f>+K209/'Total x Ano'!$H$30</f>
        <v>1.643327286416445E-3</v>
      </c>
      <c r="Y209" s="9">
        <f>+L209/'Total x Ano'!$H$30</f>
        <v>2.4031640888474867E-2</v>
      </c>
    </row>
    <row r="210" spans="1:25" x14ac:dyDescent="0.25">
      <c r="A210" s="1" t="s">
        <v>542</v>
      </c>
      <c r="B210" s="10">
        <f>tab_dinamicas!C210</f>
        <v>23721.551518538516</v>
      </c>
      <c r="C210" s="10">
        <f>tab_dinamicas!D210</f>
        <v>8206.7542377577156</v>
      </c>
      <c r="D210" s="10">
        <f>tab_dinamicas!E210</f>
        <v>315220.60597923247</v>
      </c>
      <c r="E210" s="10">
        <f>tab_dinamicas!F210</f>
        <v>9185.8254833033898</v>
      </c>
      <c r="F210" s="10">
        <f>tab_dinamicas!G210</f>
        <v>165355.20942163491</v>
      </c>
      <c r="G210" s="10">
        <f>tab_dinamicas!H210</f>
        <v>16138.703185639402</v>
      </c>
      <c r="H210" s="10">
        <f>tab_dinamicas!I210</f>
        <v>10873.318092536565</v>
      </c>
      <c r="I210" s="10">
        <f>tab_dinamicas!J210</f>
        <v>11502.130040566868</v>
      </c>
      <c r="J210" s="10">
        <f>tab_dinamicas!K210</f>
        <v>416.23491727576197</v>
      </c>
      <c r="K210" s="10">
        <f>tab_dinamicas!L210</f>
        <v>25860.752211277679</v>
      </c>
      <c r="L210" s="10">
        <f t="shared" si="6"/>
        <v>586481.08508776326</v>
      </c>
      <c r="N210" s="1" t="s">
        <v>542</v>
      </c>
      <c r="O210" s="9">
        <f>+B210/'Total x Ano'!$H$30</f>
        <v>1.3209297677527839E-4</v>
      </c>
      <c r="P210" s="9">
        <f>+C210/'Total x Ano'!$H$30</f>
        <v>4.5699143923252782E-5</v>
      </c>
      <c r="Q210" s="9">
        <f>+D210/'Total x Ano'!$H$30</f>
        <v>1.7552995280331171E-3</v>
      </c>
      <c r="R210" s="9">
        <f>+E210/'Total x Ano'!$H$30</f>
        <v>5.1151082224933295E-5</v>
      </c>
      <c r="S210" s="9">
        <f>+F210/'Total x Ano'!$H$30</f>
        <v>9.2077711783453413E-4</v>
      </c>
      <c r="T210" s="9">
        <f>+G210/'Total x Ano'!$H$30</f>
        <v>8.9868040183533381E-5</v>
      </c>
      <c r="U210" s="9">
        <f>+H210/'Total x Ano'!$H$30</f>
        <v>6.0547850470285608E-5</v>
      </c>
      <c r="V210" s="9">
        <f>+I210/'Total x Ano'!$H$30</f>
        <v>6.4049377003331788E-5</v>
      </c>
      <c r="W210" s="9">
        <f>+J210/'Total x Ano'!$H$30</f>
        <v>2.3177956643265367E-6</v>
      </c>
      <c r="X210" s="9">
        <f>+K210/'Total x Ano'!$H$30</f>
        <v>1.4400507228904866E-4</v>
      </c>
      <c r="Y210" s="9">
        <f>+L210/'Total x Ano'!$H$30</f>
        <v>3.2658079844016417E-3</v>
      </c>
    </row>
    <row r="211" spans="1:25" x14ac:dyDescent="0.25">
      <c r="A211" s="1" t="s">
        <v>543</v>
      </c>
      <c r="B211" s="10">
        <f>tab_dinamicas!C211</f>
        <v>92357.955634013284</v>
      </c>
      <c r="C211" s="10">
        <f>tab_dinamicas!D211</f>
        <v>14712.460050681675</v>
      </c>
      <c r="D211" s="10">
        <f>tab_dinamicas!E211</f>
        <v>250141.64793876262</v>
      </c>
      <c r="E211" s="10">
        <f>tab_dinamicas!F211</f>
        <v>12896.80358937221</v>
      </c>
      <c r="F211" s="10">
        <f>tab_dinamicas!G211</f>
        <v>252634.7698732132</v>
      </c>
      <c r="G211" s="10">
        <f>tab_dinamicas!H211</f>
        <v>15688.895322336295</v>
      </c>
      <c r="H211" s="10">
        <f>tab_dinamicas!I211</f>
        <v>8720.8699872206362</v>
      </c>
      <c r="I211" s="10">
        <f>tab_dinamicas!J211</f>
        <v>4212.6068908781581</v>
      </c>
      <c r="J211" s="10">
        <f>tab_dinamicas!K211</f>
        <v>782.91224470890529</v>
      </c>
      <c r="K211" s="10">
        <f>tab_dinamicas!L211</f>
        <v>50033.903280053564</v>
      </c>
      <c r="L211" s="10">
        <f t="shared" si="6"/>
        <v>702182.82481124043</v>
      </c>
      <c r="N211" s="1" t="s">
        <v>543</v>
      </c>
      <c r="O211" s="9">
        <f>+B211/'Total x Ano'!$H$30</f>
        <v>5.1429339598810264E-4</v>
      </c>
      <c r="P211" s="9">
        <f>+C211/'Total x Ano'!$H$30</f>
        <v>8.1926034317912066E-5</v>
      </c>
      <c r="Q211" s="9">
        <f>+D211/'Total x Ano'!$H$30</f>
        <v>1.3929086748766147E-3</v>
      </c>
      <c r="R211" s="9">
        <f>+E211/'Total x Ano'!$H$30</f>
        <v>7.1815588271067156E-5</v>
      </c>
      <c r="S211" s="9">
        <f>+F211/'Total x Ano'!$H$30</f>
        <v>1.4067915736207354E-3</v>
      </c>
      <c r="T211" s="9">
        <f>+G211/'Total x Ano'!$H$30</f>
        <v>8.7363294252635872E-5</v>
      </c>
      <c r="U211" s="9">
        <f>+H211/'Total x Ano'!$H$30</f>
        <v>4.8561987009234643E-5</v>
      </c>
      <c r="V211" s="9">
        <f>+I211/'Total x Ano'!$H$30</f>
        <v>2.3457815723616268E-5</v>
      </c>
      <c r="W211" s="9">
        <f>+J211/'Total x Ano'!$H$30</f>
        <v>4.3596308983665508E-6</v>
      </c>
      <c r="X211" s="9">
        <f>+K211/'Total x Ano'!$H$30</f>
        <v>2.7861277196744794E-4</v>
      </c>
      <c r="Y211" s="9">
        <f>+L211/'Total x Ano'!$H$30</f>
        <v>3.9100907669257327E-3</v>
      </c>
    </row>
    <row r="212" spans="1:25" x14ac:dyDescent="0.25">
      <c r="A212" s="1" t="s">
        <v>544</v>
      </c>
      <c r="B212" s="10">
        <f>tab_dinamicas!C212</f>
        <v>239119.08790769349</v>
      </c>
      <c r="C212" s="10">
        <f>tab_dinamicas!D212</f>
        <v>188943.53984275213</v>
      </c>
      <c r="D212" s="10">
        <f>tab_dinamicas!E212</f>
        <v>1307893.8974263796</v>
      </c>
      <c r="E212" s="10">
        <f>tab_dinamicas!F212</f>
        <v>18633.686267455087</v>
      </c>
      <c r="F212" s="10">
        <f>tab_dinamicas!G212</f>
        <v>1382369.5191372419</v>
      </c>
      <c r="G212" s="10">
        <f>tab_dinamicas!H212</f>
        <v>75668.62824494543</v>
      </c>
      <c r="H212" s="10">
        <f>tab_dinamicas!I212</f>
        <v>43165.796336541323</v>
      </c>
      <c r="I212" s="10">
        <f>tab_dinamicas!J212</f>
        <v>118137.1045489411</v>
      </c>
      <c r="J212" s="10">
        <f>tab_dinamicas!K212</f>
        <v>31534.201486835827</v>
      </c>
      <c r="K212" s="10">
        <f>tab_dinamicas!L212</f>
        <v>284952.65008519264</v>
      </c>
      <c r="L212" s="10">
        <f t="shared" si="6"/>
        <v>3690418.111283978</v>
      </c>
      <c r="N212" s="1" t="s">
        <v>544</v>
      </c>
      <c r="O212" s="9">
        <f>+B212/'Total x Ano'!$H$30</f>
        <v>1.3315297737094523E-3</v>
      </c>
      <c r="P212" s="9">
        <f>+C212/'Total x Ano'!$H$30</f>
        <v>1.0521282556405572E-3</v>
      </c>
      <c r="Q212" s="9">
        <f>+D212/'Total x Ano'!$H$30</f>
        <v>7.2829805454443161E-3</v>
      </c>
      <c r="R212" s="9">
        <f>+E212/'Total x Ano'!$H$30</f>
        <v>1.0376130268887293E-4</v>
      </c>
      <c r="S212" s="9">
        <f>+F212/'Total x Ano'!$H$30</f>
        <v>7.697696528978914E-3</v>
      </c>
      <c r="T212" s="9">
        <f>+G212/'Total x Ano'!$H$30</f>
        <v>4.2135921613581536E-4</v>
      </c>
      <c r="U212" s="9">
        <f>+H212/'Total x Ano'!$H$30</f>
        <v>2.4036785825383664E-4</v>
      </c>
      <c r="V212" s="9">
        <f>+I212/'Total x Ano'!$H$30</f>
        <v>6.5784406198247437E-4</v>
      </c>
      <c r="W212" s="9">
        <f>+J212/'Total x Ano'!$H$30</f>
        <v>1.7559755909609182E-4</v>
      </c>
      <c r="X212" s="9">
        <f>+K212/'Total x Ano'!$H$30</f>
        <v>1.5867530317458928E-3</v>
      </c>
      <c r="Y212" s="9">
        <f>+L212/'Total x Ano'!$H$30</f>
        <v>2.0550018133676219E-2</v>
      </c>
    </row>
    <row r="213" spans="1:25" x14ac:dyDescent="0.25">
      <c r="A213" s="1" t="s">
        <v>545</v>
      </c>
      <c r="B213" s="10">
        <f>tab_dinamicas!C213</f>
        <v>779196.31107661035</v>
      </c>
      <c r="C213" s="10">
        <f>tab_dinamicas!D213</f>
        <v>281577.23227057199</v>
      </c>
      <c r="D213" s="10">
        <f>tab_dinamicas!E213</f>
        <v>3347443.6552551985</v>
      </c>
      <c r="E213" s="10">
        <f>tab_dinamicas!F213</f>
        <v>55726.741686280053</v>
      </c>
      <c r="F213" s="10">
        <f>tab_dinamicas!G213</f>
        <v>3950346.5744033679</v>
      </c>
      <c r="G213" s="10">
        <f>tab_dinamicas!H213</f>
        <v>283447.03540342842</v>
      </c>
      <c r="H213" s="10">
        <f>tab_dinamicas!I213</f>
        <v>148608.75646649636</v>
      </c>
      <c r="I213" s="10">
        <f>tab_dinamicas!J213</f>
        <v>279312.11750846636</v>
      </c>
      <c r="J213" s="10">
        <f>tab_dinamicas!K213</f>
        <v>167757.30885885248</v>
      </c>
      <c r="K213" s="10">
        <f>tab_dinamicas!L213</f>
        <v>591108.92198155914</v>
      </c>
      <c r="L213" s="10">
        <f t="shared" si="6"/>
        <v>9884524.6549108289</v>
      </c>
      <c r="N213" s="1" t="s">
        <v>545</v>
      </c>
      <c r="O213" s="9">
        <f>+B213/'Total x Ano'!$H$30</f>
        <v>4.3389387975734973E-3</v>
      </c>
      <c r="P213" s="9">
        <f>+C213/'Total x Ano'!$H$30</f>
        <v>1.5679570863523084E-3</v>
      </c>
      <c r="Q213" s="9">
        <f>+D213/'Total x Ano'!$H$30</f>
        <v>1.8640171856575939E-2</v>
      </c>
      <c r="R213" s="9">
        <f>+E213/'Total x Ano'!$H$30</f>
        <v>3.1031322675394911E-4</v>
      </c>
      <c r="S213" s="9">
        <f>+F213/'Total x Ano'!$H$30</f>
        <v>2.1997424489674081E-2</v>
      </c>
      <c r="T213" s="9">
        <f>+G213/'Total x Ano'!$H$30</f>
        <v>1.5783690470374992E-3</v>
      </c>
      <c r="U213" s="9">
        <f>+H213/'Total x Ano'!$H$30</f>
        <v>8.2752483543038161E-4</v>
      </c>
      <c r="V213" s="9">
        <f>+I213/'Total x Ano'!$H$30</f>
        <v>1.5553438409062707E-3</v>
      </c>
      <c r="W213" s="9">
        <f>+J213/'Total x Ano'!$H$30</f>
        <v>9.3415315965558949E-4</v>
      </c>
      <c r="X213" s="9">
        <f>+K213/'Total x Ano'!$H$30</f>
        <v>3.2915779999444367E-3</v>
      </c>
      <c r="Y213" s="9">
        <f>+L213/'Total x Ano'!$H$30</f>
        <v>5.504177433990394E-2</v>
      </c>
    </row>
    <row r="214" spans="1:25" x14ac:dyDescent="0.25">
      <c r="A214" s="1" t="s">
        <v>546</v>
      </c>
      <c r="B214" s="10">
        <f>tab_dinamicas!C214</f>
        <v>148912.02029311479</v>
      </c>
      <c r="C214" s="10">
        <f>tab_dinamicas!D214</f>
        <v>87601.447692365895</v>
      </c>
      <c r="D214" s="10">
        <f>tab_dinamicas!E214</f>
        <v>872225.98050189042</v>
      </c>
      <c r="E214" s="10">
        <f>tab_dinamicas!F214</f>
        <v>11134.998033572427</v>
      </c>
      <c r="F214" s="10">
        <f>tab_dinamicas!G214</f>
        <v>931801.13644454826</v>
      </c>
      <c r="G214" s="10">
        <f>tab_dinamicas!H214</f>
        <v>54893.715687539996</v>
      </c>
      <c r="H214" s="10">
        <f>tab_dinamicas!I214</f>
        <v>43120.674520599503</v>
      </c>
      <c r="I214" s="10">
        <f>tab_dinamicas!J214</f>
        <v>110470.81287958904</v>
      </c>
      <c r="J214" s="10">
        <f>tab_dinamicas!K214</f>
        <v>3227.916409946346</v>
      </c>
      <c r="K214" s="10">
        <f>tab_dinamicas!L214</f>
        <v>119343.46094342225</v>
      </c>
      <c r="L214" s="10">
        <f t="shared" si="6"/>
        <v>2382732.1634065891</v>
      </c>
      <c r="N214" s="1" t="s">
        <v>546</v>
      </c>
      <c r="O214" s="9">
        <f>+B214/'Total x Ano'!$H$30</f>
        <v>8.2921355387592611E-4</v>
      </c>
      <c r="P214" s="9">
        <f>+C214/'Total x Ano'!$H$30</f>
        <v>4.8780687833446459E-4</v>
      </c>
      <c r="Q214" s="9">
        <f>+D214/'Total x Ano'!$H$30</f>
        <v>4.8569726181354345E-3</v>
      </c>
      <c r="R214" s="9">
        <f>+E214/'Total x Ano'!$H$30</f>
        <v>6.2005009895409755E-5</v>
      </c>
      <c r="S214" s="9">
        <f>+F214/'Total x Ano'!$H$30</f>
        <v>5.1887156613409802E-3</v>
      </c>
      <c r="T214" s="9">
        <f>+G214/'Total x Ano'!$H$30</f>
        <v>3.0567453843633298E-4</v>
      </c>
      <c r="U214" s="9">
        <f>+H214/'Total x Ano'!$H$30</f>
        <v>2.4011659834022588E-4</v>
      </c>
      <c r="V214" s="9">
        <f>+I214/'Total x Ano'!$H$30</f>
        <v>6.1515447287019257E-4</v>
      </c>
      <c r="W214" s="9">
        <f>+J214/'Total x Ano'!$H$30</f>
        <v>1.7974586824068421E-5</v>
      </c>
      <c r="X214" s="9">
        <f>+K214/'Total x Ano'!$H$30</f>
        <v>6.6456163300957914E-4</v>
      </c>
      <c r="Y214" s="9">
        <f>+L214/'Total x Ano'!$H$30</f>
        <v>1.3268195551062616E-2</v>
      </c>
    </row>
    <row r="215" spans="1:25" x14ac:dyDescent="0.25">
      <c r="A215" s="1" t="s">
        <v>547</v>
      </c>
      <c r="B215" s="10">
        <f>tab_dinamicas!C215</f>
        <v>1216523.3437408777</v>
      </c>
      <c r="C215" s="10">
        <f>tab_dinamicas!D215</f>
        <v>452447.14725671906</v>
      </c>
      <c r="D215" s="10">
        <f>tab_dinamicas!E215</f>
        <v>17202690.264381971</v>
      </c>
      <c r="E215" s="10">
        <f>tab_dinamicas!F215</f>
        <v>261335.84528891763</v>
      </c>
      <c r="F215" s="10">
        <f>tab_dinamicas!G215</f>
        <v>6689728.2740701735</v>
      </c>
      <c r="G215" s="10">
        <f>tab_dinamicas!H215</f>
        <v>458192.53250032529</v>
      </c>
      <c r="H215" s="10">
        <f>tab_dinamicas!I215</f>
        <v>229865.30359941514</v>
      </c>
      <c r="I215" s="10">
        <f>tab_dinamicas!J215</f>
        <v>599544.33792813774</v>
      </c>
      <c r="J215" s="10">
        <f>tab_dinamicas!K215</f>
        <v>565109.79033247521</v>
      </c>
      <c r="K215" s="10">
        <f>tab_dinamicas!L215</f>
        <v>1371481.7408077421</v>
      </c>
      <c r="L215" s="10">
        <f t="shared" si="6"/>
        <v>29046918.579906754</v>
      </c>
      <c r="N215" s="1" t="s">
        <v>547</v>
      </c>
      <c r="O215" s="9">
        <f>+B215/'Total x Ano'!$H$30</f>
        <v>6.774185477107785E-3</v>
      </c>
      <c r="P215" s="9">
        <f>+C215/'Total x Ano'!$H$30</f>
        <v>2.519442729870178E-3</v>
      </c>
      <c r="Q215" s="9">
        <f>+D215/'Total x Ano'!$H$30</f>
        <v>9.5792830573896412E-2</v>
      </c>
      <c r="R215" s="9">
        <f>+E215/'Total x Ano'!$H$30</f>
        <v>1.4552433349614036E-3</v>
      </c>
      <c r="S215" s="9">
        <f>+F215/'Total x Ano'!$H$30</f>
        <v>3.7251615723747446E-2</v>
      </c>
      <c r="T215" s="9">
        <f>+G215/'Total x Ano'!$H$30</f>
        <v>2.5514357906510298E-3</v>
      </c>
      <c r="U215" s="9">
        <f>+H215/'Total x Ano'!$H$30</f>
        <v>1.2800002641509579E-3</v>
      </c>
      <c r="V215" s="9">
        <f>+I215/'Total x Ano'!$H$30</f>
        <v>3.3385504419388159E-3</v>
      </c>
      <c r="W215" s="9">
        <f>+J215/'Total x Ano'!$H$30</f>
        <v>3.1468023645726982E-3</v>
      </c>
      <c r="X215" s="9">
        <f>+K215/'Total x Ano'!$H$30</f>
        <v>7.6370681569734389E-3</v>
      </c>
      <c r="Y215" s="9">
        <f>+L215/'Total x Ano'!$H$30</f>
        <v>0.16174717485787016</v>
      </c>
    </row>
    <row r="216" spans="1:25" x14ac:dyDescent="0.25">
      <c r="A216" s="1" t="s">
        <v>548</v>
      </c>
      <c r="B216" s="10">
        <f>tab_dinamicas!C216</f>
        <v>4957443.9592096014</v>
      </c>
      <c r="C216" s="10">
        <f>tab_dinamicas!D216</f>
        <v>1724802.0326979321</v>
      </c>
      <c r="D216" s="10">
        <f>tab_dinamicas!E216</f>
        <v>27262551.804493275</v>
      </c>
      <c r="E216" s="10">
        <f>tab_dinamicas!F216</f>
        <v>2603912.3789447099</v>
      </c>
      <c r="F216" s="10">
        <f>tab_dinamicas!G216</f>
        <v>29909400.298649386</v>
      </c>
      <c r="G216" s="10">
        <f>tab_dinamicas!H216</f>
        <v>1563835.7770994718</v>
      </c>
      <c r="H216" s="10">
        <f>tab_dinamicas!I216</f>
        <v>744740.43509428052</v>
      </c>
      <c r="I216" s="10">
        <f>tab_dinamicas!J216</f>
        <v>3868654.5542513626</v>
      </c>
      <c r="J216" s="10">
        <f>tab_dinamicas!K216</f>
        <v>394416.82557310961</v>
      </c>
      <c r="K216" s="10">
        <f>tab_dinamicas!L216</f>
        <v>10367291.471067749</v>
      </c>
      <c r="L216" s="10">
        <f t="shared" si="6"/>
        <v>83397049.537080884</v>
      </c>
      <c r="N216" s="1" t="s">
        <v>548</v>
      </c>
      <c r="O216" s="9">
        <f>+B216/'Total x Ano'!$H$30</f>
        <v>2.7605425777350791E-2</v>
      </c>
      <c r="P216" s="9">
        <f>+C216/'Total x Ano'!$H$30</f>
        <v>9.6045250104769588E-3</v>
      </c>
      <c r="Q216" s="9">
        <f>+D216/'Total x Ano'!$H$30</f>
        <v>0.15181096479003087</v>
      </c>
      <c r="R216" s="9">
        <f>+E216/'Total x Ano'!$H$30</f>
        <v>1.4499833079130513E-2</v>
      </c>
      <c r="S216" s="9">
        <f>+F216/'Total x Ano'!$H$30</f>
        <v>0.16654988675274507</v>
      </c>
      <c r="T216" s="9">
        <f>+G216/'Total x Ano'!$H$30</f>
        <v>8.7081876926689665E-3</v>
      </c>
      <c r="U216" s="9">
        <f>+H216/'Total x Ano'!$H$30</f>
        <v>4.1470719535203655E-3</v>
      </c>
      <c r="V216" s="9">
        <f>+I216/'Total x Ano'!$H$30</f>
        <v>2.1542524138310839E-2</v>
      </c>
      <c r="W216" s="9">
        <f>+J216/'Total x Ano'!$H$30</f>
        <v>2.1963020647908131E-3</v>
      </c>
      <c r="X216" s="9">
        <f>+K216/'Total x Ano'!$H$30</f>
        <v>5.7730051528883525E-2</v>
      </c>
      <c r="Y216" s="9">
        <f>+L216/'Total x Ano'!$H$30</f>
        <v>0.46439477278790875</v>
      </c>
    </row>
    <row r="217" spans="1:25" x14ac:dyDescent="0.25">
      <c r="A217" s="1" t="s">
        <v>549</v>
      </c>
      <c r="B217" s="10">
        <f>tab_dinamicas!C217</f>
        <v>857026.82722060126</v>
      </c>
      <c r="C217" s="10">
        <f>tab_dinamicas!D217</f>
        <v>238221.13970635779</v>
      </c>
      <c r="D217" s="10">
        <f>tab_dinamicas!E217</f>
        <v>2829563.4590127459</v>
      </c>
      <c r="E217" s="10">
        <f>tab_dinamicas!F217</f>
        <v>140163.35904469393</v>
      </c>
      <c r="F217" s="10">
        <f>tab_dinamicas!G217</f>
        <v>4059894.826412499</v>
      </c>
      <c r="G217" s="10">
        <f>tab_dinamicas!H217</f>
        <v>202347.91999896531</v>
      </c>
      <c r="H217" s="10">
        <f>tab_dinamicas!I217</f>
        <v>122121.32065824731</v>
      </c>
      <c r="I217" s="10">
        <f>tab_dinamicas!J217</f>
        <v>428518.40224269632</v>
      </c>
      <c r="J217" s="10">
        <f>tab_dinamicas!K217</f>
        <v>184710.04522020626</v>
      </c>
      <c r="K217" s="10">
        <f>tab_dinamicas!L217</f>
        <v>540430.30884909478</v>
      </c>
      <c r="L217" s="10">
        <f t="shared" si="6"/>
        <v>9602997.6083661057</v>
      </c>
      <c r="N217" s="1" t="s">
        <v>549</v>
      </c>
      <c r="O217" s="9">
        <f>+B217/'Total x Ano'!$H$30</f>
        <v>4.7723364424695977E-3</v>
      </c>
      <c r="P217" s="9">
        <f>+C217/'Total x Ano'!$H$30</f>
        <v>1.3265295674281833E-3</v>
      </c>
      <c r="Q217" s="9">
        <f>+D217/'Total x Ano'!$H$30</f>
        <v>1.5756366525328133E-2</v>
      </c>
      <c r="R217" s="9">
        <f>+E217/'Total x Ano'!$H$30</f>
        <v>7.8049681179439331E-4</v>
      </c>
      <c r="S217" s="9">
        <f>+F217/'Total x Ano'!$H$30</f>
        <v>2.2607441701115994E-2</v>
      </c>
      <c r="T217" s="9">
        <f>+G217/'Total x Ano'!$H$30</f>
        <v>1.126770273692282E-3</v>
      </c>
      <c r="U217" s="9">
        <f>+H217/'Total x Ano'!$H$30</f>
        <v>6.8003008828783546E-4</v>
      </c>
      <c r="V217" s="9">
        <f>+I217/'Total x Ano'!$H$30</f>
        <v>2.38619600033275E-3</v>
      </c>
      <c r="W217" s="9">
        <f>+J217/'Total x Ano'!$H$30</f>
        <v>1.0285541270083221E-3</v>
      </c>
      <c r="X217" s="9">
        <f>+K217/'Total x Ano'!$H$30</f>
        <v>3.0093751742870044E-3</v>
      </c>
      <c r="Y217" s="9">
        <f>+L217/'Total x Ano'!$H$30</f>
        <v>5.3474096711744482E-2</v>
      </c>
    </row>
    <row r="218" spans="1:25" x14ac:dyDescent="0.25">
      <c r="A218" s="1" t="s">
        <v>550</v>
      </c>
      <c r="B218" s="10">
        <f>tab_dinamicas!C218</f>
        <v>461623.98478667997</v>
      </c>
      <c r="C218" s="10">
        <f>tab_dinamicas!D218</f>
        <v>93918.666191215409</v>
      </c>
      <c r="D218" s="10">
        <f>tab_dinamicas!E218</f>
        <v>1968877.8857004025</v>
      </c>
      <c r="E218" s="10">
        <f>tab_dinamicas!F218</f>
        <v>51833.495651848483</v>
      </c>
      <c r="F218" s="10">
        <f>tab_dinamicas!G218</f>
        <v>1544493.7123104043</v>
      </c>
      <c r="G218" s="10">
        <f>tab_dinamicas!H218</f>
        <v>170723.06408888436</v>
      </c>
      <c r="H218" s="10">
        <f>tab_dinamicas!I218</f>
        <v>150166.2721481612</v>
      </c>
      <c r="I218" s="10">
        <f>tab_dinamicas!J218</f>
        <v>185532.13854600932</v>
      </c>
      <c r="J218" s="10">
        <f>tab_dinamicas!K218</f>
        <v>3233.6110821399816</v>
      </c>
      <c r="K218" s="10">
        <f>tab_dinamicas!L218</f>
        <v>343473.89788726671</v>
      </c>
      <c r="L218" s="10">
        <f t="shared" si="6"/>
        <v>4973876.7283930127</v>
      </c>
      <c r="N218" s="1" t="s">
        <v>550</v>
      </c>
      <c r="O218" s="9">
        <f>+B218/'Total x Ano'!$H$30</f>
        <v>2.5705437628598749E-3</v>
      </c>
      <c r="P218" s="9">
        <f>+C218/'Total x Ano'!$H$30</f>
        <v>5.2298418095738752E-4</v>
      </c>
      <c r="Q218" s="9">
        <f>+D218/'Total x Ano'!$H$30</f>
        <v>1.0963656429720988E-2</v>
      </c>
      <c r="R218" s="9">
        <f>+E218/'Total x Ano'!$H$30</f>
        <v>2.8863376545881802E-4</v>
      </c>
      <c r="S218" s="9">
        <f>+F218/'Total x Ano'!$H$30</f>
        <v>8.600481798601645E-3</v>
      </c>
      <c r="T218" s="9">
        <f>+G218/'Total x Ano'!$H$30</f>
        <v>9.5066790728563398E-4</v>
      </c>
      <c r="U218" s="9">
        <f>+H218/'Total x Ano'!$H$30</f>
        <v>8.361978298002693E-4</v>
      </c>
      <c r="V218" s="9">
        <f>+I218/'Total x Ano'!$H$30</f>
        <v>1.0331319369592249E-3</v>
      </c>
      <c r="W218" s="9">
        <f>+J218/'Total x Ano'!$H$30</f>
        <v>1.8006297490262781E-5</v>
      </c>
      <c r="X218" s="9">
        <f>+K218/'Total x Ano'!$H$30</f>
        <v>1.9126274089230539E-3</v>
      </c>
      <c r="Y218" s="9">
        <f>+L218/'Total x Ano'!$H$30</f>
        <v>2.7696931318057161E-2</v>
      </c>
    </row>
    <row r="219" spans="1:25" x14ac:dyDescent="0.25">
      <c r="A219" s="1" t="s">
        <v>551</v>
      </c>
      <c r="B219" s="10">
        <f>tab_dinamicas!C219</f>
        <v>1014678.4593041523</v>
      </c>
      <c r="C219" s="10">
        <f>tab_dinamicas!D219</f>
        <v>110570.34086002785</v>
      </c>
      <c r="D219" s="10">
        <f>tab_dinamicas!E219</f>
        <v>3317007.4530082159</v>
      </c>
      <c r="E219" s="10">
        <f>tab_dinamicas!F219</f>
        <v>41555.333141976975</v>
      </c>
      <c r="F219" s="10">
        <f>tab_dinamicas!G219</f>
        <v>3228762.2655723593</v>
      </c>
      <c r="G219" s="10">
        <f>tab_dinamicas!H219</f>
        <v>212536.78678171325</v>
      </c>
      <c r="H219" s="10">
        <f>tab_dinamicas!I219</f>
        <v>109761.97390282837</v>
      </c>
      <c r="I219" s="10">
        <f>tab_dinamicas!J219</f>
        <v>279415.66509660787</v>
      </c>
      <c r="J219" s="10">
        <f>tab_dinamicas!K219</f>
        <v>108990.7732892442</v>
      </c>
      <c r="K219" s="10">
        <f>tab_dinamicas!L219</f>
        <v>606315.65448503697</v>
      </c>
      <c r="L219" s="10">
        <f t="shared" si="6"/>
        <v>9029594.7054421641</v>
      </c>
      <c r="N219" s="1" t="s">
        <v>551</v>
      </c>
      <c r="O219" s="9">
        <f>+B219/'Total x Ano'!$H$30</f>
        <v>5.6502163467044729E-3</v>
      </c>
      <c r="P219" s="9">
        <f>+C219/'Total x Ano'!$H$30</f>
        <v>6.1570869240335933E-4</v>
      </c>
      <c r="Q219" s="9">
        <f>+D219/'Total x Ano'!$H$30</f>
        <v>1.8470688483897033E-2</v>
      </c>
      <c r="R219" s="9">
        <f>+E219/'Total x Ano'!$H$30</f>
        <v>2.3140002673612253E-4</v>
      </c>
      <c r="S219" s="9">
        <f>+F219/'Total x Ano'!$H$30</f>
        <v>1.7979296953904357E-2</v>
      </c>
      <c r="T219" s="9">
        <f>+G219/'Total x Ano'!$H$30</f>
        <v>1.1835067709761178E-3</v>
      </c>
      <c r="U219" s="9">
        <f>+H219/'Total x Ano'!$H$30</f>
        <v>6.1120731745662338E-4</v>
      </c>
      <c r="V219" s="9">
        <f>+I219/'Total x Ano'!$H$30</f>
        <v>1.5559204435431101E-3</v>
      </c>
      <c r="W219" s="9">
        <f>+J219/'Total x Ano'!$H$30</f>
        <v>6.0691290253778304E-4</v>
      </c>
      <c r="X219" s="9">
        <f>+K219/'Total x Ano'!$H$30</f>
        <v>3.3762563803547553E-3</v>
      </c>
      <c r="Y219" s="9">
        <f>+L219/'Total x Ano'!$H$30</f>
        <v>5.0281114318513738E-2</v>
      </c>
    </row>
    <row r="220" spans="1:25" x14ac:dyDescent="0.25">
      <c r="A220" s="1" t="s">
        <v>552</v>
      </c>
      <c r="B220" s="10">
        <f>tab_dinamicas!C220</f>
        <v>72332.894159551142</v>
      </c>
      <c r="C220" s="10">
        <f>tab_dinamicas!D220</f>
        <v>30789.034952876344</v>
      </c>
      <c r="D220" s="10">
        <f>tab_dinamicas!E220</f>
        <v>529625.24401059467</v>
      </c>
      <c r="E220" s="10">
        <f>tab_dinamicas!F220</f>
        <v>6291.6078987298652</v>
      </c>
      <c r="F220" s="10">
        <f>tab_dinamicas!G220</f>
        <v>287333.5584795691</v>
      </c>
      <c r="G220" s="10">
        <f>tab_dinamicas!H220</f>
        <v>21596.605185127792</v>
      </c>
      <c r="H220" s="10">
        <f>tab_dinamicas!I220</f>
        <v>26344.046020892085</v>
      </c>
      <c r="I220" s="10">
        <f>tab_dinamicas!J220</f>
        <v>24291.082642078334</v>
      </c>
      <c r="J220" s="10">
        <f>tab_dinamicas!K220</f>
        <v>12152.598752131085</v>
      </c>
      <c r="K220" s="10">
        <f>tab_dinamicas!L220</f>
        <v>95753.465859257063</v>
      </c>
      <c r="L220" s="10">
        <f t="shared" si="6"/>
        <v>1106510.1379608074</v>
      </c>
      <c r="N220" s="1" t="s">
        <v>552</v>
      </c>
      <c r="O220" s="9">
        <f>+B220/'Total x Ano'!$H$30</f>
        <v>4.0278424878065986E-4</v>
      </c>
      <c r="P220" s="9">
        <f>+C220/'Total x Ano'!$H$30</f>
        <v>1.7144811441971387E-4</v>
      </c>
      <c r="Q220" s="9">
        <f>+D220/'Total x Ano'!$H$30</f>
        <v>2.9492073906725153E-3</v>
      </c>
      <c r="R220" s="9">
        <f>+E220/'Total x Ano'!$H$30</f>
        <v>3.503469051746429E-5</v>
      </c>
      <c r="S220" s="9">
        <f>+F220/'Total x Ano'!$H$30</f>
        <v>1.6000110716762341E-3</v>
      </c>
      <c r="T220" s="9">
        <f>+G220/'Total x Ano'!$H$30</f>
        <v>1.2026025637127889E-4</v>
      </c>
      <c r="U220" s="9">
        <f>+H220/'Total x Ano'!$H$30</f>
        <v>1.4669628403036924E-4</v>
      </c>
      <c r="V220" s="9">
        <f>+I220/'Total x Ano'!$H$30</f>
        <v>1.3526439924381928E-4</v>
      </c>
      <c r="W220" s="9">
        <f>+J220/'Total x Ano'!$H$30</f>
        <v>6.7671498783289922E-5</v>
      </c>
      <c r="X220" s="9">
        <f>+K220/'Total x Ano'!$H$30</f>
        <v>5.332012255612579E-4</v>
      </c>
      <c r="Y220" s="9">
        <f>+L220/'Total x Ano'!$H$30</f>
        <v>6.1615791800566028E-3</v>
      </c>
    </row>
    <row r="221" spans="1:25" x14ac:dyDescent="0.25">
      <c r="A221" s="1" t="s">
        <v>553</v>
      </c>
      <c r="B221" s="10">
        <f>tab_dinamicas!C221</f>
        <v>66144.950141079331</v>
      </c>
      <c r="C221" s="10">
        <f>tab_dinamicas!D221</f>
        <v>15877.098873512439</v>
      </c>
      <c r="D221" s="10">
        <f>tab_dinamicas!E221</f>
        <v>514898.86719856062</v>
      </c>
      <c r="E221" s="10">
        <f>tab_dinamicas!F221</f>
        <v>9173.9367202092562</v>
      </c>
      <c r="F221" s="10">
        <f>tab_dinamicas!G221</f>
        <v>329402.68695080408</v>
      </c>
      <c r="G221" s="10">
        <f>tab_dinamicas!H221</f>
        <v>25710.83011556623</v>
      </c>
      <c r="H221" s="10">
        <f>tab_dinamicas!I221</f>
        <v>13328.020333237004</v>
      </c>
      <c r="I221" s="10">
        <f>tab_dinamicas!J221</f>
        <v>52182.717362012692</v>
      </c>
      <c r="J221" s="10">
        <f>tab_dinamicas!K221</f>
        <v>1676.4189337091384</v>
      </c>
      <c r="K221" s="10">
        <f>tab_dinamicas!L221</f>
        <v>67894.630744907947</v>
      </c>
      <c r="L221" s="10">
        <f t="shared" si="6"/>
        <v>1096290.1573735988</v>
      </c>
      <c r="N221" s="1" t="s">
        <v>553</v>
      </c>
      <c r="O221" s="9">
        <f>+B221/'Total x Ano'!$H$30</f>
        <v>3.6832680847031889E-4</v>
      </c>
      <c r="P221" s="9">
        <f>+C221/'Total x Ano'!$H$30</f>
        <v>8.8411301896449006E-5</v>
      </c>
      <c r="Q221" s="9">
        <f>+D221/'Total x Ano'!$H$30</f>
        <v>2.8672038611522906E-3</v>
      </c>
      <c r="R221" s="9">
        <f>+E221/'Total x Ano'!$H$30</f>
        <v>5.1084879889641149E-5</v>
      </c>
      <c r="S221" s="9">
        <f>+F221/'Total x Ano'!$H$30</f>
        <v>1.8342721572449498E-3</v>
      </c>
      <c r="T221" s="9">
        <f>+G221/'Total x Ano'!$H$30</f>
        <v>1.43170234150766E-4</v>
      </c>
      <c r="U221" s="9">
        <f>+H221/'Total x Ano'!$H$30</f>
        <v>7.421680993179742E-5</v>
      </c>
      <c r="V221" s="9">
        <f>+I221/'Total x Ano'!$H$30</f>
        <v>2.9057839944340765E-4</v>
      </c>
      <c r="W221" s="9">
        <f>+J221/'Total x Ano'!$H$30</f>
        <v>9.335104708603026E-6</v>
      </c>
      <c r="X221" s="9">
        <f>+K221/'Total x Ano'!$H$30</f>
        <v>3.7806986929773007E-4</v>
      </c>
      <c r="Y221" s="9">
        <f>+L221/'Total x Ano'!$H$30</f>
        <v>6.1046694261859538E-3</v>
      </c>
    </row>
    <row r="222" spans="1:25" x14ac:dyDescent="0.25">
      <c r="A222" s="1" t="s">
        <v>554</v>
      </c>
      <c r="B222" s="10">
        <f>tab_dinamicas!C222</f>
        <v>257471.48752757744</v>
      </c>
      <c r="C222" s="10">
        <f>tab_dinamicas!D222</f>
        <v>43431.745767701839</v>
      </c>
      <c r="D222" s="10">
        <f>tab_dinamicas!E222</f>
        <v>1086244.8094348498</v>
      </c>
      <c r="E222" s="10">
        <f>tab_dinamicas!F222</f>
        <v>17725.686025541738</v>
      </c>
      <c r="F222" s="10">
        <f>tab_dinamicas!G222</f>
        <v>927277.20131460379</v>
      </c>
      <c r="G222" s="10">
        <f>tab_dinamicas!H222</f>
        <v>57374.856355617929</v>
      </c>
      <c r="H222" s="10">
        <f>tab_dinamicas!I222</f>
        <v>47776.080492158748</v>
      </c>
      <c r="I222" s="10">
        <f>tab_dinamicas!J222</f>
        <v>105688.55296037003</v>
      </c>
      <c r="J222" s="10">
        <f>tab_dinamicas!K222</f>
        <v>7710.3163894395238</v>
      </c>
      <c r="K222" s="10">
        <f>tab_dinamicas!L222</f>
        <v>160441.67275563814</v>
      </c>
      <c r="L222" s="10">
        <f t="shared" si="6"/>
        <v>2711142.4090234991</v>
      </c>
      <c r="N222" s="1" t="s">
        <v>554</v>
      </c>
      <c r="O222" s="9">
        <f>+B222/'Total x Ano'!$H$30</f>
        <v>1.4337247374269569E-3</v>
      </c>
      <c r="P222" s="9">
        <f>+C222/'Total x Ano'!$H$30</f>
        <v>2.4184879224781381E-4</v>
      </c>
      <c r="Q222" s="9">
        <f>+D222/'Total x Ano'!$H$30</f>
        <v>6.0487321106635784E-3</v>
      </c>
      <c r="R222" s="9">
        <f>+E222/'Total x Ano'!$H$30</f>
        <v>9.8705121824258199E-5</v>
      </c>
      <c r="S222" s="9">
        <f>+F222/'Total x Ano'!$H$30</f>
        <v>5.1635242206552554E-3</v>
      </c>
      <c r="T222" s="9">
        <f>+G222/'Total x Ano'!$H$30</f>
        <v>3.1949071974253827E-4</v>
      </c>
      <c r="U222" s="9">
        <f>+H222/'Total x Ano'!$H$30</f>
        <v>2.6604013173137374E-4</v>
      </c>
      <c r="V222" s="9">
        <f>+I222/'Total x Ano'!$H$30</f>
        <v>5.8852455585363232E-4</v>
      </c>
      <c r="W222" s="9">
        <f>+J222/'Total x Ano'!$H$30</f>
        <v>4.2934739869959047E-5</v>
      </c>
      <c r="X222" s="9">
        <f>+K222/'Total x Ano'!$H$30</f>
        <v>8.9341618892569959E-4</v>
      </c>
      <c r="Y222" s="9">
        <f>+L222/'Total x Ano'!$H$30</f>
        <v>1.5096941318941067E-2</v>
      </c>
    </row>
    <row r="223" spans="1:25" x14ac:dyDescent="0.25">
      <c r="A223" s="1" t="s">
        <v>555</v>
      </c>
      <c r="B223" s="10">
        <f>tab_dinamicas!C223</f>
        <v>203866.00454884616</v>
      </c>
      <c r="C223" s="10">
        <f>tab_dinamicas!D223</f>
        <v>99031.774947813348</v>
      </c>
      <c r="D223" s="10">
        <f>tab_dinamicas!E223</f>
        <v>3105032.6258097184</v>
      </c>
      <c r="E223" s="10">
        <f>tab_dinamicas!F223</f>
        <v>8950.4495659613949</v>
      </c>
      <c r="F223" s="10">
        <f>tab_dinamicas!G223</f>
        <v>1662816.7166510138</v>
      </c>
      <c r="G223" s="10">
        <f>tab_dinamicas!H223</f>
        <v>125009.82300121797</v>
      </c>
      <c r="H223" s="10">
        <f>tab_dinamicas!I223</f>
        <v>46058.483127048552</v>
      </c>
      <c r="I223" s="10">
        <f>tab_dinamicas!J223</f>
        <v>71451.997079930574</v>
      </c>
      <c r="J223" s="10">
        <f>tab_dinamicas!K223</f>
        <v>64354.690252095868</v>
      </c>
      <c r="K223" s="10">
        <f>tab_dinamicas!L223</f>
        <v>411673.4800135697</v>
      </c>
      <c r="L223" s="10">
        <f t="shared" si="6"/>
        <v>5798246.0449972153</v>
      </c>
      <c r="N223" s="1" t="s">
        <v>555</v>
      </c>
      <c r="O223" s="9">
        <f>+B223/'Total x Ano'!$H$30</f>
        <v>1.1352236966074571E-3</v>
      </c>
      <c r="P223" s="9">
        <f>+C223/'Total x Ano'!$H$30</f>
        <v>5.5145642299041524E-4</v>
      </c>
      <c r="Q223" s="9">
        <f>+D223/'Total x Ano'!$H$30</f>
        <v>1.7290310973421281E-2</v>
      </c>
      <c r="R223" s="9">
        <f>+E223/'Total x Ano'!$H$30</f>
        <v>4.9840396220326145E-5</v>
      </c>
      <c r="S223" s="9">
        <f>+F223/'Total x Ano'!$H$30</f>
        <v>9.259361039790007E-3</v>
      </c>
      <c r="T223" s="9">
        <f>+G223/'Total x Ano'!$H$30</f>
        <v>6.9611465478877351E-4</v>
      </c>
      <c r="U223" s="9">
        <f>+H223/'Total x Ano'!$H$30</f>
        <v>2.5647572576570701E-4</v>
      </c>
      <c r="V223" s="9">
        <f>+I223/'Total x Ano'!$H$30</f>
        <v>3.9787899132358361E-4</v>
      </c>
      <c r="W223" s="9">
        <f>+J223/'Total x Ano'!$H$30</f>
        <v>3.5835778271952034E-4</v>
      </c>
      <c r="X223" s="9">
        <f>+K223/'Total x Ano'!$H$30</f>
        <v>2.2923953937807515E-3</v>
      </c>
      <c r="Y223" s="9">
        <f>+L223/'Total x Ano'!$H$30</f>
        <v>3.2287415077407823E-2</v>
      </c>
    </row>
    <row r="224" spans="1:25" x14ac:dyDescent="0.25">
      <c r="A224" s="1" t="s">
        <v>95</v>
      </c>
      <c r="B224" s="10">
        <f>tab_dinamicas!C224</f>
        <v>11288616.213337993</v>
      </c>
      <c r="C224" s="10">
        <f>tab_dinamicas!D224</f>
        <v>3986983.2594602499</v>
      </c>
      <c r="D224" s="10">
        <f>tab_dinamicas!E224</f>
        <v>69678037.15969038</v>
      </c>
      <c r="E224" s="10">
        <f>tab_dinamicas!F224</f>
        <v>3329420.4143699249</v>
      </c>
      <c r="F224" s="10">
        <f>tab_dinamicas!G224</f>
        <v>61376686.111645371</v>
      </c>
      <c r="G224" s="10">
        <f>tab_dinamicas!H224</f>
        <v>3550460.7292750995</v>
      </c>
      <c r="H224" s="10">
        <f>tab_dinamicas!I224</f>
        <v>1972939.3515243365</v>
      </c>
      <c r="I224" s="10">
        <f>tab_dinamicas!J224</f>
        <v>6544878.6438380657</v>
      </c>
      <c r="J224" s="10">
        <f>tab_dinamicas!K224</f>
        <v>1934346.9079657742</v>
      </c>
      <c r="K224" s="10">
        <f>tab_dinamicas!L224</f>
        <v>15919862.585921464</v>
      </c>
      <c r="L224" s="10">
        <f t="shared" si="6"/>
        <v>179582231.37702867</v>
      </c>
      <c r="N224" s="1" t="s">
        <v>95</v>
      </c>
      <c r="O224" s="9">
        <f>+B224/'Total x Ano'!$H$30</f>
        <v>6.2860429602513451E-2</v>
      </c>
      <c r="P224" s="9">
        <f>+C224/'Total x Ano'!$H$30</f>
        <v>2.2201435124668167E-2</v>
      </c>
      <c r="Q224" s="9">
        <f>+D224/'Total x Ano'!$H$30</f>
        <v>0.38800073161694365</v>
      </c>
      <c r="R224" s="9">
        <f>+E224/'Total x Ano'!$H$30</f>
        <v>1.8539809806572039E-2</v>
      </c>
      <c r="S224" s="9">
        <f>+F224/'Total x Ano'!$H$30</f>
        <v>0.34177482728113817</v>
      </c>
      <c r="T224" s="9">
        <f>+G224/'Total x Ano'!$H$30</f>
        <v>1.9770668300813071E-2</v>
      </c>
      <c r="U224" s="9">
        <f>+H224/'Total x Ano'!$H$30</f>
        <v>1.0986272619489824E-2</v>
      </c>
      <c r="V224" s="9">
        <f>+I224/'Total x Ano'!$H$30</f>
        <v>3.6445023506235685E-2</v>
      </c>
      <c r="W224" s="9">
        <f>+J224/'Total x Ano'!$H$30</f>
        <v>1.0771371383088889E-2</v>
      </c>
      <c r="X224" s="9">
        <f>+K224/'Total x Ano'!$H$30</f>
        <v>8.8649430758536943E-2</v>
      </c>
      <c r="Y224" s="9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23"/>
    </row>
    <row r="226" spans="1:25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23"/>
    </row>
    <row r="227" spans="1:25" s="133" customFormat="1" x14ac:dyDescent="0.25">
      <c r="A227" s="123"/>
      <c r="B227" s="15">
        <v>2014</v>
      </c>
      <c r="C227" s="123">
        <v>2014</v>
      </c>
      <c r="D227" s="123">
        <v>2014</v>
      </c>
      <c r="E227" s="123">
        <v>2014</v>
      </c>
      <c r="F227" s="123">
        <v>2014</v>
      </c>
      <c r="G227" s="123">
        <v>2014</v>
      </c>
      <c r="H227" s="123">
        <v>2014</v>
      </c>
      <c r="I227" s="123">
        <v>2014</v>
      </c>
      <c r="J227" s="123">
        <v>2014</v>
      </c>
      <c r="K227" s="123">
        <v>2014</v>
      </c>
      <c r="L227" s="123">
        <v>2014</v>
      </c>
      <c r="M227" s="123"/>
      <c r="N227" s="123"/>
      <c r="O227" s="15">
        <v>2014</v>
      </c>
      <c r="P227" s="123">
        <v>2014</v>
      </c>
      <c r="Q227" s="123">
        <v>2014</v>
      </c>
      <c r="R227" s="123">
        <v>2014</v>
      </c>
      <c r="S227" s="123">
        <v>2014</v>
      </c>
      <c r="T227" s="123">
        <v>2014</v>
      </c>
      <c r="U227" s="123">
        <v>2014</v>
      </c>
      <c r="V227" s="123">
        <v>2014</v>
      </c>
      <c r="W227" s="123">
        <v>2014</v>
      </c>
      <c r="X227" s="123">
        <v>2014</v>
      </c>
      <c r="Y227" s="123">
        <v>2014</v>
      </c>
    </row>
    <row r="228" spans="1:25" s="133" customFormat="1" x14ac:dyDescent="0.25">
      <c r="A228" s="123"/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939</v>
      </c>
      <c r="M228" s="123"/>
      <c r="N228" s="123"/>
      <c r="O228" s="123" t="s">
        <v>780</v>
      </c>
      <c r="P228" s="123" t="s">
        <v>782</v>
      </c>
      <c r="Q228" s="123" t="s">
        <v>23</v>
      </c>
      <c r="R228" s="123" t="s">
        <v>787</v>
      </c>
      <c r="S228" s="123" t="s">
        <v>788</v>
      </c>
      <c r="T228" s="123" t="s">
        <v>791</v>
      </c>
      <c r="U228" s="123" t="s">
        <v>25</v>
      </c>
      <c r="V228" s="123" t="s">
        <v>24</v>
      </c>
      <c r="W228" s="123" t="s">
        <v>35</v>
      </c>
      <c r="X228" s="123" t="s">
        <v>795</v>
      </c>
      <c r="Y228" s="123" t="s">
        <v>939</v>
      </c>
    </row>
    <row r="229" spans="1:25" x14ac:dyDescent="0.25">
      <c r="A229" s="1" t="s">
        <v>529</v>
      </c>
      <c r="B229" s="10">
        <f>tab_dinamicas!C229</f>
        <v>57170.319818504824</v>
      </c>
      <c r="C229" s="10">
        <f>tab_dinamicas!D229</f>
        <v>3903.5828995237425</v>
      </c>
      <c r="D229" s="10">
        <f>tab_dinamicas!E229</f>
        <v>299732.70011656859</v>
      </c>
      <c r="E229" s="10">
        <f>tab_dinamicas!F229</f>
        <v>1313.8416250906691</v>
      </c>
      <c r="F229" s="10">
        <f>tab_dinamicas!G229</f>
        <v>212497.60549940856</v>
      </c>
      <c r="G229" s="10">
        <f>tab_dinamicas!H229</f>
        <v>11889.440696798581</v>
      </c>
      <c r="H229" s="10">
        <f>tab_dinamicas!I229</f>
        <v>4034.8870601149806</v>
      </c>
      <c r="I229" s="10">
        <f>tab_dinamicas!J229</f>
        <v>17501.611585777744</v>
      </c>
      <c r="J229" s="10">
        <f>tab_dinamicas!K229</f>
        <v>4163.7974531782738</v>
      </c>
      <c r="K229" s="10">
        <f>tab_dinamicas!L229</f>
        <v>23959.901912492925</v>
      </c>
      <c r="L229" s="10">
        <f>SUM(B229:K229)</f>
        <v>636167.68866745895</v>
      </c>
      <c r="N229" s="1" t="s">
        <v>529</v>
      </c>
      <c r="O229" s="9">
        <f>+B229/'Total x Ano'!$I$30</f>
        <v>3.1195117311243279E-4</v>
      </c>
      <c r="P229" s="9">
        <f>+C229/'Total x Ano'!$I$30</f>
        <v>2.1299990427094143E-5</v>
      </c>
      <c r="Q229" s="9">
        <f>+D229/'Total x Ano'!$I$30</f>
        <v>1.6354984145331994E-3</v>
      </c>
      <c r="R229" s="9">
        <f>+E229/'Total x Ano'!$I$30</f>
        <v>7.1690072319364237E-6</v>
      </c>
      <c r="S229" s="9">
        <f>+F229/'Total x Ano'!$I$30</f>
        <v>1.159498101979607E-3</v>
      </c>
      <c r="T229" s="9">
        <f>+G229/'Total x Ano'!$I$30</f>
        <v>6.4875008304860263E-5</v>
      </c>
      <c r="U229" s="9">
        <f>+H229/'Total x Ano'!$I$30</f>
        <v>2.2016454617971765E-5</v>
      </c>
      <c r="V229" s="9">
        <f>+I229/'Total x Ano'!$I$30</f>
        <v>9.549794863617921E-5</v>
      </c>
      <c r="W229" s="9">
        <f>+J229/'Total x Ano'!$I$30</f>
        <v>2.2719857160937125E-5</v>
      </c>
      <c r="X229" s="9">
        <f>+K229/'Total x Ano'!$I$30</f>
        <v>1.3073775926021163E-4</v>
      </c>
      <c r="Y229" s="9">
        <f>+L229/'Total x Ano'!$I$30</f>
        <v>3.4712637152644302E-3</v>
      </c>
    </row>
    <row r="230" spans="1:25" x14ac:dyDescent="0.25">
      <c r="A230" s="1" t="s">
        <v>530</v>
      </c>
      <c r="B230" s="10">
        <f>tab_dinamicas!C230</f>
        <v>16173.92022394983</v>
      </c>
      <c r="C230" s="10">
        <f>tab_dinamicas!D230</f>
        <v>11238.360666260105</v>
      </c>
      <c r="D230" s="10">
        <f>tab_dinamicas!E230</f>
        <v>97522.005888354688</v>
      </c>
      <c r="E230" s="10">
        <f>tab_dinamicas!F230</f>
        <v>53.459781571371259</v>
      </c>
      <c r="F230" s="10">
        <f>tab_dinamicas!G230</f>
        <v>56123.178533138031</v>
      </c>
      <c r="G230" s="10">
        <f>tab_dinamicas!H230</f>
        <v>2472.8385494848408</v>
      </c>
      <c r="H230" s="10">
        <f>tab_dinamicas!I230</f>
        <v>3940.361533460532</v>
      </c>
      <c r="I230" s="10">
        <f>tab_dinamicas!J230</f>
        <v>7293.5030187928223</v>
      </c>
      <c r="J230" s="10">
        <f>tab_dinamicas!K230</f>
        <v>34061.087804450537</v>
      </c>
      <c r="K230" s="10">
        <f>tab_dinamicas!L230</f>
        <v>3358.1624457052353</v>
      </c>
      <c r="L230" s="10">
        <f t="shared" ref="L230:L256" si="7">SUM(B230:K230)</f>
        <v>232236.878445168</v>
      </c>
      <c r="N230" s="1" t="s">
        <v>530</v>
      </c>
      <c r="O230" s="9">
        <f>+B230/'Total x Ano'!$I$30</f>
        <v>8.8253369995228503E-5</v>
      </c>
      <c r="P230" s="9">
        <f>+C230/'Total x Ano'!$I$30</f>
        <v>6.1322375051078539E-5</v>
      </c>
      <c r="Q230" s="9">
        <f>+D230/'Total x Ano'!$I$30</f>
        <v>5.321310819622673E-4</v>
      </c>
      <c r="R230" s="9">
        <f>+E230/'Total x Ano'!$I$30</f>
        <v>2.9170453529850186E-7</v>
      </c>
      <c r="S230" s="9">
        <f>+F230/'Total x Ano'!$I$30</f>
        <v>3.0623742245611935E-4</v>
      </c>
      <c r="T230" s="9">
        <f>+G230/'Total x Ano'!$I$30</f>
        <v>1.349310077114096E-5</v>
      </c>
      <c r="U230" s="9">
        <f>+H230/'Total x Ano'!$I$30</f>
        <v>2.1500673894293159E-5</v>
      </c>
      <c r="V230" s="9">
        <f>+I230/'Total x Ano'!$I$30</f>
        <v>3.9797168006659486E-5</v>
      </c>
      <c r="W230" s="9">
        <f>+J230/'Total x Ano'!$I$30</f>
        <v>1.8585511383906419E-4</v>
      </c>
      <c r="X230" s="9">
        <f>+K230/'Total x Ano'!$I$30</f>
        <v>1.8323891098835241E-5</v>
      </c>
      <c r="Y230" s="9">
        <f>+L230/'Total x Ano'!$I$30</f>
        <v>1.2672059016099852E-3</v>
      </c>
    </row>
    <row r="231" spans="1:25" x14ac:dyDescent="0.25">
      <c r="A231" s="1" t="s">
        <v>531</v>
      </c>
      <c r="B231" s="10">
        <f>tab_dinamicas!C231</f>
        <v>161368.03720231861</v>
      </c>
      <c r="C231" s="10">
        <f>tab_dinamicas!D231</f>
        <v>80017.081828183582</v>
      </c>
      <c r="D231" s="10">
        <f>tab_dinamicas!E231</f>
        <v>765874.80305031873</v>
      </c>
      <c r="E231" s="10">
        <f>tab_dinamicas!F231</f>
        <v>2722.7040024410467</v>
      </c>
      <c r="F231" s="10">
        <f>tab_dinamicas!G231</f>
        <v>435570.18666570314</v>
      </c>
      <c r="G231" s="10">
        <f>tab_dinamicas!H231</f>
        <v>18355.323692057995</v>
      </c>
      <c r="H231" s="10">
        <f>tab_dinamicas!I231</f>
        <v>15950.125625758441</v>
      </c>
      <c r="I231" s="10">
        <f>tab_dinamicas!J231</f>
        <v>32368.184908635725</v>
      </c>
      <c r="J231" s="10">
        <f>tab_dinamicas!K231</f>
        <v>432.21567563014486</v>
      </c>
      <c r="K231" s="10">
        <f>tab_dinamicas!L231</f>
        <v>68086.202914162743</v>
      </c>
      <c r="L231" s="10">
        <f t="shared" si="7"/>
        <v>1580744.8655652101</v>
      </c>
      <c r="N231" s="1" t="s">
        <v>531</v>
      </c>
      <c r="O231" s="9">
        <f>+B231/'Total x Ano'!$I$30</f>
        <v>8.8050842933749568E-4</v>
      </c>
      <c r="P231" s="9">
        <f>+C231/'Total x Ano'!$I$30</f>
        <v>4.3661505873290413E-4</v>
      </c>
      <c r="Q231" s="9">
        <f>+D231/'Total x Ano'!$I$30</f>
        <v>4.1790135865475506E-3</v>
      </c>
      <c r="R231" s="9">
        <f>+E231/'Total x Ano'!$I$30</f>
        <v>1.4856497397526954E-5</v>
      </c>
      <c r="S231" s="9">
        <f>+F231/'Total x Ano'!$I$30</f>
        <v>2.3766988034093005E-3</v>
      </c>
      <c r="T231" s="9">
        <f>+G231/'Total x Ano'!$I$30</f>
        <v>1.0015624850051213E-4</v>
      </c>
      <c r="U231" s="9">
        <f>+H231/'Total x Ano'!$I$30</f>
        <v>8.7032229591192618E-5</v>
      </c>
      <c r="V231" s="9">
        <f>+I231/'Total x Ano'!$I$30</f>
        <v>1.766177500112703E-4</v>
      </c>
      <c r="W231" s="9">
        <f>+J231/'Total x Ano'!$I$30</f>
        <v>2.3583948363144322E-6</v>
      </c>
      <c r="X231" s="9">
        <f>+K231/'Total x Ano'!$I$30</f>
        <v>3.7151394183681667E-4</v>
      </c>
      <c r="Y231" s="9">
        <f>+L231/'Total x Ano'!$I$30</f>
        <v>8.6253709402008827E-3</v>
      </c>
    </row>
    <row r="232" spans="1:25" x14ac:dyDescent="0.25">
      <c r="A232" s="1" t="s">
        <v>532</v>
      </c>
      <c r="B232" s="10">
        <f>tab_dinamicas!C232</f>
        <v>4739.6759430013599</v>
      </c>
      <c r="C232" s="10">
        <f>tab_dinamicas!D232</f>
        <v>287.73167603933734</v>
      </c>
      <c r="D232" s="10">
        <f>tab_dinamicas!E232</f>
        <v>89144.800224233593</v>
      </c>
      <c r="E232" s="10">
        <f>tab_dinamicas!F232</f>
        <v>0</v>
      </c>
      <c r="F232" s="10">
        <f>tab_dinamicas!G232</f>
        <v>47208.657759106965</v>
      </c>
      <c r="G232" s="10">
        <f>tab_dinamicas!H232</f>
        <v>4829.1663004823913</v>
      </c>
      <c r="H232" s="10">
        <f>tab_dinamicas!I232</f>
        <v>7100.3625108887572</v>
      </c>
      <c r="I232" s="10">
        <f>tab_dinamicas!J232</f>
        <v>7228.0806052221833</v>
      </c>
      <c r="J232" s="10">
        <f>tab_dinamicas!K232</f>
        <v>1221.0711346166363</v>
      </c>
      <c r="K232" s="10">
        <f>tab_dinamicas!L232</f>
        <v>7676.2554622969546</v>
      </c>
      <c r="L232" s="10">
        <f t="shared" si="7"/>
        <v>169435.80161588814</v>
      </c>
      <c r="N232" s="1" t="s">
        <v>532</v>
      </c>
      <c r="O232" s="9">
        <f>+B232/'Total x Ano'!$I$30</f>
        <v>2.5862151467508072E-5</v>
      </c>
      <c r="P232" s="9">
        <f>+C232/'Total x Ano'!$I$30</f>
        <v>1.5700145489307707E-6</v>
      </c>
      <c r="Q232" s="9">
        <f>+D232/'Total x Ano'!$I$30</f>
        <v>4.8642066539256971E-4</v>
      </c>
      <c r="R232" s="9">
        <f>+E232/'Total x Ano'!$I$30</f>
        <v>0</v>
      </c>
      <c r="S232" s="9">
        <f>+F232/'Total x Ano'!$I$30</f>
        <v>2.5759513355477185E-4</v>
      </c>
      <c r="T232" s="9">
        <f>+G232/'Total x Ano'!$I$30</f>
        <v>2.6350457674069169E-5</v>
      </c>
      <c r="U232" s="9">
        <f>+H232/'Total x Ano'!$I$30</f>
        <v>3.8743292355666496E-5</v>
      </c>
      <c r="V232" s="9">
        <f>+I232/'Total x Ano'!$I$30</f>
        <v>3.9440189093020425E-5</v>
      </c>
      <c r="W232" s="9">
        <f>+J232/'Total x Ano'!$I$30</f>
        <v>6.6628029037909111E-6</v>
      </c>
      <c r="X232" s="9">
        <f>+K232/'Total x Ano'!$I$30</f>
        <v>4.1885665572211266E-5</v>
      </c>
      <c r="Y232" s="9">
        <f>+L232/'Total x Ano'!$I$30</f>
        <v>9.2453037256253845E-4</v>
      </c>
    </row>
    <row r="233" spans="1:25" x14ac:dyDescent="0.25">
      <c r="A233" s="1" t="s">
        <v>533</v>
      </c>
      <c r="B233" s="10">
        <f>tab_dinamicas!C233</f>
        <v>103964.77269310002</v>
      </c>
      <c r="C233" s="10">
        <f>tab_dinamicas!D233</f>
        <v>64540.898805668468</v>
      </c>
      <c r="D233" s="10">
        <f>tab_dinamicas!E233</f>
        <v>594621.03878246562</v>
      </c>
      <c r="E233" s="10">
        <f>tab_dinamicas!F233</f>
        <v>5312.6974383665902</v>
      </c>
      <c r="F233" s="10">
        <f>tab_dinamicas!G233</f>
        <v>603811.48303597933</v>
      </c>
      <c r="G233" s="10">
        <f>tab_dinamicas!H233</f>
        <v>48482.629474181173</v>
      </c>
      <c r="H233" s="10">
        <f>tab_dinamicas!I233</f>
        <v>60702.945539686742</v>
      </c>
      <c r="I233" s="10">
        <f>tab_dinamicas!J233</f>
        <v>51329.724084469373</v>
      </c>
      <c r="J233" s="10">
        <f>tab_dinamicas!K233</f>
        <v>254300.85236271718</v>
      </c>
      <c r="K233" s="10">
        <f>tab_dinamicas!L233</f>
        <v>102261.55947639528</v>
      </c>
      <c r="L233" s="10">
        <f t="shared" si="7"/>
        <v>1889328.60169303</v>
      </c>
      <c r="N233" s="1" t="s">
        <v>533</v>
      </c>
      <c r="O233" s="9">
        <f>+B233/'Total x Ano'!$I$30</f>
        <v>5.6728618812942931E-4</v>
      </c>
      <c r="P233" s="9">
        <f>+C233/'Total x Ano'!$I$30</f>
        <v>3.5216890792418248E-4</v>
      </c>
      <c r="Q233" s="9">
        <f>+D233/'Total x Ano'!$I$30</f>
        <v>3.2445634587036799E-3</v>
      </c>
      <c r="R233" s="9">
        <f>+E233/'Total x Ano'!$I$30</f>
        <v>2.8988856517703802E-5</v>
      </c>
      <c r="S233" s="9">
        <f>+F233/'Total x Ano'!$I$30</f>
        <v>3.2947113304561838E-3</v>
      </c>
      <c r="T233" s="9">
        <f>+G233/'Total x Ano'!$I$30</f>
        <v>2.6454658970004292E-4</v>
      </c>
      <c r="U233" s="9">
        <f>+H233/'Total x Ano'!$I$30</f>
        <v>3.3122702711129668E-4</v>
      </c>
      <c r="V233" s="9">
        <f>+I233/'Total x Ano'!$I$30</f>
        <v>2.8008182732790752E-4</v>
      </c>
      <c r="W233" s="9">
        <f>+J233/'Total x Ano'!$I$30</f>
        <v>1.3875984858906444E-3</v>
      </c>
      <c r="X233" s="9">
        <f>+K233/'Total x Ano'!$I$30</f>
        <v>5.5799256579710035E-4</v>
      </c>
      <c r="Y233" s="9">
        <f>+L233/'Total x Ano'!$I$30</f>
        <v>1.0309165237558171E-2</v>
      </c>
    </row>
    <row r="234" spans="1:25" x14ac:dyDescent="0.25">
      <c r="A234" s="1" t="s">
        <v>534</v>
      </c>
      <c r="B234" s="10">
        <f>tab_dinamicas!C234</f>
        <v>8179.3681977292617</v>
      </c>
      <c r="C234" s="10">
        <f>tab_dinamicas!D234</f>
        <v>6763.4615379759653</v>
      </c>
      <c r="D234" s="10">
        <f>tab_dinamicas!E234</f>
        <v>80187.609060499992</v>
      </c>
      <c r="E234" s="10">
        <f>tab_dinamicas!F234</f>
        <v>489.02335192411857</v>
      </c>
      <c r="F234" s="10">
        <f>tab_dinamicas!G234</f>
        <v>47911.200985510448</v>
      </c>
      <c r="G234" s="10">
        <f>tab_dinamicas!H234</f>
        <v>3589.8000902713884</v>
      </c>
      <c r="H234" s="10">
        <f>tab_dinamicas!I234</f>
        <v>2503.3019339531434</v>
      </c>
      <c r="I234" s="10">
        <f>tab_dinamicas!J234</f>
        <v>583.25348586728444</v>
      </c>
      <c r="J234" s="10">
        <f>tab_dinamicas!K234</f>
        <v>515.97866675965884</v>
      </c>
      <c r="K234" s="10">
        <f>tab_dinamicas!L234</f>
        <v>6740.3516771509558</v>
      </c>
      <c r="L234" s="10">
        <f t="shared" si="7"/>
        <v>157463.34898764221</v>
      </c>
      <c r="N234" s="1" t="s">
        <v>534</v>
      </c>
      <c r="O234" s="9">
        <f>+B234/'Total x Ano'!$I$30</f>
        <v>4.4630911856020106E-5</v>
      </c>
      <c r="P234" s="9">
        <f>+C234/'Total x Ano'!$I$30</f>
        <v>3.6904984400480839E-5</v>
      </c>
      <c r="Q234" s="9">
        <f>+D234/'Total x Ano'!$I$30</f>
        <v>4.3754554452234173E-4</v>
      </c>
      <c r="R234" s="9">
        <f>+E234/'Total x Ano'!$I$30</f>
        <v>2.6683672366430453E-6</v>
      </c>
      <c r="S234" s="9">
        <f>+F234/'Total x Ano'!$I$30</f>
        <v>2.6142857692774073E-4</v>
      </c>
      <c r="T234" s="9">
        <f>+G234/'Total x Ano'!$I$30</f>
        <v>1.9587827266917046E-5</v>
      </c>
      <c r="U234" s="9">
        <f>+H234/'Total x Ano'!$I$30</f>
        <v>1.3659324933469087E-5</v>
      </c>
      <c r="V234" s="9">
        <f>+I234/'Total x Ano'!$I$30</f>
        <v>3.1825361431566252E-6</v>
      </c>
      <c r="W234" s="9">
        <f>+J234/'Total x Ano'!$I$30</f>
        <v>2.8154495358370413E-6</v>
      </c>
      <c r="X234" s="9">
        <f>+K234/'Total x Ano'!$I$30</f>
        <v>3.6778884910085942E-5</v>
      </c>
      <c r="Y234" s="9">
        <f>+L234/'Total x Ano'!$I$30</f>
        <v>8.5920240773269211E-4</v>
      </c>
    </row>
    <row r="235" spans="1:25" x14ac:dyDescent="0.25">
      <c r="A235" s="1" t="s">
        <v>535</v>
      </c>
      <c r="B235" s="10">
        <f>tab_dinamicas!C235</f>
        <v>18170.185077744609</v>
      </c>
      <c r="C235" s="10">
        <f>tab_dinamicas!D235</f>
        <v>1943.2130740976063</v>
      </c>
      <c r="D235" s="10">
        <f>tab_dinamicas!E235</f>
        <v>146230.27157549007</v>
      </c>
      <c r="E235" s="10">
        <f>tab_dinamicas!F235</f>
        <v>1519.7199216529141</v>
      </c>
      <c r="F235" s="10">
        <f>tab_dinamicas!G235</f>
        <v>101593.41402725033</v>
      </c>
      <c r="G235" s="10">
        <f>tab_dinamicas!H235</f>
        <v>9274.3736973614323</v>
      </c>
      <c r="H235" s="10">
        <f>tab_dinamicas!I235</f>
        <v>4206.0496687671366</v>
      </c>
      <c r="I235" s="10">
        <f>tab_dinamicas!J235</f>
        <v>7552.0717406511103</v>
      </c>
      <c r="J235" s="10">
        <f>tab_dinamicas!K235</f>
        <v>472.73046758155641</v>
      </c>
      <c r="K235" s="10">
        <f>tab_dinamicas!L235</f>
        <v>8578.4283588448343</v>
      </c>
      <c r="L235" s="10">
        <f t="shared" si="7"/>
        <v>299540.4576094416</v>
      </c>
      <c r="N235" s="1" t="s">
        <v>535</v>
      </c>
      <c r="O235" s="9">
        <f>+B235/'Total x Ano'!$I$30</f>
        <v>9.9146035367074709E-5</v>
      </c>
      <c r="P235" s="9">
        <f>+C235/'Total x Ano'!$I$30</f>
        <v>1.0603187108216158E-5</v>
      </c>
      <c r="Q235" s="9">
        <f>+D235/'Total x Ano'!$I$30</f>
        <v>7.9790886087991765E-4</v>
      </c>
      <c r="R235" s="9">
        <f>+E235/'Total x Ano'!$I$30</f>
        <v>8.2923869215178301E-6</v>
      </c>
      <c r="S235" s="9">
        <f>+F235/'Total x Ano'!$I$30</f>
        <v>5.5434681469176831E-4</v>
      </c>
      <c r="T235" s="9">
        <f>+G235/'Total x Ano'!$I$30</f>
        <v>5.0605834705135537E-5</v>
      </c>
      <c r="U235" s="9">
        <f>+H235/'Total x Ano'!$I$30</f>
        <v>2.2950407353089081E-5</v>
      </c>
      <c r="V235" s="9">
        <f>+I235/'Total x Ano'!$I$30</f>
        <v>4.1208054221218792E-5</v>
      </c>
      <c r="W235" s="9">
        <f>+J235/'Total x Ano'!$I$30</f>
        <v>2.5794647361815679E-6</v>
      </c>
      <c r="X235" s="9">
        <f>+K235/'Total x Ano'!$I$30</f>
        <v>4.6808392860108272E-5</v>
      </c>
      <c r="Y235" s="9">
        <f>+L235/'Total x Ano'!$I$30</f>
        <v>1.6344494388442279E-3</v>
      </c>
    </row>
    <row r="236" spans="1:25" x14ac:dyDescent="0.25">
      <c r="A236" s="1" t="s">
        <v>536</v>
      </c>
      <c r="B236" s="10">
        <f>tab_dinamicas!C236</f>
        <v>93492.205279644462</v>
      </c>
      <c r="C236" s="10">
        <f>tab_dinamicas!D236</f>
        <v>9597.2856643275536</v>
      </c>
      <c r="D236" s="10">
        <f>tab_dinamicas!E236</f>
        <v>455767.60491899459</v>
      </c>
      <c r="E236" s="10">
        <f>tab_dinamicas!F236</f>
        <v>1891.8040108732489</v>
      </c>
      <c r="F236" s="10">
        <f>tab_dinamicas!G236</f>
        <v>318480.79951123567</v>
      </c>
      <c r="G236" s="10">
        <f>tab_dinamicas!H236</f>
        <v>20159.164859912977</v>
      </c>
      <c r="H236" s="10">
        <f>tab_dinamicas!I236</f>
        <v>7240.4195635824844</v>
      </c>
      <c r="I236" s="10">
        <f>tab_dinamicas!J236</f>
        <v>23798.184020782606</v>
      </c>
      <c r="J236" s="10">
        <f>tab_dinamicas!K236</f>
        <v>7231.0315902209195</v>
      </c>
      <c r="K236" s="10">
        <f>tab_dinamicas!L236</f>
        <v>46101.082352429628</v>
      </c>
      <c r="L236" s="10">
        <f t="shared" si="7"/>
        <v>983759.58177200402</v>
      </c>
      <c r="N236" s="1" t="s">
        <v>536</v>
      </c>
      <c r="O236" s="9">
        <f>+B236/'Total x Ano'!$I$30</f>
        <v>5.1014238168409502E-4</v>
      </c>
      <c r="P236" s="9">
        <f>+C236/'Total x Ano'!$I$30</f>
        <v>5.2367811325642732E-5</v>
      </c>
      <c r="Q236" s="9">
        <f>+D236/'Total x Ano'!$I$30</f>
        <v>2.4869064835125235E-3</v>
      </c>
      <c r="R236" s="9">
        <f>+E236/'Total x Ano'!$I$30</f>
        <v>1.0322672365035403E-5</v>
      </c>
      <c r="S236" s="9">
        <f>+F236/'Total x Ano'!$I$30</f>
        <v>1.7377978527445255E-3</v>
      </c>
      <c r="T236" s="9">
        <f>+G236/'Total x Ano'!$I$30</f>
        <v>1.0999894957700191E-4</v>
      </c>
      <c r="U236" s="9">
        <f>+H236/'Total x Ano'!$I$30</f>
        <v>3.9507516904858821E-5</v>
      </c>
      <c r="V236" s="9">
        <f>+I236/'Total x Ano'!$I$30</f>
        <v>1.2985534184165498E-4</v>
      </c>
      <c r="W236" s="9">
        <f>+J236/'Total x Ano'!$I$30</f>
        <v>3.9456291210957065E-5</v>
      </c>
      <c r="X236" s="9">
        <f>+K236/'Total x Ano'!$I$30</f>
        <v>2.5155162271697448E-4</v>
      </c>
      <c r="Y236" s="9">
        <f>+L236/'Total x Ano'!$I$30</f>
        <v>5.3679069238832689E-3</v>
      </c>
    </row>
    <row r="237" spans="1:25" x14ac:dyDescent="0.25">
      <c r="A237" s="1" t="s">
        <v>537</v>
      </c>
      <c r="B237" s="10">
        <f>tab_dinamicas!C237</f>
        <v>56109.23448509063</v>
      </c>
      <c r="C237" s="10">
        <f>tab_dinamicas!D237</f>
        <v>59730.830244355355</v>
      </c>
      <c r="D237" s="10">
        <f>tab_dinamicas!E237</f>
        <v>222900.63791382697</v>
      </c>
      <c r="E237" s="10">
        <f>tab_dinamicas!F237</f>
        <v>8694.2284286898594</v>
      </c>
      <c r="F237" s="10">
        <f>tab_dinamicas!G237</f>
        <v>230873.90395420772</v>
      </c>
      <c r="G237" s="10">
        <f>tab_dinamicas!H237</f>
        <v>9749.9827240244194</v>
      </c>
      <c r="H237" s="10">
        <f>tab_dinamicas!I237</f>
        <v>4802.6383523370514</v>
      </c>
      <c r="I237" s="10">
        <f>tab_dinamicas!J237</f>
        <v>18679.421733476142</v>
      </c>
      <c r="J237" s="10">
        <f>tab_dinamicas!K237</f>
        <v>21133.705027311873</v>
      </c>
      <c r="K237" s="10">
        <f>tab_dinamicas!L237</f>
        <v>31626.188289049627</v>
      </c>
      <c r="L237" s="10">
        <f t="shared" si="7"/>
        <v>664300.77115236979</v>
      </c>
      <c r="N237" s="1" t="s">
        <v>537</v>
      </c>
      <c r="O237" s="9">
        <f>+B237/'Total x Ano'!$I$30</f>
        <v>3.0616133643525867E-4</v>
      </c>
      <c r="P237" s="9">
        <f>+C237/'Total x Ano'!$I$30</f>
        <v>3.2592265750584608E-4</v>
      </c>
      <c r="Q237" s="9">
        <f>+D237/'Total x Ano'!$I$30</f>
        <v>1.2162624890935316E-3</v>
      </c>
      <c r="R237" s="9">
        <f>+E237/'Total x Ano'!$I$30</f>
        <v>4.744025862103698E-5</v>
      </c>
      <c r="S237" s="9">
        <f>+F237/'Total x Ano'!$I$30</f>
        <v>1.2597687997584095E-3</v>
      </c>
      <c r="T237" s="9">
        <f>+G237/'Total x Ano'!$I$30</f>
        <v>5.3201006365559902E-5</v>
      </c>
      <c r="U237" s="9">
        <f>+H237/'Total x Ano'!$I$30</f>
        <v>2.6205707311110273E-5</v>
      </c>
      <c r="V237" s="9">
        <f>+I237/'Total x Ano'!$I$30</f>
        <v>1.0192469696371467E-4</v>
      </c>
      <c r="W237" s="9">
        <f>+J237/'Total x Ano'!$I$30</f>
        <v>1.1531655055300468E-4</v>
      </c>
      <c r="X237" s="9">
        <f>+K237/'Total x Ano'!$I$30</f>
        <v>1.7256902828537886E-4</v>
      </c>
      <c r="Y237" s="9">
        <f>+L237/'Total x Ano'!$I$30</f>
        <v>3.6247725308928519E-3</v>
      </c>
    </row>
    <row r="238" spans="1:25" x14ac:dyDescent="0.25">
      <c r="A238" s="1" t="s">
        <v>538</v>
      </c>
      <c r="B238" s="10">
        <f>tab_dinamicas!C238</f>
        <v>195305.77204315757</v>
      </c>
      <c r="C238" s="10">
        <f>tab_dinamicas!D238</f>
        <v>240058.0570430753</v>
      </c>
      <c r="D238" s="10">
        <f>tab_dinamicas!E238</f>
        <v>1010847.3866702369</v>
      </c>
      <c r="E238" s="10">
        <f>tab_dinamicas!F238</f>
        <v>13582.977102497833</v>
      </c>
      <c r="F238" s="10">
        <f>tab_dinamicas!G238</f>
        <v>1301981.5441812396</v>
      </c>
      <c r="G238" s="10">
        <f>tab_dinamicas!H238</f>
        <v>46508.632889698856</v>
      </c>
      <c r="H238" s="10">
        <f>tab_dinamicas!I238</f>
        <v>119464.77669441623</v>
      </c>
      <c r="I238" s="10">
        <f>tab_dinamicas!J238</f>
        <v>60919.972857526838</v>
      </c>
      <c r="J238" s="10">
        <f>tab_dinamicas!K238</f>
        <v>1086.4224602358568</v>
      </c>
      <c r="K238" s="10">
        <f>tab_dinamicas!L238</f>
        <v>173176.96529010282</v>
      </c>
      <c r="L238" s="10">
        <f t="shared" si="7"/>
        <v>3162932.5072321873</v>
      </c>
      <c r="N238" s="1" t="s">
        <v>538</v>
      </c>
      <c r="O238" s="9">
        <f>+B238/'Total x Ano'!$I$30</f>
        <v>1.0656904648760066E-3</v>
      </c>
      <c r="P238" s="9">
        <f>+C238/'Total x Ano'!$I$30</f>
        <v>1.3098823436254331E-3</v>
      </c>
      <c r="Q238" s="9">
        <f>+D238/'Total x Ano'!$I$30</f>
        <v>5.515712158170402E-3</v>
      </c>
      <c r="R238" s="9">
        <f>+E238/'Total x Ano'!$I$30</f>
        <v>7.4115828893999152E-5</v>
      </c>
      <c r="S238" s="9">
        <f>+F238/'Total x Ano'!$I$30</f>
        <v>7.1042924259907799E-3</v>
      </c>
      <c r="T238" s="9">
        <f>+G238/'Total x Ano'!$I$30</f>
        <v>2.5377543165502745E-4</v>
      </c>
      <c r="U238" s="9">
        <f>+H238/'Total x Ano'!$I$30</f>
        <v>6.5186231866023894E-4</v>
      </c>
      <c r="V238" s="9">
        <f>+I238/'Total x Ano'!$I$30</f>
        <v>3.324112416934888E-4</v>
      </c>
      <c r="W238" s="9">
        <f>+J238/'Total x Ano'!$I$30</f>
        <v>5.9280892960226651E-6</v>
      </c>
      <c r="X238" s="9">
        <f>+K238/'Total x Ano'!$I$30</f>
        <v>9.4494411872806424E-4</v>
      </c>
      <c r="Y238" s="9">
        <f>+L238/'Total x Ano'!$I$30</f>
        <v>1.725861442158946E-2</v>
      </c>
    </row>
    <row r="239" spans="1:25" x14ac:dyDescent="0.25">
      <c r="A239" s="1" t="s">
        <v>539</v>
      </c>
      <c r="B239" s="10">
        <f>tab_dinamicas!C239</f>
        <v>50307.088629116297</v>
      </c>
      <c r="C239" s="10">
        <f>tab_dinamicas!D239</f>
        <v>27732.332108512772</v>
      </c>
      <c r="D239" s="10">
        <f>tab_dinamicas!E239</f>
        <v>626411.73435395013</v>
      </c>
      <c r="E239" s="10">
        <f>tab_dinamicas!F239</f>
        <v>11425.346332502584</v>
      </c>
      <c r="F239" s="10">
        <f>tab_dinamicas!G239</f>
        <v>304072.68900921795</v>
      </c>
      <c r="G239" s="10">
        <f>tab_dinamicas!H239</f>
        <v>18383.43085161304</v>
      </c>
      <c r="H239" s="10">
        <f>tab_dinamicas!I239</f>
        <v>18489.218953633328</v>
      </c>
      <c r="I239" s="10">
        <f>tab_dinamicas!J239</f>
        <v>23610.197263969043</v>
      </c>
      <c r="J239" s="10">
        <f>tab_dinamicas!K239</f>
        <v>9319.1956937540599</v>
      </c>
      <c r="K239" s="10">
        <f>tab_dinamicas!L239</f>
        <v>80713.258899397319</v>
      </c>
      <c r="L239" s="10">
        <f t="shared" si="7"/>
        <v>1170464.4920956665</v>
      </c>
      <c r="N239" s="1" t="s">
        <v>539</v>
      </c>
      <c r="O239" s="9">
        <f>+B239/'Total x Ano'!$I$30</f>
        <v>2.7450179330017232E-4</v>
      </c>
      <c r="P239" s="9">
        <f>+C239/'Total x Ano'!$I$30</f>
        <v>1.5132211192553022E-4</v>
      </c>
      <c r="Q239" s="9">
        <f>+D239/'Total x Ano'!$I$30</f>
        <v>3.4180301247826554E-3</v>
      </c>
      <c r="R239" s="9">
        <f>+E239/'Total x Ano'!$I$30</f>
        <v>6.2342666666111117E-5</v>
      </c>
      <c r="S239" s="9">
        <f>+F239/'Total x Ano'!$I$30</f>
        <v>1.6591796643609935E-3</v>
      </c>
      <c r="T239" s="9">
        <f>+G239/'Total x Ano'!$I$30</f>
        <v>1.0030961586707383E-4</v>
      </c>
      <c r="U239" s="9">
        <f>+H239/'Total x Ano'!$I$30</f>
        <v>1.0088685109387215E-4</v>
      </c>
      <c r="V239" s="9">
        <f>+I239/'Total x Ano'!$I$30</f>
        <v>1.2882958775275427E-4</v>
      </c>
      <c r="W239" s="9">
        <f>+J239/'Total x Ano'!$I$30</f>
        <v>5.0850406965712529E-5</v>
      </c>
      <c r="X239" s="9">
        <f>+K239/'Total x Ano'!$I$30</f>
        <v>4.4041376503275602E-4</v>
      </c>
      <c r="Y239" s="9">
        <f>+L239/'Total x Ano'!$I$30</f>
        <v>6.386666587747631E-3</v>
      </c>
    </row>
    <row r="240" spans="1:25" x14ac:dyDescent="0.25">
      <c r="A240" s="1" t="s">
        <v>540</v>
      </c>
      <c r="B240" s="10">
        <f>tab_dinamicas!C240</f>
        <v>55943.118598637608</v>
      </c>
      <c r="C240" s="10">
        <f>tab_dinamicas!D240</f>
        <v>25033.115609535223</v>
      </c>
      <c r="D240" s="10">
        <f>tab_dinamicas!E240</f>
        <v>545989.09951486345</v>
      </c>
      <c r="E240" s="10">
        <f>tab_dinamicas!F240</f>
        <v>17786.553808066576</v>
      </c>
      <c r="F240" s="10">
        <f>tab_dinamicas!G240</f>
        <v>327998.33407744882</v>
      </c>
      <c r="G240" s="10">
        <f>tab_dinamicas!H240</f>
        <v>19201.326025979055</v>
      </c>
      <c r="H240" s="10">
        <f>tab_dinamicas!I240</f>
        <v>10876.047567875186</v>
      </c>
      <c r="I240" s="10">
        <f>tab_dinamicas!J240</f>
        <v>35001.020995401122</v>
      </c>
      <c r="J240" s="10">
        <f>tab_dinamicas!K240</f>
        <v>212.28099050445465</v>
      </c>
      <c r="K240" s="10">
        <f>tab_dinamicas!L240</f>
        <v>56071.67276600784</v>
      </c>
      <c r="L240" s="10">
        <f t="shared" si="7"/>
        <v>1094112.5699543194</v>
      </c>
      <c r="N240" s="1" t="s">
        <v>540</v>
      </c>
      <c r="O240" s="9">
        <f>+B240/'Total x Ano'!$I$30</f>
        <v>3.0525492125661101E-4</v>
      </c>
      <c r="P240" s="9">
        <f>+C240/'Total x Ano'!$I$30</f>
        <v>1.3659377463419439E-4</v>
      </c>
      <c r="Q240" s="9">
        <f>+D240/'Total x Ano'!$I$30</f>
        <v>2.9792021566605415E-3</v>
      </c>
      <c r="R240" s="9">
        <f>+E240/'Total x Ano'!$I$30</f>
        <v>9.7052742466167437E-5</v>
      </c>
      <c r="S240" s="9">
        <f>+F240/'Total x Ano'!$I$30</f>
        <v>1.7897305003577249E-3</v>
      </c>
      <c r="T240" s="9">
        <f>+G240/'Total x Ano'!$I$30</f>
        <v>1.0477247981354929E-4</v>
      </c>
      <c r="U240" s="9">
        <f>+H240/'Total x Ano'!$I$30</f>
        <v>5.9345405245172504E-5</v>
      </c>
      <c r="V240" s="9">
        <f>+I240/'Total x Ano'!$I$30</f>
        <v>1.9098388104720986E-4</v>
      </c>
      <c r="W240" s="9">
        <f>+J240/'Total x Ano'!$I$30</f>
        <v>1.1583161372467851E-6</v>
      </c>
      <c r="X240" s="9">
        <f>+K240/'Total x Ano'!$I$30</f>
        <v>3.0595638004583852E-4</v>
      </c>
      <c r="Y240" s="9">
        <f>+L240/'Total x Ano'!$I$30</f>
        <v>5.9700505576642561E-3</v>
      </c>
    </row>
    <row r="241" spans="1:25" x14ac:dyDescent="0.25">
      <c r="A241" s="1" t="s">
        <v>541</v>
      </c>
      <c r="B241" s="10">
        <f>tab_dinamicas!C241</f>
        <v>200526.10819513269</v>
      </c>
      <c r="C241" s="10">
        <f>tab_dinamicas!D241</f>
        <v>66286.748919114238</v>
      </c>
      <c r="D241" s="10">
        <f>tab_dinamicas!E241</f>
        <v>1146159.0336552099</v>
      </c>
      <c r="E241" s="10">
        <f>tab_dinamicas!F241</f>
        <v>14179.745302943173</v>
      </c>
      <c r="F241" s="10">
        <f>tab_dinamicas!G241</f>
        <v>2211475.1923853955</v>
      </c>
      <c r="G241" s="10">
        <f>tab_dinamicas!H241</f>
        <v>59175.982321875606</v>
      </c>
      <c r="H241" s="10">
        <f>tab_dinamicas!I241</f>
        <v>56644.790339359235</v>
      </c>
      <c r="I241" s="10">
        <f>tab_dinamicas!J241</f>
        <v>82517.998153955356</v>
      </c>
      <c r="J241" s="10">
        <f>tab_dinamicas!K241</f>
        <v>19319.778630137305</v>
      </c>
      <c r="K241" s="10">
        <f>tab_dinamicas!L241</f>
        <v>315725.07340547658</v>
      </c>
      <c r="L241" s="10">
        <f t="shared" si="7"/>
        <v>4172010.4513086001</v>
      </c>
      <c r="N241" s="1" t="s">
        <v>541</v>
      </c>
      <c r="O241" s="9">
        <f>+B241/'Total x Ano'!$I$30</f>
        <v>1.0941753498971113E-3</v>
      </c>
      <c r="P241" s="9">
        <f>+C241/'Total x Ano'!$I$30</f>
        <v>3.616951794702724E-4</v>
      </c>
      <c r="Q241" s="9">
        <f>+D241/'Total x Ano'!$I$30</f>
        <v>6.2540432912957938E-3</v>
      </c>
      <c r="R241" s="9">
        <f>+E241/'Total x Ano'!$I$30</f>
        <v>7.7372108390005444E-5</v>
      </c>
      <c r="S241" s="9">
        <f>+F241/'Total x Ano'!$I$30</f>
        <v>1.2066965564715452E-2</v>
      </c>
      <c r="T241" s="9">
        <f>+G241/'Total x Ano'!$I$30</f>
        <v>3.2289511697666877E-4</v>
      </c>
      <c r="U241" s="9">
        <f>+H241/'Total x Ano'!$I$30</f>
        <v>3.0908360934778917E-4</v>
      </c>
      <c r="V241" s="9">
        <f>+I241/'Total x Ano'!$I$30</f>
        <v>4.5026136654012435E-4</v>
      </c>
      <c r="W241" s="9">
        <f>+J241/'Total x Ano'!$I$30</f>
        <v>1.0541881918934246E-4</v>
      </c>
      <c r="X241" s="9">
        <f>+K241/'Total x Ano'!$I$30</f>
        <v>1.7227611694760536E-3</v>
      </c>
      <c r="Y241" s="9">
        <f>+L241/'Total x Ano'!$I$30</f>
        <v>2.2764671575298618E-2</v>
      </c>
    </row>
    <row r="242" spans="1:25" x14ac:dyDescent="0.25">
      <c r="A242" s="1" t="s">
        <v>542</v>
      </c>
      <c r="B242" s="10">
        <f>tab_dinamicas!C242</f>
        <v>32839.062315206225</v>
      </c>
      <c r="C242" s="10">
        <f>tab_dinamicas!D242</f>
        <v>8310.1081775219282</v>
      </c>
      <c r="D242" s="10">
        <f>tab_dinamicas!E242</f>
        <v>338818.19032773742</v>
      </c>
      <c r="E242" s="10">
        <f>tab_dinamicas!F242</f>
        <v>6167.5440708422075</v>
      </c>
      <c r="F242" s="10">
        <f>tab_dinamicas!G242</f>
        <v>196468.34043310417</v>
      </c>
      <c r="G242" s="10">
        <f>tab_dinamicas!H242</f>
        <v>17111.848983342403</v>
      </c>
      <c r="H242" s="10">
        <f>tab_dinamicas!I242</f>
        <v>18051.131601168119</v>
      </c>
      <c r="I242" s="10">
        <f>tab_dinamicas!J242</f>
        <v>10914.243640722092</v>
      </c>
      <c r="J242" s="10">
        <f>tab_dinamicas!K242</f>
        <v>337.02501983361782</v>
      </c>
      <c r="K242" s="10">
        <f>tab_dinamicas!L242</f>
        <v>32270.946787187229</v>
      </c>
      <c r="L242" s="10">
        <f t="shared" si="7"/>
        <v>661288.44135666545</v>
      </c>
      <c r="N242" s="1" t="s">
        <v>542</v>
      </c>
      <c r="O242" s="9">
        <f>+B242/'Total x Ano'!$I$30</f>
        <v>1.7918710347716193E-4</v>
      </c>
      <c r="P242" s="9">
        <f>+C242/'Total x Ano'!$I$30</f>
        <v>4.5344297581314176E-5</v>
      </c>
      <c r="Q242" s="9">
        <f>+D242/'Total x Ano'!$I$30</f>
        <v>1.8487692963781194E-3</v>
      </c>
      <c r="R242" s="9">
        <f>+E242/'Total x Ano'!$I$30</f>
        <v>3.3653346950476681E-5</v>
      </c>
      <c r="S242" s="9">
        <f>+F242/'Total x Ano'!$I$30</f>
        <v>1.072034046199648E-3</v>
      </c>
      <c r="T242" s="9">
        <f>+G242/'Total x Ano'!$I$30</f>
        <v>9.3371199976191759E-5</v>
      </c>
      <c r="U242" s="9">
        <f>+H242/'Total x Ano'!$I$30</f>
        <v>9.8496417317026151E-5</v>
      </c>
      <c r="V242" s="9">
        <f>+I242/'Total x Ano'!$I$30</f>
        <v>5.9553823000586623E-5</v>
      </c>
      <c r="W242" s="9">
        <f>+J242/'Total x Ano'!$I$30</f>
        <v>1.838984820079805E-6</v>
      </c>
      <c r="X242" s="9">
        <f>+K242/'Total x Ano'!$I$30</f>
        <v>1.7608716795132373E-4</v>
      </c>
      <c r="Y242" s="9">
        <f>+L242/'Total x Ano'!$I$30</f>
        <v>3.6083356836519283E-3</v>
      </c>
    </row>
    <row r="243" spans="1:25" x14ac:dyDescent="0.25">
      <c r="A243" s="1" t="s">
        <v>543</v>
      </c>
      <c r="B243" s="10">
        <f>tab_dinamicas!C243</f>
        <v>88576.681383443298</v>
      </c>
      <c r="C243" s="10">
        <f>tab_dinamicas!D243</f>
        <v>9001.9624797531578</v>
      </c>
      <c r="D243" s="10">
        <f>tab_dinamicas!E243</f>
        <v>299568.09203204192</v>
      </c>
      <c r="E243" s="10">
        <f>tab_dinamicas!F243</f>
        <v>12877.837905841428</v>
      </c>
      <c r="F243" s="10">
        <f>tab_dinamicas!G243</f>
        <v>243091.9169882228</v>
      </c>
      <c r="G243" s="10">
        <f>tab_dinamicas!H243</f>
        <v>18061.143601375654</v>
      </c>
      <c r="H243" s="10">
        <f>tab_dinamicas!I243</f>
        <v>11044.923064282155</v>
      </c>
      <c r="I243" s="10">
        <f>tab_dinamicas!J243</f>
        <v>5046.8090264763523</v>
      </c>
      <c r="J243" s="10">
        <f>tab_dinamicas!K243</f>
        <v>1048.3577768803225</v>
      </c>
      <c r="K243" s="10">
        <f>tab_dinamicas!L243</f>
        <v>55417.816044791594</v>
      </c>
      <c r="L243" s="10">
        <f t="shared" si="7"/>
        <v>743735.54030310875</v>
      </c>
      <c r="N243" s="1" t="s">
        <v>543</v>
      </c>
      <c r="O243" s="9">
        <f>+B243/'Total x Ano'!$I$30</f>
        <v>4.8332071179051821E-4</v>
      </c>
      <c r="P243" s="9">
        <f>+C243/'Total x Ano'!$I$30</f>
        <v>4.9119416592176488E-5</v>
      </c>
      <c r="Q243" s="9">
        <f>+D243/'Total x Ano'!$I$30</f>
        <v>1.6346002267106563E-3</v>
      </c>
      <c r="R243" s="9">
        <f>+E243/'Total x Ano'!$I$30</f>
        <v>7.0268220549269818E-5</v>
      </c>
      <c r="S243" s="9">
        <f>+F243/'Total x Ano'!$I$30</f>
        <v>1.3264366706250391E-3</v>
      </c>
      <c r="T243" s="9">
        <f>+G243/'Total x Ano'!$I$30</f>
        <v>9.8551048027854032E-5</v>
      </c>
      <c r="U243" s="9">
        <f>+H243/'Total x Ano'!$I$30</f>
        <v>6.0266878299396118E-5</v>
      </c>
      <c r="V243" s="9">
        <f>+I243/'Total x Ano'!$I$30</f>
        <v>2.7538030245094528E-5</v>
      </c>
      <c r="W243" s="9">
        <f>+J243/'Total x Ano'!$I$30</f>
        <v>5.7203884704087995E-6</v>
      </c>
      <c r="X243" s="9">
        <f>+K243/'Total x Ano'!$I$30</f>
        <v>3.0238859571511597E-4</v>
      </c>
      <c r="Y243" s="9">
        <f>+L243/'Total x Ano'!$I$30</f>
        <v>4.0582101870255301E-3</v>
      </c>
    </row>
    <row r="244" spans="1:25" x14ac:dyDescent="0.25">
      <c r="A244" s="1" t="s">
        <v>544</v>
      </c>
      <c r="B244" s="10">
        <f>tab_dinamicas!C244</f>
        <v>237063.77493882878</v>
      </c>
      <c r="C244" s="10">
        <f>tab_dinamicas!D244</f>
        <v>170292.06276707049</v>
      </c>
      <c r="D244" s="10">
        <f>tab_dinamicas!E244</f>
        <v>1405888.1339339863</v>
      </c>
      <c r="E244" s="10">
        <f>tab_dinamicas!F244</f>
        <v>22098.207481046607</v>
      </c>
      <c r="F244" s="10">
        <f>tab_dinamicas!G244</f>
        <v>1491603.7870598831</v>
      </c>
      <c r="G244" s="10">
        <f>tab_dinamicas!H244</f>
        <v>84779.632864279367</v>
      </c>
      <c r="H244" s="10">
        <f>tab_dinamicas!I244</f>
        <v>49974.343800729024</v>
      </c>
      <c r="I244" s="10">
        <f>tab_dinamicas!J244</f>
        <v>109331.6260660728</v>
      </c>
      <c r="J244" s="10">
        <f>tab_dinamicas!K244</f>
        <v>30964.879242034076</v>
      </c>
      <c r="K244" s="10">
        <f>tab_dinamicas!L244</f>
        <v>383017.39906247705</v>
      </c>
      <c r="L244" s="10">
        <f t="shared" si="7"/>
        <v>3985013.8472164078</v>
      </c>
      <c r="N244" s="1" t="s">
        <v>544</v>
      </c>
      <c r="O244" s="9">
        <f>+B244/'Total x Ano'!$I$30</f>
        <v>1.293543974030605E-3</v>
      </c>
      <c r="P244" s="9">
        <f>+C244/'Total x Ano'!$I$30</f>
        <v>9.292025813493691E-4</v>
      </c>
      <c r="Q244" s="9">
        <f>+D244/'Total x Ano'!$I$30</f>
        <v>7.6712611375597149E-3</v>
      </c>
      <c r="R244" s="9">
        <f>+E244/'Total x Ano'!$I$30</f>
        <v>1.2057938051210843E-4</v>
      </c>
      <c r="S244" s="9">
        <f>+F244/'Total x Ano'!$I$30</f>
        <v>8.1389705824536553E-3</v>
      </c>
      <c r="T244" s="9">
        <f>+G244/'Total x Ano'!$I$30</f>
        <v>4.6260202867525222E-4</v>
      </c>
      <c r="U244" s="9">
        <f>+H244/'Total x Ano'!$I$30</f>
        <v>2.7268616344377074E-4</v>
      </c>
      <c r="V244" s="9">
        <f>+I244/'Total x Ano'!$I$30</f>
        <v>5.9657054775757632E-4</v>
      </c>
      <c r="W244" s="9">
        <f>+J244/'Total x Ano'!$I$30</f>
        <v>1.6896058016647238E-4</v>
      </c>
      <c r="X244" s="9">
        <f>+K244/'Total x Ano'!$I$30</f>
        <v>2.0899433016874341E-3</v>
      </c>
      <c r="Y244" s="9">
        <f>+L244/'Total x Ano'!$I$30</f>
        <v>2.174432027763596E-2</v>
      </c>
    </row>
    <row r="245" spans="1:25" x14ac:dyDescent="0.25">
      <c r="A245" s="1" t="s">
        <v>545</v>
      </c>
      <c r="B245" s="10">
        <f>tab_dinamicas!C245</f>
        <v>789314.83604109578</v>
      </c>
      <c r="C245" s="10">
        <f>tab_dinamicas!D245</f>
        <v>348063.85442507989</v>
      </c>
      <c r="D245" s="10">
        <f>tab_dinamicas!E245</f>
        <v>3306618.4402327109</v>
      </c>
      <c r="E245" s="10">
        <f>tab_dinamicas!F245</f>
        <v>65591.523405396307</v>
      </c>
      <c r="F245" s="10">
        <f>tab_dinamicas!G245</f>
        <v>3866330.0157468799</v>
      </c>
      <c r="G245" s="10">
        <f>tab_dinamicas!H245</f>
        <v>282955.22398996266</v>
      </c>
      <c r="H245" s="10">
        <f>tab_dinamicas!I245</f>
        <v>157877.40385384986</v>
      </c>
      <c r="I245" s="10">
        <f>tab_dinamicas!J245</f>
        <v>264003.86857968004</v>
      </c>
      <c r="J245" s="10">
        <f>tab_dinamicas!K245</f>
        <v>169097.74236198096</v>
      </c>
      <c r="K245" s="10">
        <f>tab_dinamicas!L245</f>
        <v>634467.57922682818</v>
      </c>
      <c r="L245" s="10">
        <f t="shared" si="7"/>
        <v>9884320.4878634661</v>
      </c>
      <c r="N245" s="1" t="s">
        <v>545</v>
      </c>
      <c r="O245" s="9">
        <f>+B245/'Total x Ano'!$I$30</f>
        <v>4.3069146690057286E-3</v>
      </c>
      <c r="P245" s="9">
        <f>+C245/'Total x Ano'!$I$30</f>
        <v>1.8992184764863602E-3</v>
      </c>
      <c r="Q245" s="9">
        <f>+D245/'Total x Ano'!$I$30</f>
        <v>1.8042640040154559E-2</v>
      </c>
      <c r="R245" s="9">
        <f>+E245/'Total x Ano'!$I$30</f>
        <v>3.5790166536591708E-4</v>
      </c>
      <c r="S245" s="9">
        <f>+F245/'Total x Ano'!$I$30</f>
        <v>2.1096719204667783E-2</v>
      </c>
      <c r="T245" s="9">
        <f>+G245/'Total x Ano'!$I$30</f>
        <v>1.5439517277877721E-3</v>
      </c>
      <c r="U245" s="9">
        <f>+H245/'Total x Ano'!$I$30</f>
        <v>8.6146170769211931E-4</v>
      </c>
      <c r="V245" s="9">
        <f>+I245/'Total x Ano'!$I$30</f>
        <v>1.4405432184235345E-3</v>
      </c>
      <c r="W245" s="9">
        <f>+J245/'Total x Ano'!$I$30</f>
        <v>9.2268574442030222E-4</v>
      </c>
      <c r="X245" s="9">
        <f>+K245/'Total x Ano'!$I$30</f>
        <v>3.4619870287580755E-3</v>
      </c>
      <c r="Y245" s="9">
        <f>+L245/'Total x Ano'!$I$30</f>
        <v>5.3934023482762161E-2</v>
      </c>
    </row>
    <row r="246" spans="1:25" x14ac:dyDescent="0.25">
      <c r="A246" s="1" t="s">
        <v>546</v>
      </c>
      <c r="B246" s="10">
        <f>tab_dinamicas!C246</f>
        <v>149422.85800989618</v>
      </c>
      <c r="C246" s="10">
        <f>tab_dinamicas!D246</f>
        <v>17038.363769524614</v>
      </c>
      <c r="D246" s="10">
        <f>tab_dinamicas!E246</f>
        <v>866463.53791347577</v>
      </c>
      <c r="E246" s="10">
        <f>tab_dinamicas!F246</f>
        <v>8310.5328749124619</v>
      </c>
      <c r="F246" s="10">
        <f>tab_dinamicas!G246</f>
        <v>982730.49230804888</v>
      </c>
      <c r="G246" s="10">
        <f>tab_dinamicas!H246</f>
        <v>57575.39125432272</v>
      </c>
      <c r="H246" s="10">
        <f>tab_dinamicas!I246</f>
        <v>55789.771749598127</v>
      </c>
      <c r="I246" s="10">
        <f>tab_dinamicas!J246</f>
        <v>122257.92588212313</v>
      </c>
      <c r="J246" s="10">
        <f>tab_dinamicas!K246</f>
        <v>2762.967547733384</v>
      </c>
      <c r="K246" s="10">
        <f>tab_dinamicas!L246</f>
        <v>137161.03404538624</v>
      </c>
      <c r="L246" s="10">
        <f t="shared" si="7"/>
        <v>2399512.8753550211</v>
      </c>
      <c r="N246" s="1" t="s">
        <v>546</v>
      </c>
      <c r="O246" s="9">
        <f>+B246/'Total x Ano'!$I$30</f>
        <v>8.1532928264137618E-4</v>
      </c>
      <c r="P246" s="9">
        <f>+C246/'Total x Ano'!$I$30</f>
        <v>9.2970226206416607E-5</v>
      </c>
      <c r="Q246" s="9">
        <f>+D246/'Total x Ano'!$I$30</f>
        <v>4.7278783461303826E-3</v>
      </c>
      <c r="R246" s="9">
        <f>+E246/'Total x Ano'!$I$30</f>
        <v>4.5346614952453877E-5</v>
      </c>
      <c r="S246" s="9">
        <f>+F246/'Total x Ano'!$I$30</f>
        <v>5.3622916734082388E-3</v>
      </c>
      <c r="T246" s="9">
        <f>+G246/'Total x Ano'!$I$30</f>
        <v>3.1416145477604574E-4</v>
      </c>
      <c r="U246" s="9">
        <f>+H246/'Total x Ano'!$I$30</f>
        <v>3.0441818062610862E-4</v>
      </c>
      <c r="V246" s="9">
        <f>+I246/'Total x Ano'!$I$30</f>
        <v>6.6710320184139576E-4</v>
      </c>
      <c r="W246" s="9">
        <f>+J246/'Total x Ano'!$I$30</f>
        <v>1.5076196364184557E-5</v>
      </c>
      <c r="X246" s="9">
        <f>+K246/'Total x Ano'!$I$30</f>
        <v>7.4842235641863852E-4</v>
      </c>
      <c r="Y246" s="9">
        <f>+L246/'Total x Ano'!$I$30</f>
        <v>1.3092997533365239E-2</v>
      </c>
    </row>
    <row r="247" spans="1:25" x14ac:dyDescent="0.25">
      <c r="A247" s="1" t="s">
        <v>547</v>
      </c>
      <c r="B247" s="10">
        <f>tab_dinamicas!C247</f>
        <v>1236833.5780299546</v>
      </c>
      <c r="C247" s="10">
        <f>tab_dinamicas!D247</f>
        <v>512176.0568471154</v>
      </c>
      <c r="D247" s="10">
        <f>tab_dinamicas!E247</f>
        <v>17438126.304534368</v>
      </c>
      <c r="E247" s="10">
        <f>tab_dinamicas!F247</f>
        <v>252268.41895966913</v>
      </c>
      <c r="F247" s="10">
        <f>tab_dinamicas!G247</f>
        <v>6837416.4803032437</v>
      </c>
      <c r="G247" s="10">
        <f>tab_dinamicas!H247</f>
        <v>489152.91789504758</v>
      </c>
      <c r="H247" s="10">
        <f>tab_dinamicas!I247</f>
        <v>244909.9216165485</v>
      </c>
      <c r="I247" s="10">
        <f>tab_dinamicas!J247</f>
        <v>564514.6736055261</v>
      </c>
      <c r="J247" s="10">
        <f>tab_dinamicas!K247</f>
        <v>437241.29299248051</v>
      </c>
      <c r="K247" s="10">
        <f>tab_dinamicas!L247</f>
        <v>1396253.7406457148</v>
      </c>
      <c r="L247" s="10">
        <f t="shared" si="7"/>
        <v>29408893.385429669</v>
      </c>
      <c r="N247" s="1" t="s">
        <v>547</v>
      </c>
      <c r="O247" s="9">
        <f>+B247/'Total x Ano'!$I$30</f>
        <v>6.748811041046624E-3</v>
      </c>
      <c r="P247" s="9">
        <f>+C247/'Total x Ano'!$I$30</f>
        <v>2.7947005068500994E-3</v>
      </c>
      <c r="Q247" s="9">
        <f>+D247/'Total x Ano'!$I$30</f>
        <v>9.5151539729912554E-2</v>
      </c>
      <c r="R247" s="9">
        <f>+E247/'Total x Ano'!$I$30</f>
        <v>1.3765084659927932E-3</v>
      </c>
      <c r="S247" s="9">
        <f>+F247/'Total x Ano'!$I$30</f>
        <v>3.730852125473838E-2</v>
      </c>
      <c r="T247" s="9">
        <f>+G247/'Total x Ano'!$I$30</f>
        <v>2.6690742163618061E-3</v>
      </c>
      <c r="U247" s="9">
        <f>+H247/'Total x Ano'!$I$30</f>
        <v>1.336356654951355E-3</v>
      </c>
      <c r="V247" s="9">
        <f>+I247/'Total x Ano'!$I$30</f>
        <v>3.0802873804009366E-3</v>
      </c>
      <c r="W247" s="9">
        <f>+J247/'Total x Ano'!$I$30</f>
        <v>2.3858172337537301E-3</v>
      </c>
      <c r="X247" s="9">
        <f>+K247/'Total x Ano'!$I$30</f>
        <v>7.6186908476252859E-3</v>
      </c>
      <c r="Y247" s="9">
        <f>+L247/'Total x Ano'!$I$30</f>
        <v>0.16047030733163356</v>
      </c>
    </row>
    <row r="248" spans="1:25" x14ac:dyDescent="0.25">
      <c r="A248" s="1" t="s">
        <v>548</v>
      </c>
      <c r="B248" s="10">
        <f>tab_dinamicas!C248</f>
        <v>5341865.0535851503</v>
      </c>
      <c r="C248" s="10">
        <f>tab_dinamicas!D248</f>
        <v>1911772.438367846</v>
      </c>
      <c r="D248" s="10">
        <f>tab_dinamicas!E248</f>
        <v>27441256.52724902</v>
      </c>
      <c r="E248" s="10">
        <f>tab_dinamicas!F248</f>
        <v>3463705.695872128</v>
      </c>
      <c r="F248" s="10">
        <f>tab_dinamicas!G248</f>
        <v>29665211.03666842</v>
      </c>
      <c r="G248" s="10">
        <f>tab_dinamicas!H248</f>
        <v>1602894.7384271489</v>
      </c>
      <c r="H248" s="10">
        <f>tab_dinamicas!I248</f>
        <v>785570.11007679394</v>
      </c>
      <c r="I248" s="10">
        <f>tab_dinamicas!J248</f>
        <v>3010410.6114302925</v>
      </c>
      <c r="J248" s="10">
        <f>tab_dinamicas!K248</f>
        <v>411732.39106655278</v>
      </c>
      <c r="K248" s="10">
        <f>tab_dinamicas!L248</f>
        <v>11053243.645533774</v>
      </c>
      <c r="L248" s="10">
        <f t="shared" si="7"/>
        <v>84687662.248277128</v>
      </c>
      <c r="N248" s="1" t="s">
        <v>548</v>
      </c>
      <c r="O248" s="9">
        <f>+B248/'Total x Ano'!$I$30</f>
        <v>2.9148010285134307E-2</v>
      </c>
      <c r="P248" s="9">
        <f>+C248/'Total x Ano'!$I$30</f>
        <v>1.0431630551764557E-2</v>
      </c>
      <c r="Q248" s="9">
        <f>+D248/'Total x Ano'!$I$30</f>
        <v>0.14973385128035852</v>
      </c>
      <c r="R248" s="9">
        <f>+E248/'Total x Ano'!$I$30</f>
        <v>1.8899790285829193E-2</v>
      </c>
      <c r="S248" s="9">
        <f>+F248/'Total x Ano'!$I$30</f>
        <v>0.1618689105272636</v>
      </c>
      <c r="T248" s="9">
        <f>+G248/'Total x Ano'!$I$30</f>
        <v>8.7462322340594589E-3</v>
      </c>
      <c r="U248" s="9">
        <f>+H248/'Total x Ano'!$I$30</f>
        <v>4.2864814851219044E-3</v>
      </c>
      <c r="V248" s="9">
        <f>+I248/'Total x Ano'!$I$30</f>
        <v>1.6426375167518804E-2</v>
      </c>
      <c r="W248" s="9">
        <f>+J248/'Total x Ano'!$I$30</f>
        <v>2.2466273200735993E-3</v>
      </c>
      <c r="X248" s="9">
        <f>+K248/'Total x Ano'!$I$30</f>
        <v>6.0312279743548608E-2</v>
      </c>
      <c r="Y248" s="9">
        <f>+L248/'Total x Ano'!$I$30</f>
        <v>0.46210018888067256</v>
      </c>
    </row>
    <row r="249" spans="1:25" x14ac:dyDescent="0.25">
      <c r="A249" s="1" t="s">
        <v>549</v>
      </c>
      <c r="B249" s="10">
        <f>tab_dinamicas!C249</f>
        <v>854962.45979182562</v>
      </c>
      <c r="C249" s="10">
        <f>tab_dinamicas!D249</f>
        <v>211636.14663638407</v>
      </c>
      <c r="D249" s="10">
        <f>tab_dinamicas!E249</f>
        <v>2762063.1757906498</v>
      </c>
      <c r="E249" s="10">
        <f>tab_dinamicas!F249</f>
        <v>97086.499029912549</v>
      </c>
      <c r="F249" s="10">
        <f>tab_dinamicas!G249</f>
        <v>4208580.7377757318</v>
      </c>
      <c r="G249" s="10">
        <f>tab_dinamicas!H249</f>
        <v>229733.86047196598</v>
      </c>
      <c r="H249" s="10">
        <f>tab_dinamicas!I249</f>
        <v>132324.34350172593</v>
      </c>
      <c r="I249" s="10">
        <f>tab_dinamicas!J249</f>
        <v>304331.41578595631</v>
      </c>
      <c r="J249" s="10">
        <f>tab_dinamicas!K249</f>
        <v>196450.29542727431</v>
      </c>
      <c r="K249" s="10">
        <f>tab_dinamicas!L249</f>
        <v>604025.82718157303</v>
      </c>
      <c r="L249" s="10">
        <f t="shared" si="7"/>
        <v>9601194.7613929994</v>
      </c>
      <c r="N249" s="1" t="s">
        <v>549</v>
      </c>
      <c r="O249" s="9">
        <f>+B249/'Total x Ano'!$I$30</f>
        <v>4.6651224472042197E-3</v>
      </c>
      <c r="P249" s="9">
        <f>+C249/'Total x Ano'!$I$30</f>
        <v>1.1547975317578254E-3</v>
      </c>
      <c r="Q249" s="9">
        <f>+D249/'Total x Ano'!$I$30</f>
        <v>1.5071261637750254E-2</v>
      </c>
      <c r="R249" s="9">
        <f>+E249/'Total x Ano'!$I$30</f>
        <v>5.2975472871077533E-4</v>
      </c>
      <c r="S249" s="9">
        <f>+F249/'Total x Ano'!$I$30</f>
        <v>2.2964218189707914E-2</v>
      </c>
      <c r="T249" s="9">
        <f>+G249/'Total x Ano'!$I$30</f>
        <v>1.253548126114926E-3</v>
      </c>
      <c r="U249" s="9">
        <f>+H249/'Total x Ano'!$I$30</f>
        <v>7.2203084253754464E-4</v>
      </c>
      <c r="V249" s="9">
        <f>+I249/'Total x Ano'!$I$30</f>
        <v>1.6605914130056636E-3</v>
      </c>
      <c r="W249" s="9">
        <f>+J249/'Total x Ano'!$I$30</f>
        <v>1.071935583207744E-3</v>
      </c>
      <c r="X249" s="9">
        <f>+K249/'Total x Ano'!$I$30</f>
        <v>3.2958809042469201E-3</v>
      </c>
      <c r="Y249" s="9">
        <f>+L249/'Total x Ano'!$I$30</f>
        <v>5.2389141404243791E-2</v>
      </c>
    </row>
    <row r="250" spans="1:25" x14ac:dyDescent="0.25">
      <c r="A250" s="1" t="s">
        <v>550</v>
      </c>
      <c r="B250" s="10">
        <f>tab_dinamicas!C250</f>
        <v>495734.27970499877</v>
      </c>
      <c r="C250" s="10">
        <f>tab_dinamicas!D250</f>
        <v>99831.700303509584</v>
      </c>
      <c r="D250" s="10">
        <f>tab_dinamicas!E250</f>
        <v>1983166.3539665965</v>
      </c>
      <c r="E250" s="10">
        <f>tab_dinamicas!F250</f>
        <v>56539.119786158219</v>
      </c>
      <c r="F250" s="10">
        <f>tab_dinamicas!G250</f>
        <v>1528193.2272163793</v>
      </c>
      <c r="G250" s="10">
        <f>tab_dinamicas!H250</f>
        <v>190122.34057234789</v>
      </c>
      <c r="H250" s="10">
        <f>tab_dinamicas!I250</f>
        <v>146161.28315340306</v>
      </c>
      <c r="I250" s="10">
        <f>tab_dinamicas!J250</f>
        <v>131349.78033308635</v>
      </c>
      <c r="J250" s="10">
        <f>tab_dinamicas!K250</f>
        <v>3407.7019685770674</v>
      </c>
      <c r="K250" s="10">
        <f>tab_dinamicas!L250</f>
        <v>392175.34068827424</v>
      </c>
      <c r="L250" s="10">
        <f t="shared" si="7"/>
        <v>5026681.1276933299</v>
      </c>
      <c r="N250" s="1" t="s">
        <v>550</v>
      </c>
      <c r="O250" s="9">
        <f>+B250/'Total x Ano'!$I$30</f>
        <v>2.7049855693822089E-3</v>
      </c>
      <c r="P250" s="9">
        <f>+C250/'Total x Ano'!$I$30</f>
        <v>5.4473398298899179E-4</v>
      </c>
      <c r="Q250" s="9">
        <f>+D250/'Total x Ano'!$I$30</f>
        <v>1.0821193104411174E-2</v>
      </c>
      <c r="R250" s="9">
        <f>+E250/'Total x Ano'!$I$30</f>
        <v>3.0850701552884348E-4</v>
      </c>
      <c r="S250" s="9">
        <f>+F250/'Total x Ano'!$I$30</f>
        <v>8.3386217094122209E-3</v>
      </c>
      <c r="T250" s="9">
        <f>+G250/'Total x Ano'!$I$30</f>
        <v>1.0374069511017213E-3</v>
      </c>
      <c r="U250" s="9">
        <f>+H250/'Total x Ano'!$I$30</f>
        <v>7.9753242395828514E-4</v>
      </c>
      <c r="V250" s="9">
        <f>+I250/'Total x Ano'!$I$30</f>
        <v>7.1671311605473983E-4</v>
      </c>
      <c r="W250" s="9">
        <f>+J250/'Total x Ano'!$I$30</f>
        <v>1.8594204651817958E-5</v>
      </c>
      <c r="X250" s="9">
        <f>+K250/'Total x Ano'!$I$30</f>
        <v>2.1399138220996347E-3</v>
      </c>
      <c r="Y250" s="9">
        <f>+L250/'Total x Ano'!$I$30</f>
        <v>2.7428201899589631E-2</v>
      </c>
    </row>
    <row r="251" spans="1:25" x14ac:dyDescent="0.25">
      <c r="A251" s="1" t="s">
        <v>551</v>
      </c>
      <c r="B251" s="10">
        <f>tab_dinamicas!C251</f>
        <v>1075282.4707191363</v>
      </c>
      <c r="C251" s="10">
        <f>tab_dinamicas!D251</f>
        <v>135899.59760523099</v>
      </c>
      <c r="D251" s="10">
        <f>tab_dinamicas!E251</f>
        <v>3574885.2741401368</v>
      </c>
      <c r="E251" s="10">
        <f>tab_dinamicas!F251</f>
        <v>146375.67588425087</v>
      </c>
      <c r="F251" s="10">
        <f>tab_dinamicas!G251</f>
        <v>3302996.5500809639</v>
      </c>
      <c r="G251" s="10">
        <f>tab_dinamicas!H251</f>
        <v>231994.16220111999</v>
      </c>
      <c r="H251" s="10">
        <f>tab_dinamicas!I251</f>
        <v>123144.88546769755</v>
      </c>
      <c r="I251" s="10">
        <f>tab_dinamicas!J251</f>
        <v>239637.50621983496</v>
      </c>
      <c r="J251" s="10">
        <f>tab_dinamicas!K251</f>
        <v>111273.34925161416</v>
      </c>
      <c r="K251" s="10">
        <f>tab_dinamicas!L251</f>
        <v>656614.96742790658</v>
      </c>
      <c r="L251" s="10">
        <f t="shared" si="7"/>
        <v>9598104.4389978908</v>
      </c>
      <c r="N251" s="1" t="s">
        <v>551</v>
      </c>
      <c r="O251" s="9">
        <f>+B251/'Total x Ano'!$I$30</f>
        <v>5.8673036854255331E-3</v>
      </c>
      <c r="P251" s="9">
        <f>+C251/'Total x Ano'!$I$30</f>
        <v>7.415392992910513E-4</v>
      </c>
      <c r="Q251" s="9">
        <f>+D251/'Total x Ano'!$I$30</f>
        <v>1.9506444227541529E-2</v>
      </c>
      <c r="R251" s="9">
        <f>+E251/'Total x Ano'!$I$30</f>
        <v>7.9870226285558494E-4</v>
      </c>
      <c r="S251" s="9">
        <f>+F251/'Total x Ano'!$I$30</f>
        <v>1.8022877112724579E-2</v>
      </c>
      <c r="T251" s="9">
        <f>+G251/'Total x Ano'!$I$30</f>
        <v>1.2658815148074523E-3</v>
      </c>
      <c r="U251" s="9">
        <f>+H251/'Total x Ano'!$I$30</f>
        <v>6.7194291734590293E-4</v>
      </c>
      <c r="V251" s="9">
        <f>+I251/'Total x Ano'!$I$30</f>
        <v>1.3075875983261291E-3</v>
      </c>
      <c r="W251" s="9">
        <f>+J251/'Total x Ano'!$I$30</f>
        <v>6.071656052544066E-4</v>
      </c>
      <c r="X251" s="9">
        <f>+K251/'Total x Ano'!$I$30</f>
        <v>3.5828347650071666E-3</v>
      </c>
      <c r="Y251" s="9">
        <f>+L251/'Total x Ano'!$I$30</f>
        <v>5.2372278988579331E-2</v>
      </c>
    </row>
    <row r="252" spans="1:25" x14ac:dyDescent="0.25">
      <c r="A252" s="1" t="s">
        <v>552</v>
      </c>
      <c r="B252" s="10">
        <f>tab_dinamicas!C252</f>
        <v>82621.468516544293</v>
      </c>
      <c r="C252" s="10">
        <f>tab_dinamicas!D252</f>
        <v>28227.233034542034</v>
      </c>
      <c r="D252" s="10">
        <f>tab_dinamicas!E252</f>
        <v>472575.54849469673</v>
      </c>
      <c r="E252" s="10">
        <f>tab_dinamicas!F252</f>
        <v>5227.6816842288526</v>
      </c>
      <c r="F252" s="10">
        <f>tab_dinamicas!G252</f>
        <v>339068.02536417771</v>
      </c>
      <c r="G252" s="10">
        <f>tab_dinamicas!H252</f>
        <v>25757.476068195996</v>
      </c>
      <c r="H252" s="10">
        <f>tab_dinamicas!I252</f>
        <v>28900.0692988595</v>
      </c>
      <c r="I252" s="10">
        <f>tab_dinamicas!J252</f>
        <v>26962.253465198723</v>
      </c>
      <c r="J252" s="10">
        <f>tab_dinamicas!K252</f>
        <v>13158.954320201798</v>
      </c>
      <c r="K252" s="10">
        <f>tab_dinamicas!L252</f>
        <v>117038.68585382143</v>
      </c>
      <c r="L252" s="10">
        <f t="shared" si="7"/>
        <v>1139537.3961004671</v>
      </c>
      <c r="N252" s="1" t="s">
        <v>552</v>
      </c>
      <c r="O252" s="9">
        <f>+B252/'Total x Ano'!$I$30</f>
        <v>4.5082595496807892E-4</v>
      </c>
      <c r="P252" s="9">
        <f>+C252/'Total x Ano'!$I$30</f>
        <v>1.5402255028129549E-4</v>
      </c>
      <c r="Q252" s="9">
        <f>+D252/'Total x Ano'!$I$30</f>
        <v>2.5786194165990151E-3</v>
      </c>
      <c r="R252" s="9">
        <f>+E252/'Total x Ano'!$I$30</f>
        <v>2.8524966087835659E-5</v>
      </c>
      <c r="S252" s="9">
        <f>+F252/'Total x Ano'!$I$30</f>
        <v>1.8501325270360823E-3</v>
      </c>
      <c r="T252" s="9">
        <f>+G252/'Total x Ano'!$I$30</f>
        <v>1.4054626423986471E-4</v>
      </c>
      <c r="U252" s="9">
        <f>+H252/'Total x Ano'!$I$30</f>
        <v>1.5769389692817017E-4</v>
      </c>
      <c r="V252" s="9">
        <f>+I252/'Total x Ano'!$I$30</f>
        <v>1.471201599872993E-4</v>
      </c>
      <c r="W252" s="9">
        <f>+J252/'Total x Ano'!$I$30</f>
        <v>7.18021387697604E-5</v>
      </c>
      <c r="X252" s="9">
        <f>+K252/'Total x Ano'!$I$30</f>
        <v>6.3862429784448146E-4</v>
      </c>
      <c r="Y252" s="9">
        <f>+L252/'Total x Ano'!$I$30</f>
        <v>6.2179121727418832E-3</v>
      </c>
    </row>
    <row r="253" spans="1:25" x14ac:dyDescent="0.25">
      <c r="A253" s="1" t="s">
        <v>553</v>
      </c>
      <c r="B253" s="10">
        <f>tab_dinamicas!C253</f>
        <v>75959.404396695638</v>
      </c>
      <c r="C253" s="10">
        <f>tab_dinamicas!D253</f>
        <v>21002.607991114412</v>
      </c>
      <c r="D253" s="10">
        <f>tab_dinamicas!E253</f>
        <v>536823.0661995979</v>
      </c>
      <c r="E253" s="10">
        <f>tab_dinamicas!F253</f>
        <v>8803.065861496676</v>
      </c>
      <c r="F253" s="10">
        <f>tab_dinamicas!G253</f>
        <v>331488.85274010996</v>
      </c>
      <c r="G253" s="10">
        <f>tab_dinamicas!H253</f>
        <v>31567.826902105076</v>
      </c>
      <c r="H253" s="10">
        <f>tab_dinamicas!I253</f>
        <v>16131.952276989909</v>
      </c>
      <c r="I253" s="10">
        <f>tab_dinamicas!J253</f>
        <v>46039.644372255229</v>
      </c>
      <c r="J253" s="10">
        <f>tab_dinamicas!K253</f>
        <v>2083.7417115520075</v>
      </c>
      <c r="K253" s="10">
        <f>tab_dinamicas!L253</f>
        <v>79018.693365997795</v>
      </c>
      <c r="L253" s="10">
        <f t="shared" si="7"/>
        <v>1148918.8558179149</v>
      </c>
      <c r="N253" s="1" t="s">
        <v>553</v>
      </c>
      <c r="O253" s="9">
        <f>+B253/'Total x Ano'!$I$30</f>
        <v>4.144742479261261E-4</v>
      </c>
      <c r="P253" s="9">
        <f>+C253/'Total x Ano'!$I$30</f>
        <v>1.1460121654117493E-4</v>
      </c>
      <c r="Q253" s="9">
        <f>+D253/'Total x Ano'!$I$30</f>
        <v>2.9291874837575008E-3</v>
      </c>
      <c r="R253" s="9">
        <f>+E253/'Total x Ano'!$I$30</f>
        <v>4.8034132591838917E-5</v>
      </c>
      <c r="S253" s="9">
        <f>+F253/'Total x Ano'!$I$30</f>
        <v>1.8087765962173381E-3</v>
      </c>
      <c r="T253" s="9">
        <f>+G253/'Total x Ano'!$I$30</f>
        <v>1.7225057802692975E-4</v>
      </c>
      <c r="U253" s="9">
        <f>+H253/'Total x Ano'!$I$30</f>
        <v>8.8024370921428849E-5</v>
      </c>
      <c r="V253" s="9">
        <f>+I253/'Total x Ano'!$I$30</f>
        <v>2.5121638495636888E-4</v>
      </c>
      <c r="W253" s="9">
        <f>+J253/'Total x Ano'!$I$30</f>
        <v>1.1369984870568411E-5</v>
      </c>
      <c r="X253" s="9">
        <f>+K253/'Total x Ano'!$I$30</f>
        <v>4.3116732898450477E-4</v>
      </c>
      <c r="Y253" s="9">
        <f>+L253/'Total x Ano'!$I$30</f>
        <v>6.2691023247937816E-3</v>
      </c>
    </row>
    <row r="254" spans="1:25" x14ac:dyDescent="0.25">
      <c r="A254" s="1" t="s">
        <v>554</v>
      </c>
      <c r="B254" s="10">
        <f>tab_dinamicas!C254</f>
        <v>295726.0283987443</v>
      </c>
      <c r="C254" s="10">
        <f>tab_dinamicas!D254</f>
        <v>63926.605557737275</v>
      </c>
      <c r="D254" s="10">
        <f>tab_dinamicas!E254</f>
        <v>1036810.7941515715</v>
      </c>
      <c r="E254" s="10">
        <f>tab_dinamicas!F254</f>
        <v>23619.273252701194</v>
      </c>
      <c r="F254" s="10">
        <f>tab_dinamicas!G254</f>
        <v>1000375.1527867105</v>
      </c>
      <c r="G254" s="10">
        <f>tab_dinamicas!H254</f>
        <v>58295.76884412572</v>
      </c>
      <c r="H254" s="10">
        <f>tab_dinamicas!I254</f>
        <v>57585.343373599026</v>
      </c>
      <c r="I254" s="10">
        <f>tab_dinamicas!J254</f>
        <v>97890.841302487679</v>
      </c>
      <c r="J254" s="10">
        <f>tab_dinamicas!K254</f>
        <v>7553.525011340912</v>
      </c>
      <c r="K254" s="10">
        <f>tab_dinamicas!L254</f>
        <v>176211.85864557594</v>
      </c>
      <c r="L254" s="10">
        <f t="shared" si="7"/>
        <v>2817995.1913245944</v>
      </c>
      <c r="N254" s="1" t="s">
        <v>554</v>
      </c>
      <c r="O254" s="9">
        <f>+B254/'Total x Ano'!$I$30</f>
        <v>1.6136359175833899E-3</v>
      </c>
      <c r="P254" s="9">
        <f>+C254/'Total x Ano'!$I$30</f>
        <v>3.4881700260100889E-4</v>
      </c>
      <c r="Q254" s="9">
        <f>+D254/'Total x Ano'!$I$30</f>
        <v>5.6573820919316757E-3</v>
      </c>
      <c r="R254" s="9">
        <f>+E254/'Total x Ano'!$I$30</f>
        <v>1.2887911109530576E-4</v>
      </c>
      <c r="S254" s="9">
        <f>+F254/'Total x Ano'!$I$30</f>
        <v>5.4585701716388449E-3</v>
      </c>
      <c r="T254" s="9">
        <f>+G254/'Total x Ano'!$I$30</f>
        <v>3.1809221176562296E-4</v>
      </c>
      <c r="U254" s="9">
        <f>+H254/'Total x Ano'!$I$30</f>
        <v>3.1421575874518665E-4</v>
      </c>
      <c r="V254" s="9">
        <f>+I254/'Total x Ano'!$I$30</f>
        <v>5.3414364093499068E-4</v>
      </c>
      <c r="W254" s="9">
        <f>+J254/'Total x Ano'!$I$30</f>
        <v>4.1215984026368958E-5</v>
      </c>
      <c r="X254" s="9">
        <f>+K254/'Total x Ano'!$I$30</f>
        <v>9.615040845550269E-4</v>
      </c>
      <c r="Y254" s="9">
        <f>+L254/'Total x Ano'!$I$30</f>
        <v>1.5376455974877424E-2</v>
      </c>
    </row>
    <row r="255" spans="1:25" x14ac:dyDescent="0.25">
      <c r="A255" s="1" t="s">
        <v>555</v>
      </c>
      <c r="B255" s="10">
        <f>tab_dinamicas!C255</f>
        <v>209945.57004536298</v>
      </c>
      <c r="C255" s="10">
        <f>tab_dinamicas!D255</f>
        <v>115980.40574463642</v>
      </c>
      <c r="D255" s="10">
        <f>tab_dinamicas!E255</f>
        <v>3181502.658151547</v>
      </c>
      <c r="E255" s="10">
        <f>tab_dinamicas!F255</f>
        <v>19942.137736674642</v>
      </c>
      <c r="F255" s="10">
        <f>tab_dinamicas!G255</f>
        <v>1659930.4323719873</v>
      </c>
      <c r="G255" s="10">
        <f>tab_dinamicas!H255</f>
        <v>130893.93464176918</v>
      </c>
      <c r="H255" s="10">
        <f>tab_dinamicas!I255</f>
        <v>41861.420466984913</v>
      </c>
      <c r="I255" s="10">
        <f>tab_dinamicas!J255</f>
        <v>56313.376669252721</v>
      </c>
      <c r="J255" s="10">
        <f>tab_dinamicas!K255</f>
        <v>63895.989158583994</v>
      </c>
      <c r="K255" s="10">
        <f>tab_dinamicas!L255</f>
        <v>471262.62236679613</v>
      </c>
      <c r="L255" s="10">
        <f t="shared" si="7"/>
        <v>5951528.5473535946</v>
      </c>
      <c r="N255" s="1" t="s">
        <v>555</v>
      </c>
      <c r="O255" s="9">
        <f>+B255/'Total x Ano'!$I$30</f>
        <v>1.1455728614659733E-3</v>
      </c>
      <c r="P255" s="9">
        <f>+C255/'Total x Ano'!$I$30</f>
        <v>6.3284976793823177E-4</v>
      </c>
      <c r="Q255" s="9">
        <f>+D255/'Total x Ano'!$I$30</f>
        <v>1.7359942879827228E-2</v>
      </c>
      <c r="R255" s="9">
        <f>+E255/'Total x Ano'!$I$30</f>
        <v>1.0881473605665876E-4</v>
      </c>
      <c r="S255" s="9">
        <f>+F255/'Total x Ano'!$I$30</f>
        <v>9.057448817976748E-3</v>
      </c>
      <c r="T255" s="9">
        <f>+G255/'Total x Ano'!$I$30</f>
        <v>7.1422578349098864E-4</v>
      </c>
      <c r="U255" s="9">
        <f>+H255/'Total x Ano'!$I$30</f>
        <v>2.284178095257378E-4</v>
      </c>
      <c r="V255" s="9">
        <f>+I255/'Total x Ano'!$I$30</f>
        <v>3.0727524298735189E-4</v>
      </c>
      <c r="W255" s="9">
        <f>+J255/'Total x Ano'!$I$30</f>
        <v>3.4864994351051118E-4</v>
      </c>
      <c r="X255" s="9">
        <f>+K255/'Total x Ano'!$I$30</f>
        <v>2.5714554047986823E-3</v>
      </c>
      <c r="Y255" s="9">
        <f>+L255/'Total x Ano'!$I$30</f>
        <v>3.247465324757811E-2</v>
      </c>
    </row>
    <row r="256" spans="1:25" x14ac:dyDescent="0.25">
      <c r="A256" s="1" t="s">
        <v>95</v>
      </c>
      <c r="B256" s="10">
        <f>tab_dinamicas!C256</f>
        <v>11987597.33226401</v>
      </c>
      <c r="C256" s="10">
        <f>tab_dinamicas!D256</f>
        <v>4250291.8437837353</v>
      </c>
      <c r="D256" s="10">
        <f>tab_dinamicas!E256</f>
        <v>70725954.822843149</v>
      </c>
      <c r="E256" s="10">
        <f>tab_dinamicas!F256</f>
        <v>4267585.3149118796</v>
      </c>
      <c r="F256" s="10">
        <f>tab_dinamicas!G256</f>
        <v>61853083.237468705</v>
      </c>
      <c r="G256" s="10">
        <f>tab_dinamicas!H256</f>
        <v>3722968.358890851</v>
      </c>
      <c r="H256" s="10">
        <f>tab_dinamicas!I256</f>
        <v>2185282.8286460629</v>
      </c>
      <c r="I256" s="10">
        <f>tab_dinamicas!J256</f>
        <v>5357387.8008334935</v>
      </c>
      <c r="J256" s="10">
        <f>tab_dinamicas!K256</f>
        <v>1804478.3608137383</v>
      </c>
      <c r="K256" s="10">
        <f>tab_dinamicas!L256</f>
        <v>17112255.260125615</v>
      </c>
      <c r="L256" s="10">
        <f t="shared" si="7"/>
        <v>183266885.16058126</v>
      </c>
      <c r="N256" s="1" t="s">
        <v>95</v>
      </c>
      <c r="O256" s="9">
        <f>+B256/'Total x Ano'!$I$30</f>
        <v>6.5410602257796283E-2</v>
      </c>
      <c r="P256" s="9">
        <f>+C256/'Total x Ano'!$I$30</f>
        <v>2.3191815804909678E-2</v>
      </c>
      <c r="Q256" s="9">
        <f>+D256/'Total x Ano'!$I$30</f>
        <v>0.38591780921507984</v>
      </c>
      <c r="R256" s="9">
        <f>+E256/'Total x Ano'!$I$30</f>
        <v>2.3286178030322041E-2</v>
      </c>
      <c r="S256" s="9">
        <f>+F256/'Total x Ano'!$I$30</f>
        <v>0.33750278007547346</v>
      </c>
      <c r="T256" s="9">
        <f>+G256/'Total x Ano'!$I$30</f>
        <v>2.0314463006389446E-2</v>
      </c>
      <c r="U256" s="9">
        <f>+H256/'Total x Ano'!$I$30</f>
        <v>1.1924046325833958E-2</v>
      </c>
      <c r="V256" s="9">
        <f>+I256/'Total x Ano'!$I$30</f>
        <v>2.9232710514718836E-2</v>
      </c>
      <c r="W256" s="9">
        <f>+J256/'Total x Ano'!$I$30</f>
        <v>9.8461779346150097E-3</v>
      </c>
      <c r="X256" s="9">
        <f>+K256/'Total x Ano'!$I$30</f>
        <v>9.337341683486132E-2</v>
      </c>
      <c r="Y256" s="9">
        <f>+L256/'Total x Ano'!$I$30</f>
        <v>1</v>
      </c>
    </row>
    <row r="259" spans="1:25" s="133" customFormat="1" x14ac:dyDescent="0.25">
      <c r="A259" s="123"/>
      <c r="B259" s="15">
        <f>B227+1</f>
        <v>2015</v>
      </c>
      <c r="C259" s="15">
        <f t="shared" ref="C259:L259" si="8">C227+1</f>
        <v>2015</v>
      </c>
      <c r="D259" s="15">
        <f t="shared" si="8"/>
        <v>2015</v>
      </c>
      <c r="E259" s="15">
        <f t="shared" si="8"/>
        <v>2015</v>
      </c>
      <c r="F259" s="15">
        <f t="shared" si="8"/>
        <v>2015</v>
      </c>
      <c r="G259" s="15">
        <f t="shared" si="8"/>
        <v>2015</v>
      </c>
      <c r="H259" s="15">
        <f t="shared" si="8"/>
        <v>2015</v>
      </c>
      <c r="I259" s="15">
        <f t="shared" si="8"/>
        <v>2015</v>
      </c>
      <c r="J259" s="15">
        <f t="shared" si="8"/>
        <v>2015</v>
      </c>
      <c r="K259" s="15">
        <f t="shared" si="8"/>
        <v>2015</v>
      </c>
      <c r="L259" s="15">
        <f t="shared" si="8"/>
        <v>2015</v>
      </c>
      <c r="M259" s="123"/>
      <c r="N259" s="123"/>
      <c r="O259" s="15">
        <v>2015</v>
      </c>
      <c r="P259" s="123">
        <v>2015</v>
      </c>
      <c r="Q259" s="123">
        <v>2015</v>
      </c>
      <c r="R259" s="123">
        <v>2015</v>
      </c>
      <c r="S259" s="123">
        <v>2015</v>
      </c>
      <c r="T259" s="123">
        <v>2015</v>
      </c>
      <c r="U259" s="123">
        <v>2015</v>
      </c>
      <c r="V259" s="123">
        <v>2015</v>
      </c>
      <c r="W259" s="123">
        <v>2015</v>
      </c>
      <c r="X259" s="123">
        <v>2015</v>
      </c>
      <c r="Y259" s="123">
        <v>2015</v>
      </c>
    </row>
    <row r="260" spans="1:25" s="133" customFormat="1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939</v>
      </c>
      <c r="M260" s="123"/>
      <c r="N260" s="123"/>
      <c r="O260" s="123" t="s">
        <v>780</v>
      </c>
      <c r="P260" s="123" t="s">
        <v>782</v>
      </c>
      <c r="Q260" s="123" t="s">
        <v>23</v>
      </c>
      <c r="R260" s="123" t="s">
        <v>787</v>
      </c>
      <c r="S260" s="123" t="s">
        <v>788</v>
      </c>
      <c r="T260" s="123" t="s">
        <v>791</v>
      </c>
      <c r="U260" s="123" t="s">
        <v>25</v>
      </c>
      <c r="V260" s="123" t="s">
        <v>24</v>
      </c>
      <c r="W260" s="123" t="s">
        <v>35</v>
      </c>
      <c r="X260" s="123" t="s">
        <v>795</v>
      </c>
      <c r="Y260" s="123" t="s">
        <v>939</v>
      </c>
    </row>
    <row r="261" spans="1:25" x14ac:dyDescent="0.25">
      <c r="A261" s="123" t="s">
        <v>529</v>
      </c>
      <c r="B261" s="184">
        <f>'[1]SCC x Ano'!B5</f>
        <v>61490.903425147902</v>
      </c>
      <c r="C261" s="184">
        <f>'[1]SCC x Ano'!C5</f>
        <v>2996.158207456223</v>
      </c>
      <c r="D261" s="184">
        <f>'[1]SCC x Ano'!D5</f>
        <v>269041.30522377766</v>
      </c>
      <c r="E261" s="184">
        <f>'[1]SCC x Ano'!E5</f>
        <v>456.52254537622173</v>
      </c>
      <c r="F261" s="184">
        <f>'[1]SCC x Ano'!F5</f>
        <v>159299.94057745385</v>
      </c>
      <c r="G261" s="184">
        <f>'[1]SCC x Ano'!G5</f>
        <v>11829.390423848527</v>
      </c>
      <c r="H261" s="184">
        <f>'[1]SCC x Ano'!H5</f>
        <v>3475.2968421783507</v>
      </c>
      <c r="I261" s="184">
        <f>'[1]SCC x Ano'!I5</f>
        <v>12851.811971466534</v>
      </c>
      <c r="J261" s="184">
        <f>'[1]SCC x Ano'!J5</f>
        <v>1487.1095790807601</v>
      </c>
      <c r="K261" s="184">
        <f>'[1]SCC x Ano'!K5</f>
        <v>16385.911707784693</v>
      </c>
      <c r="L261" s="185">
        <f>SUM(B261:K261)</f>
        <v>539314.35050357063</v>
      </c>
      <c r="M261" s="133"/>
      <c r="N261" s="123" t="s">
        <v>529</v>
      </c>
      <c r="O261" s="9">
        <f>B261/'Total x Ano'!$J$30</f>
        <v>3.9227133367088603E-4</v>
      </c>
      <c r="P261" s="9">
        <f>C261/'Total x Ano'!$J$30</f>
        <v>1.9113509648764717E-5</v>
      </c>
      <c r="Q261" s="9">
        <f>D261/'Total x Ano'!$J$30</f>
        <v>1.716305757991607E-3</v>
      </c>
      <c r="R261" s="9">
        <f>E261/'Total x Ano'!$J$30</f>
        <v>2.9123121917301271E-6</v>
      </c>
      <c r="S261" s="9">
        <f>F261/'Total x Ano'!$J$30</f>
        <v>1.0162283632745375E-3</v>
      </c>
      <c r="T261" s="9">
        <f>G261/'Total x Ano'!$J$30</f>
        <v>7.5463694621518852E-5</v>
      </c>
      <c r="U261" s="9">
        <f>H261/'Total x Ano'!$J$30</f>
        <v>2.2170097546916003E-5</v>
      </c>
      <c r="V261" s="9">
        <f>I261/'Total x Ano'!$J$30</f>
        <v>8.1986068529168137E-5</v>
      </c>
      <c r="W261" s="9">
        <f>J261/'Total x Ano'!$J$30</f>
        <v>9.4867765052576396E-6</v>
      </c>
      <c r="X261" s="9">
        <f>K261/'Total x Ano'!$J$30</f>
        <v>1.0453128968661964E-4</v>
      </c>
      <c r="Y261" s="9">
        <f>L261/'Total x Ano'!$J$30</f>
        <v>3.4404692036670054E-3</v>
      </c>
    </row>
    <row r="262" spans="1:25" x14ac:dyDescent="0.25">
      <c r="A262" s="123" t="s">
        <v>530</v>
      </c>
      <c r="B262" s="184">
        <f>'[1]SCC x Ano'!B6</f>
        <v>21533.460486201308</v>
      </c>
      <c r="C262" s="184">
        <f>'[1]SCC x Ano'!C6</f>
        <v>3515.2838529971878</v>
      </c>
      <c r="D262" s="184">
        <f>'[1]SCC x Ano'!D6</f>
        <v>83111.558316088485</v>
      </c>
      <c r="E262" s="184">
        <f>'[1]SCC x Ano'!E6</f>
        <v>0</v>
      </c>
      <c r="F262" s="184">
        <f>'[1]SCC x Ano'!F6</f>
        <v>42246.505844426778</v>
      </c>
      <c r="G262" s="184">
        <f>'[1]SCC x Ano'!G6</f>
        <v>2959.2427487394934</v>
      </c>
      <c r="H262" s="184">
        <f>'[1]SCC x Ano'!H6</f>
        <v>990.98445573176502</v>
      </c>
      <c r="I262" s="184">
        <f>'[1]SCC x Ano'!I6</f>
        <v>6738.2528063286172</v>
      </c>
      <c r="J262" s="184">
        <f>'[1]SCC x Ano'!J6</f>
        <v>33252.930237304055</v>
      </c>
      <c r="K262" s="184">
        <f>'[1]SCC x Ano'!K6</f>
        <v>6621.8761899255096</v>
      </c>
      <c r="L262" s="185">
        <f t="shared" ref="L262:L288" si="9">SUM(B262:K262)</f>
        <v>200970.09493774318</v>
      </c>
      <c r="M262" s="133"/>
      <c r="N262" s="123" t="s">
        <v>530</v>
      </c>
      <c r="O262" s="9">
        <f>B262/'Total x Ano'!$J$30</f>
        <v>1.3736924964444358E-4</v>
      </c>
      <c r="P262" s="9">
        <f>C262/'Total x Ano'!$J$30</f>
        <v>2.2425188254479137E-5</v>
      </c>
      <c r="Q262" s="9">
        <f>D262/'Total x Ano'!$J$30</f>
        <v>5.3019682600376802E-4</v>
      </c>
      <c r="R262" s="9">
        <f>E262/'Total x Ano'!$J$30</f>
        <v>0</v>
      </c>
      <c r="S262" s="9">
        <f>F262/'Total x Ano'!$J$30</f>
        <v>2.6950479286259264E-4</v>
      </c>
      <c r="T262" s="9">
        <f>G262/'Total x Ano'!$J$30</f>
        <v>1.8878013414081624E-5</v>
      </c>
      <c r="U262" s="9">
        <f>H262/'Total x Ano'!$J$30</f>
        <v>6.3218260335078421E-6</v>
      </c>
      <c r="V262" s="9">
        <f>I262/'Total x Ano'!$J$30</f>
        <v>4.2985600596479758E-5</v>
      </c>
      <c r="W262" s="9">
        <f>J262/'Total x Ano'!$J$30</f>
        <v>2.1213172300404886E-4</v>
      </c>
      <c r="X262" s="9">
        <f>K262/'Total x Ano'!$J$30</f>
        <v>4.2243194679804248E-5</v>
      </c>
      <c r="Y262" s="9">
        <f>L262/'Total x Ano'!$J$30</f>
        <v>1.2820564144932056E-3</v>
      </c>
    </row>
    <row r="263" spans="1:25" x14ac:dyDescent="0.25">
      <c r="A263" s="123" t="s">
        <v>531</v>
      </c>
      <c r="B263" s="184">
        <f>'[1]SCC x Ano'!B7</f>
        <v>198959.38112532723</v>
      </c>
      <c r="C263" s="184">
        <f>'[1]SCC x Ano'!C7</f>
        <v>85380.018736011814</v>
      </c>
      <c r="D263" s="184">
        <f>'[1]SCC x Ano'!D7</f>
        <v>503041.63343594217</v>
      </c>
      <c r="E263" s="184">
        <f>'[1]SCC x Ano'!E7</f>
        <v>2612.3165828041551</v>
      </c>
      <c r="F263" s="184">
        <f>'[1]SCC x Ano'!F7</f>
        <v>452927.005657167</v>
      </c>
      <c r="G263" s="184">
        <f>'[1]SCC x Ano'!G7</f>
        <v>16234.682383836014</v>
      </c>
      <c r="H263" s="184">
        <f>'[1]SCC x Ano'!H7</f>
        <v>14921.18954915541</v>
      </c>
      <c r="I263" s="184">
        <f>'[1]SCC x Ano'!I7</f>
        <v>34330.18408024589</v>
      </c>
      <c r="J263" s="184">
        <f>'[1]SCC x Ano'!J7</f>
        <v>0</v>
      </c>
      <c r="K263" s="184">
        <f>'[1]SCC x Ano'!K7</f>
        <v>65738.988152890568</v>
      </c>
      <c r="L263" s="185">
        <f t="shared" si="9"/>
        <v>1374145.3997033802</v>
      </c>
      <c r="M263" s="133"/>
      <c r="N263" s="123" t="s">
        <v>531</v>
      </c>
      <c r="O263" s="9">
        <f>B263/'Total x Ano'!$J$30</f>
        <v>1.2692293889513381E-3</v>
      </c>
      <c r="P263" s="9">
        <f>C263/'Total x Ano'!$J$30</f>
        <v>5.4466810459518028E-4</v>
      </c>
      <c r="Q263" s="9">
        <f>D263/'Total x Ano'!$J$30</f>
        <v>3.2090732360129308E-3</v>
      </c>
      <c r="R263" s="9">
        <f>E263/'Total x Ano'!$J$30</f>
        <v>1.6664853707256988E-5</v>
      </c>
      <c r="S263" s="9">
        <f>F263/'Total x Ano'!$J$30</f>
        <v>2.8893750240793518E-3</v>
      </c>
      <c r="T263" s="9">
        <f>G263/'Total x Ano'!$J$30</f>
        <v>1.0356654652476794E-4</v>
      </c>
      <c r="U263" s="9">
        <f>H263/'Total x Ano'!$J$30</f>
        <v>9.5187330131329915E-5</v>
      </c>
      <c r="V263" s="9">
        <f>I263/'Total x Ano'!$J$30</f>
        <v>2.1900389072536519E-4</v>
      </c>
      <c r="W263" s="9">
        <f>J263/'Total x Ano'!$J$30</f>
        <v>0</v>
      </c>
      <c r="X263" s="9">
        <f>K263/'Total x Ano'!$J$30</f>
        <v>4.1937130730726344E-4</v>
      </c>
      <c r="Y263" s="9">
        <f>L263/'Total x Ano'!$J$30</f>
        <v>8.7661396820347837E-3</v>
      </c>
    </row>
    <row r="264" spans="1:25" x14ac:dyDescent="0.25">
      <c r="A264" s="123" t="s">
        <v>532</v>
      </c>
      <c r="B264" s="184">
        <f>'[1]SCC x Ano'!B8</f>
        <v>7506.7824874650769</v>
      </c>
      <c r="C264" s="184">
        <f>'[1]SCC x Ano'!C8</f>
        <v>184.63583609328583</v>
      </c>
      <c r="D264" s="184">
        <f>'[1]SCC x Ano'!D8</f>
        <v>96488.531493278657</v>
      </c>
      <c r="E264" s="184">
        <f>'[1]SCC x Ano'!E8</f>
        <v>0</v>
      </c>
      <c r="F264" s="184">
        <f>'[1]SCC x Ano'!F8</f>
        <v>40969.433221322332</v>
      </c>
      <c r="G264" s="184">
        <f>'[1]SCC x Ano'!G8</f>
        <v>5256.2751300278114</v>
      </c>
      <c r="H264" s="184">
        <f>'[1]SCC x Ano'!H8</f>
        <v>6128.9672855340104</v>
      </c>
      <c r="I264" s="184">
        <f>'[1]SCC x Ano'!I8</f>
        <v>5335.9625257460357</v>
      </c>
      <c r="J264" s="184">
        <f>'[1]SCC x Ano'!J8</f>
        <v>1122.6328291782115</v>
      </c>
      <c r="K264" s="184">
        <f>'[1]SCC x Ano'!K8</f>
        <v>6886.4822147058239</v>
      </c>
      <c r="L264" s="185">
        <f t="shared" si="9"/>
        <v>169879.70302335123</v>
      </c>
      <c r="M264" s="133"/>
      <c r="N264" s="123" t="s">
        <v>532</v>
      </c>
      <c r="O264" s="9">
        <f>B264/'Total x Ano'!$J$30</f>
        <v>4.7888312155304683E-5</v>
      </c>
      <c r="P264" s="9">
        <f>C264/'Total x Ano'!$J$30</f>
        <v>1.1778546359449286E-6</v>
      </c>
      <c r="Q264" s="9">
        <f>D264/'Total x Ano'!$J$30</f>
        <v>6.1553307602461307E-4</v>
      </c>
      <c r="R264" s="9">
        <f>E264/'Total x Ano'!$J$30</f>
        <v>0</v>
      </c>
      <c r="S264" s="9">
        <f>F264/'Total x Ano'!$J$30</f>
        <v>2.6135791335431594E-4</v>
      </c>
      <c r="T264" s="9">
        <f>G264/'Total x Ano'!$J$30</f>
        <v>3.3531562240047862E-5</v>
      </c>
      <c r="U264" s="9">
        <f>H264/'Total x Ano'!$J$30</f>
        <v>3.9098761559883092E-5</v>
      </c>
      <c r="V264" s="9">
        <f>I264/'Total x Ano'!$J$30</f>
        <v>3.4039915171196431E-5</v>
      </c>
      <c r="W264" s="9">
        <f>J264/'Total x Ano'!$J$30</f>
        <v>7.1616556692897179E-6</v>
      </c>
      <c r="X264" s="9">
        <f>K264/'Total x Ano'!$J$30</f>
        <v>4.3931206279182954E-5</v>
      </c>
      <c r="Y264" s="9">
        <f>L264/'Total x Ano'!$J$30</f>
        <v>1.0837202570897785E-3</v>
      </c>
    </row>
    <row r="265" spans="1:25" x14ac:dyDescent="0.25">
      <c r="A265" s="123" t="s">
        <v>533</v>
      </c>
      <c r="B265" s="184">
        <f>'[1]SCC x Ano'!B9</f>
        <v>99788.265355276773</v>
      </c>
      <c r="C265" s="184">
        <f>'[1]SCC x Ano'!C9</f>
        <v>54672.626846486215</v>
      </c>
      <c r="D265" s="184">
        <f>'[1]SCC x Ano'!D9</f>
        <v>511410.17643287417</v>
      </c>
      <c r="E265" s="184">
        <f>'[1]SCC x Ano'!E9</f>
        <v>10385.113003267074</v>
      </c>
      <c r="F265" s="184">
        <f>'[1]SCC x Ano'!F9</f>
        <v>493857.96759690664</v>
      </c>
      <c r="G265" s="184">
        <f>'[1]SCC x Ano'!G9</f>
        <v>55923.496235288469</v>
      </c>
      <c r="H265" s="184">
        <f>'[1]SCC x Ano'!H9</f>
        <v>64326.631444853956</v>
      </c>
      <c r="I265" s="184">
        <f>'[1]SCC x Ano'!I9</f>
        <v>44624.869988425766</v>
      </c>
      <c r="J265" s="184">
        <f>'[1]SCC x Ano'!J9</f>
        <v>225667.11554523345</v>
      </c>
      <c r="K265" s="184">
        <f>'[1]SCC x Ano'!K9</f>
        <v>98799.424513143313</v>
      </c>
      <c r="L265" s="185">
        <f t="shared" si="9"/>
        <v>1659455.6869617559</v>
      </c>
      <c r="M265" s="133"/>
      <c r="N265" s="123" t="s">
        <v>533</v>
      </c>
      <c r="O265" s="9">
        <f>B265/'Total x Ano'!$J$30</f>
        <v>6.3658319776141003E-4</v>
      </c>
      <c r="P265" s="9">
        <f>C265/'Total x Ano'!$J$30</f>
        <v>3.4877523428271617E-4</v>
      </c>
      <c r="Q265" s="9">
        <f>D265/'Total x Ano'!$J$30</f>
        <v>3.2624590108094372E-3</v>
      </c>
      <c r="R265" s="9">
        <f>E265/'Total x Ano'!$J$30</f>
        <v>6.6250158986091312E-5</v>
      </c>
      <c r="S265" s="9">
        <f>F265/'Total x Ano'!$J$30</f>
        <v>3.1504875160771116E-3</v>
      </c>
      <c r="T265" s="9">
        <f>G265/'Total x Ano'!$J$30</f>
        <v>3.5675495446996051E-4</v>
      </c>
      <c r="U265" s="9">
        <f>H265/'Total x Ano'!$J$30</f>
        <v>4.1036140472622631E-4</v>
      </c>
      <c r="V265" s="9">
        <f>I265/'Total x Ano'!$J$30</f>
        <v>2.8467718459460197E-4</v>
      </c>
      <c r="W265" s="9">
        <f>J265/'Total x Ano'!$J$30</f>
        <v>1.4396070873856695E-3</v>
      </c>
      <c r="X265" s="9">
        <f>K265/'Total x Ano'!$J$30</f>
        <v>6.3027504656626432E-4</v>
      </c>
      <c r="Y265" s="9">
        <f>L265/'Total x Ano'!$J$30</f>
        <v>1.058623079565949E-2</v>
      </c>
    </row>
    <row r="266" spans="1:25" x14ac:dyDescent="0.25">
      <c r="A266" s="123" t="s">
        <v>534</v>
      </c>
      <c r="B266" s="184">
        <f>'[1]SCC x Ano'!B10</f>
        <v>6234.528896507326</v>
      </c>
      <c r="C266" s="184">
        <f>'[1]SCC x Ano'!C10</f>
        <v>731.73071374619281</v>
      </c>
      <c r="D266" s="184">
        <f>'[1]SCC x Ano'!D10</f>
        <v>78056.381517903385</v>
      </c>
      <c r="E266" s="184">
        <f>'[1]SCC x Ano'!E10</f>
        <v>398.80012050381936</v>
      </c>
      <c r="F266" s="184">
        <f>'[1]SCC x Ano'!F10</f>
        <v>40651.278121438358</v>
      </c>
      <c r="G266" s="184">
        <f>'[1]SCC x Ano'!G10</f>
        <v>4408.085095908551</v>
      </c>
      <c r="H266" s="184">
        <f>'[1]SCC x Ano'!H10</f>
        <v>1820.6550270111684</v>
      </c>
      <c r="I266" s="184">
        <f>'[1]SCC x Ano'!I10</f>
        <v>345.25691457021037</v>
      </c>
      <c r="J266" s="184">
        <f>'[1]SCC x Ano'!J10</f>
        <v>566.64163672143218</v>
      </c>
      <c r="K266" s="184">
        <f>'[1]SCC x Ano'!K10</f>
        <v>4431.0972491875946</v>
      </c>
      <c r="L266" s="185">
        <f t="shared" si="9"/>
        <v>137644.45529349803</v>
      </c>
      <c r="M266" s="133"/>
      <c r="N266" s="123" t="s">
        <v>534</v>
      </c>
      <c r="O266" s="9">
        <f>B266/'Total x Ano'!$J$30</f>
        <v>3.9772174887943169E-5</v>
      </c>
      <c r="P266" s="9">
        <f>C266/'Total x Ano'!$J$30</f>
        <v>4.6679584618328926E-6</v>
      </c>
      <c r="Q266" s="9">
        <f>D266/'Total x Ano'!$J$30</f>
        <v>4.9794813824493439E-4</v>
      </c>
      <c r="R266" s="9">
        <f>E266/'Total x Ano'!$J$30</f>
        <v>2.5440812611994407E-6</v>
      </c>
      <c r="S266" s="9">
        <f>F266/'Total x Ano'!$J$30</f>
        <v>2.5932829403838573E-4</v>
      </c>
      <c r="T266" s="9">
        <f>G266/'Total x Ano'!$J$30</f>
        <v>2.8120670264857856E-5</v>
      </c>
      <c r="U266" s="9">
        <f>H266/'Total x Ano'!$J$30</f>
        <v>1.1614576072534848E-5</v>
      </c>
      <c r="V266" s="9">
        <f>I266/'Total x Ano'!$J$30</f>
        <v>2.2025109860747802E-6</v>
      </c>
      <c r="W266" s="9">
        <f>J266/'Total x Ano'!$J$30</f>
        <v>3.6147992332027646E-6</v>
      </c>
      <c r="X266" s="9">
        <f>K266/'Total x Ano'!$J$30</f>
        <v>2.8267472597472758E-5</v>
      </c>
      <c r="Y266" s="9">
        <f>L266/'Total x Ano'!$J$30</f>
        <v>8.7808067604843863E-4</v>
      </c>
    </row>
    <row r="267" spans="1:25" x14ac:dyDescent="0.25">
      <c r="A267" s="123" t="s">
        <v>535</v>
      </c>
      <c r="B267" s="184">
        <f>'[1]SCC x Ano'!B11</f>
        <v>14560.047247083614</v>
      </c>
      <c r="C267" s="184">
        <f>'[1]SCC x Ano'!C11</f>
        <v>1830.1606212007678</v>
      </c>
      <c r="D267" s="184">
        <f>'[1]SCC x Ano'!D11</f>
        <v>141985.51045481875</v>
      </c>
      <c r="E267" s="184">
        <f>'[1]SCC x Ano'!E11</f>
        <v>1794.0442813942034</v>
      </c>
      <c r="F267" s="184">
        <f>'[1]SCC x Ano'!F11</f>
        <v>85676.22738233475</v>
      </c>
      <c r="G267" s="184">
        <f>'[1]SCC x Ano'!G11</f>
        <v>9654.6433763399928</v>
      </c>
      <c r="H267" s="184">
        <f>'[1]SCC x Ano'!H11</f>
        <v>2609.1411247198503</v>
      </c>
      <c r="I267" s="184">
        <f>'[1]SCC x Ano'!I11</f>
        <v>8688.78853129862</v>
      </c>
      <c r="J267" s="184">
        <f>'[1]SCC x Ano'!J11</f>
        <v>132.89304173433644</v>
      </c>
      <c r="K267" s="184">
        <f>'[1]SCC x Ano'!K11</f>
        <v>17893.329945015197</v>
      </c>
      <c r="L267" s="185">
        <f t="shared" si="9"/>
        <v>284824.78600594006</v>
      </c>
      <c r="M267" s="133"/>
      <c r="N267" s="123" t="s">
        <v>535</v>
      </c>
      <c r="O267" s="9">
        <f>B267/'Total x Ano'!$J$30</f>
        <v>9.2883480869282149E-5</v>
      </c>
      <c r="P267" s="9">
        <f>C267/'Total x Ano'!$J$30</f>
        <v>1.1675215482632757E-5</v>
      </c>
      <c r="Q267" s="9">
        <f>D267/'Total x Ano'!$J$30</f>
        <v>9.057737396207285E-4</v>
      </c>
      <c r="R267" s="9">
        <f>E267/'Total x Ano'!$J$30</f>
        <v>1.1444817098577826E-5</v>
      </c>
      <c r="S267" s="9">
        <f>F267/'Total x Ano'!$J$30</f>
        <v>5.4655772003853425E-4</v>
      </c>
      <c r="T267" s="9">
        <f>G267/'Total x Ano'!$J$30</f>
        <v>6.1590245424899856E-5</v>
      </c>
      <c r="U267" s="9">
        <f>H267/'Total x Ano'!$J$30</f>
        <v>1.6644596382866518E-5</v>
      </c>
      <c r="V267" s="9">
        <f>I267/'Total x Ano'!$J$30</f>
        <v>5.5428729703179031E-5</v>
      </c>
      <c r="W267" s="9">
        <f>J267/'Total x Ano'!$J$30</f>
        <v>8.4776979704268313E-7</v>
      </c>
      <c r="X267" s="9">
        <f>K267/'Total x Ano'!$J$30</f>
        <v>1.1414762201190461E-4</v>
      </c>
      <c r="Y267" s="9">
        <f>L267/'Total x Ano'!$J$30</f>
        <v>1.8169939364296481E-3</v>
      </c>
    </row>
    <row r="268" spans="1:25" x14ac:dyDescent="0.25">
      <c r="A268" s="123" t="s">
        <v>536</v>
      </c>
      <c r="B268" s="184">
        <f>'[1]SCC x Ano'!B12</f>
        <v>79490.733981645608</v>
      </c>
      <c r="C268" s="184">
        <f>'[1]SCC x Ano'!C12</f>
        <v>8980.270213553682</v>
      </c>
      <c r="D268" s="184">
        <f>'[1]SCC x Ano'!D12</f>
        <v>337293.40914579382</v>
      </c>
      <c r="E268" s="184">
        <f>'[1]SCC x Ano'!E12</f>
        <v>5132.2919771260185</v>
      </c>
      <c r="F268" s="184">
        <f>'[1]SCC x Ano'!F12</f>
        <v>279883.27715636836</v>
      </c>
      <c r="G268" s="184">
        <f>'[1]SCC x Ano'!G12</f>
        <v>20783.888292801224</v>
      </c>
      <c r="H268" s="184">
        <f>'[1]SCC x Ano'!H12</f>
        <v>10561.537921603756</v>
      </c>
      <c r="I268" s="184">
        <f>'[1]SCC x Ano'!I12</f>
        <v>21811.491099595361</v>
      </c>
      <c r="J268" s="184">
        <f>'[1]SCC x Ano'!J12</f>
        <v>6737.279472670798</v>
      </c>
      <c r="K268" s="184">
        <f>'[1]SCC x Ano'!K12</f>
        <v>39501.980674876511</v>
      </c>
      <c r="L268" s="185">
        <f t="shared" si="9"/>
        <v>810176.15993603505</v>
      </c>
      <c r="M268" s="133"/>
      <c r="N268" s="123" t="s">
        <v>536</v>
      </c>
      <c r="O268" s="9">
        <f>B268/'Total x Ano'!$J$30</f>
        <v>5.0709835921365371E-4</v>
      </c>
      <c r="P268" s="9">
        <f>C268/'Total x Ano'!$J$30</f>
        <v>5.7288190239126607E-5</v>
      </c>
      <c r="Q268" s="9">
        <f>D268/'Total x Ano'!$J$30</f>
        <v>2.1517090833619041E-3</v>
      </c>
      <c r="R268" s="9">
        <f>E268/'Total x Ano'!$J$30</f>
        <v>3.2740631646538041E-5</v>
      </c>
      <c r="S268" s="9">
        <f>F268/'Total x Ano'!$J$30</f>
        <v>1.7854703750767467E-3</v>
      </c>
      <c r="T268" s="9">
        <f>G268/'Total x Ano'!$J$30</f>
        <v>1.3258747433119602E-4</v>
      </c>
      <c r="U268" s="9">
        <f>H268/'Total x Ano'!$J$30</f>
        <v>6.737563339212198E-5</v>
      </c>
      <c r="V268" s="9">
        <f>I268/'Total x Ano'!$J$30</f>
        <v>1.3914290124886637E-4</v>
      </c>
      <c r="W268" s="9">
        <f>J268/'Total x Ano'!$J$30</f>
        <v>4.2979391370874148E-5</v>
      </c>
      <c r="X268" s="9">
        <f>K268/'Total x Ano'!$J$30</f>
        <v>2.5199653572886344E-4</v>
      </c>
      <c r="Y268" s="9">
        <f>L268/'Total x Ano'!$J$30</f>
        <v>5.1683885756098908E-3</v>
      </c>
    </row>
    <row r="269" spans="1:25" x14ac:dyDescent="0.25">
      <c r="A269" s="123" t="s">
        <v>537</v>
      </c>
      <c r="B269" s="184">
        <f>'[1]SCC x Ano'!B13</f>
        <v>62395.597741679172</v>
      </c>
      <c r="C269" s="184">
        <f>'[1]SCC x Ano'!C13</f>
        <v>51302.72126533182</v>
      </c>
      <c r="D269" s="184">
        <f>'[1]SCC x Ano'!D13</f>
        <v>213353.69218355231</v>
      </c>
      <c r="E269" s="184">
        <f>'[1]SCC x Ano'!E13</f>
        <v>12429.210359588755</v>
      </c>
      <c r="F269" s="184">
        <f>'[1]SCC x Ano'!F13</f>
        <v>226600.18858995027</v>
      </c>
      <c r="G269" s="184">
        <f>'[1]SCC x Ano'!G13</f>
        <v>10867.196159215619</v>
      </c>
      <c r="H269" s="184">
        <f>'[1]SCC x Ano'!H13</f>
        <v>4844.7751158383653</v>
      </c>
      <c r="I269" s="184">
        <f>'[1]SCC x Ano'!I13</f>
        <v>17741.268136216237</v>
      </c>
      <c r="J269" s="184">
        <f>'[1]SCC x Ano'!J13</f>
        <v>537.27244465567787</v>
      </c>
      <c r="K269" s="184">
        <f>'[1]SCC x Ano'!K13</f>
        <v>37356.499123628077</v>
      </c>
      <c r="L269" s="185">
        <f t="shared" si="9"/>
        <v>637428.42111965618</v>
      </c>
      <c r="M269" s="133"/>
      <c r="N269" s="123" t="s">
        <v>537</v>
      </c>
      <c r="O269" s="9">
        <f>B269/'Total x Ano'!$J$30</f>
        <v>3.9804268563259837E-4</v>
      </c>
      <c r="P269" s="9">
        <f>C269/'Total x Ano'!$J$30</f>
        <v>3.2727746334374223E-4</v>
      </c>
      <c r="Q269" s="9">
        <f>D269/'Total x Ano'!$J$30</f>
        <v>1.3610555824460704E-3</v>
      </c>
      <c r="R269" s="9">
        <f>E269/'Total x Ano'!$J$30</f>
        <v>7.9290149479864245E-5</v>
      </c>
      <c r="S269" s="9">
        <f>F269/'Total x Ano'!$J$30</f>
        <v>1.4455594768819299E-3</v>
      </c>
      <c r="T269" s="9">
        <f>G269/'Total x Ano'!$J$30</f>
        <v>6.9325530984071522E-5</v>
      </c>
      <c r="U269" s="9">
        <f>H269/'Total x Ano'!$J$30</f>
        <v>3.0906464048602738E-5</v>
      </c>
      <c r="V269" s="9">
        <f>I269/'Total x Ano'!$J$30</f>
        <v>1.1317756814677338E-4</v>
      </c>
      <c r="W269" s="9">
        <f>J269/'Total x Ano'!$J$30</f>
        <v>3.427443193548967E-6</v>
      </c>
      <c r="X269" s="9">
        <f>K269/'Total x Ano'!$J$30</f>
        <v>2.3830978106117529E-4</v>
      </c>
      <c r="Y269" s="9">
        <f>L269/'Total x Ano'!$J$30</f>
        <v>4.0663721452183768E-3</v>
      </c>
    </row>
    <row r="270" spans="1:25" x14ac:dyDescent="0.25">
      <c r="A270" s="123" t="s">
        <v>538</v>
      </c>
      <c r="B270" s="184">
        <f>'[1]SCC x Ano'!B14</f>
        <v>222212.11226738291</v>
      </c>
      <c r="C270" s="184">
        <f>'[1]SCC x Ano'!C14</f>
        <v>231576.27150984752</v>
      </c>
      <c r="D270" s="184">
        <f>'[1]SCC x Ano'!D14</f>
        <v>803628.55329143291</v>
      </c>
      <c r="E270" s="184">
        <f>'[1]SCC x Ano'!E14</f>
        <v>17815.410312050717</v>
      </c>
      <c r="F270" s="184">
        <f>'[1]SCC x Ano'!F14</f>
        <v>1274179.7695198823</v>
      </c>
      <c r="G270" s="184">
        <f>'[1]SCC x Ano'!G14</f>
        <v>42754.032321808307</v>
      </c>
      <c r="H270" s="184">
        <f>'[1]SCC x Ano'!H14</f>
        <v>116392.61843281935</v>
      </c>
      <c r="I270" s="184">
        <f>'[1]SCC x Ano'!I14</f>
        <v>51478.899539974744</v>
      </c>
      <c r="J270" s="184">
        <f>'[1]SCC x Ano'!J14</f>
        <v>886.73988121265745</v>
      </c>
      <c r="K270" s="184">
        <f>'[1]SCC x Ano'!K14</f>
        <v>201120.88870321549</v>
      </c>
      <c r="L270" s="185">
        <f t="shared" si="9"/>
        <v>2962045.2957796268</v>
      </c>
      <c r="M270" s="133"/>
      <c r="N270" s="123" t="s">
        <v>538</v>
      </c>
      <c r="O270" s="9">
        <f>B270/'Total x Ano'!$J$30</f>
        <v>1.4175664493701701E-3</v>
      </c>
      <c r="P270" s="9">
        <f>C270/'Total x Ano'!$J$30</f>
        <v>1.4773035979586536E-3</v>
      </c>
      <c r="Q270" s="9">
        <f>D270/'Total x Ano'!$J$30</f>
        <v>5.1266191715555664E-3</v>
      </c>
      <c r="R270" s="9">
        <f>E270/'Total x Ano'!$J$30</f>
        <v>1.1365054623907375E-4</v>
      </c>
      <c r="S270" s="9">
        <f>F270/'Total x Ano'!$J$30</f>
        <v>8.128425013863327E-3</v>
      </c>
      <c r="T270" s="9">
        <f>G270/'Total x Ano'!$J$30</f>
        <v>2.7274247643961289E-4</v>
      </c>
      <c r="U270" s="9">
        <f>H270/'Total x Ano'!$J$30</f>
        <v>7.4250799905171137E-4</v>
      </c>
      <c r="V270" s="9">
        <f>I270/'Total x Ano'!$J$30</f>
        <v>3.2840136432597681E-4</v>
      </c>
      <c r="W270" s="9">
        <f>J270/'Total x Ano'!$J$30</f>
        <v>5.6568145277923363E-6</v>
      </c>
      <c r="X270" s="9">
        <f>K270/'Total x Ano'!$J$30</f>
        <v>1.2830183790797738E-3</v>
      </c>
      <c r="Y270" s="9">
        <f>L270/'Total x Ano'!$J$30</f>
        <v>1.8895891812411657E-2</v>
      </c>
    </row>
    <row r="271" spans="1:25" x14ac:dyDescent="0.25">
      <c r="A271" s="123" t="s">
        <v>539</v>
      </c>
      <c r="B271" s="184">
        <f>'[1]SCC x Ano'!B15</f>
        <v>80751.679810512156</v>
      </c>
      <c r="C271" s="184">
        <f>'[1]SCC x Ano'!C15</f>
        <v>16680.370832876997</v>
      </c>
      <c r="D271" s="184">
        <f>'[1]SCC x Ano'!D15</f>
        <v>584415.45421503822</v>
      </c>
      <c r="E271" s="184">
        <f>'[1]SCC x Ano'!E15</f>
        <v>6862.4095786237012</v>
      </c>
      <c r="F271" s="184">
        <f>'[1]SCC x Ano'!F15</f>
        <v>267663.97125063709</v>
      </c>
      <c r="G271" s="184">
        <f>'[1]SCC x Ano'!G15</f>
        <v>21312.14099393546</v>
      </c>
      <c r="H271" s="184">
        <f>'[1]SCC x Ano'!H15</f>
        <v>15541.634685604035</v>
      </c>
      <c r="I271" s="184">
        <f>'[1]SCC x Ano'!I15</f>
        <v>17182.496643275976</v>
      </c>
      <c r="J271" s="184">
        <f>'[1]SCC x Ano'!J15</f>
        <v>8940.3382612690802</v>
      </c>
      <c r="K271" s="184">
        <f>'[1]SCC x Ano'!K15</f>
        <v>82861.964745994919</v>
      </c>
      <c r="L271" s="185">
        <f t="shared" si="9"/>
        <v>1102212.4610177674</v>
      </c>
      <c r="M271" s="133"/>
      <c r="N271" s="123" t="s">
        <v>539</v>
      </c>
      <c r="O271" s="9">
        <f>B271/'Total x Ano'!$J$30</f>
        <v>5.151423604304895E-4</v>
      </c>
      <c r="P271" s="9">
        <f>C271/'Total x Ano'!$J$30</f>
        <v>1.0640974434052021E-4</v>
      </c>
      <c r="Q271" s="9">
        <f>D271/'Total x Ano'!$J$30</f>
        <v>3.7281844447426618E-3</v>
      </c>
      <c r="R271" s="9">
        <f>E271/'Total x Ano'!$J$30</f>
        <v>4.3777638766999579E-5</v>
      </c>
      <c r="S271" s="9">
        <f>F271/'Total x Ano'!$J$30</f>
        <v>1.7075192773178963E-3</v>
      </c>
      <c r="T271" s="9">
        <f>G271/'Total x Ano'!$J$30</f>
        <v>1.3595737752088356E-4</v>
      </c>
      <c r="U271" s="9">
        <f>H271/'Total x Ano'!$J$30</f>
        <v>9.9145360142070991E-5</v>
      </c>
      <c r="V271" s="9">
        <f>I271/'Total x Ano'!$J$30</f>
        <v>1.0961297523068839E-4</v>
      </c>
      <c r="W271" s="9">
        <f>J271/'Total x Ano'!$J$30</f>
        <v>5.7033450768631908E-5</v>
      </c>
      <c r="X271" s="9">
        <f>K271/'Total x Ano'!$J$30</f>
        <v>5.2860458394579494E-4</v>
      </c>
      <c r="Y271" s="9">
        <f>L271/'Total x Ano'!$J$30</f>
        <v>7.0313872132066356E-3</v>
      </c>
    </row>
    <row r="272" spans="1:25" x14ac:dyDescent="0.25">
      <c r="A272" s="123" t="s">
        <v>540</v>
      </c>
      <c r="B272" s="184">
        <f>'[1]SCC x Ano'!B16</f>
        <v>72291.615577568955</v>
      </c>
      <c r="C272" s="184">
        <f>'[1]SCC x Ano'!C16</f>
        <v>23432.998613901826</v>
      </c>
      <c r="D272" s="184">
        <f>'[1]SCC x Ano'!D16</f>
        <v>400989.31974523806</v>
      </c>
      <c r="E272" s="184">
        <f>'[1]SCC x Ano'!E16</f>
        <v>12667.371003970051</v>
      </c>
      <c r="F272" s="184">
        <f>'[1]SCC x Ano'!F16</f>
        <v>265791.43651167222</v>
      </c>
      <c r="G272" s="184">
        <f>'[1]SCC x Ano'!G16</f>
        <v>22522.340228074354</v>
      </c>
      <c r="H272" s="184">
        <f>'[1]SCC x Ano'!H16</f>
        <v>9209.6393483760603</v>
      </c>
      <c r="I272" s="184">
        <f>'[1]SCC x Ano'!I16</f>
        <v>26769.63401456357</v>
      </c>
      <c r="J272" s="184">
        <f>'[1]SCC x Ano'!J16</f>
        <v>0</v>
      </c>
      <c r="K272" s="184">
        <f>'[1]SCC x Ano'!K16</f>
        <v>64912.57950342296</v>
      </c>
      <c r="L272" s="185">
        <f t="shared" si="9"/>
        <v>898586.93454678799</v>
      </c>
      <c r="M272" s="133"/>
      <c r="N272" s="123" t="s">
        <v>540</v>
      </c>
      <c r="O272" s="9">
        <f>B272/'Total x Ano'!$J$30</f>
        <v>4.6117274062098824E-4</v>
      </c>
      <c r="P272" s="9">
        <f>C272/'Total x Ano'!$J$30</f>
        <v>1.4948704777728158E-4</v>
      </c>
      <c r="Q272" s="9">
        <f>D272/'Total x Ano'!$J$30</f>
        <v>2.5580469058439034E-3</v>
      </c>
      <c r="R272" s="9">
        <f>E272/'Total x Ano'!$J$30</f>
        <v>8.0809457026111175E-5</v>
      </c>
      <c r="S272" s="9">
        <f>F272/'Total x Ano'!$J$30</f>
        <v>1.6955737429626731E-3</v>
      </c>
      <c r="T272" s="9">
        <f>G272/'Total x Ano'!$J$30</f>
        <v>1.4367764899422478E-4</v>
      </c>
      <c r="U272" s="9">
        <f>H272/'Total x Ano'!$J$30</f>
        <v>5.8751413763387187E-5</v>
      </c>
      <c r="V272" s="9">
        <f>I272/'Total x Ano'!$J$30</f>
        <v>1.7077257694802047E-4</v>
      </c>
      <c r="W272" s="9">
        <f>J272/'Total x Ano'!$J$30</f>
        <v>0</v>
      </c>
      <c r="X272" s="9">
        <f>K272/'Total x Ano'!$J$30</f>
        <v>4.140993661740773E-4</v>
      </c>
      <c r="Y272" s="9">
        <f>L272/'Total x Ano'!$J$30</f>
        <v>5.732390900110667E-3</v>
      </c>
    </row>
    <row r="273" spans="1:25" x14ac:dyDescent="0.25">
      <c r="A273" s="123" t="s">
        <v>541</v>
      </c>
      <c r="B273" s="184">
        <f>'[1]SCC x Ano'!B17</f>
        <v>207422.30201953664</v>
      </c>
      <c r="C273" s="184">
        <f>'[1]SCC x Ano'!C17</f>
        <v>62891.11434428038</v>
      </c>
      <c r="D273" s="184">
        <f>'[1]SCC x Ano'!D17</f>
        <v>878863.64717769111</v>
      </c>
      <c r="E273" s="184">
        <f>'[1]SCC x Ano'!E17</f>
        <v>16153.713425811446</v>
      </c>
      <c r="F273" s="184">
        <f>'[1]SCC x Ano'!F17</f>
        <v>1882151.6547973091</v>
      </c>
      <c r="G273" s="184">
        <f>'[1]SCC x Ano'!G17</f>
        <v>67188.108375336247</v>
      </c>
      <c r="H273" s="184">
        <f>'[1]SCC x Ano'!H17</f>
        <v>47633.194089883429</v>
      </c>
      <c r="I273" s="184">
        <f>'[1]SCC x Ano'!I17</f>
        <v>56667.357995915663</v>
      </c>
      <c r="J273" s="184">
        <f>'[1]SCC x Ano'!J17</f>
        <v>15301.220739102955</v>
      </c>
      <c r="K273" s="184">
        <f>'[1]SCC x Ano'!K17</f>
        <v>320645.69489739882</v>
      </c>
      <c r="L273" s="185">
        <f t="shared" si="9"/>
        <v>3554918.0078622657</v>
      </c>
      <c r="M273" s="133"/>
      <c r="N273" s="123" t="s">
        <v>541</v>
      </c>
      <c r="O273" s="9">
        <f>B273/'Total x Ano'!$J$30</f>
        <v>1.3232172323721758E-3</v>
      </c>
      <c r="P273" s="9">
        <f>C273/'Total x Ano'!$J$30</f>
        <v>4.0120375414405801E-4</v>
      </c>
      <c r="Q273" s="9">
        <f>D273/'Total x Ano'!$J$30</f>
        <v>5.6065693588794865E-3</v>
      </c>
      <c r="R273" s="9">
        <f>E273/'Total x Ano'!$J$30</f>
        <v>1.0305001807289858E-4</v>
      </c>
      <c r="S273" s="9">
        <f>F273/'Total x Ano'!$J$30</f>
        <v>1.2006883923846492E-2</v>
      </c>
      <c r="T273" s="9">
        <f>G273/'Total x Ano'!$J$30</f>
        <v>4.286157368186981E-4</v>
      </c>
      <c r="U273" s="9">
        <f>H273/'Total x Ano'!$J$30</f>
        <v>3.0386830460846811E-4</v>
      </c>
      <c r="V273" s="9">
        <f>I273/'Total x Ano'!$J$30</f>
        <v>3.6150030099529174E-4</v>
      </c>
      <c r="W273" s="9">
        <f>J273/'Total x Ano'!$J$30</f>
        <v>9.7611678017171674E-5</v>
      </c>
      <c r="X273" s="9">
        <f>K273/'Total x Ano'!$J$30</f>
        <v>2.045507666452505E-3</v>
      </c>
      <c r="Y273" s="9">
        <f>L273/'Total x Ano'!$J$30</f>
        <v>2.2678027974207246E-2</v>
      </c>
    </row>
    <row r="274" spans="1:25" x14ac:dyDescent="0.25">
      <c r="A274" s="123" t="s">
        <v>542</v>
      </c>
      <c r="B274" s="184">
        <f>'[1]SCC x Ano'!B18</f>
        <v>37565.216218590038</v>
      </c>
      <c r="C274" s="184">
        <f>'[1]SCC x Ano'!C18</f>
        <v>8232.2652112802625</v>
      </c>
      <c r="D274" s="184">
        <f>'[1]SCC x Ano'!D18</f>
        <v>200364.41388974915</v>
      </c>
      <c r="E274" s="184">
        <f>'[1]SCC x Ano'!E18</f>
        <v>6271.5688673467394</v>
      </c>
      <c r="F274" s="184">
        <f>'[1]SCC x Ano'!F18</f>
        <v>177947.23734277525</v>
      </c>
      <c r="G274" s="184">
        <f>'[1]SCC x Ano'!G18</f>
        <v>19415.698214618824</v>
      </c>
      <c r="H274" s="184">
        <f>'[1]SCC x Ano'!H18</f>
        <v>13627.034199498556</v>
      </c>
      <c r="I274" s="184">
        <f>'[1]SCC x Ano'!I18</f>
        <v>11083.045158353052</v>
      </c>
      <c r="J274" s="184">
        <f>'[1]SCC x Ano'!J18</f>
        <v>391.07875491168113</v>
      </c>
      <c r="K274" s="184">
        <f>'[1]SCC x Ano'!K18</f>
        <v>32403.262292439074</v>
      </c>
      <c r="L274" s="185">
        <f t="shared" si="9"/>
        <v>507300.82014956255</v>
      </c>
      <c r="M274" s="133"/>
      <c r="N274" s="123" t="s">
        <v>542</v>
      </c>
      <c r="O274" s="9">
        <f>B274/'Total x Ano'!$J$30</f>
        <v>2.3964125821698427E-4</v>
      </c>
      <c r="P274" s="9">
        <f>C274/'Total x Ano'!$J$30</f>
        <v>5.2516412569743922E-5</v>
      </c>
      <c r="Q274" s="9">
        <f>D274/'Total x Ano'!$J$30</f>
        <v>1.2781925696114173E-3</v>
      </c>
      <c r="R274" s="9">
        <f>E274/'Total x Ano'!$J$30</f>
        <v>4.0008465427697461E-5</v>
      </c>
      <c r="S274" s="9">
        <f>F274/'Total x Ano'!$J$30</f>
        <v>1.1351857954155964E-3</v>
      </c>
      <c r="T274" s="9">
        <f>G274/'Total x Ano'!$J$30</f>
        <v>1.2385932566547989E-4</v>
      </c>
      <c r="U274" s="9">
        <f>H274/'Total x Ano'!$J$30</f>
        <v>8.693147411507909E-5</v>
      </c>
      <c r="V274" s="9">
        <f>I274/'Total x Ano'!$J$30</f>
        <v>7.0702504976106559E-5</v>
      </c>
      <c r="W274" s="9">
        <f>J274/'Total x Ano'!$J$30</f>
        <v>2.4948240506223418E-6</v>
      </c>
      <c r="X274" s="9">
        <f>K274/'Total x Ano'!$J$30</f>
        <v>2.0671140293483228E-4</v>
      </c>
      <c r="Y274" s="9">
        <f>L274/'Total x Ano'!$J$30</f>
        <v>3.2362440329835591E-3</v>
      </c>
    </row>
    <row r="275" spans="1:25" x14ac:dyDescent="0.25">
      <c r="A275" s="123" t="s">
        <v>543</v>
      </c>
      <c r="B275" s="184">
        <f>'[1]SCC x Ano'!B19</f>
        <v>97730.980022665521</v>
      </c>
      <c r="C275" s="184">
        <f>'[1]SCC x Ano'!C19</f>
        <v>6832.976429992762</v>
      </c>
      <c r="D275" s="184">
        <f>'[1]SCC x Ano'!D19</f>
        <v>229266.10266056724</v>
      </c>
      <c r="E275" s="184">
        <f>'[1]SCC x Ano'!E19</f>
        <v>13109.814373178624</v>
      </c>
      <c r="F275" s="184">
        <f>'[1]SCC x Ano'!F19</f>
        <v>211338.99307783184</v>
      </c>
      <c r="G275" s="184">
        <f>'[1]SCC x Ano'!G19</f>
        <v>18017.47720114392</v>
      </c>
      <c r="H275" s="184">
        <f>'[1]SCC x Ano'!H19</f>
        <v>9982.8281488280118</v>
      </c>
      <c r="I275" s="184">
        <f>'[1]SCC x Ano'!I19</f>
        <v>6655.2114598738553</v>
      </c>
      <c r="J275" s="184">
        <f>'[1]SCC x Ano'!J19</f>
        <v>1310.4903025199069</v>
      </c>
      <c r="K275" s="184">
        <f>'[1]SCC x Ano'!K19</f>
        <v>40922.118093260447</v>
      </c>
      <c r="L275" s="185">
        <f t="shared" si="9"/>
        <v>635166.99176986201</v>
      </c>
      <c r="M275" s="133"/>
      <c r="N275" s="123" t="s">
        <v>543</v>
      </c>
      <c r="O275" s="9">
        <f>B275/'Total x Ano'!$J$30</f>
        <v>6.234590766928793E-4</v>
      </c>
      <c r="P275" s="9">
        <f>C275/'Total x Ano'!$J$30</f>
        <v>4.3589874726719272E-5</v>
      </c>
      <c r="Q275" s="9">
        <f>D275/'Total x Ano'!$J$30</f>
        <v>1.4625662471468342E-3</v>
      </c>
      <c r="R275" s="9">
        <f>E275/'Total x Ano'!$J$30</f>
        <v>8.3631953376722728E-5</v>
      </c>
      <c r="S275" s="9">
        <f>F275/'Total x Ano'!$J$30</f>
        <v>1.348203133366207E-3</v>
      </c>
      <c r="T275" s="9">
        <f>G275/'Total x Ano'!$J$30</f>
        <v>1.1493959947557086E-4</v>
      </c>
      <c r="U275" s="9">
        <f>H275/'Total x Ano'!$J$30</f>
        <v>6.3683847424926774E-5</v>
      </c>
      <c r="V275" s="9">
        <f>I275/'Total x Ano'!$J$30</f>
        <v>4.2455851675758691E-5</v>
      </c>
      <c r="W275" s="9">
        <f>J275/'Total x Ano'!$J$30</f>
        <v>8.3600622221791705E-6</v>
      </c>
      <c r="X275" s="9">
        <f>K275/'Total x Ano'!$J$30</f>
        <v>2.6105607410080363E-4</v>
      </c>
      <c r="Y275" s="9">
        <f>L275/'Total x Ano'!$J$30</f>
        <v>4.0519457202086006E-3</v>
      </c>
    </row>
    <row r="276" spans="1:25" x14ac:dyDescent="0.25">
      <c r="A276" s="123" t="s">
        <v>544</v>
      </c>
      <c r="B276" s="184">
        <f>'[1]SCC x Ano'!B20</f>
        <v>237162.98607291648</v>
      </c>
      <c r="C276" s="184">
        <f>'[1]SCC x Ano'!C20</f>
        <v>130319.08630801932</v>
      </c>
      <c r="D276" s="184">
        <f>'[1]SCC x Ano'!D20</f>
        <v>1175249.5362409058</v>
      </c>
      <c r="E276" s="184">
        <f>'[1]SCC x Ano'!E20</f>
        <v>25871.569537280699</v>
      </c>
      <c r="F276" s="184">
        <f>'[1]SCC x Ano'!F20</f>
        <v>1280298.1421393286</v>
      </c>
      <c r="G276" s="184">
        <f>'[1]SCC x Ano'!G20</f>
        <v>95490.704886595413</v>
      </c>
      <c r="H276" s="184">
        <f>'[1]SCC x Ano'!H20</f>
        <v>39294.466938473037</v>
      </c>
      <c r="I276" s="184">
        <f>'[1]SCC x Ano'!I20</f>
        <v>98287.19158398555</v>
      </c>
      <c r="J276" s="184">
        <f>'[1]SCC x Ano'!J20</f>
        <v>30601.823239127931</v>
      </c>
      <c r="K276" s="184">
        <f>'[1]SCC x Ano'!K20</f>
        <v>339009.20906845608</v>
      </c>
      <c r="L276" s="185">
        <f t="shared" si="9"/>
        <v>3451584.7160150888</v>
      </c>
      <c r="M276" s="133"/>
      <c r="N276" s="123" t="s">
        <v>544</v>
      </c>
      <c r="O276" s="9">
        <f>B276/'Total x Ano'!$J$30</f>
        <v>1.5129431454432879E-3</v>
      </c>
      <c r="P276" s="9">
        <f>C276/'Total x Ano'!$J$30</f>
        <v>8.3134966216663749E-4</v>
      </c>
      <c r="Q276" s="9">
        <f>D276/'Total x Ano'!$J$30</f>
        <v>7.4973154938030818E-3</v>
      </c>
      <c r="R276" s="9">
        <f>E276/'Total x Ano'!$J$30</f>
        <v>1.6504351898003939E-4</v>
      </c>
      <c r="S276" s="9">
        <f>F276/'Total x Ano'!$J$30</f>
        <v>8.1674561884540094E-3</v>
      </c>
      <c r="T276" s="9">
        <f>G276/'Total x Ano'!$J$30</f>
        <v>6.0916760158899355E-4</v>
      </c>
      <c r="U276" s="9">
        <f>H276/'Total x Ano'!$J$30</f>
        <v>2.5067273520553709E-4</v>
      </c>
      <c r="V276" s="9">
        <f>I276/'Total x Ano'!$J$30</f>
        <v>6.2700733893670483E-4</v>
      </c>
      <c r="W276" s="9">
        <f>J276/'Total x Ano'!$J$30</f>
        <v>1.95219412077528E-4</v>
      </c>
      <c r="X276" s="9">
        <f>K276/'Total x Ano'!$J$30</f>
        <v>2.1626547531518174E-3</v>
      </c>
      <c r="Y276" s="9">
        <f>L276/'Total x Ano'!$J$30</f>
        <v>2.2018829849807638E-2</v>
      </c>
    </row>
    <row r="277" spans="1:25" x14ac:dyDescent="0.25">
      <c r="A277" s="123" t="s">
        <v>545</v>
      </c>
      <c r="B277" s="184">
        <f>'[1]SCC x Ano'!B21</f>
        <v>807425.67984064843</v>
      </c>
      <c r="C277" s="184">
        <f>'[1]SCC x Ano'!C21</f>
        <v>323406.22923938202</v>
      </c>
      <c r="D277" s="184">
        <f>'[1]SCC x Ano'!D21</f>
        <v>2280730.1967110299</v>
      </c>
      <c r="E277" s="184">
        <f>'[1]SCC x Ano'!E21</f>
        <v>73226.716285308969</v>
      </c>
      <c r="F277" s="184">
        <f>'[1]SCC x Ano'!F21</f>
        <v>3400411.3122728225</v>
      </c>
      <c r="G277" s="184">
        <f>'[1]SCC x Ano'!G21</f>
        <v>282798.5171977682</v>
      </c>
      <c r="H277" s="184">
        <f>'[1]SCC x Ano'!H21</f>
        <v>128971.9270772383</v>
      </c>
      <c r="I277" s="184">
        <f>'[1]SCC x Ano'!I21</f>
        <v>278537.62405189319</v>
      </c>
      <c r="J277" s="184">
        <f>'[1]SCC x Ano'!J21</f>
        <v>152581.43938900909</v>
      </c>
      <c r="K277" s="184">
        <f>'[1]SCC x Ano'!K21</f>
        <v>669233.61652362021</v>
      </c>
      <c r="L277" s="185">
        <f t="shared" si="9"/>
        <v>8397323.2585887201</v>
      </c>
      <c r="M277" s="133"/>
      <c r="N277" s="123" t="s">
        <v>545</v>
      </c>
      <c r="O277" s="9">
        <f>B277/'Total x Ano'!$J$30</f>
        <v>5.1508423299840489E-3</v>
      </c>
      <c r="P277" s="9">
        <f>C277/'Total x Ano'!$J$30</f>
        <v>2.0631180515282782E-3</v>
      </c>
      <c r="Q277" s="9">
        <f>D277/'Total x Ano'!$J$30</f>
        <v>1.4549551660049398E-2</v>
      </c>
      <c r="R277" s="9">
        <f>E277/'Total x Ano'!$J$30</f>
        <v>4.671380652675562E-4</v>
      </c>
      <c r="S277" s="9">
        <f>F277/'Total x Ano'!$J$30</f>
        <v>2.1692377346814357E-2</v>
      </c>
      <c r="T277" s="9">
        <f>G277/'Total x Ano'!$J$30</f>
        <v>1.8040676802928385E-3</v>
      </c>
      <c r="U277" s="9">
        <f>H277/'Total x Ano'!$J$30</f>
        <v>8.2275567641118682E-4</v>
      </c>
      <c r="V277" s="9">
        <f>I277/'Total x Ano'!$J$30</f>
        <v>1.7768859974119529E-3</v>
      </c>
      <c r="W277" s="9">
        <f>J277/'Total x Ano'!$J$30</f>
        <v>9.7336876494925374E-4</v>
      </c>
      <c r="X277" s="9">
        <f>K277/'Total x Ano'!$J$30</f>
        <v>4.2692682765780874E-3</v>
      </c>
      <c r="Y277" s="9">
        <f>L277/'Total x Ano'!$J$30</f>
        <v>5.3569373849286957E-2</v>
      </c>
    </row>
    <row r="278" spans="1:25" x14ac:dyDescent="0.25">
      <c r="A278" s="123" t="s">
        <v>546</v>
      </c>
      <c r="B278" s="184">
        <f>'[1]SCC x Ano'!B22</f>
        <v>157308.22887054802</v>
      </c>
      <c r="C278" s="184">
        <f>'[1]SCC x Ano'!C22</f>
        <v>15577.317058905319</v>
      </c>
      <c r="D278" s="184">
        <f>'[1]SCC x Ano'!D22</f>
        <v>591437.13471652695</v>
      </c>
      <c r="E278" s="184">
        <f>'[1]SCC x Ano'!E22</f>
        <v>6950.4833797959254</v>
      </c>
      <c r="F278" s="184">
        <f>'[1]SCC x Ano'!F22</f>
        <v>835215.19056049595</v>
      </c>
      <c r="G278" s="184">
        <f>'[1]SCC x Ano'!G22</f>
        <v>56073.587895756835</v>
      </c>
      <c r="H278" s="184">
        <f>'[1]SCC x Ano'!H22</f>
        <v>29895.773190297041</v>
      </c>
      <c r="I278" s="184">
        <f>'[1]SCC x Ano'!I22</f>
        <v>133840.52623711826</v>
      </c>
      <c r="J278" s="184">
        <f>'[1]SCC x Ano'!J22</f>
        <v>2580.2952273189499</v>
      </c>
      <c r="K278" s="184">
        <f>'[1]SCC x Ano'!K22</f>
        <v>118613.90078015774</v>
      </c>
      <c r="L278" s="185">
        <f t="shared" si="9"/>
        <v>1947492.4379169208</v>
      </c>
      <c r="M278" s="133"/>
      <c r="N278" s="123" t="s">
        <v>546</v>
      </c>
      <c r="O278" s="9">
        <f>B278/'Total x Ano'!$J$30</f>
        <v>1.0035225586101629E-3</v>
      </c>
      <c r="P278" s="9">
        <f>C278/'Total x Ano'!$J$30</f>
        <v>9.9372990106566081E-5</v>
      </c>
      <c r="Q278" s="9">
        <f>D278/'Total x Ano'!$J$30</f>
        <v>3.7729781267591038E-3</v>
      </c>
      <c r="R278" s="9">
        <f>E278/'Total x Ano'!$J$30</f>
        <v>4.4339491423618111E-5</v>
      </c>
      <c r="S278" s="9">
        <f>F278/'Total x Ano'!$J$30</f>
        <v>5.3281210464271355E-3</v>
      </c>
      <c r="T278" s="9">
        <f>G278/'Total x Ano'!$J$30</f>
        <v>3.5771244009052023E-4</v>
      </c>
      <c r="U278" s="9">
        <f>H278/'Total x Ano'!$J$30</f>
        <v>1.9071527928932736E-4</v>
      </c>
      <c r="V278" s="9">
        <f>I278/'Total x Ano'!$J$30</f>
        <v>8.5381412211901178E-4</v>
      </c>
      <c r="W278" s="9">
        <f>J278/'Total x Ano'!$J$30</f>
        <v>1.6460578617406967E-5</v>
      </c>
      <c r="X278" s="9">
        <f>K278/'Total x Ano'!$J$30</f>
        <v>7.5667831271299471E-4</v>
      </c>
      <c r="Y278" s="9">
        <f>L278/'Total x Ano'!$J$30</f>
        <v>1.2423714946155845E-2</v>
      </c>
    </row>
    <row r="279" spans="1:25" x14ac:dyDescent="0.25">
      <c r="A279" s="123" t="s">
        <v>547</v>
      </c>
      <c r="B279" s="184">
        <f>'[1]SCC x Ano'!B23</f>
        <v>1395209.2049645372</v>
      </c>
      <c r="C279" s="184">
        <f>'[1]SCC x Ano'!C23</f>
        <v>480285.30655053828</v>
      </c>
      <c r="D279" s="184">
        <f>'[1]SCC x Ano'!D23</f>
        <v>15680228.85767526</v>
      </c>
      <c r="E279" s="184">
        <f>'[1]SCC x Ano'!E23</f>
        <v>436416.90671163565</v>
      </c>
      <c r="F279" s="184">
        <f>'[1]SCC x Ano'!F23</f>
        <v>5813759.1727369856</v>
      </c>
      <c r="G279" s="184">
        <f>'[1]SCC x Ano'!G23</f>
        <v>502848.20847565995</v>
      </c>
      <c r="H279" s="184">
        <f>'[1]SCC x Ano'!H23</f>
        <v>202852.19486841431</v>
      </c>
      <c r="I279" s="184">
        <f>'[1]SCC x Ano'!I23</f>
        <v>476310.00218200608</v>
      </c>
      <c r="J279" s="184">
        <f>'[1]SCC x Ano'!J23</f>
        <v>525161.50628795999</v>
      </c>
      <c r="K279" s="184">
        <f>'[1]SCC x Ano'!K23</f>
        <v>1195508.5352473608</v>
      </c>
      <c r="L279" s="185">
        <f t="shared" si="9"/>
        <v>26708579.895700354</v>
      </c>
      <c r="M279" s="133"/>
      <c r="N279" s="123" t="s">
        <v>547</v>
      </c>
      <c r="O279" s="9">
        <f>B279/'Total x Ano'!$J$30</f>
        <v>8.9005128416686473E-3</v>
      </c>
      <c r="P279" s="9">
        <f>C279/'Total x Ano'!$J$30</f>
        <v>3.0639029067518831E-3</v>
      </c>
      <c r="Q279" s="9">
        <f>D279/'Total x Ano'!$J$30</f>
        <v>0.10002949938363494</v>
      </c>
      <c r="R279" s="9">
        <f>E279/'Total x Ano'!$J$30</f>
        <v>2.7840515018727617E-3</v>
      </c>
      <c r="S279" s="9">
        <f>F279/'Total x Ano'!$J$30</f>
        <v>3.7087942074342663E-2</v>
      </c>
      <c r="T279" s="9">
        <f>G279/'Total x Ano'!$J$30</f>
        <v>3.2078393125720842E-3</v>
      </c>
      <c r="U279" s="9">
        <f>H279/'Total x Ano'!$J$30</f>
        <v>1.2940629684513039E-3</v>
      </c>
      <c r="V279" s="9">
        <f>I279/'Total x Ano'!$J$30</f>
        <v>3.0385430915673482E-3</v>
      </c>
      <c r="W279" s="9">
        <f>J279/'Total x Ano'!$J$30</f>
        <v>3.3501834090786729E-3</v>
      </c>
      <c r="X279" s="9">
        <f>K279/'Total x Ano'!$J$30</f>
        <v>7.6265545213085586E-3</v>
      </c>
      <c r="Y279" s="9">
        <f>L279/'Total x Ano'!$J$30</f>
        <v>0.17038309201124885</v>
      </c>
    </row>
    <row r="280" spans="1:25" x14ac:dyDescent="0.25">
      <c r="A280" s="123" t="s">
        <v>548</v>
      </c>
      <c r="B280" s="184">
        <f>'[1]SCC x Ano'!B24</f>
        <v>5359831.7282899907</v>
      </c>
      <c r="C280" s="184">
        <f>'[1]SCC x Ano'!C24</f>
        <v>1788981.5793751637</v>
      </c>
      <c r="D280" s="184">
        <f>'[1]SCC x Ano'!D24</f>
        <v>18444562.945363123</v>
      </c>
      <c r="E280" s="184">
        <f>'[1]SCC x Ano'!E24</f>
        <v>3847677.1721055368</v>
      </c>
      <c r="F280" s="184">
        <f>'[1]SCC x Ano'!F24</f>
        <v>25587939.349185251</v>
      </c>
      <c r="G280" s="184">
        <f>'[1]SCC x Ano'!G24</f>
        <v>1557842.4425795008</v>
      </c>
      <c r="H280" s="184">
        <f>'[1]SCC x Ano'!H24</f>
        <v>733912.93996501481</v>
      </c>
      <c r="I280" s="184">
        <f>'[1]SCC x Ano'!I24</f>
        <v>2436899.6180090709</v>
      </c>
      <c r="J280" s="184">
        <f>'[1]SCC x Ano'!J24</f>
        <v>267115.52648556203</v>
      </c>
      <c r="K280" s="184">
        <f>'[1]SCC x Ano'!K24</f>
        <v>10677506.307830112</v>
      </c>
      <c r="L280" s="185">
        <f t="shared" si="9"/>
        <v>70702269.609188333</v>
      </c>
      <c r="M280" s="133"/>
      <c r="N280" s="123" t="s">
        <v>548</v>
      </c>
      <c r="O280" s="9">
        <f>B280/'Total x Ano'!$J$30</f>
        <v>3.4192184911825234E-2</v>
      </c>
      <c r="P280" s="9">
        <f>C280/'Total x Ano'!$J$30</f>
        <v>1.1412520404882236E-2</v>
      </c>
      <c r="Q280" s="9">
        <f>D280/'Total x Ano'!$J$30</f>
        <v>0.1176641243263177</v>
      </c>
      <c r="R280" s="9">
        <f>E280/'Total x Ano'!$J$30</f>
        <v>2.4545638001141984E-2</v>
      </c>
      <c r="S280" s="9">
        <f>F280/'Total x Ano'!$J$30</f>
        <v>0.16323414578894679</v>
      </c>
      <c r="T280" s="9">
        <f>G280/'Total x Ano'!$J$30</f>
        <v>9.9380054375628416E-3</v>
      </c>
      <c r="U280" s="9">
        <f>H280/'Total x Ano'!$J$30</f>
        <v>4.6818796232006212E-3</v>
      </c>
      <c r="V280" s="9">
        <f>I280/'Total x Ano'!$J$30</f>
        <v>1.5545809378815313E-2</v>
      </c>
      <c r="W280" s="9">
        <f>J280/'Total x Ano'!$J$30</f>
        <v>1.7040205621021945E-3</v>
      </c>
      <c r="X280" s="9">
        <f>K280/'Total x Ano'!$J$30</f>
        <v>6.8115435070008348E-2</v>
      </c>
      <c r="Y280" s="9">
        <f>L280/'Total x Ano'!$J$30</f>
        <v>0.45103376350480334</v>
      </c>
    </row>
    <row r="281" spans="1:25" x14ac:dyDescent="0.25">
      <c r="A281" s="123" t="s">
        <v>549</v>
      </c>
      <c r="B281" s="184">
        <f>'[1]SCC x Ano'!B25</f>
        <v>895662.14507708163</v>
      </c>
      <c r="C281" s="184">
        <f>'[1]SCC x Ano'!C25</f>
        <v>213530.65657641413</v>
      </c>
      <c r="D281" s="184">
        <f>'[1]SCC x Ano'!D25</f>
        <v>2074020.0275704942</v>
      </c>
      <c r="E281" s="184">
        <f>'[1]SCC x Ano'!E25</f>
        <v>104164.97103619047</v>
      </c>
      <c r="F281" s="184">
        <f>'[1]SCC x Ano'!F25</f>
        <v>3640827.4000610099</v>
      </c>
      <c r="G281" s="184">
        <f>'[1]SCC x Ano'!G25</f>
        <v>210940.68457741503</v>
      </c>
      <c r="H281" s="184">
        <f>'[1]SCC x Ano'!H25</f>
        <v>120635.29731417864</v>
      </c>
      <c r="I281" s="184">
        <f>'[1]SCC x Ano'!I25</f>
        <v>245522.11730861542</v>
      </c>
      <c r="J281" s="184">
        <f>'[1]SCC x Ano'!J25</f>
        <v>146878.92268089656</v>
      </c>
      <c r="K281" s="184">
        <f>'[1]SCC x Ano'!K25</f>
        <v>594555.40905332635</v>
      </c>
      <c r="L281" s="185">
        <f t="shared" si="9"/>
        <v>8246737.631255622</v>
      </c>
      <c r="M281" s="133"/>
      <c r="N281" s="123" t="s">
        <v>549</v>
      </c>
      <c r="O281" s="9">
        <f>B281/'Total x Ano'!$J$30</f>
        <v>5.7137326758517747E-3</v>
      </c>
      <c r="P281" s="9">
        <f>C281/'Total x Ano'!$J$30</f>
        <v>1.3621844983431131E-3</v>
      </c>
      <c r="Q281" s="9">
        <f>D281/'Total x Ano'!$J$30</f>
        <v>1.3230877364902671E-2</v>
      </c>
      <c r="R281" s="9">
        <f>E281/'Total x Ano'!$J$30</f>
        <v>6.6450368809258344E-4</v>
      </c>
      <c r="S281" s="9">
        <f>F281/'Total x Ano'!$J$30</f>
        <v>2.3226073131710562E-2</v>
      </c>
      <c r="T281" s="9">
        <f>G281/'Total x Ano'!$J$30</f>
        <v>1.3456621883163244E-3</v>
      </c>
      <c r="U281" s="9">
        <f>H281/'Total x Ano'!$J$30</f>
        <v>7.6957348696008181E-4</v>
      </c>
      <c r="V281" s="9">
        <f>I281/'Total x Ano'!$J$30</f>
        <v>1.5662688794219589E-3</v>
      </c>
      <c r="W281" s="9">
        <f>J281/'Total x Ano'!$J$30</f>
        <v>9.3699047629563527E-4</v>
      </c>
      <c r="X281" s="9">
        <f>K281/'Total x Ano'!$J$30</f>
        <v>3.7928706566247123E-3</v>
      </c>
      <c r="Y281" s="9">
        <f>L281/'Total x Ano'!$J$30</f>
        <v>5.2608737046519416E-2</v>
      </c>
    </row>
    <row r="282" spans="1:25" x14ac:dyDescent="0.25">
      <c r="A282" s="123" t="s">
        <v>550</v>
      </c>
      <c r="B282" s="184">
        <f>'[1]SCC x Ano'!B26</f>
        <v>524682.35999829858</v>
      </c>
      <c r="C282" s="184">
        <f>'[1]SCC x Ano'!C26</f>
        <v>91535.719539907761</v>
      </c>
      <c r="D282" s="184">
        <f>'[1]SCC x Ano'!D26</f>
        <v>1256124.4659540048</v>
      </c>
      <c r="E282" s="184">
        <f>'[1]SCC x Ano'!E26</f>
        <v>137917.90643417087</v>
      </c>
      <c r="F282" s="184">
        <f>'[1]SCC x Ano'!F26</f>
        <v>1304051.8602953532</v>
      </c>
      <c r="G282" s="184">
        <f>'[1]SCC x Ano'!G26</f>
        <v>185859.18276603136</v>
      </c>
      <c r="H282" s="184">
        <f>'[1]SCC x Ano'!H26</f>
        <v>138782.62642273449</v>
      </c>
      <c r="I282" s="184">
        <f>'[1]SCC x Ano'!I26</f>
        <v>127259.99812678649</v>
      </c>
      <c r="J282" s="184">
        <f>'[1]SCC x Ano'!J26</f>
        <v>4346.9559261753739</v>
      </c>
      <c r="K282" s="184">
        <f>'[1]SCC x Ano'!K26</f>
        <v>381451.82710804173</v>
      </c>
      <c r="L282" s="185">
        <f t="shared" si="9"/>
        <v>4152012.9025715049</v>
      </c>
      <c r="M282" s="133"/>
      <c r="N282" s="123" t="s">
        <v>550</v>
      </c>
      <c r="O282" s="9">
        <f>B282/'Total x Ano'!$J$30</f>
        <v>3.3471267723470671E-3</v>
      </c>
      <c r="P282" s="9">
        <f>C282/'Total x Ano'!$J$30</f>
        <v>5.8393740833801117E-4</v>
      </c>
      <c r="Q282" s="9">
        <f>D282/'Total x Ano'!$J$30</f>
        <v>8.0132441071745688E-3</v>
      </c>
      <c r="R282" s="9">
        <f>E282/'Total x Ano'!$J$30</f>
        <v>8.7982511364279167E-4</v>
      </c>
      <c r="S282" s="9">
        <f>F282/'Total x Ano'!$J$30</f>
        <v>8.3189892149942452E-3</v>
      </c>
      <c r="T282" s="9">
        <f>G282/'Total x Ano'!$J$30</f>
        <v>1.1856587793893957E-3</v>
      </c>
      <c r="U282" s="9">
        <f>H282/'Total x Ano'!$J$30</f>
        <v>8.8534145580515121E-4</v>
      </c>
      <c r="V282" s="9">
        <f>I282/'Total x Ano'!$J$30</f>
        <v>8.1183470086622692E-4</v>
      </c>
      <c r="W282" s="9">
        <f>J282/'Total x Ano'!$J$30</f>
        <v>2.7730706553125811E-5</v>
      </c>
      <c r="X282" s="9">
        <f>K282/'Total x Ano'!$J$30</f>
        <v>2.4334106122381768E-3</v>
      </c>
      <c r="Y282" s="9">
        <f>L282/'Total x Ano'!$J$30</f>
        <v>2.6487098871348761E-2</v>
      </c>
    </row>
    <row r="283" spans="1:25" x14ac:dyDescent="0.25">
      <c r="A283" s="123" t="s">
        <v>551</v>
      </c>
      <c r="B283" s="184">
        <f>'[1]SCC x Ano'!B27</f>
        <v>1149996.2266461595</v>
      </c>
      <c r="C283" s="184">
        <f>'[1]SCC x Ano'!C27</f>
        <v>113793.39076559315</v>
      </c>
      <c r="D283" s="184">
        <f>'[1]SCC x Ano'!D27</f>
        <v>1999677.450985827</v>
      </c>
      <c r="E283" s="184">
        <f>'[1]SCC x Ano'!E27</f>
        <v>130553.52603888315</v>
      </c>
      <c r="F283" s="184">
        <f>'[1]SCC x Ano'!F27</f>
        <v>2750808.5237705675</v>
      </c>
      <c r="G283" s="184">
        <f>'[1]SCC x Ano'!G27</f>
        <v>228618.31859659235</v>
      </c>
      <c r="H283" s="184">
        <f>'[1]SCC x Ano'!H27</f>
        <v>114353.66406263967</v>
      </c>
      <c r="I283" s="184">
        <f>'[1]SCC x Ano'!I27</f>
        <v>212800.25807078471</v>
      </c>
      <c r="J283" s="184">
        <f>'[1]SCC x Ano'!J27</f>
        <v>95624.479959281773</v>
      </c>
      <c r="K283" s="184">
        <f>'[1]SCC x Ano'!K27</f>
        <v>558110.75633632008</v>
      </c>
      <c r="L283" s="185">
        <f t="shared" si="9"/>
        <v>7354336.5952326488</v>
      </c>
      <c r="M283" s="133"/>
      <c r="N283" s="123" t="s">
        <v>551</v>
      </c>
      <c r="O283" s="9">
        <f>B283/'Total x Ano'!$J$30</f>
        <v>7.3362160647404808E-3</v>
      </c>
      <c r="P283" s="9">
        <f>C283/'Total x Ano'!$J$30</f>
        <v>7.2592664397732654E-4</v>
      </c>
      <c r="Q283" s="9">
        <f>D283/'Total x Ano'!$J$30</f>
        <v>1.2756620848231121E-2</v>
      </c>
      <c r="R283" s="9">
        <f>E283/'Total x Ano'!$J$30</f>
        <v>8.3284523274324061E-4</v>
      </c>
      <c r="S283" s="9">
        <f>F283/'Total x Ano'!$J$30</f>
        <v>1.7548340781921537E-2</v>
      </c>
      <c r="T283" s="9">
        <f>G283/'Total x Ano'!$J$30</f>
        <v>1.4584338128427016E-3</v>
      </c>
      <c r="U283" s="9">
        <f>H283/'Total x Ano'!$J$30</f>
        <v>7.2950081741129068E-4</v>
      </c>
      <c r="V283" s="9">
        <f>I283/'Total x Ano'!$J$30</f>
        <v>1.3575250384888072E-3</v>
      </c>
      <c r="W283" s="9">
        <f>J283/'Total x Ano'!$J$30</f>
        <v>6.1002099816070716E-4</v>
      </c>
      <c r="X283" s="9">
        <f>K283/'Total x Ano'!$J$30</f>
        <v>3.5603778531342759E-3</v>
      </c>
      <c r="Y283" s="9">
        <f>L283/'Total x Ano'!$J$30</f>
        <v>4.6915808091651488E-2</v>
      </c>
    </row>
    <row r="284" spans="1:25" x14ac:dyDescent="0.25">
      <c r="A284" s="123" t="s">
        <v>552</v>
      </c>
      <c r="B284" s="184">
        <f>'[1]SCC x Ano'!B28</f>
        <v>88986.433461270048</v>
      </c>
      <c r="C284" s="184">
        <f>'[1]SCC x Ano'!C28</f>
        <v>29077.189390277323</v>
      </c>
      <c r="D284" s="184">
        <f>'[1]SCC x Ano'!D28</f>
        <v>346336.47693960473</v>
      </c>
      <c r="E284" s="184">
        <f>'[1]SCC x Ano'!E28</f>
        <v>7939.1686483165668</v>
      </c>
      <c r="F284" s="184">
        <f>'[1]SCC x Ano'!F28</f>
        <v>296628.89469512342</v>
      </c>
      <c r="G284" s="184">
        <f>'[1]SCC x Ano'!G28</f>
        <v>26295.861421581176</v>
      </c>
      <c r="H284" s="184">
        <f>'[1]SCC x Ano'!H28</f>
        <v>25855.889781415706</v>
      </c>
      <c r="I284" s="184">
        <f>'[1]SCC x Ano'!I28</f>
        <v>23597.797726729383</v>
      </c>
      <c r="J284" s="184">
        <f>'[1]SCC x Ano'!J28</f>
        <v>12065.66511724303</v>
      </c>
      <c r="K284" s="184">
        <f>'[1]SCC x Ano'!K28</f>
        <v>105033.38640788032</v>
      </c>
      <c r="L284" s="185">
        <f t="shared" si="9"/>
        <v>961816.76358944178</v>
      </c>
      <c r="M284" s="133"/>
      <c r="N284" s="123" t="s">
        <v>552</v>
      </c>
      <c r="O284" s="9">
        <f>B284/'Total x Ano'!$J$30</f>
        <v>5.6767464759986165E-4</v>
      </c>
      <c r="P284" s="9">
        <f>C284/'Total x Ano'!$J$30</f>
        <v>1.8549325552534094E-4</v>
      </c>
      <c r="Q284" s="9">
        <f>D284/'Total x Ano'!$J$30</f>
        <v>2.2093978806695023E-3</v>
      </c>
      <c r="R284" s="9">
        <f>E284/'Total x Ano'!$J$30</f>
        <v>5.0646650161909447E-5</v>
      </c>
      <c r="S284" s="9">
        <f>F284/'Total x Ano'!$J$30</f>
        <v>1.8922963502889369E-3</v>
      </c>
      <c r="T284" s="9">
        <f>G284/'Total x Ano'!$J$30</f>
        <v>1.6775022085055075E-4</v>
      </c>
      <c r="U284" s="9">
        <f>H284/'Total x Ano'!$J$30</f>
        <v>1.6494349249803654E-4</v>
      </c>
      <c r="V284" s="9">
        <f>I284/'Total x Ano'!$J$30</f>
        <v>1.5053835722592771E-4</v>
      </c>
      <c r="W284" s="9">
        <f>J284/'Total x Ano'!$J$30</f>
        <v>7.6970971046614228E-5</v>
      </c>
      <c r="X284" s="9">
        <f>K284/'Total x Ano'!$J$30</f>
        <v>6.7004360435755981E-4</v>
      </c>
      <c r="Y284" s="9">
        <f>L284/'Total x Ano'!$J$30</f>
        <v>6.1357554302242405E-3</v>
      </c>
    </row>
    <row r="285" spans="1:25" x14ac:dyDescent="0.25">
      <c r="A285" s="123" t="s">
        <v>553</v>
      </c>
      <c r="B285" s="184">
        <f>'[1]SCC x Ano'!B29</f>
        <v>72904.779421298153</v>
      </c>
      <c r="C285" s="184">
        <f>'[1]SCC x Ano'!C29</f>
        <v>15245.155331558881</v>
      </c>
      <c r="D285" s="184">
        <f>'[1]SCC x Ano'!D29</f>
        <v>458868.90767894767</v>
      </c>
      <c r="E285" s="184">
        <f>'[1]SCC x Ano'!E29</f>
        <v>11548.379428443348</v>
      </c>
      <c r="F285" s="184">
        <f>'[1]SCC x Ano'!F29</f>
        <v>298719.0040604971</v>
      </c>
      <c r="G285" s="184">
        <f>'[1]SCC x Ano'!G29</f>
        <v>32656.205409603957</v>
      </c>
      <c r="H285" s="184">
        <f>'[1]SCC x Ano'!H29</f>
        <v>13075.185909606969</v>
      </c>
      <c r="I285" s="184">
        <f>'[1]SCC x Ano'!I29</f>
        <v>40832.688432929885</v>
      </c>
      <c r="J285" s="184">
        <f>'[1]SCC x Ano'!J29</f>
        <v>244.65251652449206</v>
      </c>
      <c r="K285" s="184">
        <f>'[1]SCC x Ano'!K29</f>
        <v>87264.163006383867</v>
      </c>
      <c r="L285" s="185">
        <f t="shared" si="9"/>
        <v>1031359.1211957945</v>
      </c>
      <c r="M285" s="133"/>
      <c r="N285" s="123" t="s">
        <v>553</v>
      </c>
      <c r="O285" s="9">
        <f>B285/'Total x Ano'!$J$30</f>
        <v>4.650843207953015E-4</v>
      </c>
      <c r="P285" s="9">
        <f>C285/'Total x Ano'!$J$30</f>
        <v>9.7254017762319719E-5</v>
      </c>
      <c r="Q285" s="9">
        <f>D285/'Total x Ano'!$J$30</f>
        <v>2.9272804328600659E-3</v>
      </c>
      <c r="R285" s="9">
        <f>E285/'Total x Ano'!$J$30</f>
        <v>7.3671030149155762E-5</v>
      </c>
      <c r="S285" s="9">
        <f>F285/'Total x Ano'!$J$30</f>
        <v>1.9056298669979765E-3</v>
      </c>
      <c r="T285" s="9">
        <f>G285/'Total x Ano'!$J$30</f>
        <v>2.0832501288990348E-4</v>
      </c>
      <c r="U285" s="9">
        <f>H285/'Total x Ano'!$J$30</f>
        <v>8.3411046659930671E-5</v>
      </c>
      <c r="V285" s="9">
        <f>I285/'Total x Ano'!$J$30</f>
        <v>2.604855719586403E-4</v>
      </c>
      <c r="W285" s="9">
        <f>J285/'Total x Ano'!$J$30</f>
        <v>1.560721401008919E-6</v>
      </c>
      <c r="X285" s="9">
        <f>K285/'Total x Ano'!$J$30</f>
        <v>5.5668770008977071E-4</v>
      </c>
      <c r="Y285" s="9">
        <f>L285/'Total x Ano'!$J$30</f>
        <v>6.5793897215640747E-3</v>
      </c>
    </row>
    <row r="286" spans="1:25" x14ac:dyDescent="0.25">
      <c r="A286" s="123" t="s">
        <v>554</v>
      </c>
      <c r="B286" s="184">
        <f>'[1]SCC x Ano'!B30</f>
        <v>305604.24128781736</v>
      </c>
      <c r="C286" s="184">
        <f>'[1]SCC x Ano'!C30</f>
        <v>65654.109164316556</v>
      </c>
      <c r="D286" s="184">
        <f>'[1]SCC x Ano'!D30</f>
        <v>891241.54439861374</v>
      </c>
      <c r="E286" s="184">
        <f>'[1]SCC x Ano'!E30</f>
        <v>34562.701177299197</v>
      </c>
      <c r="F286" s="184">
        <f>'[1]SCC x Ano'!F30</f>
        <v>869700.01106624724</v>
      </c>
      <c r="G286" s="184">
        <f>'[1]SCC x Ano'!G30</f>
        <v>61626.428876564743</v>
      </c>
      <c r="H286" s="184">
        <f>'[1]SCC x Ano'!H30</f>
        <v>51657.609841179044</v>
      </c>
      <c r="I286" s="184">
        <f>'[1]SCC x Ano'!I30</f>
        <v>89394.300373846549</v>
      </c>
      <c r="J286" s="184">
        <f>'[1]SCC x Ano'!J30</f>
        <v>26998.365028818011</v>
      </c>
      <c r="K286" s="184">
        <f>'[1]SCC x Ano'!K30</f>
        <v>179993.69977029529</v>
      </c>
      <c r="L286" s="185">
        <f t="shared" si="9"/>
        <v>2576433.0109849982</v>
      </c>
      <c r="M286" s="133"/>
      <c r="N286" s="123" t="s">
        <v>554</v>
      </c>
      <c r="O286" s="9">
        <f>B286/'Total x Ano'!$J$30</f>
        <v>1.9495531310802664E-3</v>
      </c>
      <c r="P286" s="9">
        <f>C286/'Total x Ano'!$J$30</f>
        <v>4.1882983544404561E-4</v>
      </c>
      <c r="Q286" s="9">
        <f>D286/'Total x Ano'!$J$30</f>
        <v>5.6855321644398733E-3</v>
      </c>
      <c r="R286" s="9">
        <f>E286/'Total x Ano'!$J$30</f>
        <v>2.2048719616863961E-4</v>
      </c>
      <c r="S286" s="9">
        <f>F286/'Total x Ano'!$J$30</f>
        <v>5.5481114153710376E-3</v>
      </c>
      <c r="T286" s="9">
        <f>G286/'Total x Ano'!$J$30</f>
        <v>3.931358965023355E-4</v>
      </c>
      <c r="U286" s="9">
        <f>H286/'Total x Ano'!$J$30</f>
        <v>3.295414179646337E-4</v>
      </c>
      <c r="V286" s="9">
        <f>I286/'Total x Ano'!$J$30</f>
        <v>5.7027656900359195E-4</v>
      </c>
      <c r="W286" s="9">
        <f>J286/'Total x Ano'!$J$30</f>
        <v>1.7223172968469647E-4</v>
      </c>
      <c r="X286" s="9">
        <f>K286/'Total x Ano'!$J$30</f>
        <v>1.1482408735008914E-3</v>
      </c>
      <c r="Y286" s="9">
        <f>L286/'Total x Ano'!$J$30</f>
        <v>1.6435940229160013E-2</v>
      </c>
    </row>
    <row r="287" spans="1:25" x14ac:dyDescent="0.25">
      <c r="A287" s="123" t="s">
        <v>555</v>
      </c>
      <c r="B287" s="184">
        <f>'[1]SCC x Ano'!B31</f>
        <v>230502.22425197394</v>
      </c>
      <c r="C287" s="184">
        <f>'[1]SCC x Ano'!C31</f>
        <v>79739.321743285866</v>
      </c>
      <c r="D287" s="184">
        <f>'[1]SCC x Ano'!D31</f>
        <v>3296227.3267994733</v>
      </c>
      <c r="E287" s="184">
        <f>'[1]SCC x Ano'!E31</f>
        <v>28442.31974606463</v>
      </c>
      <c r="F287" s="184">
        <f>'[1]SCC x Ano'!F31</f>
        <v>1394442.6101349047</v>
      </c>
      <c r="G287" s="184">
        <f>'[1]SCC x Ano'!G31</f>
        <v>126757.59965369283</v>
      </c>
      <c r="H287" s="184">
        <f>'[1]SCC x Ano'!H31</f>
        <v>37480.759223388035</v>
      </c>
      <c r="I287" s="184">
        <f>'[1]SCC x Ano'!I31</f>
        <v>55192.097914432954</v>
      </c>
      <c r="J287" s="184">
        <f>'[1]SCC x Ano'!J31</f>
        <v>56032.018470944771</v>
      </c>
      <c r="K287" s="184">
        <f>'[1]SCC x Ano'!K31</f>
        <v>447214.72043344972</v>
      </c>
      <c r="L287" s="185">
        <f t="shared" si="9"/>
        <v>5752030.9983716095</v>
      </c>
      <c r="M287" s="133"/>
      <c r="N287" s="123" t="s">
        <v>555</v>
      </c>
      <c r="O287" s="9">
        <f>B287/'Total x Ano'!$J$30</f>
        <v>1.4704518861313181E-3</v>
      </c>
      <c r="P287" s="9">
        <f>C287/'Total x Ano'!$J$30</f>
        <v>5.0868418487828371E-4</v>
      </c>
      <c r="Q287" s="9">
        <f>D287/'Total x Ano'!$J$30</f>
        <v>2.1027752359176512E-2</v>
      </c>
      <c r="R287" s="9">
        <f>E287/'Total x Ano'!$J$30</f>
        <v>1.8144320668607436E-4</v>
      </c>
      <c r="S287" s="9">
        <f>F287/'Total x Ano'!$J$30</f>
        <v>8.8956224731839631E-3</v>
      </c>
      <c r="T287" s="9">
        <f>G287/'Total x Ano'!$J$30</f>
        <v>8.086297305682288E-4</v>
      </c>
      <c r="U287" s="9">
        <f>H287/'Total x Ano'!$J$30</f>
        <v>2.3910247839264726E-4</v>
      </c>
      <c r="V287" s="9">
        <f>I287/'Total x Ano'!$J$30</f>
        <v>3.5208911645514119E-4</v>
      </c>
      <c r="W287" s="9">
        <f>J287/'Total x Ano'!$J$30</f>
        <v>3.5744725462726209E-4</v>
      </c>
      <c r="X287" s="9">
        <f>K287/'Total x Ano'!$J$30</f>
        <v>2.8529344187507326E-3</v>
      </c>
      <c r="Y287" s="9">
        <f>L287/'Total x Ano'!$J$30</f>
        <v>3.6694157108850156E-2</v>
      </c>
    </row>
    <row r="288" spans="1:25" x14ac:dyDescent="0.25">
      <c r="A288" s="123" t="s">
        <v>95</v>
      </c>
      <c r="B288" s="184">
        <f>'[1]SCC x Ano'!B32</f>
        <v>12495209.844845131</v>
      </c>
      <c r="C288" s="184">
        <f>'[1]SCC x Ano'!C32</f>
        <v>3906384.6642784192</v>
      </c>
      <c r="D288" s="184">
        <f>'[1]SCC x Ano'!D32</f>
        <v>53826014.560217559</v>
      </c>
      <c r="E288" s="184">
        <f>'[1]SCC x Ano'!E32</f>
        <v>4951360.4069599677</v>
      </c>
      <c r="F288" s="184">
        <f>'[1]SCC x Ano'!F32</f>
        <v>53373986.357626081</v>
      </c>
      <c r="G288" s="184">
        <f>'[1]SCC x Ano'!G32</f>
        <v>3696934.4395176852</v>
      </c>
      <c r="H288" s="184">
        <f>'[1]SCC x Ano'!H32</f>
        <v>1958834.4622662161</v>
      </c>
      <c r="I288" s="184">
        <f>'[1]SCC x Ano'!I32</f>
        <v>4540778.7508840496</v>
      </c>
      <c r="J288" s="184">
        <f>'[1]SCC x Ano'!J32</f>
        <v>1616565.3930544569</v>
      </c>
      <c r="K288" s="184">
        <f>'[1]SCC x Ano'!K32</f>
        <v>16389977.629572291</v>
      </c>
      <c r="L288" s="185">
        <f t="shared" si="9"/>
        <v>156756046.50922188</v>
      </c>
      <c r="M288" s="133"/>
      <c r="N288" s="123" t="s">
        <v>95</v>
      </c>
      <c r="O288" s="9">
        <f>B288/'Total x Ano'!$J$30</f>
        <v>7.9711182586568008E-2</v>
      </c>
      <c r="P288" s="9">
        <f>C288/'Total x Ano'!$J$30</f>
        <v>2.4920153010165438E-2</v>
      </c>
      <c r="Q288" s="9">
        <f>D288/'Total x Ano'!$J$30</f>
        <v>0.34337440729631441</v>
      </c>
      <c r="R288" s="9">
        <f>E288/'Total x Ano'!$J$30</f>
        <v>3.1586407779611116E-2</v>
      </c>
      <c r="S288" s="9">
        <f>F288/'Total x Ano'!$J$30</f>
        <v>0.34049076604190903</v>
      </c>
      <c r="T288" s="9">
        <f>G288/'Total x Ano'!$J$30</f>
        <v>2.3583998970656588E-2</v>
      </c>
      <c r="U288" s="9">
        <f>H288/'Total x Ano'!$J$30</f>
        <v>1.2496069567249381E-2</v>
      </c>
      <c r="V288" s="9">
        <f>I288/'Total x Ano'!$J$30</f>
        <v>2.8967168106124173E-2</v>
      </c>
      <c r="W288" s="9">
        <f>J288/'Total x Ano'!$J$30</f>
        <v>1.0312619060339437E-2</v>
      </c>
      <c r="X288" s="9">
        <f>K288/'Total x Ano'!$J$30</f>
        <v>0.10455722758106226</v>
      </c>
      <c r="Y288" s="9">
        <f>L288/'Total x Ano'!$J$30</f>
        <v>1</v>
      </c>
    </row>
    <row r="289" spans="1:25" x14ac:dyDescent="0.25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</row>
    <row r="291" spans="1:25" x14ac:dyDescent="0.25">
      <c r="A291" s="123"/>
      <c r="B291" s="15">
        <f>B259+1</f>
        <v>2016</v>
      </c>
      <c r="C291" s="15">
        <f t="shared" ref="C291:L291" si="10">C259+1</f>
        <v>2016</v>
      </c>
      <c r="D291" s="15">
        <f t="shared" si="10"/>
        <v>2016</v>
      </c>
      <c r="E291" s="15">
        <f t="shared" si="10"/>
        <v>2016</v>
      </c>
      <c r="F291" s="15">
        <f t="shared" si="10"/>
        <v>2016</v>
      </c>
      <c r="G291" s="15">
        <f t="shared" si="10"/>
        <v>2016</v>
      </c>
      <c r="H291" s="15">
        <f t="shared" si="10"/>
        <v>2016</v>
      </c>
      <c r="I291" s="15">
        <f t="shared" si="10"/>
        <v>2016</v>
      </c>
      <c r="J291" s="15">
        <f t="shared" si="10"/>
        <v>2016</v>
      </c>
      <c r="K291" s="15">
        <f t="shared" si="10"/>
        <v>2016</v>
      </c>
      <c r="L291" s="15">
        <f t="shared" si="10"/>
        <v>2016</v>
      </c>
      <c r="N291" s="123"/>
      <c r="O291" s="15">
        <f>O259+1</f>
        <v>2016</v>
      </c>
      <c r="P291" s="15">
        <f t="shared" ref="P291:Y291" si="11">P259+1</f>
        <v>2016</v>
      </c>
      <c r="Q291" s="15">
        <f t="shared" si="11"/>
        <v>2016</v>
      </c>
      <c r="R291" s="15">
        <f t="shared" si="11"/>
        <v>2016</v>
      </c>
      <c r="S291" s="15">
        <f t="shared" si="11"/>
        <v>2016</v>
      </c>
      <c r="T291" s="15">
        <f t="shared" si="11"/>
        <v>2016</v>
      </c>
      <c r="U291" s="15">
        <f t="shared" si="11"/>
        <v>2016</v>
      </c>
      <c r="V291" s="15">
        <f t="shared" si="11"/>
        <v>2016</v>
      </c>
      <c r="W291" s="15">
        <f t="shared" si="11"/>
        <v>2016</v>
      </c>
      <c r="X291" s="15">
        <f t="shared" si="11"/>
        <v>2016</v>
      </c>
      <c r="Y291" s="15">
        <f t="shared" si="11"/>
        <v>2016</v>
      </c>
    </row>
    <row r="292" spans="1:25" x14ac:dyDescent="0.25">
      <c r="A292" s="123"/>
      <c r="B292" s="123" t="s">
        <v>780</v>
      </c>
      <c r="C292" s="123" t="s">
        <v>782</v>
      </c>
      <c r="D292" s="123" t="s">
        <v>23</v>
      </c>
      <c r="E292" s="123" t="s">
        <v>787</v>
      </c>
      <c r="F292" s="123" t="s">
        <v>788</v>
      </c>
      <c r="G292" s="123" t="s">
        <v>791</v>
      </c>
      <c r="H292" s="123" t="s">
        <v>25</v>
      </c>
      <c r="I292" s="123" t="s">
        <v>24</v>
      </c>
      <c r="J292" s="123" t="s">
        <v>35</v>
      </c>
      <c r="K292" s="123" t="s">
        <v>795</v>
      </c>
      <c r="L292" s="123" t="s">
        <v>939</v>
      </c>
      <c r="N292" s="123"/>
      <c r="O292" s="123" t="s">
        <v>780</v>
      </c>
      <c r="P292" s="123" t="s">
        <v>782</v>
      </c>
      <c r="Q292" s="123" t="s">
        <v>23</v>
      </c>
      <c r="R292" s="123" t="s">
        <v>787</v>
      </c>
      <c r="S292" s="123" t="s">
        <v>788</v>
      </c>
      <c r="T292" s="123" t="s">
        <v>791</v>
      </c>
      <c r="U292" s="123" t="s">
        <v>25</v>
      </c>
      <c r="V292" s="123" t="s">
        <v>24</v>
      </c>
      <c r="W292" s="123" t="s">
        <v>35</v>
      </c>
      <c r="X292" s="123" t="s">
        <v>795</v>
      </c>
      <c r="Y292" s="123" t="s">
        <v>939</v>
      </c>
    </row>
    <row r="293" spans="1:25" x14ac:dyDescent="0.25">
      <c r="A293" s="123" t="s">
        <v>529</v>
      </c>
      <c r="B293" s="184">
        <f>'[1]SCC x Ano'!B37</f>
        <v>60325.195440730757</v>
      </c>
      <c r="C293" s="184">
        <f>'[1]SCC x Ano'!C37</f>
        <v>3218.7449410753843</v>
      </c>
      <c r="D293" s="184">
        <f>'[1]SCC x Ano'!D37</f>
        <v>242641.77859620648</v>
      </c>
      <c r="E293" s="184">
        <f>'[1]SCC x Ano'!E37</f>
        <v>819.89155096544573</v>
      </c>
      <c r="F293" s="184">
        <f>'[1]SCC x Ano'!F37</f>
        <v>142525.12284787453</v>
      </c>
      <c r="G293" s="184">
        <f>'[1]SCC x Ano'!G37</f>
        <v>13731.992063580181</v>
      </c>
      <c r="H293" s="184">
        <f>'[1]SCC x Ano'!H37</f>
        <v>3461.8931323724873</v>
      </c>
      <c r="I293" s="184">
        <f>'[1]SCC x Ano'!I37</f>
        <v>13272.88288056447</v>
      </c>
      <c r="J293" s="184">
        <f>'[1]SCC x Ano'!J37</f>
        <v>1430.4117187813267</v>
      </c>
      <c r="K293" s="184">
        <f>'[1]SCC x Ano'!K37</f>
        <v>16205.910870673601</v>
      </c>
      <c r="L293" s="185">
        <f>SUM(B293:K293)</f>
        <v>497633.82404282468</v>
      </c>
      <c r="N293" s="123" t="s">
        <v>529</v>
      </c>
      <c r="O293" s="9">
        <f>B293/'Total x Ano'!$K$30</f>
        <v>4.0448263203688762E-4</v>
      </c>
      <c r="P293" s="9">
        <f>C293/'Total x Ano'!$K$30</f>
        <v>2.1581802033293456E-5</v>
      </c>
      <c r="Q293" s="9">
        <f>D293/'Total x Ano'!$K$30</f>
        <v>1.6269219607441101E-3</v>
      </c>
      <c r="R293" s="9">
        <f>E293/'Total x Ano'!$K$30</f>
        <v>5.4974027037365564E-6</v>
      </c>
      <c r="S293" s="9">
        <f>F293/'Total x Ano'!$K$30</f>
        <v>9.556361384279122E-4</v>
      </c>
      <c r="T293" s="9">
        <f>G293/'Total x Ano'!$K$30</f>
        <v>9.2073506806019227E-5</v>
      </c>
      <c r="U293" s="9">
        <f>H293/'Total x Ano'!$K$30</f>
        <v>2.3212119509636959E-5</v>
      </c>
      <c r="V293" s="9">
        <f>I293/'Total x Ano'!$K$30</f>
        <v>8.8995163016466968E-5</v>
      </c>
      <c r="W293" s="9">
        <f>J293/'Total x Ano'!$K$30</f>
        <v>9.5909626596656183E-6</v>
      </c>
      <c r="X293" s="9">
        <f>K293/'Total x Ano'!$K$30</f>
        <v>1.0866122248978928E-4</v>
      </c>
      <c r="Y293" s="9">
        <f>L293/'Total x Ano'!$K$30</f>
        <v>3.3366529104275179E-3</v>
      </c>
    </row>
    <row r="294" spans="1:25" x14ac:dyDescent="0.25">
      <c r="A294" s="123" t="s">
        <v>530</v>
      </c>
      <c r="B294" s="184">
        <f>'[1]SCC x Ano'!B38</f>
        <v>12203.494537005416</v>
      </c>
      <c r="C294" s="184">
        <f>'[1]SCC x Ano'!C38</f>
        <v>2846.4948041313351</v>
      </c>
      <c r="D294" s="184">
        <f>'[1]SCC x Ano'!D38</f>
        <v>75087.267680355217</v>
      </c>
      <c r="E294" s="184">
        <f>'[1]SCC x Ano'!E38</f>
        <v>136.3415950187451</v>
      </c>
      <c r="F294" s="184">
        <f>'[1]SCC x Ano'!F38</f>
        <v>45099.19251811866</v>
      </c>
      <c r="G294" s="184">
        <f>'[1]SCC x Ano'!G38</f>
        <v>2502.4597726677557</v>
      </c>
      <c r="H294" s="184">
        <f>'[1]SCC x Ano'!H38</f>
        <v>949.30047688009097</v>
      </c>
      <c r="I294" s="184">
        <f>'[1]SCC x Ano'!I38</f>
        <v>3796.5451945649565</v>
      </c>
      <c r="J294" s="184">
        <f>'[1]SCC x Ano'!J38</f>
        <v>73712.249623169264</v>
      </c>
      <c r="K294" s="184">
        <f>'[1]SCC x Ano'!K38</f>
        <v>8449.2292150130525</v>
      </c>
      <c r="L294" s="185">
        <f t="shared" ref="L294:L320" si="12">SUM(B294:K294)</f>
        <v>224782.57541692449</v>
      </c>
      <c r="N294" s="123" t="s">
        <v>530</v>
      </c>
      <c r="O294" s="9">
        <f>B294/'Total x Ano'!$K$30</f>
        <v>8.1824875233523739E-5</v>
      </c>
      <c r="P294" s="9">
        <f>C294/'Total x Ano'!$K$30</f>
        <v>1.9085851310429175E-5</v>
      </c>
      <c r="Q294" s="9">
        <f>D294/'Total x Ano'!$K$30</f>
        <v>5.0346286393134463E-4</v>
      </c>
      <c r="R294" s="9">
        <f>E294/'Total x Ano'!$K$30</f>
        <v>9.1417535917429233E-7</v>
      </c>
      <c r="S294" s="9">
        <f>F294/'Total x Ano'!$K$30</f>
        <v>3.0239172802000241E-4</v>
      </c>
      <c r="T294" s="9">
        <f>G294/'Total x Ano'!$K$30</f>
        <v>1.6779083897201276E-5</v>
      </c>
      <c r="U294" s="9">
        <f>H294/'Total x Ano'!$K$30</f>
        <v>6.3650942641302523E-6</v>
      </c>
      <c r="V294" s="9">
        <f>I294/'Total x Ano'!$K$30</f>
        <v>2.545597377224227E-5</v>
      </c>
      <c r="W294" s="9">
        <f>J294/'Total x Ano'!$K$30</f>
        <v>4.9424331778971208E-4</v>
      </c>
      <c r="X294" s="9">
        <f>K294/'Total x Ano'!$K$30</f>
        <v>5.6652389546407513E-5</v>
      </c>
      <c r="Y294" s="9">
        <f>L294/'Total x Ano'!$K$30</f>
        <v>1.5071753531241676E-3</v>
      </c>
    </row>
    <row r="295" spans="1:25" x14ac:dyDescent="0.25">
      <c r="A295" s="123" t="s">
        <v>531</v>
      </c>
      <c r="B295" s="184">
        <f>'[1]SCC x Ano'!B39</f>
        <v>212343.48334516768</v>
      </c>
      <c r="C295" s="184">
        <f>'[1]SCC x Ano'!C39</f>
        <v>61210.230122199107</v>
      </c>
      <c r="D295" s="184">
        <f>'[1]SCC x Ano'!D39</f>
        <v>430176.26869855274</v>
      </c>
      <c r="E295" s="184">
        <f>'[1]SCC x Ano'!E39</f>
        <v>7610.434078390278</v>
      </c>
      <c r="F295" s="184">
        <f>'[1]SCC x Ano'!F39</f>
        <v>469494.07866505207</v>
      </c>
      <c r="G295" s="184">
        <f>'[1]SCC x Ano'!G39</f>
        <v>21174.294693883039</v>
      </c>
      <c r="H295" s="184">
        <f>'[1]SCC x Ano'!H39</f>
        <v>14767.316220540788</v>
      </c>
      <c r="I295" s="184">
        <f>'[1]SCC x Ano'!I39</f>
        <v>25165.304323919474</v>
      </c>
      <c r="J295" s="184">
        <f>'[1]SCC x Ano'!J39</f>
        <v>0</v>
      </c>
      <c r="K295" s="184">
        <f>'[1]SCC x Ano'!K39</f>
        <v>66335.650680490406</v>
      </c>
      <c r="L295" s="185">
        <f t="shared" si="12"/>
        <v>1308277.0608281957</v>
      </c>
      <c r="N295" s="123" t="s">
        <v>531</v>
      </c>
      <c r="O295" s="9">
        <f>B295/'Total x Ano'!$K$30</f>
        <v>1.4237707878413796E-3</v>
      </c>
      <c r="P295" s="9">
        <f>C295/'Total x Ano'!$K$30</f>
        <v>4.1041682180268724E-4</v>
      </c>
      <c r="Q295" s="9">
        <f>D295/'Total x Ano'!$K$30</f>
        <v>2.8843475455284863E-3</v>
      </c>
      <c r="R295" s="9">
        <f>E295/'Total x Ano'!$K$30</f>
        <v>5.102823761250686E-5</v>
      </c>
      <c r="S295" s="9">
        <f>F295/'Total x Ano'!$K$30</f>
        <v>3.1479748930237934E-3</v>
      </c>
      <c r="T295" s="9">
        <f>G295/'Total x Ano'!$K$30</f>
        <v>1.4197441693697009E-4</v>
      </c>
      <c r="U295" s="9">
        <f>H295/'Total x Ano'!$K$30</f>
        <v>9.901539297744884E-5</v>
      </c>
      <c r="V295" s="9">
        <f>I295/'Total x Ano'!$K$30</f>
        <v>1.6873428183003519E-4</v>
      </c>
      <c r="W295" s="9">
        <f>J295/'Total x Ano'!$K$30</f>
        <v>0</v>
      </c>
      <c r="X295" s="9">
        <f>K295/'Total x Ano'!$K$30</f>
        <v>4.4478295327673263E-4</v>
      </c>
      <c r="Y295" s="9">
        <f>L295/'Total x Ano'!$K$30</f>
        <v>8.7720453308300413E-3</v>
      </c>
    </row>
    <row r="296" spans="1:25" x14ac:dyDescent="0.25">
      <c r="A296" s="123" t="s">
        <v>532</v>
      </c>
      <c r="B296" s="184">
        <f>'[1]SCC x Ano'!B40</f>
        <v>5980.2326315105438</v>
      </c>
      <c r="C296" s="184">
        <f>'[1]SCC x Ano'!C40</f>
        <v>9387.2866548784168</v>
      </c>
      <c r="D296" s="184">
        <f>'[1]SCC x Ano'!D40</f>
        <v>93946.187777278217</v>
      </c>
      <c r="E296" s="184">
        <f>'[1]SCC x Ano'!E40</f>
        <v>52.221106664253881</v>
      </c>
      <c r="F296" s="184">
        <f>'[1]SCC x Ano'!F40</f>
        <v>37055.121242304172</v>
      </c>
      <c r="G296" s="184">
        <f>'[1]SCC x Ano'!G40</f>
        <v>4930.8099871435179</v>
      </c>
      <c r="H296" s="184">
        <f>'[1]SCC x Ano'!H40</f>
        <v>5011.5252278654916</v>
      </c>
      <c r="I296" s="184">
        <f>'[1]SCC x Ano'!I40</f>
        <v>6413.4149593855855</v>
      </c>
      <c r="J296" s="184">
        <f>'[1]SCC x Ano'!J40</f>
        <v>1264.1298711766415</v>
      </c>
      <c r="K296" s="184">
        <f>'[1]SCC x Ano'!K40</f>
        <v>2968.7589581596203</v>
      </c>
      <c r="L296" s="185">
        <f t="shared" si="12"/>
        <v>167009.68841636649</v>
      </c>
      <c r="N296" s="123" t="s">
        <v>532</v>
      </c>
      <c r="O296" s="9">
        <f>B296/'Total x Ano'!$K$30</f>
        <v>4.0097677551046253E-5</v>
      </c>
      <c r="P296" s="9">
        <f>C296/'Total x Ano'!$K$30</f>
        <v>6.2942098837964026E-5</v>
      </c>
      <c r="Q296" s="9">
        <f>D296/'Total x Ano'!$K$30</f>
        <v>6.2991260988652111E-4</v>
      </c>
      <c r="R296" s="9">
        <f>E296/'Total x Ano'!$K$30</f>
        <v>3.5014442169838066E-7</v>
      </c>
      <c r="S296" s="9">
        <f>F296/'Total x Ano'!$K$30</f>
        <v>2.4845593720883958E-4</v>
      </c>
      <c r="T296" s="9">
        <f>G296/'Total x Ano'!$K$30</f>
        <v>3.3061260508191774E-5</v>
      </c>
      <c r="U296" s="9">
        <f>H296/'Total x Ano'!$K$30</f>
        <v>3.3602459136297193E-5</v>
      </c>
      <c r="V296" s="9">
        <f>I296/'Total x Ano'!$K$30</f>
        <v>4.3002180832812001E-5</v>
      </c>
      <c r="W296" s="9">
        <f>J296/'Total x Ano'!$K$30</f>
        <v>8.4760368166954034E-6</v>
      </c>
      <c r="X296" s="9">
        <f>K296/'Total x Ano'!$K$30</f>
        <v>1.9905636915163971E-5</v>
      </c>
      <c r="Y296" s="9">
        <f>L296/'Total x Ano'!$K$30</f>
        <v>1.1198060421152298E-3</v>
      </c>
    </row>
    <row r="297" spans="1:25" x14ac:dyDescent="0.25">
      <c r="A297" s="123" t="s">
        <v>533</v>
      </c>
      <c r="B297" s="184">
        <f>'[1]SCC x Ano'!B41</f>
        <v>102065.46337464682</v>
      </c>
      <c r="C297" s="184">
        <f>'[1]SCC x Ano'!C41</f>
        <v>35079.817502339502</v>
      </c>
      <c r="D297" s="184">
        <f>'[1]SCC x Ano'!D41</f>
        <v>467223.82583630679</v>
      </c>
      <c r="E297" s="184">
        <f>'[1]SCC x Ano'!E41</f>
        <v>9652.8193626788889</v>
      </c>
      <c r="F297" s="184">
        <f>'[1]SCC x Ano'!F41</f>
        <v>452298.22664010653</v>
      </c>
      <c r="G297" s="184">
        <f>'[1]SCC x Ano'!G41</f>
        <v>56411.638517571701</v>
      </c>
      <c r="H297" s="184">
        <f>'[1]SCC x Ano'!H41</f>
        <v>58706.811591846767</v>
      </c>
      <c r="I297" s="184">
        <f>'[1]SCC x Ano'!I41</f>
        <v>38642.964337945465</v>
      </c>
      <c r="J297" s="184">
        <f>'[1]SCC x Ano'!J41</f>
        <v>214763.13623159257</v>
      </c>
      <c r="K297" s="184">
        <f>'[1]SCC x Ano'!K41</f>
        <v>89113.612071201642</v>
      </c>
      <c r="L297" s="185">
        <f t="shared" si="12"/>
        <v>1523958.3154662368</v>
      </c>
      <c r="N297" s="123" t="s">
        <v>533</v>
      </c>
      <c r="O297" s="9">
        <f>B297/'Total x Ano'!$K$30</f>
        <v>6.8435264841210108E-4</v>
      </c>
      <c r="P297" s="9">
        <f>C297/'Total x Ano'!$K$30</f>
        <v>2.3521145370611793E-4</v>
      </c>
      <c r="Q297" s="9">
        <f>D297/'Total x Ano'!$K$30</f>
        <v>3.1327527651408876E-3</v>
      </c>
      <c r="R297" s="9">
        <f>E297/'Total x Ano'!$K$30</f>
        <v>6.4722505312544623E-5</v>
      </c>
      <c r="S297" s="9">
        <f>F297/'Total x Ano'!$K$30</f>
        <v>3.032676079048122E-3</v>
      </c>
      <c r="T297" s="9">
        <f>G297/'Total x Ano'!$K$30</f>
        <v>3.7824209036370202E-4</v>
      </c>
      <c r="U297" s="9">
        <f>H297/'Total x Ano'!$K$30</f>
        <v>3.9363130940029979E-4</v>
      </c>
      <c r="V297" s="9">
        <f>I297/'Total x Ano'!$K$30</f>
        <v>2.5910248298286202E-4</v>
      </c>
      <c r="W297" s="9">
        <f>J297/'Total x Ano'!$K$30</f>
        <v>1.4399946485510952E-3</v>
      </c>
      <c r="X297" s="9">
        <f>K297/'Total x Ano'!$K$30</f>
        <v>5.9751001380986437E-4</v>
      </c>
      <c r="Y297" s="9">
        <f>L297/'Total x Ano'!$K$30</f>
        <v>1.0218195996727597E-2</v>
      </c>
    </row>
    <row r="298" spans="1:25" x14ac:dyDescent="0.25">
      <c r="A298" s="123" t="s">
        <v>534</v>
      </c>
      <c r="B298" s="184">
        <f>'[1]SCC x Ano'!B42</f>
        <v>5885.1779478367826</v>
      </c>
      <c r="C298" s="184">
        <f>'[1]SCC x Ano'!C42</f>
        <v>103.1868876560188</v>
      </c>
      <c r="D298" s="184">
        <f>'[1]SCC x Ano'!D42</f>
        <v>73787.956207612602</v>
      </c>
      <c r="E298" s="184">
        <f>'[1]SCC x Ano'!E42</f>
        <v>201.28862932403317</v>
      </c>
      <c r="F298" s="184">
        <f>'[1]SCC x Ano'!F42</f>
        <v>42469.273409528905</v>
      </c>
      <c r="G298" s="184">
        <f>'[1]SCC x Ano'!G42</f>
        <v>3782.8289842963118</v>
      </c>
      <c r="H298" s="184">
        <f>'[1]SCC x Ano'!H42</f>
        <v>1723.3034135961748</v>
      </c>
      <c r="I298" s="184">
        <f>'[1]SCC x Ano'!I42</f>
        <v>333.39920166157611</v>
      </c>
      <c r="J298" s="184">
        <f>'[1]SCC x Ano'!J42</f>
        <v>514.24582256077747</v>
      </c>
      <c r="K298" s="184">
        <f>'[1]SCC x Ano'!K42</f>
        <v>2048.6863777395429</v>
      </c>
      <c r="L298" s="185">
        <f t="shared" si="12"/>
        <v>130849.34688181274</v>
      </c>
      <c r="N298" s="123" t="s">
        <v>534</v>
      </c>
      <c r="O298" s="9">
        <f>B298/'Total x Ano'!$K$30</f>
        <v>3.9460332435810418E-5</v>
      </c>
      <c r="P298" s="9">
        <f>C298/'Total x Ano'!$K$30</f>
        <v>6.9187183905285201E-7</v>
      </c>
      <c r="Q298" s="9">
        <f>D298/'Total x Ano'!$K$30</f>
        <v>4.9475093319509029E-4</v>
      </c>
      <c r="R298" s="9">
        <f>E298/'Total x Ano'!$K$30</f>
        <v>1.3496475890919402E-6</v>
      </c>
      <c r="S298" s="9">
        <f>F298/'Total x Ano'!$K$30</f>
        <v>2.847580246342981E-4</v>
      </c>
      <c r="T298" s="9">
        <f>G298/'Total x Ano'!$K$30</f>
        <v>2.5364006082945952E-5</v>
      </c>
      <c r="U298" s="9">
        <f>H298/'Total x Ano'!$K$30</f>
        <v>1.1554812138393797E-5</v>
      </c>
      <c r="V298" s="9">
        <f>I298/'Total x Ano'!$K$30</f>
        <v>2.2354537871255639E-6</v>
      </c>
      <c r="W298" s="9">
        <f>J298/'Total x Ano'!$K$30</f>
        <v>3.4480369653790858E-6</v>
      </c>
      <c r="X298" s="9">
        <f>K298/'Total x Ano'!$K$30</f>
        <v>1.3736516761066454E-5</v>
      </c>
      <c r="Y298" s="9">
        <f>L298/'Total x Ano'!$K$30</f>
        <v>8.7734963542825453E-4</v>
      </c>
    </row>
    <row r="299" spans="1:25" x14ac:dyDescent="0.25">
      <c r="A299" s="123" t="s">
        <v>535</v>
      </c>
      <c r="B299" s="184">
        <f>'[1]SCC x Ano'!B43</f>
        <v>12372.050043257963</v>
      </c>
      <c r="C299" s="184">
        <f>'[1]SCC x Ano'!C43</f>
        <v>9436.6368041652477</v>
      </c>
      <c r="D299" s="184">
        <f>'[1]SCC x Ano'!D43</f>
        <v>135298.979338946</v>
      </c>
      <c r="E299" s="184">
        <f>'[1]SCC x Ano'!E43</f>
        <v>2050.7305731869401</v>
      </c>
      <c r="F299" s="184">
        <f>'[1]SCC x Ano'!F43</f>
        <v>84219.056043948716</v>
      </c>
      <c r="G299" s="184">
        <f>'[1]SCC x Ano'!G43</f>
        <v>10087.840234592786</v>
      </c>
      <c r="H299" s="184">
        <f>'[1]SCC x Ano'!H43</f>
        <v>2388.8684762837083</v>
      </c>
      <c r="I299" s="184">
        <f>'[1]SCC x Ano'!I43</f>
        <v>8533.598988720496</v>
      </c>
      <c r="J299" s="184">
        <f>'[1]SCC x Ano'!J43</f>
        <v>504.7094699446651</v>
      </c>
      <c r="K299" s="184">
        <f>'[1]SCC x Ano'!K43</f>
        <v>15565.849740684002</v>
      </c>
      <c r="L299" s="185">
        <f t="shared" si="12"/>
        <v>280458.31971373048</v>
      </c>
      <c r="N299" s="123" t="s">
        <v>535</v>
      </c>
      <c r="O299" s="9">
        <f>B299/'Total x Ano'!$K$30</f>
        <v>8.2955046040518058E-5</v>
      </c>
      <c r="P299" s="9">
        <f>C299/'Total x Ano'!$K$30</f>
        <v>6.3272993385907306E-5</v>
      </c>
      <c r="Q299" s="9">
        <f>D299/'Total x Ano'!$K$30</f>
        <v>9.0718458307672612E-4</v>
      </c>
      <c r="R299" s="9">
        <f>E299/'Total x Ano'!$K$30</f>
        <v>1.3750223165976047E-5</v>
      </c>
      <c r="S299" s="9">
        <f>F299/'Total x Ano'!$K$30</f>
        <v>5.6469183742284567E-4</v>
      </c>
      <c r="T299" s="9">
        <f>G299/'Total x Ano'!$K$30</f>
        <v>6.7639336099037362E-5</v>
      </c>
      <c r="U299" s="9">
        <f>H299/'Total x Ano'!$K$30</f>
        <v>1.6017450118773766E-5</v>
      </c>
      <c r="V299" s="9">
        <f>I299/'Total x Ano'!$K$30</f>
        <v>5.7218091951252134E-5</v>
      </c>
      <c r="W299" s="9">
        <f>J299/'Total x Ano'!$K$30</f>
        <v>3.3840953738431455E-6</v>
      </c>
      <c r="X299" s="9">
        <f>K299/'Total x Ano'!$K$30</f>
        <v>1.0436958930681751E-4</v>
      </c>
      <c r="Y299" s="9">
        <f>L299/'Total x Ano'!$K$30</f>
        <v>1.880483245941697E-3</v>
      </c>
    </row>
    <row r="300" spans="1:25" x14ac:dyDescent="0.25">
      <c r="A300" s="123" t="s">
        <v>536</v>
      </c>
      <c r="B300" s="184">
        <f>'[1]SCC x Ano'!B44</f>
        <v>75319.277872674938</v>
      </c>
      <c r="C300" s="184">
        <f>'[1]SCC x Ano'!C44</f>
        <v>8661.724327934804</v>
      </c>
      <c r="D300" s="184">
        <f>'[1]SCC x Ano'!D44</f>
        <v>323033.25361642835</v>
      </c>
      <c r="E300" s="184">
        <f>'[1]SCC x Ano'!E44</f>
        <v>6049.5819923386443</v>
      </c>
      <c r="F300" s="184">
        <f>'[1]SCC x Ano'!F44</f>
        <v>264673.39578905905</v>
      </c>
      <c r="G300" s="184">
        <f>'[1]SCC x Ano'!G44</f>
        <v>20351.631584953029</v>
      </c>
      <c r="H300" s="184">
        <f>'[1]SCC x Ano'!H44</f>
        <v>7569.4501300287875</v>
      </c>
      <c r="I300" s="184">
        <f>'[1]SCC x Ano'!I44</f>
        <v>15546.558937319027</v>
      </c>
      <c r="J300" s="184">
        <f>'[1]SCC x Ano'!J44</f>
        <v>6173.3339588859108</v>
      </c>
      <c r="K300" s="184">
        <f>'[1]SCC x Ano'!K44</f>
        <v>42265.070228628014</v>
      </c>
      <c r="L300" s="185">
        <f t="shared" si="12"/>
        <v>769643.27843825042</v>
      </c>
      <c r="N300" s="123" t="s">
        <v>536</v>
      </c>
      <c r="O300" s="9">
        <f>B300/'Total x Ano'!$K$30</f>
        <v>5.050185007189795E-4</v>
      </c>
      <c r="P300" s="9">
        <f>C300/'Total x Ano'!$K$30</f>
        <v>5.8077177016081135E-5</v>
      </c>
      <c r="Q300" s="9">
        <f>D300/'Total x Ano'!$K$30</f>
        <v>2.1659497280300827E-3</v>
      </c>
      <c r="R300" s="9">
        <f>E300/'Total x Ano'!$K$30</f>
        <v>4.0562667540600212E-5</v>
      </c>
      <c r="S300" s="9">
        <f>F300/'Total x Ano'!$K$30</f>
        <v>1.7746447562541482E-3</v>
      </c>
      <c r="T300" s="9">
        <f>G300/'Total x Ano'!$K$30</f>
        <v>1.3645843083616105E-4</v>
      </c>
      <c r="U300" s="9">
        <f>H300/'Total x Ano'!$K$30</f>
        <v>5.0753438746404442E-5</v>
      </c>
      <c r="V300" s="9">
        <f>I300/'Total x Ano'!$K$30</f>
        <v>1.0424024376782399E-4</v>
      </c>
      <c r="W300" s="9">
        <f>J300/'Total x Ano'!$K$30</f>
        <v>4.1392428982450134E-5</v>
      </c>
      <c r="X300" s="9">
        <f>K300/'Total x Ano'!$K$30</f>
        <v>2.8338883487075644E-4</v>
      </c>
      <c r="Y300" s="9">
        <f>L300/'Total x Ano'!$K$30</f>
        <v>5.1604862067634871E-3</v>
      </c>
    </row>
    <row r="301" spans="1:25" x14ac:dyDescent="0.25">
      <c r="A301" s="123" t="s">
        <v>537</v>
      </c>
      <c r="B301" s="184">
        <f>'[1]SCC x Ano'!B45</f>
        <v>59117.09049984569</v>
      </c>
      <c r="C301" s="184">
        <f>'[1]SCC x Ano'!C45</f>
        <v>50819.544148196517</v>
      </c>
      <c r="D301" s="184">
        <f>'[1]SCC x Ano'!D45</f>
        <v>198269.19206447332</v>
      </c>
      <c r="E301" s="184">
        <f>'[1]SCC x Ano'!E45</f>
        <v>14361.767456035011</v>
      </c>
      <c r="F301" s="184">
        <f>'[1]SCC x Ano'!F45</f>
        <v>244099.83539593194</v>
      </c>
      <c r="G301" s="184">
        <f>'[1]SCC x Ano'!G45</f>
        <v>11244.624147493232</v>
      </c>
      <c r="H301" s="184">
        <f>'[1]SCC x Ano'!H45</f>
        <v>4958.8236823151483</v>
      </c>
      <c r="I301" s="184">
        <f>'[1]SCC x Ano'!I45</f>
        <v>19966.377458994786</v>
      </c>
      <c r="J301" s="184">
        <f>'[1]SCC x Ano'!J45</f>
        <v>11513.233200955323</v>
      </c>
      <c r="K301" s="184">
        <f>'[1]SCC x Ano'!K45</f>
        <v>35611.266524647392</v>
      </c>
      <c r="L301" s="185">
        <f t="shared" si="12"/>
        <v>649961.75457888842</v>
      </c>
      <c r="N301" s="123" t="s">
        <v>537</v>
      </c>
      <c r="O301" s="9">
        <f>B301/'Total x Ano'!$K$30</f>
        <v>3.9638224441781945E-4</v>
      </c>
      <c r="P301" s="9">
        <f>C301/'Total x Ano'!$K$30</f>
        <v>3.4074689399345832E-4</v>
      </c>
      <c r="Q301" s="9">
        <f>D301/'Total x Ano'!$K$30</f>
        <v>1.3294021523205511E-3</v>
      </c>
      <c r="R301" s="9">
        <f>E301/'Total x Ano'!$K$30</f>
        <v>9.6296173744288299E-5</v>
      </c>
      <c r="S301" s="9">
        <f>F301/'Total x Ano'!$K$30</f>
        <v>1.6366982846781398E-3</v>
      </c>
      <c r="T301" s="9">
        <f>G301/'Total x Ano'!$K$30</f>
        <v>7.5395614356728392E-5</v>
      </c>
      <c r="U301" s="9">
        <f>H301/'Total x Ano'!$K$30</f>
        <v>3.324909335437348E-5</v>
      </c>
      <c r="V301" s="9">
        <f>I301/'Total x Ano'!$K$30</f>
        <v>1.3387528789344548E-4</v>
      </c>
      <c r="W301" s="9">
        <f>J301/'Total x Ano'!$K$30</f>
        <v>7.7196647840988372E-5</v>
      </c>
      <c r="X301" s="9">
        <f>K301/'Total x Ano'!$K$30</f>
        <v>2.3877483875221737E-4</v>
      </c>
      <c r="Y301" s="9">
        <f>L301/'Total x Ano'!$K$30</f>
        <v>4.3580172313520101E-3</v>
      </c>
    </row>
    <row r="302" spans="1:25" x14ac:dyDescent="0.25">
      <c r="A302" s="123" t="s">
        <v>538</v>
      </c>
      <c r="B302" s="184">
        <f>'[1]SCC x Ano'!B46</f>
        <v>209428.01136025705</v>
      </c>
      <c r="C302" s="184">
        <f>'[1]SCC x Ano'!C46</f>
        <v>244114.80512272226</v>
      </c>
      <c r="D302" s="184">
        <f>'[1]SCC x Ano'!D46</f>
        <v>808221.82741344837</v>
      </c>
      <c r="E302" s="184">
        <f>'[1]SCC x Ano'!E46</f>
        <v>24606.105382067464</v>
      </c>
      <c r="F302" s="184">
        <f>'[1]SCC x Ano'!F46</f>
        <v>1194309.3803630457</v>
      </c>
      <c r="G302" s="184">
        <f>'[1]SCC x Ano'!G46</f>
        <v>45660.373790813312</v>
      </c>
      <c r="H302" s="184">
        <f>'[1]SCC x Ano'!H46</f>
        <v>111743.08831032913</v>
      </c>
      <c r="I302" s="184">
        <f>'[1]SCC x Ano'!I46</f>
        <v>52930.133188186694</v>
      </c>
      <c r="J302" s="184">
        <f>'[1]SCC x Ano'!J46</f>
        <v>2621.4921991887049</v>
      </c>
      <c r="K302" s="184">
        <f>'[1]SCC x Ano'!K46</f>
        <v>218851.51846913894</v>
      </c>
      <c r="L302" s="185">
        <f t="shared" si="12"/>
        <v>2912486.7355991974</v>
      </c>
      <c r="N302" s="123" t="s">
        <v>538</v>
      </c>
      <c r="O302" s="9">
        <f>B302/'Total x Ano'!$K$30</f>
        <v>1.4042224420221757E-3</v>
      </c>
      <c r="P302" s="9">
        <f>C302/'Total x Ano'!$K$30</f>
        <v>1.636798657241358E-3</v>
      </c>
      <c r="Q302" s="9">
        <f>D302/'Total x Ano'!$K$30</f>
        <v>5.4191567823935862E-3</v>
      </c>
      <c r="R302" s="9">
        <f>E302/'Total x Ano'!$K$30</f>
        <v>1.649848325629413E-4</v>
      </c>
      <c r="S302" s="9">
        <f>F302/'Total x Ano'!$K$30</f>
        <v>8.0078878834335572E-3</v>
      </c>
      <c r="T302" s="9">
        <f>G302/'Total x Ano'!$K$30</f>
        <v>3.0615446888757834E-4</v>
      </c>
      <c r="U302" s="9">
        <f>H302/'Total x Ano'!$K$30</f>
        <v>7.4924147599487296E-4</v>
      </c>
      <c r="V302" s="9">
        <f>I302/'Total x Ano'!$K$30</f>
        <v>3.5489847035896193E-4</v>
      </c>
      <c r="W302" s="9">
        <f>J302/'Total x Ano'!$K$30</f>
        <v>1.7577200651323269E-5</v>
      </c>
      <c r="X302" s="9">
        <f>K302/'Total x Ano'!$K$30</f>
        <v>1.4674074003231197E-3</v>
      </c>
      <c r="Y302" s="9">
        <f>L302/'Total x Ano'!$K$30</f>
        <v>1.9528329613869473E-2</v>
      </c>
    </row>
    <row r="303" spans="1:25" x14ac:dyDescent="0.25">
      <c r="A303" s="123" t="s">
        <v>539</v>
      </c>
      <c r="B303" s="184">
        <f>'[1]SCC x Ano'!B47</f>
        <v>70647.013096124996</v>
      </c>
      <c r="C303" s="184">
        <f>'[1]SCC x Ano'!C47</f>
        <v>17385.12426785499</v>
      </c>
      <c r="D303" s="184">
        <f>'[1]SCC x Ano'!D47</f>
        <v>633385.73103303905</v>
      </c>
      <c r="E303" s="184">
        <f>'[1]SCC x Ano'!E47</f>
        <v>5752.5174797055142</v>
      </c>
      <c r="F303" s="184">
        <f>'[1]SCC x Ano'!F47</f>
        <v>251662.35010105159</v>
      </c>
      <c r="G303" s="184">
        <f>'[1]SCC x Ano'!G47</f>
        <v>22672.48225525274</v>
      </c>
      <c r="H303" s="184">
        <f>'[1]SCC x Ano'!H47</f>
        <v>14161.383326582565</v>
      </c>
      <c r="I303" s="184">
        <f>'[1]SCC x Ano'!I47</f>
        <v>13096.817807184379</v>
      </c>
      <c r="J303" s="184">
        <f>'[1]SCC x Ano'!J47</f>
        <v>9236.1832999863636</v>
      </c>
      <c r="K303" s="184">
        <f>'[1]SCC x Ano'!K47</f>
        <v>85705.441696409063</v>
      </c>
      <c r="L303" s="185">
        <f t="shared" si="12"/>
        <v>1123705.0443631914</v>
      </c>
      <c r="N303" s="123" t="s">
        <v>539</v>
      </c>
      <c r="O303" s="9">
        <f>B303/'Total x Ano'!$K$30</f>
        <v>4.7369079526216209E-4</v>
      </c>
      <c r="P303" s="9">
        <f>C303/'Total x Ano'!$K$30</f>
        <v>1.1656789125630344E-4</v>
      </c>
      <c r="Q303" s="9">
        <f>D303/'Total x Ano'!$K$30</f>
        <v>4.246874389898344E-3</v>
      </c>
      <c r="R303" s="9">
        <f>E303/'Total x Ano'!$K$30</f>
        <v>3.8570839166456645E-5</v>
      </c>
      <c r="S303" s="9">
        <f>F303/'Total x Ano'!$K$30</f>
        <v>1.6874052211479907E-3</v>
      </c>
      <c r="T303" s="9">
        <f>G303/'Total x Ano'!$K$30</f>
        <v>1.5201981908909615E-4</v>
      </c>
      <c r="U303" s="9">
        <f>H303/'Total x Ano'!$K$30</f>
        <v>9.4952590859770678E-5</v>
      </c>
      <c r="V303" s="9">
        <f>I303/'Total x Ano'!$K$30</f>
        <v>8.7814640288438422E-5</v>
      </c>
      <c r="W303" s="9">
        <f>J303/'Total x Ano'!$K$30</f>
        <v>6.1928945341322808E-5</v>
      </c>
      <c r="X303" s="9">
        <f>K303/'Total x Ano'!$K$30</f>
        <v>5.7465810734599442E-4</v>
      </c>
      <c r="Y303" s="9">
        <f>L303/'Total x Ano'!$K$30</f>
        <v>7.53448323965588E-3</v>
      </c>
    </row>
    <row r="304" spans="1:25" x14ac:dyDescent="0.25">
      <c r="A304" s="123" t="s">
        <v>540</v>
      </c>
      <c r="B304" s="184">
        <f>'[1]SCC x Ano'!B48</f>
        <v>57331.382092150154</v>
      </c>
      <c r="C304" s="184">
        <f>'[1]SCC x Ano'!C48</f>
        <v>22657.053992016903</v>
      </c>
      <c r="D304" s="184">
        <f>'[1]SCC x Ano'!D48</f>
        <v>367343.08806426241</v>
      </c>
      <c r="E304" s="184">
        <f>'[1]SCC x Ano'!E48</f>
        <v>10735.230570797747</v>
      </c>
      <c r="F304" s="184">
        <f>'[1]SCC x Ano'!F48</f>
        <v>252342.35823994697</v>
      </c>
      <c r="G304" s="184">
        <f>'[1]SCC x Ano'!G48</f>
        <v>25937.976118100727</v>
      </c>
      <c r="H304" s="184">
        <f>'[1]SCC x Ano'!H48</f>
        <v>9653.0080801884633</v>
      </c>
      <c r="I304" s="184">
        <f>'[1]SCC x Ano'!I48</f>
        <v>22307.785186499561</v>
      </c>
      <c r="J304" s="184">
        <f>'[1]SCC x Ano'!J48</f>
        <v>0</v>
      </c>
      <c r="K304" s="184">
        <f>'[1]SCC x Ano'!K48</f>
        <v>97562.916527313995</v>
      </c>
      <c r="L304" s="185">
        <f t="shared" si="12"/>
        <v>865870.7988712769</v>
      </c>
      <c r="N304" s="123" t="s">
        <v>540</v>
      </c>
      <c r="O304" s="9">
        <f>B304/'Total x Ano'!$K$30</f>
        <v>3.8440900452165144E-4</v>
      </c>
      <c r="P304" s="9">
        <f>C304/'Total x Ano'!$K$30</f>
        <v>1.5191637202231423E-4</v>
      </c>
      <c r="Q304" s="9">
        <f>D304/'Total x Ano'!$K$30</f>
        <v>2.463048781446122E-3</v>
      </c>
      <c r="R304" s="9">
        <f>E304/'Total x Ano'!$K$30</f>
        <v>7.1980111876559746E-5</v>
      </c>
      <c r="S304" s="9">
        <f>F304/'Total x Ano'!$K$30</f>
        <v>1.6919647004802565E-3</v>
      </c>
      <c r="T304" s="9">
        <f>G304/'Total x Ano'!$K$30</f>
        <v>1.7391507434513212E-4</v>
      </c>
      <c r="U304" s="9">
        <f>H304/'Total x Ano'!$K$30</f>
        <v>6.4723770670318046E-5</v>
      </c>
      <c r="V304" s="9">
        <f>I304/'Total x Ano'!$K$30</f>
        <v>1.495745119634797E-4</v>
      </c>
      <c r="W304" s="9">
        <f>J304/'Total x Ano'!$K$30</f>
        <v>0</v>
      </c>
      <c r="X304" s="9">
        <f>K304/'Total x Ano'!$K$30</f>
        <v>6.5416290785058238E-4</v>
      </c>
      <c r="Y304" s="9">
        <f>L304/'Total x Ano'!$K$30</f>
        <v>5.8056952351764161E-3</v>
      </c>
    </row>
    <row r="305" spans="1:25" x14ac:dyDescent="0.25">
      <c r="A305" s="123" t="s">
        <v>541</v>
      </c>
      <c r="B305" s="184">
        <f>'[1]SCC x Ano'!B49</f>
        <v>203756.75804967407</v>
      </c>
      <c r="C305" s="184">
        <f>'[1]SCC x Ano'!C49</f>
        <v>63846.345415647978</v>
      </c>
      <c r="D305" s="184">
        <f>'[1]SCC x Ano'!D49</f>
        <v>874957.87918882235</v>
      </c>
      <c r="E305" s="184">
        <f>'[1]SCC x Ano'!E49</f>
        <v>15703.133043932621</v>
      </c>
      <c r="F305" s="184">
        <f>'[1]SCC x Ano'!F49</f>
        <v>1784667.1088131978</v>
      </c>
      <c r="G305" s="184">
        <f>'[1]SCC x Ano'!G49</f>
        <v>65734.01854705537</v>
      </c>
      <c r="H305" s="184">
        <f>'[1]SCC x Ano'!H49</f>
        <v>50107.016505019979</v>
      </c>
      <c r="I305" s="184">
        <f>'[1]SCC x Ano'!I49</f>
        <v>42263.065727474088</v>
      </c>
      <c r="J305" s="184">
        <f>'[1]SCC x Ano'!J49</f>
        <v>19334.387795532606</v>
      </c>
      <c r="K305" s="184">
        <f>'[1]SCC x Ano'!K49</f>
        <v>308754.08838559745</v>
      </c>
      <c r="L305" s="185">
        <f t="shared" si="12"/>
        <v>3429123.8014719547</v>
      </c>
      <c r="N305" s="123" t="s">
        <v>541</v>
      </c>
      <c r="O305" s="9">
        <f>B305/'Total x Ano'!$K$30</f>
        <v>1.3661964820687383E-3</v>
      </c>
      <c r="P305" s="9">
        <f>C305/'Total x Ano'!$K$30</f>
        <v>4.280920708334921E-4</v>
      </c>
      <c r="Q305" s="9">
        <f>D305/'Total x Ano'!$K$30</f>
        <v>5.8666244395912219E-3</v>
      </c>
      <c r="R305" s="9">
        <f>E305/'Total x Ano'!$K$30</f>
        <v>1.0529007885396331E-4</v>
      </c>
      <c r="S305" s="9">
        <f>F305/'Total x Ano'!$K$30</f>
        <v>1.1966257949245366E-2</v>
      </c>
      <c r="T305" s="9">
        <f>G305/'Total x Ano'!$K$30</f>
        <v>4.4074898791496498E-4</v>
      </c>
      <c r="U305" s="9">
        <f>H305/'Total x Ano'!$K$30</f>
        <v>3.3596937020086246E-4</v>
      </c>
      <c r="V305" s="9">
        <f>I305/'Total x Ano'!$K$30</f>
        <v>2.8337539461752994E-4</v>
      </c>
      <c r="W305" s="9">
        <f>J305/'Total x Ano'!$K$30</f>
        <v>1.2963777418744442E-4</v>
      </c>
      <c r="X305" s="9">
        <f>K305/'Total x Ano'!$K$30</f>
        <v>2.0702074052135629E-3</v>
      </c>
      <c r="Y305" s="9">
        <f>L305/'Total x Ano'!$K$30</f>
        <v>2.2992399952727147E-2</v>
      </c>
    </row>
    <row r="306" spans="1:25" x14ac:dyDescent="0.25">
      <c r="A306" s="123" t="s">
        <v>542</v>
      </c>
      <c r="B306" s="184">
        <f>'[1]SCC x Ano'!B50</f>
        <v>37732.021961769184</v>
      </c>
      <c r="C306" s="184">
        <f>'[1]SCC x Ano'!C50</f>
        <v>5063.8323242393908</v>
      </c>
      <c r="D306" s="184">
        <f>'[1]SCC x Ano'!D50</f>
        <v>183507.47671433954</v>
      </c>
      <c r="E306" s="184">
        <f>'[1]SCC x Ano'!E50</f>
        <v>4912.7047633910361</v>
      </c>
      <c r="F306" s="184">
        <f>'[1]SCC x Ano'!F50</f>
        <v>163660.27945769444</v>
      </c>
      <c r="G306" s="184">
        <f>'[1]SCC x Ano'!G50</f>
        <v>19472.58169070485</v>
      </c>
      <c r="H306" s="184">
        <f>'[1]SCC x Ano'!H50</f>
        <v>15667.038251630376</v>
      </c>
      <c r="I306" s="184">
        <f>'[1]SCC x Ano'!I50</f>
        <v>8791.7294627057436</v>
      </c>
      <c r="J306" s="184">
        <f>'[1]SCC x Ano'!J50</f>
        <v>577.90761718905139</v>
      </c>
      <c r="K306" s="184">
        <f>'[1]SCC x Ano'!K50</f>
        <v>36354.313063748734</v>
      </c>
      <c r="L306" s="185">
        <f t="shared" si="12"/>
        <v>475739.88530741236</v>
      </c>
      <c r="N306" s="123" t="s">
        <v>542</v>
      </c>
      <c r="O306" s="9">
        <f>B306/'Total x Ano'!$K$30</f>
        <v>2.5299458118067508E-4</v>
      </c>
      <c r="P306" s="9">
        <f>C306/'Total x Ano'!$K$30</f>
        <v>3.395318012212987E-5</v>
      </c>
      <c r="Q306" s="9">
        <f>D306/'Total x Ano'!$K$30</f>
        <v>1.2304243133831243E-3</v>
      </c>
      <c r="R306" s="9">
        <f>E306/'Total x Ano'!$K$30</f>
        <v>3.2939864323670237E-5</v>
      </c>
      <c r="S306" s="9">
        <f>F306/'Total x Ano'!$K$30</f>
        <v>1.0973481330861135E-3</v>
      </c>
      <c r="T306" s="9">
        <f>G306/'Total x Ano'!$K$30</f>
        <v>1.3056436928659529E-4</v>
      </c>
      <c r="U306" s="9">
        <f>H306/'Total x Ano'!$K$30</f>
        <v>1.0504806195726579E-4</v>
      </c>
      <c r="V306" s="9">
        <f>I306/'Total x Ano'!$K$30</f>
        <v>5.8948866178565897E-5</v>
      </c>
      <c r="W306" s="9">
        <f>J306/'Total x Ano'!$K$30</f>
        <v>3.8748916164632313E-6</v>
      </c>
      <c r="X306" s="9">
        <f>K306/'Total x Ano'!$K$30</f>
        <v>2.4375699285326621E-4</v>
      </c>
      <c r="Y306" s="9">
        <f>L306/'Total x Ano'!$K$30</f>
        <v>3.1898532539878692E-3</v>
      </c>
    </row>
    <row r="307" spans="1:25" x14ac:dyDescent="0.25">
      <c r="A307" s="123" t="s">
        <v>543</v>
      </c>
      <c r="B307" s="184">
        <f>'[1]SCC x Ano'!B51</f>
        <v>97113.06666314273</v>
      </c>
      <c r="C307" s="184">
        <f>'[1]SCC x Ano'!C51</f>
        <v>9431.5963871824988</v>
      </c>
      <c r="D307" s="184">
        <f>'[1]SCC x Ano'!D51</f>
        <v>206493.75998345765</v>
      </c>
      <c r="E307" s="184">
        <f>'[1]SCC x Ano'!E51</f>
        <v>11454.333605635238</v>
      </c>
      <c r="F307" s="184">
        <f>'[1]SCC x Ano'!F51</f>
        <v>196882.17328938952</v>
      </c>
      <c r="G307" s="184">
        <f>'[1]SCC x Ano'!G51</f>
        <v>18554.041778985906</v>
      </c>
      <c r="H307" s="184">
        <f>'[1]SCC x Ano'!H51</f>
        <v>11127.786001830606</v>
      </c>
      <c r="I307" s="184">
        <f>'[1]SCC x Ano'!I51</f>
        <v>8198.7774922678273</v>
      </c>
      <c r="J307" s="184">
        <f>'[1]SCC x Ano'!J51</f>
        <v>398.18920813002791</v>
      </c>
      <c r="K307" s="184">
        <f>'[1]SCC x Ano'!K51</f>
        <v>51557.840301356657</v>
      </c>
      <c r="L307" s="185">
        <f t="shared" si="12"/>
        <v>611211.56471137854</v>
      </c>
      <c r="N307" s="123" t="s">
        <v>543</v>
      </c>
      <c r="O307" s="9">
        <f>B307/'Total x Ano'!$K$30</f>
        <v>6.5114664813103952E-4</v>
      </c>
      <c r="P307" s="9">
        <f>C307/'Total x Ano'!$K$30</f>
        <v>6.3239197206502493E-5</v>
      </c>
      <c r="Q307" s="9">
        <f>D307/'Total x Ano'!$K$30</f>
        <v>1.3845481796965484E-3</v>
      </c>
      <c r="R307" s="9">
        <f>E307/'Total x Ano'!$K$30</f>
        <v>7.6801723909670447E-5</v>
      </c>
      <c r="S307" s="9">
        <f>F307/'Total x Ano'!$K$30</f>
        <v>1.3201021409284342E-3</v>
      </c>
      <c r="T307" s="9">
        <f>G307/'Total x Ano'!$K$30</f>
        <v>1.2440552573194754E-4</v>
      </c>
      <c r="U307" s="9">
        <f>H307/'Total x Ano'!$K$30</f>
        <v>7.4612210335661265E-5</v>
      </c>
      <c r="V307" s="9">
        <f>I307/'Total x Ano'!$K$30</f>
        <v>5.4973101625762618E-5</v>
      </c>
      <c r="W307" s="9">
        <f>J307/'Total x Ano'!$K$30</f>
        <v>2.6698731396794078E-6</v>
      </c>
      <c r="X307" s="9">
        <f>K307/'Total x Ano'!$K$30</f>
        <v>3.4569719658379672E-4</v>
      </c>
      <c r="Y307" s="9">
        <f>L307/'Total x Ano'!$K$30</f>
        <v>4.0981957972890419E-3</v>
      </c>
    </row>
    <row r="308" spans="1:25" x14ac:dyDescent="0.25">
      <c r="A308" s="123" t="s">
        <v>544</v>
      </c>
      <c r="B308" s="184">
        <f>'[1]SCC x Ano'!B52</f>
        <v>225170.73885434816</v>
      </c>
      <c r="C308" s="184">
        <f>'[1]SCC x Ano'!C52</f>
        <v>103871.28790408271</v>
      </c>
      <c r="D308" s="184">
        <f>'[1]SCC x Ano'!D52</f>
        <v>1087494.303325661</v>
      </c>
      <c r="E308" s="184">
        <f>'[1]SCC x Ano'!E52</f>
        <v>26056.460573525754</v>
      </c>
      <c r="F308" s="184">
        <f>'[1]SCC x Ano'!F52</f>
        <v>1177347.7451356864</v>
      </c>
      <c r="G308" s="184">
        <f>'[1]SCC x Ano'!G52</f>
        <v>110270.89462088741</v>
      </c>
      <c r="H308" s="184">
        <f>'[1]SCC x Ano'!H52</f>
        <v>33096.123615752105</v>
      </c>
      <c r="I308" s="184">
        <f>'[1]SCC x Ano'!I52</f>
        <v>82718.161300427091</v>
      </c>
      <c r="J308" s="184">
        <f>'[1]SCC x Ano'!J52</f>
        <v>28630.913761291948</v>
      </c>
      <c r="K308" s="184">
        <f>'[1]SCC x Ano'!K52</f>
        <v>371919.21262362914</v>
      </c>
      <c r="L308" s="185">
        <f t="shared" si="12"/>
        <v>3246575.8417152925</v>
      </c>
      <c r="N308" s="123" t="s">
        <v>544</v>
      </c>
      <c r="O308" s="9">
        <f>B308/'Total x Ano'!$K$30</f>
        <v>1.509778003106195E-3</v>
      </c>
      <c r="P308" s="9">
        <f>C308/'Total x Ano'!$K$30</f>
        <v>6.9646076763702164E-4</v>
      </c>
      <c r="Q308" s="9">
        <f>D308/'Total x Ano'!$K$30</f>
        <v>7.2916889024662616E-3</v>
      </c>
      <c r="R308" s="9">
        <f>E308/'Total x Ano'!$K$30</f>
        <v>1.7470951693310282E-4</v>
      </c>
      <c r="S308" s="9">
        <f>F308/'Total x Ano'!$K$30</f>
        <v>7.8941595016141803E-3</v>
      </c>
      <c r="T308" s="9">
        <f>G308/'Total x Ano'!$K$30</f>
        <v>7.3937036370053263E-4</v>
      </c>
      <c r="U308" s="9">
        <f>H308/'Total x Ano'!$K$30</f>
        <v>2.219107139647825E-4</v>
      </c>
      <c r="V308" s="9">
        <f>I308/'Total x Ano'!$K$30</f>
        <v>5.5462828351581493E-4</v>
      </c>
      <c r="W308" s="9">
        <f>J308/'Total x Ano'!$K$30</f>
        <v>1.9197131930001797E-4</v>
      </c>
      <c r="X308" s="9">
        <f>K308/'Total x Ano'!$K$30</f>
        <v>2.4937318632459954E-3</v>
      </c>
      <c r="Y308" s="9">
        <f>L308/'Total x Ano'!$K$30</f>
        <v>2.1768409235483913E-2</v>
      </c>
    </row>
    <row r="309" spans="1:25" x14ac:dyDescent="0.25">
      <c r="A309" s="123" t="s">
        <v>545</v>
      </c>
      <c r="B309" s="184">
        <f>'[1]SCC x Ano'!B53</f>
        <v>695385.07383060944</v>
      </c>
      <c r="C309" s="184">
        <f>'[1]SCC x Ano'!C53</f>
        <v>302180.04902037123</v>
      </c>
      <c r="D309" s="184">
        <f>'[1]SCC x Ano'!D53</f>
        <v>2087511.8559043072</v>
      </c>
      <c r="E309" s="184">
        <f>'[1]SCC x Ano'!E53</f>
        <v>96016.024441589223</v>
      </c>
      <c r="F309" s="184">
        <f>'[1]SCC x Ano'!F53</f>
        <v>3228399.9980121762</v>
      </c>
      <c r="G309" s="184">
        <f>'[1]SCC x Ano'!G53</f>
        <v>284000.97709151247</v>
      </c>
      <c r="H309" s="184">
        <f>'[1]SCC x Ano'!H53</f>
        <v>122409.68887198262</v>
      </c>
      <c r="I309" s="184">
        <f>'[1]SCC x Ano'!I53</f>
        <v>267400.09947658941</v>
      </c>
      <c r="J309" s="184">
        <f>'[1]SCC x Ano'!J53</f>
        <v>136906.46213960391</v>
      </c>
      <c r="K309" s="184">
        <f>'[1]SCC x Ano'!K53</f>
        <v>768274.18126338953</v>
      </c>
      <c r="L309" s="185">
        <f t="shared" si="12"/>
        <v>7988484.4100521319</v>
      </c>
      <c r="N309" s="123" t="s">
        <v>545</v>
      </c>
      <c r="O309" s="9">
        <f>B309/'Total x Ano'!$K$30</f>
        <v>4.6625822409231653E-3</v>
      </c>
      <c r="P309" s="9">
        <f>C309/'Total x Ano'!$K$30</f>
        <v>2.026128231890812E-3</v>
      </c>
      <c r="Q309" s="9">
        <f>D309/'Total x Ano'!$K$30</f>
        <v>1.3996843005903968E-2</v>
      </c>
      <c r="R309" s="9">
        <f>E309/'Total x Ano'!$K$30</f>
        <v>6.4379094008918942E-4</v>
      </c>
      <c r="S309" s="9">
        <f>F309/'Total x Ano'!$K$30</f>
        <v>2.1646539541621903E-2</v>
      </c>
      <c r="T309" s="9">
        <f>G309/'Total x Ano'!$K$30</f>
        <v>1.9042368926576534E-3</v>
      </c>
      <c r="U309" s="9">
        <f>H309/'Total x Ano'!$K$30</f>
        <v>8.2076142116111253E-4</v>
      </c>
      <c r="V309" s="9">
        <f>I309/'Total x Ano'!$K$30</f>
        <v>1.792927403765843E-3</v>
      </c>
      <c r="W309" s="9">
        <f>J309/'Total x Ano'!$K$30</f>
        <v>9.1796281378802083E-4</v>
      </c>
      <c r="X309" s="9">
        <f>K309/'Total x Ano'!$K$30</f>
        <v>5.1513063603534394E-3</v>
      </c>
      <c r="Y309" s="9">
        <f>L309/'Total x Ano'!$K$30</f>
        <v>5.356307885215511E-2</v>
      </c>
    </row>
    <row r="310" spans="1:25" x14ac:dyDescent="0.25">
      <c r="A310" s="123" t="s">
        <v>546</v>
      </c>
      <c r="B310" s="184">
        <f>'[1]SCC x Ano'!B54</f>
        <v>126903.07339692733</v>
      </c>
      <c r="C310" s="184">
        <f>'[1]SCC x Ano'!C54</f>
        <v>18451.644935557197</v>
      </c>
      <c r="D310" s="184">
        <f>'[1]SCC x Ano'!D54</f>
        <v>514631.74416724819</v>
      </c>
      <c r="E310" s="184">
        <f>'[1]SCC x Ano'!E54</f>
        <v>10909.199253432213</v>
      </c>
      <c r="F310" s="184">
        <f>'[1]SCC x Ano'!F54</f>
        <v>780842.93317289045</v>
      </c>
      <c r="G310" s="184">
        <f>'[1]SCC x Ano'!G54</f>
        <v>52155.359497826314</v>
      </c>
      <c r="H310" s="184">
        <f>'[1]SCC x Ano'!H54</f>
        <v>19438.922130002018</v>
      </c>
      <c r="I310" s="184">
        <f>'[1]SCC x Ano'!I54</f>
        <v>121926.75102676571</v>
      </c>
      <c r="J310" s="184">
        <f>'[1]SCC x Ano'!J54</f>
        <v>2886.9175812498715</v>
      </c>
      <c r="K310" s="184">
        <f>'[1]SCC x Ano'!K54</f>
        <v>127530.51959288715</v>
      </c>
      <c r="L310" s="185">
        <f t="shared" si="12"/>
        <v>1775677.0647547867</v>
      </c>
      <c r="N310" s="123" t="s">
        <v>546</v>
      </c>
      <c r="O310" s="9">
        <f>B310/'Total x Ano'!$K$30</f>
        <v>8.508897280173934E-4</v>
      </c>
      <c r="P310" s="9">
        <f>C310/'Total x Ano'!$K$30</f>
        <v>1.2371895116820652E-4</v>
      </c>
      <c r="Q310" s="9">
        <f>D310/'Total x Ano'!$K$30</f>
        <v>3.4506245838029424E-3</v>
      </c>
      <c r="R310" s="9">
        <f>E310/'Total x Ano'!$K$30</f>
        <v>7.3146578228303516E-5</v>
      </c>
      <c r="S310" s="9">
        <f>F310/'Total x Ano'!$K$30</f>
        <v>5.2355802995695741E-3</v>
      </c>
      <c r="T310" s="9">
        <f>G310/'Total x Ano'!$K$30</f>
        <v>3.4970358455344811E-4</v>
      </c>
      <c r="U310" s="9">
        <f>H310/'Total x Ano'!$K$30</f>
        <v>1.3033868070644534E-4</v>
      </c>
      <c r="V310" s="9">
        <f>I310/'Total x Ano'!$K$30</f>
        <v>8.1752330532383383E-4</v>
      </c>
      <c r="W310" s="9">
        <f>J310/'Total x Ano'!$K$30</f>
        <v>1.9356887502913793E-5</v>
      </c>
      <c r="X310" s="9">
        <f>K310/'Total x Ano'!$K$30</f>
        <v>8.5509677760835104E-4</v>
      </c>
      <c r="Y310" s="9">
        <f>L310/'Total x Ano'!$K$30</f>
        <v>1.1905979376481414E-2</v>
      </c>
    </row>
    <row r="311" spans="1:25" x14ac:dyDescent="0.25">
      <c r="A311" s="123" t="s">
        <v>547</v>
      </c>
      <c r="B311" s="184">
        <f>'[1]SCC x Ano'!B55</f>
        <v>1061006.8471916211</v>
      </c>
      <c r="C311" s="184">
        <f>'[1]SCC x Ano'!C55</f>
        <v>444369.34470999963</v>
      </c>
      <c r="D311" s="184">
        <f>'[1]SCC x Ano'!D55</f>
        <v>14313985.532783998</v>
      </c>
      <c r="E311" s="184">
        <f>'[1]SCC x Ano'!E55</f>
        <v>497975.30326077115</v>
      </c>
      <c r="F311" s="184">
        <f>'[1]SCC x Ano'!F55</f>
        <v>5683131.2815788286</v>
      </c>
      <c r="G311" s="184">
        <f>'[1]SCC x Ano'!G55</f>
        <v>489969.22947851697</v>
      </c>
      <c r="H311" s="184">
        <f>'[1]SCC x Ano'!H55</f>
        <v>235170.5969406369</v>
      </c>
      <c r="I311" s="184">
        <f>'[1]SCC x Ano'!I55</f>
        <v>430645.20985323243</v>
      </c>
      <c r="J311" s="184">
        <f>'[1]SCC x Ano'!J55</f>
        <v>506881.72489330126</v>
      </c>
      <c r="K311" s="184">
        <f>'[1]SCC x Ano'!K55</f>
        <v>950808.21481504315</v>
      </c>
      <c r="L311" s="185">
        <f t="shared" si="12"/>
        <v>24613943.285505947</v>
      </c>
      <c r="N311" s="123" t="s">
        <v>547</v>
      </c>
      <c r="O311" s="9">
        <f>B311/'Total x Ano'!$K$30</f>
        <v>7.114089544606174E-3</v>
      </c>
      <c r="P311" s="9">
        <f>C311/'Total x Ano'!$K$30</f>
        <v>2.9795126369942903E-3</v>
      </c>
      <c r="Q311" s="9">
        <f>D311/'Total x Ano'!$K$30</f>
        <v>9.5975794209018611E-2</v>
      </c>
      <c r="R311" s="9">
        <f>E311/'Total x Ano'!$K$30</f>
        <v>3.3389425410180495E-3</v>
      </c>
      <c r="S311" s="9">
        <f>F311/'Total x Ano'!$K$30</f>
        <v>3.8105602181474324E-2</v>
      </c>
      <c r="T311" s="9">
        <f>G311/'Total x Ano'!$K$30</f>
        <v>3.2852615247848022E-3</v>
      </c>
      <c r="U311" s="9">
        <f>H311/'Total x Ano'!$K$30</f>
        <v>1.5768274156971809E-3</v>
      </c>
      <c r="V311" s="9">
        <f>I311/'Total x Ano'!$K$30</f>
        <v>2.8874918130460548E-3</v>
      </c>
      <c r="W311" s="9">
        <f>J311/'Total x Ano'!$K$30</f>
        <v>3.3986604223715461E-3</v>
      </c>
      <c r="X311" s="9">
        <f>K311/'Total x Ano'!$K$30</f>
        <v>6.3752037018850035E-3</v>
      </c>
      <c r="Y311" s="9">
        <f>L311/'Total x Ano'!$K$30</f>
        <v>0.16503738599089601</v>
      </c>
    </row>
    <row r="312" spans="1:25" x14ac:dyDescent="0.25">
      <c r="A312" s="123" t="s">
        <v>548</v>
      </c>
      <c r="B312" s="184">
        <f>'[1]SCC x Ano'!B56</f>
        <v>5081028.1682406291</v>
      </c>
      <c r="C312" s="184">
        <f>'[1]SCC x Ano'!C56</f>
        <v>1449164.4616118888</v>
      </c>
      <c r="D312" s="184">
        <f>'[1]SCC x Ano'!D56</f>
        <v>18487397.447486255</v>
      </c>
      <c r="E312" s="184">
        <f>'[1]SCC x Ano'!E56</f>
        <v>3859662.038655045</v>
      </c>
      <c r="F312" s="184">
        <f>'[1]SCC x Ano'!F56</f>
        <v>23218853.134773318</v>
      </c>
      <c r="G312" s="184">
        <f>'[1]SCC x Ano'!G56</f>
        <v>1564447.2780879857</v>
      </c>
      <c r="H312" s="184">
        <f>'[1]SCC x Ano'!H56</f>
        <v>679321.10287279671</v>
      </c>
      <c r="I312" s="184">
        <f>'[1]SCC x Ano'!I56</f>
        <v>2406269.7698450852</v>
      </c>
      <c r="J312" s="184">
        <f>'[1]SCC x Ano'!J56</f>
        <v>499795.41068466735</v>
      </c>
      <c r="K312" s="184">
        <f>'[1]SCC x Ano'!K56</f>
        <v>10984113.488839928</v>
      </c>
      <c r="L312" s="185">
        <f t="shared" si="12"/>
        <v>68230052.301097602</v>
      </c>
      <c r="N312" s="123" t="s">
        <v>548</v>
      </c>
      <c r="O312" s="9">
        <f>B312/'Total x Ano'!$K$30</f>
        <v>3.406847888230629E-2</v>
      </c>
      <c r="P312" s="9">
        <f>C312/'Total x Ano'!$K$30</f>
        <v>9.7167004831836389E-3</v>
      </c>
      <c r="Q312" s="9">
        <f>D312/'Total x Ano'!$K$30</f>
        <v>0.12395867306253844</v>
      </c>
      <c r="R312" s="9">
        <f>E312/'Total x Ano'!$K$30</f>
        <v>2.5879174510124732E-2</v>
      </c>
      <c r="S312" s="9">
        <f>F312/'Total x Ano'!$K$30</f>
        <v>0.15568325573115266</v>
      </c>
      <c r="T312" s="9">
        <f>G312/'Total x Ano'!$K$30</f>
        <v>1.0489675965421252E-2</v>
      </c>
      <c r="U312" s="9">
        <f>H312/'Total x Ano'!$K$30</f>
        <v>4.5548727307175314E-3</v>
      </c>
      <c r="V312" s="9">
        <f>I312/'Total x Ano'!$K$30</f>
        <v>1.6134126425731903E-2</v>
      </c>
      <c r="W312" s="9">
        <f>J312/'Total x Ano'!$K$30</f>
        <v>3.3511464275704063E-3</v>
      </c>
      <c r="X312" s="9">
        <f>K312/'Total x Ano'!$K$30</f>
        <v>7.3648880904546229E-2</v>
      </c>
      <c r="Y312" s="9">
        <f>L312/'Total x Ano'!$K$30</f>
        <v>0.45748498512329305</v>
      </c>
    </row>
    <row r="313" spans="1:25" x14ac:dyDescent="0.25">
      <c r="A313" s="123" t="s">
        <v>549</v>
      </c>
      <c r="B313" s="184">
        <f>'[1]SCC x Ano'!B57</f>
        <v>815509.26391578792</v>
      </c>
      <c r="C313" s="184">
        <f>'[1]SCC x Ano'!C57</f>
        <v>224175.86778265331</v>
      </c>
      <c r="D313" s="184">
        <f>'[1]SCC x Ano'!D57</f>
        <v>1871055.0472168494</v>
      </c>
      <c r="E313" s="184">
        <f>'[1]SCC x Ano'!E57</f>
        <v>111851.42939475448</v>
      </c>
      <c r="F313" s="184">
        <f>'[1]SCC x Ano'!F57</f>
        <v>3529446.1874096249</v>
      </c>
      <c r="G313" s="184">
        <f>'[1]SCC x Ano'!G57</f>
        <v>207777.11425056306</v>
      </c>
      <c r="H313" s="184">
        <f>'[1]SCC x Ano'!H57</f>
        <v>117925.98389686354</v>
      </c>
      <c r="I313" s="184">
        <f>'[1]SCC x Ano'!I57</f>
        <v>247122.87024581671</v>
      </c>
      <c r="J313" s="184">
        <f>'[1]SCC x Ano'!J57</f>
        <v>137295.65290915265</v>
      </c>
      <c r="K313" s="184">
        <f>'[1]SCC x Ano'!K57</f>
        <v>689111.73414307658</v>
      </c>
      <c r="L313" s="185">
        <f t="shared" si="12"/>
        <v>7951271.1511651427</v>
      </c>
      <c r="N313" s="123" t="s">
        <v>549</v>
      </c>
      <c r="O313" s="9">
        <f>B313/'Total x Ano'!$K$30</f>
        <v>5.46801930949744E-3</v>
      </c>
      <c r="P313" s="9">
        <f>C313/'Total x Ano'!$K$30</f>
        <v>1.5031073563444807E-3</v>
      </c>
      <c r="Q313" s="9">
        <f>D313/'Total x Ano'!$K$30</f>
        <v>1.2545492221865009E-2</v>
      </c>
      <c r="R313" s="9">
        <f>E313/'Total x Ano'!$K$30</f>
        <v>7.4996790691094276E-4</v>
      </c>
      <c r="S313" s="9">
        <f>F313/'Total x Ano'!$K$30</f>
        <v>2.3665065203454065E-2</v>
      </c>
      <c r="T313" s="9">
        <f>G313/'Total x Ano'!$K$30</f>
        <v>1.3931531167879594E-3</v>
      </c>
      <c r="U313" s="9">
        <f>H313/'Total x Ano'!$K$30</f>
        <v>7.9069801603887156E-4</v>
      </c>
      <c r="V313" s="9">
        <f>I313/'Total x Ano'!$K$30</f>
        <v>1.6569678434236559E-3</v>
      </c>
      <c r="W313" s="9">
        <f>J313/'Total x Ano'!$K$30</f>
        <v>9.2057235206935472E-4</v>
      </c>
      <c r="X313" s="9">
        <f>K313/'Total x Ano'!$K$30</f>
        <v>4.6205192698886531E-3</v>
      </c>
      <c r="Y313" s="9">
        <f>L313/'Total x Ano'!$K$30</f>
        <v>5.331356259628043E-2</v>
      </c>
    </row>
    <row r="314" spans="1:25" x14ac:dyDescent="0.25">
      <c r="A314" s="123" t="s">
        <v>550</v>
      </c>
      <c r="B314" s="184">
        <f>'[1]SCC x Ano'!B58</f>
        <v>500850.91861801344</v>
      </c>
      <c r="C314" s="184">
        <f>'[1]SCC x Ano'!C58</f>
        <v>82877.957131904273</v>
      </c>
      <c r="D314" s="184">
        <f>'[1]SCC x Ano'!D58</f>
        <v>1113442.2021422728</v>
      </c>
      <c r="E314" s="184">
        <f>'[1]SCC x Ano'!E58</f>
        <v>128590.52534610909</v>
      </c>
      <c r="F314" s="184">
        <f>'[1]SCC x Ano'!F58</f>
        <v>1226716.4140954786</v>
      </c>
      <c r="G314" s="184">
        <f>'[1]SCC x Ano'!G58</f>
        <v>192916.78562277387</v>
      </c>
      <c r="H314" s="184">
        <f>'[1]SCC x Ano'!H58</f>
        <v>135214.32094276635</v>
      </c>
      <c r="I314" s="184">
        <f>'[1]SCC x Ano'!I58</f>
        <v>106573.99970193408</v>
      </c>
      <c r="J314" s="184">
        <f>'[1]SCC x Ano'!J58</f>
        <v>5295.0305701913039</v>
      </c>
      <c r="K314" s="184">
        <f>'[1]SCC x Ano'!K58</f>
        <v>368529.9569125264</v>
      </c>
      <c r="L314" s="185">
        <f t="shared" si="12"/>
        <v>3861008.1110839704</v>
      </c>
      <c r="N314" s="123" t="s">
        <v>550</v>
      </c>
      <c r="O314" s="9">
        <f>B314/'Total x Ano'!$K$30</f>
        <v>3.3582236466974474E-3</v>
      </c>
      <c r="P314" s="9">
        <f>C314/'Total x Ano'!$K$30</f>
        <v>5.5569972038447657E-4</v>
      </c>
      <c r="Q314" s="9">
        <f>D314/'Total x Ano'!$K$30</f>
        <v>7.4656705088662232E-3</v>
      </c>
      <c r="R314" s="9">
        <f>E314/'Total x Ano'!$K$30</f>
        <v>8.6220415478143787E-4</v>
      </c>
      <c r="S314" s="9">
        <f>F314/'Total x Ano'!$K$30</f>
        <v>8.2251782246390206E-3</v>
      </c>
      <c r="T314" s="9">
        <f>G314/'Total x Ano'!$K$30</f>
        <v>1.2935140722330717E-3</v>
      </c>
      <c r="U314" s="9">
        <f>H314/'Total x Ano'!$K$30</f>
        <v>9.0661694544769589E-4</v>
      </c>
      <c r="V314" s="9">
        <f>I314/'Total x Ano'!$K$30</f>
        <v>7.1458254865480774E-4</v>
      </c>
      <c r="W314" s="9">
        <f>J314/'Total x Ano'!$K$30</f>
        <v>3.55033727798034E-5</v>
      </c>
      <c r="X314" s="9">
        <f>K314/'Total x Ano'!$K$30</f>
        <v>2.4710067802909013E-3</v>
      </c>
      <c r="Y314" s="9">
        <f>L314/'Total x Ano'!$K$30</f>
        <v>2.5888199974774886E-2</v>
      </c>
    </row>
    <row r="315" spans="1:25" x14ac:dyDescent="0.25">
      <c r="A315" s="123" t="s">
        <v>551</v>
      </c>
      <c r="B315" s="184">
        <f>'[1]SCC x Ano'!B59</f>
        <v>1163508.2676164943</v>
      </c>
      <c r="C315" s="184">
        <f>'[1]SCC x Ano'!C59</f>
        <v>110462.04979195344</v>
      </c>
      <c r="D315" s="184">
        <f>'[1]SCC x Ano'!D59</f>
        <v>1728861.5931588081</v>
      </c>
      <c r="E315" s="184">
        <f>'[1]SCC x Ano'!E59</f>
        <v>160711.99153450687</v>
      </c>
      <c r="F315" s="184">
        <f>'[1]SCC x Ano'!F59</f>
        <v>2746219.3562652944</v>
      </c>
      <c r="G315" s="184">
        <f>'[1]SCC x Ano'!G59</f>
        <v>226288.78772805113</v>
      </c>
      <c r="H315" s="184">
        <f>'[1]SCC x Ano'!H59</f>
        <v>132667.83386622145</v>
      </c>
      <c r="I315" s="184">
        <f>'[1]SCC x Ano'!I59</f>
        <v>188895.90774340852</v>
      </c>
      <c r="J315" s="184">
        <f>'[1]SCC x Ano'!J59</f>
        <v>100570.15155702378</v>
      </c>
      <c r="K315" s="184">
        <f>'[1]SCC x Ano'!K59</f>
        <v>646116.69915912801</v>
      </c>
      <c r="L315" s="185">
        <f t="shared" si="12"/>
        <v>7204302.6384208892</v>
      </c>
      <c r="N315" s="123" t="s">
        <v>551</v>
      </c>
      <c r="O315" s="9">
        <f>B315/'Total x Ano'!$K$30</f>
        <v>7.801365300914442E-3</v>
      </c>
      <c r="P315" s="9">
        <f>C315/'Total x Ano'!$K$30</f>
        <v>7.4065206608301749E-4</v>
      </c>
      <c r="Q315" s="9">
        <f>D315/'Total x Ano'!$K$30</f>
        <v>1.1592079934749904E-2</v>
      </c>
      <c r="R315" s="9">
        <f>E315/'Total x Ano'!$K$30</f>
        <v>1.077579755205844E-3</v>
      </c>
      <c r="S315" s="9">
        <f>F315/'Total x Ano'!$K$30</f>
        <v>1.8413500781181681E-2</v>
      </c>
      <c r="T315" s="9">
        <f>G315/'Total x Ano'!$K$30</f>
        <v>1.5172745615156173E-3</v>
      </c>
      <c r="U315" s="9">
        <f>H315/'Total x Ano'!$K$30</f>
        <v>8.8954265687484272E-4</v>
      </c>
      <c r="V315" s="9">
        <f>I315/'Total x Ano'!$K$30</f>
        <v>1.266553939640671E-3</v>
      </c>
      <c r="W315" s="9">
        <f>J315/'Total x Ano'!$K$30</f>
        <v>6.7432652822651011E-4</v>
      </c>
      <c r="X315" s="9">
        <f>K315/'Total x Ano'!$K$30</f>
        <v>4.3322359947534413E-3</v>
      </c>
      <c r="Y315" s="9">
        <f>L315/'Total x Ano'!$K$30</f>
        <v>4.8305111519145967E-2</v>
      </c>
    </row>
    <row r="316" spans="1:25" x14ac:dyDescent="0.25">
      <c r="A316" s="123" t="s">
        <v>552</v>
      </c>
      <c r="B316" s="184">
        <f>'[1]SCC x Ano'!B60</f>
        <v>80231.537165017216</v>
      </c>
      <c r="C316" s="184">
        <f>'[1]SCC x Ano'!C60</f>
        <v>33963.714677265249</v>
      </c>
      <c r="D316" s="184">
        <f>'[1]SCC x Ano'!D60</f>
        <v>389426.82387852721</v>
      </c>
      <c r="E316" s="184">
        <f>'[1]SCC x Ano'!E60</f>
        <v>4825.8171498052352</v>
      </c>
      <c r="F316" s="184">
        <f>'[1]SCC x Ano'!F60</f>
        <v>262852.34361549013</v>
      </c>
      <c r="G316" s="184">
        <f>'[1]SCC x Ano'!G60</f>
        <v>26284.278535235902</v>
      </c>
      <c r="H316" s="184">
        <f>'[1]SCC x Ano'!H60</f>
        <v>33520.244244109519</v>
      </c>
      <c r="I316" s="184">
        <f>'[1]SCC x Ano'!I60</f>
        <v>22680.629759715037</v>
      </c>
      <c r="J316" s="184">
        <f>'[1]SCC x Ano'!J60</f>
        <v>10708.56891619928</v>
      </c>
      <c r="K316" s="184">
        <f>'[1]SCC x Ano'!K60</f>
        <v>113412.00291803727</v>
      </c>
      <c r="L316" s="185">
        <f t="shared" si="12"/>
        <v>977905.96085940197</v>
      </c>
      <c r="N316" s="123" t="s">
        <v>552</v>
      </c>
      <c r="O316" s="9">
        <f>B316/'Total x Ano'!$K$30</f>
        <v>5.3795537814304705E-4</v>
      </c>
      <c r="P316" s="9">
        <f>C316/'Total x Ano'!$K$30</f>
        <v>2.2772794362361216E-4</v>
      </c>
      <c r="Q316" s="9">
        <f>D316/'Total x Ano'!$K$30</f>
        <v>2.6111210342105121E-3</v>
      </c>
      <c r="R316" s="9">
        <f>E316/'Total x Ano'!$K$30</f>
        <v>3.2357279710759731E-5</v>
      </c>
      <c r="S316" s="9">
        <f>F316/'Total x Ano'!$K$30</f>
        <v>1.7624345351208352E-3</v>
      </c>
      <c r="T316" s="9">
        <f>G316/'Total x Ano'!$K$30</f>
        <v>1.7623704466184983E-4</v>
      </c>
      <c r="U316" s="9">
        <f>H316/'Total x Ano'!$K$30</f>
        <v>2.247544582213211E-4</v>
      </c>
      <c r="V316" s="9">
        <f>I316/'Total x Ano'!$K$30</f>
        <v>1.5207444840318896E-4</v>
      </c>
      <c r="W316" s="9">
        <f>J316/'Total x Ano'!$K$30</f>
        <v>7.180134451165263E-5</v>
      </c>
      <c r="X316" s="9">
        <f>K316/'Total x Ano'!$K$30</f>
        <v>7.6043160920934096E-4</v>
      </c>
      <c r="Y316" s="9">
        <f>L316/'Total x Ano'!$K$30</f>
        <v>6.5568950758161191E-3</v>
      </c>
    </row>
    <row r="317" spans="1:25" x14ac:dyDescent="0.25">
      <c r="A317" s="123" t="s">
        <v>553</v>
      </c>
      <c r="B317" s="184">
        <f>'[1]SCC x Ano'!B61</f>
        <v>71363.663469015548</v>
      </c>
      <c r="C317" s="184">
        <f>'[1]SCC x Ano'!C61</f>
        <v>19818.704108253187</v>
      </c>
      <c r="D317" s="184">
        <f>'[1]SCC x Ano'!D61</f>
        <v>392567.5388628217</v>
      </c>
      <c r="E317" s="184">
        <f>'[1]SCC x Ano'!E61</f>
        <v>19769.886143867407</v>
      </c>
      <c r="F317" s="184">
        <f>'[1]SCC x Ano'!F61</f>
        <v>272690.87431078503</v>
      </c>
      <c r="G317" s="184">
        <f>'[1]SCC x Ano'!G61</f>
        <v>32104.136789742464</v>
      </c>
      <c r="H317" s="184">
        <f>'[1]SCC x Ano'!H61</f>
        <v>15983.976897532286</v>
      </c>
      <c r="I317" s="184">
        <f>'[1]SCC x Ano'!I61</f>
        <v>36649.413842889968</v>
      </c>
      <c r="J317" s="184">
        <f>'[1]SCC x Ano'!J61</f>
        <v>1016.0153598432322</v>
      </c>
      <c r="K317" s="184">
        <f>'[1]SCC x Ano'!K61</f>
        <v>104301.33732199055</v>
      </c>
      <c r="L317" s="185">
        <f t="shared" si="12"/>
        <v>966265.54710674135</v>
      </c>
      <c r="N317" s="123" t="s">
        <v>553</v>
      </c>
      <c r="O317" s="9">
        <f>B317/'Total x Ano'!$K$30</f>
        <v>4.7849596210761038E-4</v>
      </c>
      <c r="P317" s="9">
        <f>C317/'Total x Ano'!$K$30</f>
        <v>1.3288513269952898E-4</v>
      </c>
      <c r="Q317" s="9">
        <f>D317/'Total x Ano'!$K$30</f>
        <v>2.6321796425423038E-3</v>
      </c>
      <c r="R317" s="9">
        <f>E317/'Total x Ano'!$K$30</f>
        <v>1.3255780647072554E-4</v>
      </c>
      <c r="S317" s="9">
        <f>F317/'Total x Ano'!$K$30</f>
        <v>1.8284022416808321E-3</v>
      </c>
      <c r="T317" s="9">
        <f>G317/'Total x Ano'!$K$30</f>
        <v>2.1525940617541088E-4</v>
      </c>
      <c r="U317" s="9">
        <f>H317/'Total x Ano'!$K$30</f>
        <v>1.0717314711864855E-4</v>
      </c>
      <c r="V317" s="9">
        <f>I317/'Total x Ano'!$K$30</f>
        <v>2.457356543228417E-4</v>
      </c>
      <c r="W317" s="9">
        <f>J317/'Total x Ano'!$K$30</f>
        <v>6.8124199836710521E-6</v>
      </c>
      <c r="X317" s="9">
        <f>K317/'Total x Ano'!$K$30</f>
        <v>6.9934426464337944E-4</v>
      </c>
      <c r="Y317" s="9">
        <f>L317/'Total x Ano'!$K$30</f>
        <v>6.4788456777449517E-3</v>
      </c>
    </row>
    <row r="318" spans="1:25" x14ac:dyDescent="0.25">
      <c r="A318" s="123" t="s">
        <v>554</v>
      </c>
      <c r="B318" s="184">
        <f>'[1]SCC x Ano'!B62</f>
        <v>309977.8873689918</v>
      </c>
      <c r="C318" s="184">
        <f>'[1]SCC x Ano'!C62</f>
        <v>62912.46076895915</v>
      </c>
      <c r="D318" s="184">
        <f>'[1]SCC x Ano'!D62</f>
        <v>747699.88772730017</v>
      </c>
      <c r="E318" s="184">
        <f>'[1]SCC x Ano'!E62</f>
        <v>35488.843369962749</v>
      </c>
      <c r="F318" s="184">
        <f>'[1]SCC x Ano'!F62</f>
        <v>875716.82471358695</v>
      </c>
      <c r="G318" s="184">
        <f>'[1]SCC x Ano'!G62</f>
        <v>64741.457887103141</v>
      </c>
      <c r="H318" s="184">
        <f>'[1]SCC x Ano'!H62</f>
        <v>55222.660644097283</v>
      </c>
      <c r="I318" s="184">
        <f>'[1]SCC x Ano'!I62</f>
        <v>82427.064145188619</v>
      </c>
      <c r="J318" s="184">
        <f>'[1]SCC x Ano'!J62</f>
        <v>8996.6767414820315</v>
      </c>
      <c r="K318" s="184">
        <f>'[1]SCC x Ano'!K62</f>
        <v>217361.84974405417</v>
      </c>
      <c r="L318" s="185">
        <f t="shared" si="12"/>
        <v>2460545.6131107262</v>
      </c>
      <c r="N318" s="123" t="s">
        <v>554</v>
      </c>
      <c r="O318" s="9">
        <f>B318/'Total x Ano'!$K$30</f>
        <v>2.0784130219591193E-3</v>
      </c>
      <c r="P318" s="9">
        <f>C318/'Total x Ano'!$K$30</f>
        <v>4.218303402721272E-4</v>
      </c>
      <c r="Q318" s="9">
        <f>D318/'Total x Ano'!$K$30</f>
        <v>5.0133549730271738E-3</v>
      </c>
      <c r="R318" s="9">
        <f>E318/'Total x Ano'!$K$30</f>
        <v>2.3795398704229203E-4</v>
      </c>
      <c r="S318" s="9">
        <f>F318/'Total x Ano'!$K$30</f>
        <v>5.8717131969700685E-3</v>
      </c>
      <c r="T318" s="9">
        <f>G318/'Total x Ano'!$K$30</f>
        <v>4.3409383254811344E-4</v>
      </c>
      <c r="U318" s="9">
        <f>H318/'Total x Ano'!$K$30</f>
        <v>3.7026995042809164E-4</v>
      </c>
      <c r="V318" s="9">
        <f>I318/'Total x Ano'!$K$30</f>
        <v>5.5267646649029051E-4</v>
      </c>
      <c r="W318" s="9">
        <f>J318/'Total x Ano'!$K$30</f>
        <v>6.0323045145456721E-5</v>
      </c>
      <c r="X318" s="9">
        <f>K318/'Total x Ano'!$K$30</f>
        <v>1.4574191172784785E-3</v>
      </c>
      <c r="Y318" s="9">
        <f>L318/'Total x Ano'!$K$30</f>
        <v>1.6498047931161212E-2</v>
      </c>
    </row>
    <row r="319" spans="1:25" x14ac:dyDescent="0.25">
      <c r="A319" s="123" t="s">
        <v>555</v>
      </c>
      <c r="B319" s="184">
        <f>'[1]SCC x Ano'!B63</f>
        <v>196948.10866203529</v>
      </c>
      <c r="C319" s="184">
        <f>'[1]SCC x Ano'!C63</f>
        <v>50687.46867486358</v>
      </c>
      <c r="D319" s="184">
        <f>'[1]SCC x Ano'!D63</f>
        <v>2683080.6093917247</v>
      </c>
      <c r="E319" s="184">
        <f>'[1]SCC x Ano'!E63</f>
        <v>31212.718644183169</v>
      </c>
      <c r="F319" s="184">
        <f>'[1]SCC x Ano'!F63</f>
        <v>1244769.170492504</v>
      </c>
      <c r="G319" s="184">
        <f>'[1]SCC x Ano'!G63</f>
        <v>144885.77546224307</v>
      </c>
      <c r="H319" s="184">
        <f>'[1]SCC x Ano'!H63</f>
        <v>33242.447525958341</v>
      </c>
      <c r="I319" s="184">
        <f>'[1]SCC x Ano'!I63</f>
        <v>46379.401452027145</v>
      </c>
      <c r="J319" s="184">
        <f>'[1]SCC x Ano'!J63</f>
        <v>36310.422971313244</v>
      </c>
      <c r="K319" s="184">
        <f>'[1]SCC x Ano'!K63</f>
        <v>427361.03785213298</v>
      </c>
      <c r="L319" s="185">
        <f t="shared" si="12"/>
        <v>4894877.1611289848</v>
      </c>
      <c r="N319" s="123" t="s">
        <v>555</v>
      </c>
      <c r="O319" s="9">
        <f>B319/'Total x Ano'!$K$30</f>
        <v>1.3205442400029128E-3</v>
      </c>
      <c r="P319" s="9">
        <f>C319/'Total x Ano'!$K$30</f>
        <v>3.3986132313552859E-4</v>
      </c>
      <c r="Q319" s="9">
        <f>D319/'Total x Ano'!$K$30</f>
        <v>1.7990153184338439E-2</v>
      </c>
      <c r="R319" s="9">
        <f>E319/'Total x Ano'!$K$30</f>
        <v>2.0928241505044194E-4</v>
      </c>
      <c r="S319" s="9">
        <f>F319/'Total x Ano'!$K$30</f>
        <v>8.3462226136317395E-3</v>
      </c>
      <c r="T319" s="9">
        <f>G319/'Total x Ano'!$K$30</f>
        <v>9.7146440016512739E-4</v>
      </c>
      <c r="U319" s="9">
        <f>H319/'Total x Ano'!$K$30</f>
        <v>2.2289182111077257E-4</v>
      </c>
      <c r="V319" s="9">
        <f>I319/'Total x Ano'!$K$30</f>
        <v>3.1097557553779788E-4</v>
      </c>
      <c r="W319" s="9">
        <f>J319/'Total x Ano'!$K$30</f>
        <v>2.4346270818532693E-4</v>
      </c>
      <c r="X319" s="9">
        <f>K319/'Total x Ano'!$K$30</f>
        <v>2.8654713201929204E-3</v>
      </c>
      <c r="Y319" s="9">
        <f>L319/'Total x Ano'!$K$30</f>
        <v>3.2820329601350999E-2</v>
      </c>
    </row>
    <row r="320" spans="1:25" x14ac:dyDescent="0.25">
      <c r="A320" s="123" t="s">
        <v>95</v>
      </c>
      <c r="B320" s="184">
        <f>'[1]SCC x Ano'!B64</f>
        <v>11549503.267245285</v>
      </c>
      <c r="C320" s="184">
        <f>'[1]SCC x Ano'!C64</f>
        <v>3446197.4348199917</v>
      </c>
      <c r="D320" s="184">
        <f>'[1]SCC x Ano'!D64</f>
        <v>50530529.058259301</v>
      </c>
      <c r="E320" s="184">
        <f>'[1]SCC x Ano'!E64</f>
        <v>5097169.3389576841</v>
      </c>
      <c r="F320" s="184">
        <f>'[1]SCC x Ano'!F64</f>
        <v>49872443.216391914</v>
      </c>
      <c r="G320" s="184">
        <f>'[1]SCC x Ano'!G64</f>
        <v>3738091.6692195367</v>
      </c>
      <c r="H320" s="184">
        <f>'[1]SCC x Ano'!H64</f>
        <v>1925210.5152760299</v>
      </c>
      <c r="I320" s="184">
        <f>'[1]SCC x Ano'!I64</f>
        <v>4318948.6335404739</v>
      </c>
      <c r="J320" s="184">
        <f>'[1]SCC x Ano'!J64</f>
        <v>1817337.5581024131</v>
      </c>
      <c r="K320" s="184">
        <f>'[1]SCC x Ano'!K64</f>
        <v>16846190.388296627</v>
      </c>
      <c r="L320" s="185">
        <f t="shared" si="12"/>
        <v>149141621.08010927</v>
      </c>
      <c r="N320" s="123" t="s">
        <v>95</v>
      </c>
      <c r="O320" s="9">
        <f>B320/'Total x Ano'!$K$30</f>
        <v>7.7439839956155748E-2</v>
      </c>
      <c r="P320" s="9">
        <f>C320/'Total x Ano'!$K$30</f>
        <v>2.310687928602383E-2</v>
      </c>
      <c r="Q320" s="9">
        <f>D320/'Total x Ano'!$K$30</f>
        <v>0.33880903729159251</v>
      </c>
      <c r="R320" s="9">
        <f>E320/'Total x Ano'!$K$30</f>
        <v>3.4176706019708701E-2</v>
      </c>
      <c r="S320" s="9">
        <f>F320/'Total x Ano'!$K$30</f>
        <v>0.33439654775915068</v>
      </c>
      <c r="T320" s="9">
        <f>G320/'Total x Ano'!$K$30</f>
        <v>2.5064040756347116E-2</v>
      </c>
      <c r="U320" s="9">
        <f>H320/'Total x Ano'!$K$30</f>
        <v>1.2908606607151809E-2</v>
      </c>
      <c r="V320" s="9">
        <f>I320/'Total x Ano'!$K$30</f>
        <v>2.8958707852723507E-2</v>
      </c>
      <c r="W320" s="9">
        <f>J320/'Total x Ano'!$K$30</f>
        <v>1.2185314501350743E-2</v>
      </c>
      <c r="X320" s="9">
        <f>K320/'Total x Ano'!$K$30</f>
        <v>0.11295431996979528</v>
      </c>
      <c r="Y320" s="9">
        <f>L320/'Total x Ano'!$K$30</f>
        <v>1</v>
      </c>
    </row>
    <row r="323" spans="1:25" x14ac:dyDescent="0.25">
      <c r="A323" s="123"/>
      <c r="B323" s="15">
        <f>B291+1</f>
        <v>2017</v>
      </c>
      <c r="C323" s="15">
        <f t="shared" ref="C323:L323" si="13">C291+1</f>
        <v>2017</v>
      </c>
      <c r="D323" s="15">
        <f t="shared" si="13"/>
        <v>2017</v>
      </c>
      <c r="E323" s="15">
        <f t="shared" si="13"/>
        <v>2017</v>
      </c>
      <c r="F323" s="15">
        <f t="shared" si="13"/>
        <v>2017</v>
      </c>
      <c r="G323" s="15">
        <f t="shared" si="13"/>
        <v>2017</v>
      </c>
      <c r="H323" s="15">
        <f t="shared" si="13"/>
        <v>2017</v>
      </c>
      <c r="I323" s="15">
        <f t="shared" si="13"/>
        <v>2017</v>
      </c>
      <c r="J323" s="15">
        <f t="shared" si="13"/>
        <v>2017</v>
      </c>
      <c r="K323" s="15">
        <f t="shared" si="13"/>
        <v>2017</v>
      </c>
      <c r="L323" s="15">
        <f t="shared" si="13"/>
        <v>2017</v>
      </c>
      <c r="N323" s="123"/>
      <c r="O323" s="15">
        <f>O291+1</f>
        <v>2017</v>
      </c>
      <c r="P323" s="15">
        <f t="shared" ref="P323:Y323" si="14">P291+1</f>
        <v>2017</v>
      </c>
      <c r="Q323" s="15">
        <f t="shared" si="14"/>
        <v>2017</v>
      </c>
      <c r="R323" s="15">
        <f t="shared" si="14"/>
        <v>2017</v>
      </c>
      <c r="S323" s="15">
        <f t="shared" si="14"/>
        <v>2017</v>
      </c>
      <c r="T323" s="15">
        <f t="shared" si="14"/>
        <v>2017</v>
      </c>
      <c r="U323" s="15">
        <f t="shared" si="14"/>
        <v>2017</v>
      </c>
      <c r="V323" s="15">
        <f t="shared" si="14"/>
        <v>2017</v>
      </c>
      <c r="W323" s="15">
        <f t="shared" si="14"/>
        <v>2017</v>
      </c>
      <c r="X323" s="15">
        <f t="shared" si="14"/>
        <v>2017</v>
      </c>
      <c r="Y323" s="15">
        <f t="shared" si="14"/>
        <v>2017</v>
      </c>
    </row>
    <row r="324" spans="1:25" x14ac:dyDescent="0.25">
      <c r="A324" s="123"/>
      <c r="B324" s="123" t="s">
        <v>780</v>
      </c>
      <c r="C324" s="123" t="s">
        <v>782</v>
      </c>
      <c r="D324" s="123" t="s">
        <v>23</v>
      </c>
      <c r="E324" s="123" t="s">
        <v>787</v>
      </c>
      <c r="F324" s="123" t="s">
        <v>788</v>
      </c>
      <c r="G324" s="123" t="s">
        <v>791</v>
      </c>
      <c r="H324" s="123" t="s">
        <v>25</v>
      </c>
      <c r="I324" s="123" t="s">
        <v>24</v>
      </c>
      <c r="J324" s="123" t="s">
        <v>35</v>
      </c>
      <c r="K324" s="123" t="s">
        <v>795</v>
      </c>
      <c r="L324" s="123" t="s">
        <v>939</v>
      </c>
      <c r="N324" s="123"/>
      <c r="O324" s="123" t="s">
        <v>780</v>
      </c>
      <c r="P324" s="123" t="s">
        <v>782</v>
      </c>
      <c r="Q324" s="123" t="s">
        <v>23</v>
      </c>
      <c r="R324" s="123" t="s">
        <v>787</v>
      </c>
      <c r="S324" s="123" t="s">
        <v>788</v>
      </c>
      <c r="T324" s="123" t="s">
        <v>791</v>
      </c>
      <c r="U324" s="123" t="s">
        <v>25</v>
      </c>
      <c r="V324" s="123" t="s">
        <v>24</v>
      </c>
      <c r="W324" s="123" t="s">
        <v>35</v>
      </c>
      <c r="X324" s="123" t="s">
        <v>795</v>
      </c>
      <c r="Y324" s="123" t="s">
        <v>939</v>
      </c>
    </row>
    <row r="325" spans="1:25" x14ac:dyDescent="0.25">
      <c r="A325" s="123" t="s">
        <v>529</v>
      </c>
      <c r="B325" s="184">
        <f>'[1]SCC x Ano'!B69</f>
        <v>62168.406172598501</v>
      </c>
      <c r="C325" s="184">
        <f>'[1]SCC x Ano'!C69</f>
        <v>3266.9177389211036</v>
      </c>
      <c r="D325" s="184">
        <f>'[1]SCC x Ano'!D69</f>
        <v>242632.20084773831</v>
      </c>
      <c r="E325" s="184">
        <f>'[1]SCC x Ano'!E69</f>
        <v>1131.7416896320715</v>
      </c>
      <c r="F325" s="184">
        <f>'[1]SCC x Ano'!F69</f>
        <v>134348.28035727804</v>
      </c>
      <c r="G325" s="184">
        <f>'[1]SCC x Ano'!G69</f>
        <v>13398.630841786719</v>
      </c>
      <c r="H325" s="184">
        <f>'[1]SCC x Ano'!H69</f>
        <v>3892.479190386593</v>
      </c>
      <c r="I325" s="184">
        <f>'[1]SCC x Ano'!I69</f>
        <v>11983.380511580031</v>
      </c>
      <c r="J325" s="184">
        <f>'[1]SCC x Ano'!J69</f>
        <v>3866.6793369214506</v>
      </c>
      <c r="K325" s="184">
        <f>'[1]SCC x Ano'!K69</f>
        <v>18768.542557950692</v>
      </c>
      <c r="L325" s="185">
        <f>SUM(B325:K325)</f>
        <v>495457.25924479356</v>
      </c>
      <c r="N325" s="123" t="s">
        <v>529</v>
      </c>
      <c r="O325" s="9">
        <f>B325/'Total x Ano'!$L$30</f>
        <v>4.3098686276717504E-4</v>
      </c>
      <c r="P325" s="9">
        <f>C325/'Total x Ano'!$L$30</f>
        <v>2.2648137758381722E-5</v>
      </c>
      <c r="Q325" s="9">
        <f>D325/'Total x Ano'!$L$30</f>
        <v>1.6820648539603857E-3</v>
      </c>
      <c r="R325" s="9">
        <f>E325/'Total x Ano'!$L$30</f>
        <v>7.8458791258563309E-6</v>
      </c>
      <c r="S325" s="9">
        <f>F325/'Total x Ano'!$L$30</f>
        <v>9.3137893399733527E-4</v>
      </c>
      <c r="T325" s="9">
        <f>G325/'Total x Ano'!$L$30</f>
        <v>9.2886953798445828E-5</v>
      </c>
      <c r="U325" s="9">
        <f>H325/'Total x Ano'!$L$30</f>
        <v>2.6984886664034465E-5</v>
      </c>
      <c r="V325" s="9">
        <f>I325/'Total x Ano'!$L$30</f>
        <v>8.3075631015735771E-5</v>
      </c>
      <c r="W325" s="9">
        <f>J325/'Total x Ano'!$L$30</f>
        <v>2.6806027359294955E-5</v>
      </c>
      <c r="X325" s="9">
        <f>K325/'Total x Ano'!$L$30</f>
        <v>1.3011424570393289E-4</v>
      </c>
      <c r="Y325" s="9">
        <f>L325/'Total x Ano'!$L$30</f>
        <v>3.4347924121505787E-3</v>
      </c>
    </row>
    <row r="326" spans="1:25" x14ac:dyDescent="0.25">
      <c r="A326" s="123" t="s">
        <v>530</v>
      </c>
      <c r="B326" s="184">
        <f>'[1]SCC x Ano'!B70</f>
        <v>17419.512950563185</v>
      </c>
      <c r="C326" s="184">
        <f>'[1]SCC x Ano'!C70</f>
        <v>9376.5857495930522</v>
      </c>
      <c r="D326" s="184">
        <f>'[1]SCC x Ano'!D70</f>
        <v>71618.434305494622</v>
      </c>
      <c r="E326" s="184">
        <f>'[1]SCC x Ano'!E70</f>
        <v>0</v>
      </c>
      <c r="F326" s="184">
        <f>'[1]SCC x Ano'!F70</f>
        <v>41024.081833312957</v>
      </c>
      <c r="G326" s="184">
        <f>'[1]SCC x Ano'!G70</f>
        <v>2356.1809613019022</v>
      </c>
      <c r="H326" s="184">
        <f>'[1]SCC x Ano'!H70</f>
        <v>963.86547745174357</v>
      </c>
      <c r="I326" s="184">
        <f>'[1]SCC x Ano'!I70</f>
        <v>4407.6894897772036</v>
      </c>
      <c r="J326" s="184">
        <f>'[1]SCC x Ano'!J70</f>
        <v>71604.807891527336</v>
      </c>
      <c r="K326" s="184">
        <f>'[1]SCC x Ano'!K70</f>
        <v>21773.898995231561</v>
      </c>
      <c r="L326" s="185">
        <f t="shared" ref="L326:L352" si="15">SUM(B326:K326)</f>
        <v>240545.05765425356</v>
      </c>
      <c r="N326" s="123" t="s">
        <v>530</v>
      </c>
      <c r="O326" s="9">
        <f>B326/'Total x Ano'!$L$30</f>
        <v>1.207620027550982E-4</v>
      </c>
      <c r="P326" s="9">
        <f>C326/'Total x Ano'!$L$30</f>
        <v>6.5003842377186642E-5</v>
      </c>
      <c r="Q326" s="9">
        <f>D326/'Total x Ano'!$L$30</f>
        <v>4.9649984964914527E-4</v>
      </c>
      <c r="R326" s="9">
        <f>E326/'Total x Ano'!$L$30</f>
        <v>0</v>
      </c>
      <c r="S326" s="9">
        <f>F326/'Total x Ano'!$L$30</f>
        <v>2.8440234221472548E-4</v>
      </c>
      <c r="T326" s="9">
        <f>G326/'Total x Ano'!$L$30</f>
        <v>1.633439078048683E-5</v>
      </c>
      <c r="U326" s="9">
        <f>H326/'Total x Ano'!$L$30</f>
        <v>6.6820654385637268E-6</v>
      </c>
      <c r="V326" s="9">
        <f>I326/'Total x Ano'!$L$30</f>
        <v>3.0556618420888917E-5</v>
      </c>
      <c r="W326" s="9">
        <f>J326/'Total x Ano'!$L$30</f>
        <v>4.9640538357275559E-4</v>
      </c>
      <c r="X326" s="9">
        <f>K326/'Total x Ano'!$L$30</f>
        <v>1.5094909128135936E-4</v>
      </c>
      <c r="Y326" s="9">
        <f>L326/'Total x Ano'!$L$30</f>
        <v>1.6675955864902101E-3</v>
      </c>
    </row>
    <row r="327" spans="1:25" x14ac:dyDescent="0.25">
      <c r="A327" s="123" t="s">
        <v>531</v>
      </c>
      <c r="B327" s="184">
        <f>'[1]SCC x Ano'!B71</f>
        <v>183934.3761086039</v>
      </c>
      <c r="C327" s="184">
        <f>'[1]SCC x Ano'!C71</f>
        <v>72764.387475403404</v>
      </c>
      <c r="D327" s="184">
        <f>'[1]SCC x Ano'!D71</f>
        <v>408184.02502776374</v>
      </c>
      <c r="E327" s="184">
        <f>'[1]SCC x Ano'!E71</f>
        <v>17017.471792075983</v>
      </c>
      <c r="F327" s="184">
        <f>'[1]SCC x Ano'!F71</f>
        <v>425814.24560282659</v>
      </c>
      <c r="G327" s="184">
        <f>'[1]SCC x Ano'!G71</f>
        <v>22791.365923895977</v>
      </c>
      <c r="H327" s="184">
        <f>'[1]SCC x Ano'!H71</f>
        <v>13924.117245555479</v>
      </c>
      <c r="I327" s="184">
        <f>'[1]SCC x Ano'!I71</f>
        <v>29224.205838067632</v>
      </c>
      <c r="J327" s="184">
        <f>'[1]SCC x Ano'!J71</f>
        <v>0</v>
      </c>
      <c r="K327" s="184">
        <f>'[1]SCC x Ano'!K71</f>
        <v>62697.769210513332</v>
      </c>
      <c r="L327" s="185">
        <f t="shared" si="15"/>
        <v>1236351.9642247059</v>
      </c>
      <c r="N327" s="123" t="s">
        <v>531</v>
      </c>
      <c r="O327" s="9">
        <f>B327/'Total x Ano'!$L$30</f>
        <v>1.2751380418857437E-3</v>
      </c>
      <c r="P327" s="9">
        <f>C327/'Total x Ano'!$L$30</f>
        <v>5.0444425086486723E-4</v>
      </c>
      <c r="Q327" s="9">
        <f>D327/'Total x Ano'!$L$30</f>
        <v>2.8297645574181336E-3</v>
      </c>
      <c r="R327" s="9">
        <f>E327/'Total x Ano'!$L$30</f>
        <v>1.1797482405345002E-4</v>
      </c>
      <c r="S327" s="9">
        <f>F327/'Total x Ano'!$L$30</f>
        <v>2.9519873056488696E-3</v>
      </c>
      <c r="T327" s="9">
        <f>G327/'Total x Ano'!$L$30</f>
        <v>1.5800275256289484E-4</v>
      </c>
      <c r="U327" s="9">
        <f>H327/'Total x Ano'!$L$30</f>
        <v>9.6529925374045373E-5</v>
      </c>
      <c r="V327" s="9">
        <f>I327/'Total x Ano'!$L$30</f>
        <v>2.0259886920765942E-4</v>
      </c>
      <c r="W327" s="9">
        <f>J327/'Total x Ano'!$L$30</f>
        <v>0</v>
      </c>
      <c r="X327" s="9">
        <f>K327/'Total x Ano'!$L$30</f>
        <v>4.3465670938255081E-4</v>
      </c>
      <c r="Y327" s="9">
        <f>L327/'Total x Ano'!$L$30</f>
        <v>8.5710972363982132E-3</v>
      </c>
    </row>
    <row r="328" spans="1:25" x14ac:dyDescent="0.25">
      <c r="A328" s="123" t="s">
        <v>532</v>
      </c>
      <c r="B328" s="184">
        <f>'[1]SCC x Ano'!B72</f>
        <v>6458.2224979256407</v>
      </c>
      <c r="C328" s="184">
        <f>'[1]SCC x Ano'!C72</f>
        <v>10113.624604468709</v>
      </c>
      <c r="D328" s="184">
        <f>'[1]SCC x Ano'!D72</f>
        <v>100832.06098987338</v>
      </c>
      <c r="E328" s="184">
        <f>'[1]SCC x Ano'!E72</f>
        <v>0</v>
      </c>
      <c r="F328" s="184">
        <f>'[1]SCC x Ano'!F72</f>
        <v>35603.029232954228</v>
      </c>
      <c r="G328" s="184">
        <f>'[1]SCC x Ano'!G72</f>
        <v>4551.9948395618285</v>
      </c>
      <c r="H328" s="184">
        <f>'[1]SCC x Ano'!H72</f>
        <v>3209.6514038582945</v>
      </c>
      <c r="I328" s="184">
        <f>'[1]SCC x Ano'!I72</f>
        <v>3699.7583279775017</v>
      </c>
      <c r="J328" s="184">
        <f>'[1]SCC x Ano'!J72</f>
        <v>942.33565181824292</v>
      </c>
      <c r="K328" s="184">
        <f>'[1]SCC x Ano'!K72</f>
        <v>2399.692864009553</v>
      </c>
      <c r="L328" s="185">
        <f t="shared" si="15"/>
        <v>167810.3704124474</v>
      </c>
      <c r="N328" s="123" t="s">
        <v>532</v>
      </c>
      <c r="O328" s="9">
        <f>B328/'Total x Ano'!$L$30</f>
        <v>4.4772083197786447E-5</v>
      </c>
      <c r="P328" s="9">
        <f>C328/'Total x Ano'!$L$30</f>
        <v>7.0113416248494614E-5</v>
      </c>
      <c r="Q328" s="9">
        <f>D328/'Total x Ano'!$L$30</f>
        <v>6.990253781273281E-4</v>
      </c>
      <c r="R328" s="9">
        <f>E328/'Total x Ano'!$L$30</f>
        <v>0</v>
      </c>
      <c r="S328" s="9">
        <f>F328/'Total x Ano'!$L$30</f>
        <v>2.4682051252075075E-4</v>
      </c>
      <c r="T328" s="9">
        <f>G328/'Total x Ano'!$L$30</f>
        <v>3.1557025441321877E-5</v>
      </c>
      <c r="U328" s="9">
        <f>H328/'Total x Ano'!$L$30</f>
        <v>2.2251134849502706E-5</v>
      </c>
      <c r="V328" s="9">
        <f>I328/'Total x Ano'!$L$30</f>
        <v>2.5648835685843418E-5</v>
      </c>
      <c r="W328" s="9">
        <f>J328/'Total x Ano'!$L$30</f>
        <v>6.5328084030858473E-6</v>
      </c>
      <c r="X328" s="9">
        <f>K328/'Total x Ano'!$L$30</f>
        <v>1.6636040116468468E-5</v>
      </c>
      <c r="Y328" s="9">
        <f>L328/'Total x Ano'!$L$30</f>
        <v>1.1633572345905823E-3</v>
      </c>
    </row>
    <row r="329" spans="1:25" x14ac:dyDescent="0.25">
      <c r="A329" s="123" t="s">
        <v>533</v>
      </c>
      <c r="B329" s="184">
        <f>'[1]SCC x Ano'!B73</f>
        <v>114390.74126830627</v>
      </c>
      <c r="C329" s="184">
        <f>'[1]SCC x Ano'!C73</f>
        <v>29966.355617940513</v>
      </c>
      <c r="D329" s="184">
        <f>'[1]SCC x Ano'!D73</f>
        <v>493069.31542134861</v>
      </c>
      <c r="E329" s="184">
        <f>'[1]SCC x Ano'!E73</f>
        <v>10152.721883658967</v>
      </c>
      <c r="F329" s="184">
        <f>'[1]SCC x Ano'!F73</f>
        <v>426507.17494105099</v>
      </c>
      <c r="G329" s="184">
        <f>'[1]SCC x Ano'!G73</f>
        <v>60175.431124407347</v>
      </c>
      <c r="H329" s="184">
        <f>'[1]SCC x Ano'!H73</f>
        <v>61542.562578141391</v>
      </c>
      <c r="I329" s="184">
        <f>'[1]SCC x Ano'!I73</f>
        <v>28149.903912971444</v>
      </c>
      <c r="J329" s="184">
        <f>'[1]SCC x Ano'!J73</f>
        <v>201460.52925798565</v>
      </c>
      <c r="K329" s="184">
        <f>'[1]SCC x Ano'!K73</f>
        <v>97132.122791889153</v>
      </c>
      <c r="L329" s="185">
        <f t="shared" si="15"/>
        <v>1522546.8587977006</v>
      </c>
      <c r="N329" s="123" t="s">
        <v>533</v>
      </c>
      <c r="O329" s="9">
        <f>B329/'Total x Ano'!$L$30</f>
        <v>7.9302188593937176E-4</v>
      </c>
      <c r="P329" s="9">
        <f>C329/'Total x Ano'!$L$30</f>
        <v>2.0774387492716818E-4</v>
      </c>
      <c r="Q329" s="9">
        <f>D329/'Total x Ano'!$L$30</f>
        <v>3.418237823086907E-3</v>
      </c>
      <c r="R329" s="9">
        <f>E329/'Total x Ano'!$L$30</f>
        <v>7.0384460895419617E-5</v>
      </c>
      <c r="S329" s="9">
        <f>F329/'Total x Ano'!$L$30</f>
        <v>2.9567910871833606E-3</v>
      </c>
      <c r="T329" s="9">
        <f>G329/'Total x Ano'!$L$30</f>
        <v>4.1717042260931627E-4</v>
      </c>
      <c r="U329" s="9">
        <f>H329/'Total x Ano'!$L$30</f>
        <v>4.2664815788532321E-4</v>
      </c>
      <c r="V329" s="9">
        <f>I329/'Total x Ano'!$L$30</f>
        <v>1.9515119530274242E-4</v>
      </c>
      <c r="W329" s="9">
        <f>J329/'Total x Ano'!$L$30</f>
        <v>1.3966393353443236E-3</v>
      </c>
      <c r="X329" s="9">
        <f>K329/'Total x Ano'!$L$30</f>
        <v>6.7337529547997039E-4</v>
      </c>
      <c r="Y329" s="9">
        <f>L329/'Total x Ano'!$L$30</f>
        <v>1.0555163538653906E-2</v>
      </c>
    </row>
    <row r="330" spans="1:25" x14ac:dyDescent="0.25">
      <c r="A330" s="123" t="s">
        <v>534</v>
      </c>
      <c r="B330" s="184">
        <f>'[1]SCC x Ano'!B74</f>
        <v>5197.1240295353755</v>
      </c>
      <c r="C330" s="184">
        <f>'[1]SCC x Ano'!C74</f>
        <v>50.951292911771482</v>
      </c>
      <c r="D330" s="184">
        <f>'[1]SCC x Ano'!D74</f>
        <v>74855.381207695129</v>
      </c>
      <c r="E330" s="184">
        <f>'[1]SCC x Ano'!E74</f>
        <v>58.900222571447905</v>
      </c>
      <c r="F330" s="184">
        <f>'[1]SCC x Ano'!F74</f>
        <v>41991.618505505867</v>
      </c>
      <c r="G330" s="184">
        <f>'[1]SCC x Ano'!G74</f>
        <v>4170.8189202363747</v>
      </c>
      <c r="H330" s="184">
        <f>'[1]SCC x Ano'!H74</f>
        <v>1464.6142105301651</v>
      </c>
      <c r="I330" s="184">
        <f>'[1]SCC x Ano'!I74</f>
        <v>631.56825019084272</v>
      </c>
      <c r="J330" s="184">
        <f>'[1]SCC x Ano'!J74</f>
        <v>528.97007084777533</v>
      </c>
      <c r="K330" s="184">
        <f>'[1]SCC x Ano'!K74</f>
        <v>3276.1266137417215</v>
      </c>
      <c r="L330" s="185">
        <f t="shared" si="15"/>
        <v>132226.07332376647</v>
      </c>
      <c r="N330" s="123" t="s">
        <v>534</v>
      </c>
      <c r="O330" s="9">
        <f>B330/'Total x Ano'!$L$30</f>
        <v>3.6029429074998727E-5</v>
      </c>
      <c r="P330" s="9">
        <f>C330/'Total x Ano'!$L$30</f>
        <v>3.5322343353969794E-7</v>
      </c>
      <c r="Q330" s="9">
        <f>D330/'Total x Ano'!$L$30</f>
        <v>5.1894021246703947E-4</v>
      </c>
      <c r="R330" s="9">
        <f>E330/'Total x Ano'!$L$30</f>
        <v>4.0832994932956054E-7</v>
      </c>
      <c r="S330" s="9">
        <f>F330/'Total x Ano'!$L$30</f>
        <v>2.9110985846989387E-4</v>
      </c>
      <c r="T330" s="9">
        <f>G330/'Total x Ano'!$L$30</f>
        <v>2.8914496482538944E-5</v>
      </c>
      <c r="U330" s="9">
        <f>H330/'Total x Ano'!$L$30</f>
        <v>1.0153541366464064E-5</v>
      </c>
      <c r="V330" s="9">
        <f>I330/'Total x Ano'!$L$30</f>
        <v>4.3783914616920019E-6</v>
      </c>
      <c r="W330" s="9">
        <f>J330/'Total x Ano'!$L$30</f>
        <v>3.6671223434532518E-6</v>
      </c>
      <c r="X330" s="9">
        <f>K330/'Total x Ano'!$L$30</f>
        <v>2.27119789329091E-5</v>
      </c>
      <c r="Y330" s="9">
        <f>L330/'Total x Ano'!$L$30</f>
        <v>9.1666658398185865E-4</v>
      </c>
    </row>
    <row r="331" spans="1:25" x14ac:dyDescent="0.25">
      <c r="A331" s="123" t="s">
        <v>535</v>
      </c>
      <c r="B331" s="184">
        <f>'[1]SCC x Ano'!B75</f>
        <v>12093.984089800651</v>
      </c>
      <c r="C331" s="184">
        <f>'[1]SCC x Ano'!C75</f>
        <v>6271.7220682148409</v>
      </c>
      <c r="D331" s="184">
        <f>'[1]SCC x Ano'!D75</f>
        <v>129975.0552797703</v>
      </c>
      <c r="E331" s="184">
        <f>'[1]SCC x Ano'!E75</f>
        <v>2790.1965766454096</v>
      </c>
      <c r="F331" s="184">
        <f>'[1]SCC x Ano'!F75</f>
        <v>86442.895983040115</v>
      </c>
      <c r="G331" s="184">
        <f>'[1]SCC x Ano'!G75</f>
        <v>9680.721152556278</v>
      </c>
      <c r="H331" s="184">
        <f>'[1]SCC x Ano'!H75</f>
        <v>2338.1171825780111</v>
      </c>
      <c r="I331" s="184">
        <f>'[1]SCC x Ano'!I75</f>
        <v>6506.3895875695252</v>
      </c>
      <c r="J331" s="184">
        <f>'[1]SCC x Ano'!J75</f>
        <v>427.06688236131015</v>
      </c>
      <c r="K331" s="184">
        <f>'[1]SCC x Ano'!K75</f>
        <v>16583.987672074272</v>
      </c>
      <c r="L331" s="185">
        <f t="shared" si="15"/>
        <v>273110.13647461071</v>
      </c>
      <c r="N331" s="123" t="s">
        <v>535</v>
      </c>
      <c r="O331" s="9">
        <f>B331/'Total x Ano'!$L$30</f>
        <v>8.3842398126602122E-5</v>
      </c>
      <c r="P331" s="9">
        <f>C331/'Total x Ano'!$L$30</f>
        <v>4.3479155808227345E-5</v>
      </c>
      <c r="Q331" s="9">
        <f>D331/'Total x Ano'!$L$30</f>
        <v>9.0106124254652007E-4</v>
      </c>
      <c r="R331" s="9">
        <f>E331/'Total x Ano'!$L$30</f>
        <v>1.934323466060081E-5</v>
      </c>
      <c r="S331" s="9">
        <f>F331/'Total x Ano'!$L$30</f>
        <v>5.9927147633166505E-4</v>
      </c>
      <c r="T331" s="9">
        <f>G331/'Total x Ano'!$L$30</f>
        <v>6.71122825198475E-5</v>
      </c>
      <c r="U331" s="9">
        <f>H331/'Total x Ano'!$L$30</f>
        <v>1.620916235979488E-5</v>
      </c>
      <c r="V331" s="9">
        <f>I331/'Total x Ano'!$L$30</f>
        <v>4.5106004945701439E-5</v>
      </c>
      <c r="W331" s="9">
        <f>J331/'Total x Ano'!$L$30</f>
        <v>2.9606712983706203E-6</v>
      </c>
      <c r="X331" s="9">
        <f>K331/'Total x Ano'!$L$30</f>
        <v>1.1496966480229854E-4</v>
      </c>
      <c r="Y331" s="9">
        <f>L331/'Total x Ano'!$L$30</f>
        <v>1.8933552933996284E-3</v>
      </c>
    </row>
    <row r="332" spans="1:25" x14ac:dyDescent="0.25">
      <c r="A332" s="123" t="s">
        <v>536</v>
      </c>
      <c r="B332" s="184">
        <f>'[1]SCC x Ano'!B76</f>
        <v>76701.126718726155</v>
      </c>
      <c r="C332" s="184">
        <f>'[1]SCC x Ano'!C76</f>
        <v>12876.702041758213</v>
      </c>
      <c r="D332" s="184">
        <f>'[1]SCC x Ano'!D76</f>
        <v>318053.26820206502</v>
      </c>
      <c r="E332" s="184">
        <f>'[1]SCC x Ano'!E76</f>
        <v>7599.3023159379454</v>
      </c>
      <c r="F332" s="184">
        <f>'[1]SCC x Ano'!F76</f>
        <v>276369.78541149176</v>
      </c>
      <c r="G332" s="184">
        <f>'[1]SCC x Ano'!G76</f>
        <v>18500.517165120411</v>
      </c>
      <c r="H332" s="184">
        <f>'[1]SCC x Ano'!H76</f>
        <v>7807.3427031119654</v>
      </c>
      <c r="I332" s="184">
        <f>'[1]SCC x Ano'!I76</f>
        <v>13135.139297030362</v>
      </c>
      <c r="J332" s="184">
        <f>'[1]SCC x Ano'!J76</f>
        <v>10634.698108746616</v>
      </c>
      <c r="K332" s="184">
        <f>'[1]SCC x Ano'!K76</f>
        <v>38781.274962572366</v>
      </c>
      <c r="L332" s="185">
        <f t="shared" si="15"/>
        <v>780459.15692656091</v>
      </c>
      <c r="N332" s="123" t="s">
        <v>536</v>
      </c>
      <c r="O332" s="9">
        <f>B332/'Total x Ano'!$L$30</f>
        <v>5.3173597346913644E-4</v>
      </c>
      <c r="P332" s="9">
        <f>C332/'Total x Ano'!$L$30</f>
        <v>8.9268645561821474E-5</v>
      </c>
      <c r="Q332" s="9">
        <f>D332/'Total x Ano'!$L$30</f>
        <v>2.2049267255571563E-3</v>
      </c>
      <c r="R332" s="9">
        <f>E332/'Total x Ano'!$L$30</f>
        <v>5.2682699557593095E-5</v>
      </c>
      <c r="S332" s="9">
        <f>F332/'Total x Ano'!$L$30</f>
        <v>1.9159530396749371E-3</v>
      </c>
      <c r="T332" s="9">
        <f>G332/'Total x Ano'!$L$30</f>
        <v>1.2825614075465759E-4</v>
      </c>
      <c r="U332" s="9">
        <f>H332/'Total x Ano'!$L$30</f>
        <v>5.4124954222254569E-5</v>
      </c>
      <c r="V332" s="9">
        <f>I332/'Total x Ano'!$L$30</f>
        <v>9.1060280070878529E-5</v>
      </c>
      <c r="W332" s="9">
        <f>J332/'Total x Ano'!$L$30</f>
        <v>7.3725795086973151E-5</v>
      </c>
      <c r="X332" s="9">
        <f>K332/'Total x Ano'!$L$30</f>
        <v>2.688539253174108E-4</v>
      </c>
      <c r="Y332" s="9">
        <f>L332/'Total x Ano'!$L$30</f>
        <v>5.4105881792728197E-3</v>
      </c>
    </row>
    <row r="333" spans="1:25" x14ac:dyDescent="0.25">
      <c r="A333" s="123" t="s">
        <v>537</v>
      </c>
      <c r="B333" s="184">
        <f>'[1]SCC x Ano'!B77</f>
        <v>57556.215427798757</v>
      </c>
      <c r="C333" s="184">
        <f>'[1]SCC x Ano'!C77</f>
        <v>57778.645436315543</v>
      </c>
      <c r="D333" s="184">
        <f>'[1]SCC x Ano'!D77</f>
        <v>191322.78632714902</v>
      </c>
      <c r="E333" s="184">
        <f>'[1]SCC x Ano'!E77</f>
        <v>15220.940828339093</v>
      </c>
      <c r="F333" s="184">
        <f>'[1]SCC x Ano'!F77</f>
        <v>240862.66506311425</v>
      </c>
      <c r="G333" s="184">
        <f>'[1]SCC x Ano'!G77</f>
        <v>11408.650918122947</v>
      </c>
      <c r="H333" s="184">
        <f>'[1]SCC x Ano'!H77</f>
        <v>5884.483069810195</v>
      </c>
      <c r="I333" s="184">
        <f>'[1]SCC x Ano'!I77</f>
        <v>18447.298118495426</v>
      </c>
      <c r="J333" s="184">
        <f>'[1]SCC x Ano'!J77</f>
        <v>13283.339194868677</v>
      </c>
      <c r="K333" s="184">
        <f>'[1]SCC x Ano'!K77</f>
        <v>39071.277794078516</v>
      </c>
      <c r="L333" s="185">
        <f t="shared" si="15"/>
        <v>650836.3021780923</v>
      </c>
      <c r="N333" s="123" t="s">
        <v>537</v>
      </c>
      <c r="O333" s="9">
        <f>B333/'Total x Ano'!$L$30</f>
        <v>3.990125249650072E-4</v>
      </c>
      <c r="P333" s="9">
        <f>C333/'Total x Ano'!$L$30</f>
        <v>4.0055453669504541E-4</v>
      </c>
      <c r="Q333" s="9">
        <f>D333/'Total x Ano'!$L$30</f>
        <v>1.3263587170963497E-3</v>
      </c>
      <c r="R333" s="9">
        <f>E333/'Total x Ano'!$L$30</f>
        <v>1.0552024637334334E-4</v>
      </c>
      <c r="S333" s="9">
        <f>F333/'Total x Ano'!$L$30</f>
        <v>1.6697974222644207E-3</v>
      </c>
      <c r="T333" s="9">
        <f>G333/'Total x Ano'!$L$30</f>
        <v>7.9091277552727091E-5</v>
      </c>
      <c r="U333" s="9">
        <f>H333/'Total x Ano'!$L$30</f>
        <v>4.0794594125880691E-5</v>
      </c>
      <c r="V333" s="9">
        <f>I333/'Total x Ano'!$L$30</f>
        <v>1.2788719595847474E-4</v>
      </c>
      <c r="W333" s="9">
        <f>J333/'Total x Ano'!$L$30</f>
        <v>9.208768632051637E-5</v>
      </c>
      <c r="X333" s="9">
        <f>K333/'Total x Ano'!$L$30</f>
        <v>2.7086439041116645E-4</v>
      </c>
      <c r="Y333" s="9">
        <f>L333/'Total x Ano'!$L$30</f>
        <v>4.5119685917629311E-3</v>
      </c>
    </row>
    <row r="334" spans="1:25" x14ac:dyDescent="0.25">
      <c r="A334" s="123" t="s">
        <v>538</v>
      </c>
      <c r="B334" s="184">
        <f>'[1]SCC x Ano'!B78</f>
        <v>215297.67847440919</v>
      </c>
      <c r="C334" s="184">
        <f>'[1]SCC x Ano'!C78</f>
        <v>224308.35813055164</v>
      </c>
      <c r="D334" s="184">
        <f>'[1]SCC x Ano'!D78</f>
        <v>794656.52799066831</v>
      </c>
      <c r="E334" s="184">
        <f>'[1]SCC x Ano'!E78</f>
        <v>55082.587358861041</v>
      </c>
      <c r="F334" s="184">
        <f>'[1]SCC x Ano'!F78</f>
        <v>1225907.3121821242</v>
      </c>
      <c r="G334" s="184">
        <f>'[1]SCC x Ano'!G78</f>
        <v>42594.421595763466</v>
      </c>
      <c r="H334" s="184">
        <f>'[1]SCC x Ano'!H78</f>
        <v>126976.69269113411</v>
      </c>
      <c r="I334" s="184">
        <f>'[1]SCC x Ano'!I78</f>
        <v>52347.110613827666</v>
      </c>
      <c r="J334" s="184">
        <f>'[1]SCC x Ano'!J78</f>
        <v>3493.9447810799643</v>
      </c>
      <c r="K334" s="184">
        <f>'[1]SCC x Ano'!K78</f>
        <v>213762.3587461955</v>
      </c>
      <c r="L334" s="185">
        <f t="shared" si="15"/>
        <v>2954426.9925646153</v>
      </c>
      <c r="N334" s="123" t="s">
        <v>538</v>
      </c>
      <c r="O334" s="9">
        <f>B334/'Total x Ano'!$L$30</f>
        <v>1.492566348719426E-3</v>
      </c>
      <c r="P334" s="9">
        <f>C334/'Total x Ano'!$L$30</f>
        <v>1.5550335212832376E-3</v>
      </c>
      <c r="Q334" s="9">
        <f>D334/'Total x Ano'!$L$30</f>
        <v>5.5090124560264048E-3</v>
      </c>
      <c r="R334" s="9">
        <f>E334/'Total x Ano'!$L$30</f>
        <v>3.8186392382306273E-4</v>
      </c>
      <c r="S334" s="9">
        <f>F334/'Total x Ano'!$L$30</f>
        <v>8.4986889490757198E-3</v>
      </c>
      <c r="T334" s="9">
        <f>G334/'Total x Ano'!$L$30</f>
        <v>2.9528883343050646E-4</v>
      </c>
      <c r="U334" s="9">
        <f>H334/'Total x Ano'!$L$30</f>
        <v>8.8027488231835077E-4</v>
      </c>
      <c r="V334" s="9">
        <f>I334/'Total x Ano'!$L$30</f>
        <v>3.6290003825647187E-4</v>
      </c>
      <c r="W334" s="9">
        <f>J334/'Total x Ano'!$L$30</f>
        <v>2.4222018748537868E-5</v>
      </c>
      <c r="X334" s="9">
        <f>K334/'Total x Ano'!$L$30</f>
        <v>1.4819226363622156E-3</v>
      </c>
      <c r="Y334" s="9">
        <f>L334/'Total x Ano'!$L$30</f>
        <v>2.0481773608043933E-2</v>
      </c>
    </row>
    <row r="335" spans="1:25" x14ac:dyDescent="0.25">
      <c r="A335" s="123" t="s">
        <v>539</v>
      </c>
      <c r="B335" s="184">
        <f>'[1]SCC x Ano'!B79</f>
        <v>60039.004143349106</v>
      </c>
      <c r="C335" s="184">
        <f>'[1]SCC x Ano'!C79</f>
        <v>18749.654754675641</v>
      </c>
      <c r="D335" s="184">
        <f>'[1]SCC x Ano'!D79</f>
        <v>603216.79397785699</v>
      </c>
      <c r="E335" s="184">
        <f>'[1]SCC x Ano'!E79</f>
        <v>4899.615328908194</v>
      </c>
      <c r="F335" s="184">
        <f>'[1]SCC x Ano'!F79</f>
        <v>245201.39603368565</v>
      </c>
      <c r="G335" s="184">
        <f>'[1]SCC x Ano'!G79</f>
        <v>37076.635059084067</v>
      </c>
      <c r="H335" s="184">
        <f>'[1]SCC x Ano'!H79</f>
        <v>17536.792770639306</v>
      </c>
      <c r="I335" s="184">
        <f>'[1]SCC x Ano'!I79</f>
        <v>11191.869983369364</v>
      </c>
      <c r="J335" s="184">
        <f>'[1]SCC x Ano'!J79</f>
        <v>10143.311335125227</v>
      </c>
      <c r="K335" s="184">
        <f>'[1]SCC x Ano'!K79</f>
        <v>86601.242277164434</v>
      </c>
      <c r="L335" s="185">
        <f t="shared" si="15"/>
        <v>1094656.3156638579</v>
      </c>
      <c r="N335" s="123" t="s">
        <v>539</v>
      </c>
      <c r="O335" s="9">
        <f>B335/'Total x Ano'!$L$30</f>
        <v>4.1622463293602394E-4</v>
      </c>
      <c r="P335" s="9">
        <f>C335/'Total x Ano'!$L$30</f>
        <v>1.2998330467489192E-4</v>
      </c>
      <c r="Q335" s="9">
        <f>D335/'Total x Ano'!$L$30</f>
        <v>4.1818429908466711E-3</v>
      </c>
      <c r="R335" s="9">
        <f>E335/'Total x Ano'!$L$30</f>
        <v>3.3966929013902366E-5</v>
      </c>
      <c r="S335" s="9">
        <f>F335/'Total x Ano'!$L$30</f>
        <v>1.6998759808847885E-3</v>
      </c>
      <c r="T335" s="9">
        <f>G335/'Total x Ano'!$L$30</f>
        <v>2.5703638889686185E-4</v>
      </c>
      <c r="U335" s="9">
        <f>H335/'Total x Ano'!$L$30</f>
        <v>1.2157505338374347E-4</v>
      </c>
      <c r="V335" s="9">
        <f>I335/'Total x Ano'!$L$30</f>
        <v>7.7588428425184845E-5</v>
      </c>
      <c r="W335" s="9">
        <f>J335/'Total x Ano'!$L$30</f>
        <v>7.0319221603644711E-5</v>
      </c>
      <c r="X335" s="9">
        <f>K335/'Total x Ano'!$L$30</f>
        <v>6.0036922318954617E-4</v>
      </c>
      <c r="Y335" s="9">
        <f>L335/'Total x Ano'!$L$30</f>
        <v>7.588782153855258E-3</v>
      </c>
    </row>
    <row r="336" spans="1:25" x14ac:dyDescent="0.25">
      <c r="A336" s="123" t="s">
        <v>540</v>
      </c>
      <c r="B336" s="184">
        <f>'[1]SCC x Ano'!B80</f>
        <v>66295.343432414811</v>
      </c>
      <c r="C336" s="184">
        <f>'[1]SCC x Ano'!C80</f>
        <v>22360.493886796681</v>
      </c>
      <c r="D336" s="184">
        <f>'[1]SCC x Ano'!D80</f>
        <v>341208.11757401138</v>
      </c>
      <c r="E336" s="184">
        <f>'[1]SCC x Ano'!E80</f>
        <v>13533.12886347633</v>
      </c>
      <c r="F336" s="184">
        <f>'[1]SCC x Ano'!F80</f>
        <v>225590.54150382453</v>
      </c>
      <c r="G336" s="184">
        <f>'[1]SCC x Ano'!G80</f>
        <v>28018.806603440706</v>
      </c>
      <c r="H336" s="184">
        <f>'[1]SCC x Ano'!H80</f>
        <v>11811.429939382049</v>
      </c>
      <c r="I336" s="184">
        <f>'[1]SCC x Ano'!I80</f>
        <v>23711.46121900111</v>
      </c>
      <c r="J336" s="184">
        <f>'[1]SCC x Ano'!J80</f>
        <v>0</v>
      </c>
      <c r="K336" s="184">
        <f>'[1]SCC x Ano'!K80</f>
        <v>70039.708155533852</v>
      </c>
      <c r="L336" s="185">
        <f t="shared" si="15"/>
        <v>802569.03117788141</v>
      </c>
      <c r="N336" s="123" t="s">
        <v>540</v>
      </c>
      <c r="O336" s="9">
        <f>B336/'Total x Ano'!$L$30</f>
        <v>4.5959714654229876E-4</v>
      </c>
      <c r="P336" s="9">
        <f>C336/'Total x Ano'!$L$30</f>
        <v>1.550157017607886E-4</v>
      </c>
      <c r="Q336" s="9">
        <f>D336/'Total x Ano'!$L$30</f>
        <v>2.3654493527732329E-3</v>
      </c>
      <c r="R336" s="9">
        <f>E336/'Total x Ano'!$L$30</f>
        <v>9.3819370824796221E-5</v>
      </c>
      <c r="S336" s="9">
        <f>F336/'Total x Ano'!$L$30</f>
        <v>1.5639223479970016E-3</v>
      </c>
      <c r="T336" s="9">
        <f>G336/'Total x Ano'!$L$30</f>
        <v>1.9424235395340807E-4</v>
      </c>
      <c r="U336" s="9">
        <f>H336/'Total x Ano'!$L$30</f>
        <v>8.1883571540109499E-5</v>
      </c>
      <c r="V336" s="9">
        <f>I336/'Total x Ano'!$L$30</f>
        <v>1.6438137812365409E-4</v>
      </c>
      <c r="W336" s="9">
        <f>J336/'Total x Ano'!$L$30</f>
        <v>0</v>
      </c>
      <c r="X336" s="9">
        <f>K336/'Total x Ano'!$L$30</f>
        <v>4.8555521921015565E-4</v>
      </c>
      <c r="Y336" s="9">
        <f>L336/'Total x Ano'!$L$30</f>
        <v>5.5638664427254446E-3</v>
      </c>
    </row>
    <row r="337" spans="1:25" x14ac:dyDescent="0.25">
      <c r="A337" s="123" t="s">
        <v>541</v>
      </c>
      <c r="B337" s="184">
        <f>'[1]SCC x Ano'!B81</f>
        <v>227241.30230364253</v>
      </c>
      <c r="C337" s="184">
        <f>'[1]SCC x Ano'!C81</f>
        <v>68293.995624874937</v>
      </c>
      <c r="D337" s="184">
        <f>'[1]SCC x Ano'!D81</f>
        <v>793612.67171546665</v>
      </c>
      <c r="E337" s="184">
        <f>'[1]SCC x Ano'!E81</f>
        <v>22583.180749003841</v>
      </c>
      <c r="F337" s="184">
        <f>'[1]SCC x Ano'!F81</f>
        <v>1181344.9844608323</v>
      </c>
      <c r="G337" s="184">
        <f>'[1]SCC x Ano'!G81</f>
        <v>60397.450306816434</v>
      </c>
      <c r="H337" s="184">
        <f>'[1]SCC x Ano'!H81</f>
        <v>64171.798047887096</v>
      </c>
      <c r="I337" s="184">
        <f>'[1]SCC x Ano'!I81</f>
        <v>39930.484659459471</v>
      </c>
      <c r="J337" s="184">
        <f>'[1]SCC x Ano'!J81</f>
        <v>7866.6560262227858</v>
      </c>
      <c r="K337" s="184">
        <f>'[1]SCC x Ano'!K81</f>
        <v>295184.83468334406</v>
      </c>
      <c r="L337" s="185">
        <f t="shared" si="15"/>
        <v>2760627.3585775504</v>
      </c>
      <c r="N337" s="123" t="s">
        <v>541</v>
      </c>
      <c r="O337" s="9">
        <f>B337/'Total x Ano'!$L$30</f>
        <v>1.5753663637293235E-3</v>
      </c>
      <c r="P337" s="9">
        <f>C337/'Total x Ano'!$L$30</f>
        <v>4.7345294390341552E-4</v>
      </c>
      <c r="Q337" s="9">
        <f>D337/'Total x Ano'!$L$30</f>
        <v>5.5017758487378096E-3</v>
      </c>
      <c r="R337" s="9">
        <f>E337/'Total x Ano'!$L$30</f>
        <v>1.5655949414716044E-4</v>
      </c>
      <c r="S337" s="9">
        <f>F337/'Total x Ano'!$L$30</f>
        <v>8.189757467562727E-3</v>
      </c>
      <c r="T337" s="9">
        <f>G337/'Total x Ano'!$L$30</f>
        <v>4.1870958625837249E-4</v>
      </c>
      <c r="U337" s="9">
        <f>H337/'Total x Ano'!$L$30</f>
        <v>4.4487551831396067E-4</v>
      </c>
      <c r="V337" s="9">
        <f>I337/'Total x Ano'!$L$30</f>
        <v>2.7682090263621002E-4</v>
      </c>
      <c r="W337" s="9">
        <f>J337/'Total x Ano'!$L$30</f>
        <v>5.4536148020224185E-5</v>
      </c>
      <c r="X337" s="9">
        <f>K337/'Total x Ano'!$L$30</f>
        <v>2.0463896964547858E-3</v>
      </c>
      <c r="Y337" s="9">
        <f>L337/'Total x Ano'!$L$30</f>
        <v>1.9138243969763991E-2</v>
      </c>
    </row>
    <row r="338" spans="1:25" x14ac:dyDescent="0.25">
      <c r="A338" s="123" t="s">
        <v>542</v>
      </c>
      <c r="B338" s="184">
        <f>'[1]SCC x Ano'!B82</f>
        <v>41233.297192071019</v>
      </c>
      <c r="C338" s="184">
        <f>'[1]SCC x Ano'!C82</f>
        <v>5490.0693705476069</v>
      </c>
      <c r="D338" s="184">
        <f>'[1]SCC x Ano'!D82</f>
        <v>194237.57347214129</v>
      </c>
      <c r="E338" s="184">
        <f>'[1]SCC x Ano'!E82</f>
        <v>9834.8888651327361</v>
      </c>
      <c r="F338" s="184">
        <f>'[1]SCC x Ano'!F82</f>
        <v>182372.48425407242</v>
      </c>
      <c r="G338" s="184">
        <f>'[1]SCC x Ano'!G82</f>
        <v>18810.21539307481</v>
      </c>
      <c r="H338" s="184">
        <f>'[1]SCC x Ano'!H82</f>
        <v>18700.023838483561</v>
      </c>
      <c r="I338" s="184">
        <f>'[1]SCC x Ano'!I82</f>
        <v>6885.1151055038663</v>
      </c>
      <c r="J338" s="184">
        <f>'[1]SCC x Ano'!J82</f>
        <v>331.72112106489988</v>
      </c>
      <c r="K338" s="184">
        <f>'[1]SCC x Ano'!K82</f>
        <v>32041.617473481369</v>
      </c>
      <c r="L338" s="185">
        <f t="shared" si="15"/>
        <v>509937.00608557358</v>
      </c>
      <c r="N338" s="123" t="s">
        <v>542</v>
      </c>
      <c r="O338" s="9">
        <f>B338/'Total x Ano'!$L$30</f>
        <v>2.8585274245280639E-4</v>
      </c>
      <c r="P338" s="9">
        <f>C338/'Total x Ano'!$L$30</f>
        <v>3.8060293323546419E-5</v>
      </c>
      <c r="Q338" s="9">
        <f>D338/'Total x Ano'!$L$30</f>
        <v>1.3465656846638728E-3</v>
      </c>
      <c r="R338" s="9">
        <f>E338/'Total x Ano'!$L$30</f>
        <v>6.818106106628231E-5</v>
      </c>
      <c r="S338" s="9">
        <f>F338/'Total x Ano'!$L$30</f>
        <v>1.2643101163877465E-3</v>
      </c>
      <c r="T338" s="9">
        <f>G338/'Total x Ano'!$L$30</f>
        <v>1.3040314557411604E-4</v>
      </c>
      <c r="U338" s="9">
        <f>H338/'Total x Ano'!$L$30</f>
        <v>1.2963923484613518E-4</v>
      </c>
      <c r="V338" s="9">
        <f>I338/'Total x Ano'!$L$30</f>
        <v>4.7731546323925458E-5</v>
      </c>
      <c r="W338" s="9">
        <f>J338/'Total x Ano'!$L$30</f>
        <v>2.2996800800144389E-6</v>
      </c>
      <c r="X338" s="9">
        <f>K338/'Total x Ano'!$L$30</f>
        <v>2.2213077418362947E-4</v>
      </c>
      <c r="Y338" s="9">
        <f>L338/'Total x Ano'!$L$30</f>
        <v>3.5351742789020749E-3</v>
      </c>
    </row>
    <row r="339" spans="1:25" x14ac:dyDescent="0.25">
      <c r="A339" s="123" t="s">
        <v>543</v>
      </c>
      <c r="B339" s="184">
        <f>'[1]SCC x Ano'!B83</f>
        <v>89287.014652286249</v>
      </c>
      <c r="C339" s="184">
        <f>'[1]SCC x Ano'!C83</f>
        <v>5150.8561959382987</v>
      </c>
      <c r="D339" s="184">
        <f>'[1]SCC x Ano'!D83</f>
        <v>193869.51030705063</v>
      </c>
      <c r="E339" s="184">
        <f>'[1]SCC x Ano'!E83</f>
        <v>11798.614113808831</v>
      </c>
      <c r="F339" s="184">
        <f>'[1]SCC x Ano'!F83</f>
        <v>161320.86927186092</v>
      </c>
      <c r="G339" s="184">
        <f>'[1]SCC x Ano'!G83</f>
        <v>16104.091228166704</v>
      </c>
      <c r="H339" s="184">
        <f>'[1]SCC x Ano'!H83</f>
        <v>11677.246618495668</v>
      </c>
      <c r="I339" s="184">
        <f>'[1]SCC x Ano'!I83</f>
        <v>3755.4090589954981</v>
      </c>
      <c r="J339" s="184">
        <f>'[1]SCC x Ano'!J83</f>
        <v>217.24268644338571</v>
      </c>
      <c r="K339" s="184">
        <f>'[1]SCC x Ano'!K83</f>
        <v>45204.311464952931</v>
      </c>
      <c r="L339" s="185">
        <f t="shared" si="15"/>
        <v>538385.16559799912</v>
      </c>
      <c r="N339" s="123" t="s">
        <v>543</v>
      </c>
      <c r="O339" s="9">
        <f>B339/'Total x Ano'!$L$30</f>
        <v>6.1898852970428662E-4</v>
      </c>
      <c r="P339" s="9">
        <f>C339/'Total x Ano'!$L$30</f>
        <v>3.5708674053651129E-5</v>
      </c>
      <c r="Q339" s="9">
        <f>D339/'Total x Ano'!$L$30</f>
        <v>1.3440140607991374E-3</v>
      </c>
      <c r="R339" s="9">
        <f>E339/'Total x Ano'!$L$30</f>
        <v>8.1794724924961636E-5</v>
      </c>
      <c r="S339" s="9">
        <f>F339/'Total x Ano'!$L$30</f>
        <v>1.118368309995341E-3</v>
      </c>
      <c r="T339" s="9">
        <f>G339/'Total x Ano'!$L$30</f>
        <v>1.1164274884053776E-4</v>
      </c>
      <c r="U339" s="9">
        <f>H339/'Total x Ano'!$L$30</f>
        <v>8.0953336199284689E-5</v>
      </c>
      <c r="V339" s="9">
        <f>I339/'Total x Ano'!$L$30</f>
        <v>2.6034638305675058E-5</v>
      </c>
      <c r="W339" s="9">
        <f>J339/'Total x Ano'!$L$30</f>
        <v>1.5060502537157845E-6</v>
      </c>
      <c r="X339" s="9">
        <f>K339/'Total x Ano'!$L$30</f>
        <v>3.1338207911814613E-4</v>
      </c>
      <c r="Y339" s="9">
        <f>L339/'Total x Ano'!$L$30</f>
        <v>3.7323931521947369E-3</v>
      </c>
    </row>
    <row r="340" spans="1:25" x14ac:dyDescent="0.25">
      <c r="A340" s="123" t="s">
        <v>544</v>
      </c>
      <c r="B340" s="184">
        <f>'[1]SCC x Ano'!B84</f>
        <v>217227.66073095906</v>
      </c>
      <c r="C340" s="184">
        <f>'[1]SCC x Ano'!C84</f>
        <v>126384.69838546356</v>
      </c>
      <c r="D340" s="184">
        <f>'[1]SCC x Ano'!D84</f>
        <v>787016.05409037054</v>
      </c>
      <c r="E340" s="184">
        <f>'[1]SCC x Ano'!E84</f>
        <v>57910.414703107817</v>
      </c>
      <c r="F340" s="184">
        <f>'[1]SCC x Ano'!F84</f>
        <v>1103866.0442309687</v>
      </c>
      <c r="G340" s="184">
        <f>'[1]SCC x Ano'!G84</f>
        <v>117161.90952344777</v>
      </c>
      <c r="H340" s="184">
        <f>'[1]SCC x Ano'!H84</f>
        <v>28649.402549994153</v>
      </c>
      <c r="I340" s="184">
        <f>'[1]SCC x Ano'!I84</f>
        <v>73205.507105030934</v>
      </c>
      <c r="J340" s="184">
        <f>'[1]SCC x Ano'!J84</f>
        <v>27230.111007462248</v>
      </c>
      <c r="K340" s="184">
        <f>'[1]SCC x Ano'!K84</f>
        <v>361962.50158932793</v>
      </c>
      <c r="L340" s="185">
        <f t="shared" si="15"/>
        <v>2900614.303916133</v>
      </c>
      <c r="N340" s="123" t="s">
        <v>544</v>
      </c>
      <c r="O340" s="9">
        <f>B340/'Total x Ano'!$L$30</f>
        <v>1.5059460869040824E-3</v>
      </c>
      <c r="P340" s="9">
        <f>C340/'Total x Ano'!$L$30</f>
        <v>8.761708400196206E-4</v>
      </c>
      <c r="Q340" s="9">
        <f>D340/'Total x Ano'!$L$30</f>
        <v>5.4560443315549234E-3</v>
      </c>
      <c r="R340" s="9">
        <f>E340/'Total x Ano'!$L$30</f>
        <v>4.0146803643551269E-4</v>
      </c>
      <c r="S340" s="9">
        <f>F340/'Total x Ano'!$L$30</f>
        <v>7.652629247040443E-3</v>
      </c>
      <c r="T340" s="9">
        <f>G340/'Total x Ano'!$L$30</f>
        <v>8.122332054183942E-4</v>
      </c>
      <c r="U340" s="9">
        <f>H340/'Total x Ano'!$L$30</f>
        <v>1.9861400485152227E-4</v>
      </c>
      <c r="V340" s="9">
        <f>I340/'Total x Ano'!$L$30</f>
        <v>5.0750234382530705E-4</v>
      </c>
      <c r="W340" s="9">
        <f>J340/'Total x Ano'!$L$30</f>
        <v>1.8877466607919544E-4</v>
      </c>
      <c r="X340" s="9">
        <f>K340/'Total x Ano'!$L$30</f>
        <v>2.5093305845132392E-3</v>
      </c>
      <c r="Y340" s="9">
        <f>L340/'Total x Ano'!$L$30</f>
        <v>2.0108713346642243E-2</v>
      </c>
    </row>
    <row r="341" spans="1:25" x14ac:dyDescent="0.25">
      <c r="A341" s="123" t="s">
        <v>545</v>
      </c>
      <c r="B341" s="184">
        <f>'[1]SCC x Ano'!B85</f>
        <v>699275.92642104346</v>
      </c>
      <c r="C341" s="184">
        <f>'[1]SCC x Ano'!C85</f>
        <v>259515.6541885855</v>
      </c>
      <c r="D341" s="184">
        <f>'[1]SCC x Ano'!D85</f>
        <v>1984762.4161498302</v>
      </c>
      <c r="E341" s="184">
        <f>'[1]SCC x Ano'!E85</f>
        <v>175479.82388011599</v>
      </c>
      <c r="F341" s="184">
        <f>'[1]SCC x Ano'!F85</f>
        <v>3072826.2743581557</v>
      </c>
      <c r="G341" s="184">
        <f>'[1]SCC x Ano'!G85</f>
        <v>276698.47232565959</v>
      </c>
      <c r="H341" s="184">
        <f>'[1]SCC x Ano'!H85</f>
        <v>131528.70841270077</v>
      </c>
      <c r="I341" s="184">
        <f>'[1]SCC x Ano'!I85</f>
        <v>281641.93141933804</v>
      </c>
      <c r="J341" s="184">
        <f>'[1]SCC x Ano'!J85</f>
        <v>168379.22276064934</v>
      </c>
      <c r="K341" s="184">
        <f>'[1]SCC x Ano'!K85</f>
        <v>763393.74915063567</v>
      </c>
      <c r="L341" s="185">
        <f t="shared" si="15"/>
        <v>7813502.1790667139</v>
      </c>
      <c r="N341" s="123" t="s">
        <v>545</v>
      </c>
      <c r="O341" s="9">
        <f>B341/'Total x Ano'!$L$30</f>
        <v>4.847779705017625E-3</v>
      </c>
      <c r="P341" s="9">
        <f>C341/'Total x Ano'!$L$30</f>
        <v>1.7991105856435465E-3</v>
      </c>
      <c r="Q341" s="9">
        <f>D341/'Total x Ano'!$L$30</f>
        <v>1.3759505506699715E-2</v>
      </c>
      <c r="R341" s="9">
        <f>E341/'Total x Ano'!$L$30</f>
        <v>1.2165262619578342E-3</v>
      </c>
      <c r="S341" s="9">
        <f>F341/'Total x Ano'!$L$30</f>
        <v>2.1302584984041154E-2</v>
      </c>
      <c r="T341" s="9">
        <f>G341/'Total x Ano'!$L$30</f>
        <v>1.9182316849015257E-3</v>
      </c>
      <c r="U341" s="9">
        <f>H341/'Total x Ano'!$L$30</f>
        <v>9.1183205252564476E-4</v>
      </c>
      <c r="V341" s="9">
        <f>I341/'Total x Ano'!$L$30</f>
        <v>1.952502563908577E-3</v>
      </c>
      <c r="W341" s="9">
        <f>J341/'Total x Ano'!$L$30</f>
        <v>1.167300843636126E-3</v>
      </c>
      <c r="X341" s="9">
        <f>K341/'Total x Ano'!$L$30</f>
        <v>5.2922810356286843E-3</v>
      </c>
      <c r="Y341" s="9">
        <f>L341/'Total x Ano'!$L$30</f>
        <v>5.4167655223960429E-2</v>
      </c>
    </row>
    <row r="342" spans="1:25" x14ac:dyDescent="0.25">
      <c r="A342" s="123" t="s">
        <v>546</v>
      </c>
      <c r="B342" s="184">
        <f>'[1]SCC x Ano'!B86</f>
        <v>131873.33852554523</v>
      </c>
      <c r="C342" s="184">
        <f>'[1]SCC x Ano'!C86</f>
        <v>15713.960269204701</v>
      </c>
      <c r="D342" s="184">
        <f>'[1]SCC x Ano'!D86</f>
        <v>497442.37794105272</v>
      </c>
      <c r="E342" s="184">
        <f>'[1]SCC x Ano'!E86</f>
        <v>15685.757246468418</v>
      </c>
      <c r="F342" s="184">
        <f>'[1]SCC x Ano'!F86</f>
        <v>735866.77514509787</v>
      </c>
      <c r="G342" s="184">
        <f>'[1]SCC x Ano'!G86</f>
        <v>47768.329175482751</v>
      </c>
      <c r="H342" s="184">
        <f>'[1]SCC x Ano'!H86</f>
        <v>20875.322078017416</v>
      </c>
      <c r="I342" s="184">
        <f>'[1]SCC x Ano'!I86</f>
        <v>141933.30795986723</v>
      </c>
      <c r="J342" s="184">
        <f>'[1]SCC x Ano'!J86</f>
        <v>11497.818500204135</v>
      </c>
      <c r="K342" s="184">
        <f>'[1]SCC x Ano'!K86</f>
        <v>124540.43970764111</v>
      </c>
      <c r="L342" s="185">
        <f t="shared" si="15"/>
        <v>1743197.4265485816</v>
      </c>
      <c r="N342" s="123" t="s">
        <v>546</v>
      </c>
      <c r="O342" s="9">
        <f>B342/'Total x Ano'!$L$30</f>
        <v>9.1422122510210688E-4</v>
      </c>
      <c r="P342" s="9">
        <f>C342/'Total x Ano'!$L$30</f>
        <v>1.0893813843755312E-4</v>
      </c>
      <c r="Q342" s="9">
        <f>D342/'Total x Ano'!$L$30</f>
        <v>3.4485543875942774E-3</v>
      </c>
      <c r="R342" s="9">
        <f>E342/'Total x Ano'!$L$30</f>
        <v>1.087426189922594E-4</v>
      </c>
      <c r="S342" s="9">
        <f>F342/'Total x Ano'!$L$30</f>
        <v>5.1014483458668965E-3</v>
      </c>
      <c r="T342" s="9">
        <f>G342/'Total x Ano'!$L$30</f>
        <v>3.3115731282886318E-4</v>
      </c>
      <c r="U342" s="9">
        <f>H342/'Total x Ano'!$L$30</f>
        <v>1.4471964339379521E-4</v>
      </c>
      <c r="V342" s="9">
        <f>I342/'Total x Ano'!$L$30</f>
        <v>9.8396267309732886E-4</v>
      </c>
      <c r="W342" s="9">
        <f>J342/'Total x Ano'!$L$30</f>
        <v>7.9709438107704363E-5</v>
      </c>
      <c r="X342" s="9">
        <f>K342/'Total x Ano'!$L$30</f>
        <v>8.6338538659366196E-4</v>
      </c>
      <c r="Y342" s="9">
        <f>L342/'Total x Ano'!$L$30</f>
        <v>1.2084839170014447E-2</v>
      </c>
    </row>
    <row r="343" spans="1:25" x14ac:dyDescent="0.25">
      <c r="A343" s="123" t="s">
        <v>547</v>
      </c>
      <c r="B343" s="184">
        <f>'[1]SCC x Ano'!B87</f>
        <v>1047648.2230279454</v>
      </c>
      <c r="C343" s="184">
        <f>'[1]SCC x Ano'!C87</f>
        <v>439387.2664834474</v>
      </c>
      <c r="D343" s="184">
        <f>'[1]SCC x Ano'!D87</f>
        <v>14664809.351399088</v>
      </c>
      <c r="E343" s="184">
        <f>'[1]SCC x Ano'!E87</f>
        <v>504635.93999970041</v>
      </c>
      <c r="F343" s="184">
        <f>'[1]SCC x Ano'!F87</f>
        <v>5464617.6395707438</v>
      </c>
      <c r="G343" s="184">
        <f>'[1]SCC x Ano'!G87</f>
        <v>478992.28675927897</v>
      </c>
      <c r="H343" s="184">
        <f>'[1]SCC x Ano'!H87</f>
        <v>238474.12332258408</v>
      </c>
      <c r="I343" s="184">
        <f>'[1]SCC x Ano'!I87</f>
        <v>342011.15422470064</v>
      </c>
      <c r="J343" s="184">
        <f>'[1]SCC x Ano'!J87</f>
        <v>502875.41878081823</v>
      </c>
      <c r="K343" s="184">
        <f>'[1]SCC x Ano'!K87</f>
        <v>904575.98552008404</v>
      </c>
      <c r="L343" s="185">
        <f t="shared" si="15"/>
        <v>24588027.389088392</v>
      </c>
      <c r="N343" s="123" t="s">
        <v>547</v>
      </c>
      <c r="O343" s="9">
        <f>B343/'Total x Ano'!$L$30</f>
        <v>7.2628952344838162E-3</v>
      </c>
      <c r="P343" s="9">
        <f>C343/'Total x Ano'!$L$30</f>
        <v>3.0460832306975398E-3</v>
      </c>
      <c r="Q343" s="9">
        <f>D343/'Total x Ano'!$L$30</f>
        <v>0.10166482566548397</v>
      </c>
      <c r="R343" s="9">
        <f>E343/'Total x Ano'!$L$30</f>
        <v>3.4984242641867397E-3</v>
      </c>
      <c r="S343" s="9">
        <f>F343/'Total x Ano'!$L$30</f>
        <v>3.7883847402522514E-2</v>
      </c>
      <c r="T343" s="9">
        <f>G343/'Total x Ano'!$L$30</f>
        <v>3.3206478285275304E-3</v>
      </c>
      <c r="U343" s="9">
        <f>H343/'Total x Ano'!$L$30</f>
        <v>1.6532386880983632E-3</v>
      </c>
      <c r="V343" s="9">
        <f>I343/'Total x Ano'!$L$30</f>
        <v>2.3710164610212191E-3</v>
      </c>
      <c r="W343" s="9">
        <f>J343/'Total x Ano'!$L$30</f>
        <v>3.4862193266039019E-3</v>
      </c>
      <c r="X343" s="9">
        <f>K343/'Total x Ano'!$L$30</f>
        <v>6.2710368519253174E-3</v>
      </c>
      <c r="Y343" s="9">
        <f>L343/'Total x Ano'!$L$30</f>
        <v>0.17045823495355092</v>
      </c>
    </row>
    <row r="344" spans="1:25" x14ac:dyDescent="0.25">
      <c r="A344" s="123" t="s">
        <v>548</v>
      </c>
      <c r="B344" s="184">
        <f>'[1]SCC x Ano'!B88</f>
        <v>5063644.2271398306</v>
      </c>
      <c r="C344" s="184">
        <f>'[1]SCC x Ano'!C88</f>
        <v>1722127.2478145659</v>
      </c>
      <c r="D344" s="184">
        <f>'[1]SCC x Ano'!D88</f>
        <v>15497485.843817925</v>
      </c>
      <c r="E344" s="184">
        <f>'[1]SCC x Ano'!E88</f>
        <v>4607123.1945227887</v>
      </c>
      <c r="F344" s="184">
        <f>'[1]SCC x Ano'!F88</f>
        <v>22650383.695535298</v>
      </c>
      <c r="G344" s="184">
        <f>'[1]SCC x Ano'!G88</f>
        <v>1534791.2516540785</v>
      </c>
      <c r="H344" s="184">
        <f>'[1]SCC x Ano'!H88</f>
        <v>705809.0492241527</v>
      </c>
      <c r="I344" s="184">
        <f>'[1]SCC x Ano'!I88</f>
        <v>2265738.6455069454</v>
      </c>
      <c r="J344" s="184">
        <f>'[1]SCC x Ano'!J88</f>
        <v>270707.30237262207</v>
      </c>
      <c r="K344" s="184">
        <f>'[1]SCC x Ano'!K88</f>
        <v>10257627.350353207</v>
      </c>
      <c r="L344" s="185">
        <f t="shared" si="15"/>
        <v>64575437.807941422</v>
      </c>
      <c r="N344" s="123" t="s">
        <v>548</v>
      </c>
      <c r="O344" s="9">
        <f>B344/'Total x Ano'!$L$30</f>
        <v>3.5104070925756119E-2</v>
      </c>
      <c r="P344" s="9">
        <f>C344/'Total x Ano'!$L$30</f>
        <v>1.1938768669102689E-2</v>
      </c>
      <c r="Q344" s="9">
        <f>D344/'Total x Ano'!$L$30</f>
        <v>0.10743741420782539</v>
      </c>
      <c r="R344" s="9">
        <f>E344/'Total x Ano'!$L$30</f>
        <v>3.1939206652276127E-2</v>
      </c>
      <c r="S344" s="9">
        <f>F344/'Total x Ano'!$L$30</f>
        <v>0.15702538331623278</v>
      </c>
      <c r="T344" s="9">
        <f>G344/'Total x Ano'!$L$30</f>
        <v>1.0640048656168549E-2</v>
      </c>
      <c r="U344" s="9">
        <f>H344/'Total x Ano'!$L$30</f>
        <v>4.8930710398665117E-3</v>
      </c>
      <c r="V344" s="9">
        <f>I344/'Total x Ano'!$L$30</f>
        <v>1.5707393044086002E-2</v>
      </c>
      <c r="W344" s="9">
        <f>J344/'Total x Ano'!$L$30</f>
        <v>1.8766974764292052E-3</v>
      </c>
      <c r="X344" s="9">
        <f>K344/'Total x Ano'!$L$30</f>
        <v>7.1111725446036403E-2</v>
      </c>
      <c r="Y344" s="9">
        <f>L344/'Total x Ano'!$L$30</f>
        <v>0.44767377943377984</v>
      </c>
    </row>
    <row r="345" spans="1:25" x14ac:dyDescent="0.25">
      <c r="A345" s="123" t="s">
        <v>549</v>
      </c>
      <c r="B345" s="184">
        <f>'[1]SCC x Ano'!B89</f>
        <v>832400.59095117706</v>
      </c>
      <c r="C345" s="184">
        <f>'[1]SCC x Ano'!C89</f>
        <v>227117.06244715367</v>
      </c>
      <c r="D345" s="184">
        <f>'[1]SCC x Ano'!D89</f>
        <v>1750416.1726826411</v>
      </c>
      <c r="E345" s="184">
        <f>'[1]SCC x Ano'!E89</f>
        <v>172762.34487708099</v>
      </c>
      <c r="F345" s="184">
        <f>'[1]SCC x Ano'!F89</f>
        <v>3369221.733056426</v>
      </c>
      <c r="G345" s="184">
        <f>'[1]SCC x Ano'!G89</f>
        <v>208373.80001708737</v>
      </c>
      <c r="H345" s="184">
        <f>'[1]SCC x Ano'!H89</f>
        <v>126128.08390977452</v>
      </c>
      <c r="I345" s="184">
        <f>'[1]SCC x Ano'!I89</f>
        <v>251526.16722422809</v>
      </c>
      <c r="J345" s="184">
        <f>'[1]SCC x Ano'!J89</f>
        <v>125200.75779466315</v>
      </c>
      <c r="K345" s="184">
        <f>'[1]SCC x Ano'!K89</f>
        <v>621347.65729530412</v>
      </c>
      <c r="L345" s="185">
        <f t="shared" si="15"/>
        <v>7684494.3702555373</v>
      </c>
      <c r="N345" s="123" t="s">
        <v>549</v>
      </c>
      <c r="O345" s="9">
        <f>B345/'Total x Ano'!$L$30</f>
        <v>5.7706758359476092E-3</v>
      </c>
      <c r="P345" s="9">
        <f>C345/'Total x Ano'!$L$30</f>
        <v>1.5745050621571049E-3</v>
      </c>
      <c r="Q345" s="9">
        <f>D345/'Total x Ano'!$L$30</f>
        <v>1.2134883636986841E-2</v>
      </c>
      <c r="R345" s="9">
        <f>E345/'Total x Ano'!$L$30</f>
        <v>1.1976871470076758E-3</v>
      </c>
      <c r="S345" s="9">
        <f>F345/'Total x Ano'!$L$30</f>
        <v>2.335736741690831E-2</v>
      </c>
      <c r="T345" s="9">
        <f>G345/'Total x Ano'!$L$30</f>
        <v>1.4445660727236481E-3</v>
      </c>
      <c r="U345" s="9">
        <f>H345/'Total x Ano'!$L$30</f>
        <v>8.7439184205864967E-4</v>
      </c>
      <c r="V345" s="9">
        <f>I345/'Total x Ano'!$L$30</f>
        <v>1.7437229034770164E-3</v>
      </c>
      <c r="W345" s="9">
        <f>J345/'Total x Ano'!$L$30</f>
        <v>8.6796308832794719E-4</v>
      </c>
      <c r="X345" s="9">
        <f>K345/'Total x Ano'!$L$30</f>
        <v>4.3075364802173405E-3</v>
      </c>
      <c r="Y345" s="9">
        <f>L345/'Total x Ano'!$L$30</f>
        <v>5.3273299485812151E-2</v>
      </c>
    </row>
    <row r="346" spans="1:25" x14ac:dyDescent="0.25">
      <c r="A346" s="123" t="s">
        <v>550</v>
      </c>
      <c r="B346" s="184">
        <f>'[1]SCC x Ano'!B90</f>
        <v>554265.23233116954</v>
      </c>
      <c r="C346" s="184">
        <f>'[1]SCC x Ano'!C90</f>
        <v>75346.185089435079</v>
      </c>
      <c r="D346" s="184">
        <f>'[1]SCC x Ano'!D90</f>
        <v>963496.3843537115</v>
      </c>
      <c r="E346" s="184">
        <f>'[1]SCC x Ano'!E90</f>
        <v>207124.10989259309</v>
      </c>
      <c r="F346" s="184">
        <f>'[1]SCC x Ano'!F90</f>
        <v>1285193.6475077916</v>
      </c>
      <c r="G346" s="184">
        <f>'[1]SCC x Ano'!G90</f>
        <v>198270.06430826965</v>
      </c>
      <c r="H346" s="184">
        <f>'[1]SCC x Ano'!H90</f>
        <v>151216.40843414166</v>
      </c>
      <c r="I346" s="184">
        <f>'[1]SCC x Ano'!I90</f>
        <v>105564.59863715709</v>
      </c>
      <c r="J346" s="184">
        <f>'[1]SCC x Ano'!J90</f>
        <v>5122.912997036563</v>
      </c>
      <c r="K346" s="184">
        <f>'[1]SCC x Ano'!K90</f>
        <v>339412.43766868347</v>
      </c>
      <c r="L346" s="185">
        <f t="shared" si="15"/>
        <v>3885011.9812199892</v>
      </c>
      <c r="N346" s="123" t="s">
        <v>550</v>
      </c>
      <c r="O346" s="9">
        <f>B346/'Total x Ano'!$L$30</f>
        <v>3.8424828354152009E-3</v>
      </c>
      <c r="P346" s="9">
        <f>C346/'Total x Ano'!$L$30</f>
        <v>5.2234274501126749E-4</v>
      </c>
      <c r="Q346" s="9">
        <f>D346/'Total x Ano'!$L$30</f>
        <v>6.6795066746161962E-3</v>
      </c>
      <c r="R346" s="9">
        <f>E346/'Total x Ano'!$L$30</f>
        <v>1.4359025077499603E-3</v>
      </c>
      <c r="S346" s="9">
        <f>F346/'Total x Ano'!$L$30</f>
        <v>8.9096956523203388E-3</v>
      </c>
      <c r="T346" s="9">
        <f>G346/'Total x Ano'!$L$30</f>
        <v>1.3745212119420738E-3</v>
      </c>
      <c r="U346" s="9">
        <f>H346/'Total x Ano'!$L$30</f>
        <v>1.0483184222064873E-3</v>
      </c>
      <c r="V346" s="9">
        <f>I346/'Total x Ano'!$L$30</f>
        <v>7.3183402932336535E-4</v>
      </c>
      <c r="W346" s="9">
        <f>J346/'Total x Ano'!$L$30</f>
        <v>3.5514955855425124E-5</v>
      </c>
      <c r="X346" s="9">
        <f>K346/'Total x Ano'!$L$30</f>
        <v>2.3530006751156024E-3</v>
      </c>
      <c r="Y346" s="9">
        <f>L346/'Total x Ano'!$L$30</f>
        <v>2.6933119709555916E-2</v>
      </c>
    </row>
    <row r="347" spans="1:25" x14ac:dyDescent="0.25">
      <c r="A347" s="123" t="s">
        <v>551</v>
      </c>
      <c r="B347" s="184">
        <f>'[1]SCC x Ano'!B91</f>
        <v>1121032.7241690394</v>
      </c>
      <c r="C347" s="184">
        <f>'[1]SCC x Ano'!C91</f>
        <v>110284.8610604623</v>
      </c>
      <c r="D347" s="184">
        <f>'[1]SCC x Ano'!D91</f>
        <v>1647834.0988966117</v>
      </c>
      <c r="E347" s="184">
        <f>'[1]SCC x Ano'!E91</f>
        <v>182815.29468681448</v>
      </c>
      <c r="F347" s="184">
        <f>'[1]SCC x Ano'!F91</f>
        <v>2871096.5108361202</v>
      </c>
      <c r="G347" s="184">
        <f>'[1]SCC x Ano'!G91</f>
        <v>224166.19140233815</v>
      </c>
      <c r="H347" s="184">
        <f>'[1]SCC x Ano'!H91</f>
        <v>144873.29751826249</v>
      </c>
      <c r="I347" s="184">
        <f>'[1]SCC x Ano'!I91</f>
        <v>164228.46826450777</v>
      </c>
      <c r="J347" s="184">
        <f>'[1]SCC x Ano'!J91</f>
        <v>105687.9994357336</v>
      </c>
      <c r="K347" s="184">
        <f>'[1]SCC x Ano'!K91</f>
        <v>608429.10823840229</v>
      </c>
      <c r="L347" s="185">
        <f t="shared" si="15"/>
        <v>7180448.554508293</v>
      </c>
      <c r="N347" s="123" t="s">
        <v>551</v>
      </c>
      <c r="O347" s="9">
        <f>B347/'Total x Ano'!$L$30</f>
        <v>7.7716384670950232E-3</v>
      </c>
      <c r="P347" s="9">
        <f>C347/'Total x Ano'!$L$30</f>
        <v>7.6455758166295816E-4</v>
      </c>
      <c r="Q347" s="9">
        <f>D347/'Total x Ano'!$L$30</f>
        <v>1.142372617165876E-2</v>
      </c>
      <c r="R347" s="9">
        <f>E347/'Total x Ano'!$L$30</f>
        <v>1.267379930960091E-3</v>
      </c>
      <c r="S347" s="9">
        <f>F347/'Total x Ano'!$L$30</f>
        <v>1.990407916316252E-2</v>
      </c>
      <c r="T347" s="9">
        <f>G347/'Total x Ano'!$L$30</f>
        <v>1.5540479404077606E-3</v>
      </c>
      <c r="U347" s="9">
        <f>H347/'Total x Ano'!$L$30</f>
        <v>1.0043443581742018E-3</v>
      </c>
      <c r="V347" s="9">
        <f>I347/'Total x Ano'!$L$30</f>
        <v>1.1385254451894906E-3</v>
      </c>
      <c r="W347" s="9">
        <f>J347/'Total x Ano'!$L$30</f>
        <v>7.326895140673975E-4</v>
      </c>
      <c r="X347" s="9">
        <f>K347/'Total x Ano'!$L$30</f>
        <v>4.2179777272700596E-3</v>
      </c>
      <c r="Y347" s="9">
        <f>L347/'Total x Ano'!$L$30</f>
        <v>4.9778966299648272E-2</v>
      </c>
    </row>
    <row r="348" spans="1:25" x14ac:dyDescent="0.25">
      <c r="A348" s="123" t="s">
        <v>552</v>
      </c>
      <c r="B348" s="184">
        <f>'[1]SCC x Ano'!B92</f>
        <v>82235.889189868845</v>
      </c>
      <c r="C348" s="184">
        <f>'[1]SCC x Ano'!C92</f>
        <v>37670.272284344239</v>
      </c>
      <c r="D348" s="184">
        <f>'[1]SCC x Ano'!D92</f>
        <v>378264.93239594984</v>
      </c>
      <c r="E348" s="184">
        <f>'[1]SCC x Ano'!E92</f>
        <v>10215.892215215645</v>
      </c>
      <c r="F348" s="184">
        <f>'[1]SCC x Ano'!F92</f>
        <v>230007.73591370913</v>
      </c>
      <c r="G348" s="184">
        <f>'[1]SCC x Ano'!G92</f>
        <v>22950.029589688565</v>
      </c>
      <c r="H348" s="184">
        <f>'[1]SCC x Ano'!H92</f>
        <v>41247.008290472928</v>
      </c>
      <c r="I348" s="184">
        <f>'[1]SCC x Ano'!I92</f>
        <v>23992.83229868026</v>
      </c>
      <c r="J348" s="184">
        <f>'[1]SCC x Ano'!J92</f>
        <v>2292.0505053805323</v>
      </c>
      <c r="K348" s="184">
        <f>'[1]SCC x Ano'!K92</f>
        <v>110014.27643939864</v>
      </c>
      <c r="L348" s="185">
        <f t="shared" si="15"/>
        <v>938890.9191227085</v>
      </c>
      <c r="N348" s="123" t="s">
        <v>552</v>
      </c>
      <c r="O348" s="9">
        <f>B348/'Total x Ano'!$L$30</f>
        <v>5.7010610486637147E-4</v>
      </c>
      <c r="P348" s="9">
        <f>C348/'Total x Ano'!$L$30</f>
        <v>2.6115182085158136E-4</v>
      </c>
      <c r="Q348" s="9">
        <f>D348/'Total x Ano'!$L$30</f>
        <v>2.6223483364774479E-3</v>
      </c>
      <c r="R348" s="9">
        <f>E348/'Total x Ano'!$L$30</f>
        <v>7.0822393676613776E-5</v>
      </c>
      <c r="S348" s="9">
        <f>F348/'Total x Ano'!$L$30</f>
        <v>1.5945448599472591E-3</v>
      </c>
      <c r="T348" s="9">
        <f>G348/'Total x Ano'!$L$30</f>
        <v>1.5910269962226192E-4</v>
      </c>
      <c r="U348" s="9">
        <f>H348/'Total x Ano'!$L$30</f>
        <v>2.8594779561001493E-4</v>
      </c>
      <c r="V348" s="9">
        <f>I348/'Total x Ano'!$L$30</f>
        <v>1.663320029887609E-4</v>
      </c>
      <c r="W348" s="9">
        <f>J348/'Total x Ano'!$L$30</f>
        <v>1.5889801869382299E-5</v>
      </c>
      <c r="X348" s="9">
        <f>K348/'Total x Ano'!$L$30</f>
        <v>7.6268173468336056E-4</v>
      </c>
      <c r="Y348" s="9">
        <f>L348/'Total x Ano'!$L$30</f>
        <v>6.5089275505930532E-3</v>
      </c>
    </row>
    <row r="349" spans="1:25" x14ac:dyDescent="0.25">
      <c r="A349" s="123" t="s">
        <v>553</v>
      </c>
      <c r="B349" s="184">
        <f>'[1]SCC x Ano'!B93</f>
        <v>70274.063806869177</v>
      </c>
      <c r="C349" s="184">
        <f>'[1]SCC x Ano'!C93</f>
        <v>16914.64518904531</v>
      </c>
      <c r="D349" s="184">
        <f>'[1]SCC x Ano'!D93</f>
        <v>401519.86352122063</v>
      </c>
      <c r="E349" s="184">
        <f>'[1]SCC x Ano'!E93</f>
        <v>20717.338618338184</v>
      </c>
      <c r="F349" s="184">
        <f>'[1]SCC x Ano'!F93</f>
        <v>262706.16380637203</v>
      </c>
      <c r="G349" s="184">
        <f>'[1]SCC x Ano'!G93</f>
        <v>35702.985640610364</v>
      </c>
      <c r="H349" s="184">
        <f>'[1]SCC x Ano'!H93</f>
        <v>17938.85489604704</v>
      </c>
      <c r="I349" s="184">
        <f>'[1]SCC x Ano'!I93</f>
        <v>46145.117988372571</v>
      </c>
      <c r="J349" s="184">
        <f>'[1]SCC x Ano'!J93</f>
        <v>1160.885332310992</v>
      </c>
      <c r="K349" s="184">
        <f>'[1]SCC x Ano'!K93</f>
        <v>124692.12356599391</v>
      </c>
      <c r="L349" s="185">
        <f t="shared" si="15"/>
        <v>997772.04236518033</v>
      </c>
      <c r="N349" s="123" t="s">
        <v>553</v>
      </c>
      <c r="O349" s="9">
        <f>B349/'Total x Ano'!$L$30</f>
        <v>4.8717990630057828E-4</v>
      </c>
      <c r="P349" s="9">
        <f>C349/'Total x Ano'!$L$30</f>
        <v>1.1726197137187799E-4</v>
      </c>
      <c r="Q349" s="9">
        <f>D349/'Total x Ano'!$L$30</f>
        <v>2.7835647875108149E-3</v>
      </c>
      <c r="R349" s="9">
        <f>E349/'Total x Ano'!$L$30</f>
        <v>1.4362441191130841E-4</v>
      </c>
      <c r="S349" s="9">
        <f>F349/'Total x Ano'!$L$30</f>
        <v>1.8212290187103475E-3</v>
      </c>
      <c r="T349" s="9">
        <f>G349/'Total x Ano'!$L$30</f>
        <v>2.4751346737035058E-4</v>
      </c>
      <c r="U349" s="9">
        <f>H349/'Total x Ano'!$L$30</f>
        <v>1.2436237744004779E-4</v>
      </c>
      <c r="V349" s="9">
        <f>I349/'Total x Ano'!$L$30</f>
        <v>3.1990428673070421E-4</v>
      </c>
      <c r="W349" s="9">
        <f>J349/'Total x Ano'!$L$30</f>
        <v>8.0479194852781825E-6</v>
      </c>
      <c r="X349" s="9">
        <f>K349/'Total x Ano'!$L$30</f>
        <v>8.6443694564541571E-4</v>
      </c>
      <c r="Y349" s="9">
        <f>L349/'Total x Ano'!$L$30</f>
        <v>6.9171250924767239E-3</v>
      </c>
    </row>
    <row r="350" spans="1:25" x14ac:dyDescent="0.25">
      <c r="A350" s="123" t="s">
        <v>554</v>
      </c>
      <c r="B350" s="184">
        <f>'[1]SCC x Ano'!B94</f>
        <v>315449.17048643727</v>
      </c>
      <c r="C350" s="184">
        <f>'[1]SCC x Ano'!C94</f>
        <v>70656.376925232355</v>
      </c>
      <c r="D350" s="184">
        <f>'[1]SCC x Ano'!D94</f>
        <v>758855.40954719868</v>
      </c>
      <c r="E350" s="184">
        <f>'[1]SCC x Ano'!E94</f>
        <v>46575.306996073072</v>
      </c>
      <c r="F350" s="184">
        <f>'[1]SCC x Ano'!F94</f>
        <v>839412.46221141692</v>
      </c>
      <c r="G350" s="184">
        <f>'[1]SCC x Ano'!G94</f>
        <v>65008.974245524296</v>
      </c>
      <c r="H350" s="184">
        <f>'[1]SCC x Ano'!H94</f>
        <v>59069.340200113038</v>
      </c>
      <c r="I350" s="184">
        <f>'[1]SCC x Ano'!I94</f>
        <v>78088.654952376091</v>
      </c>
      <c r="J350" s="184">
        <f>'[1]SCC x Ano'!J94</f>
        <v>8419.469595290846</v>
      </c>
      <c r="K350" s="184">
        <f>'[1]SCC x Ano'!K94</f>
        <v>254437.14756473273</v>
      </c>
      <c r="L350" s="185">
        <f t="shared" si="15"/>
        <v>2495972.3127243952</v>
      </c>
      <c r="N350" s="123" t="s">
        <v>554</v>
      </c>
      <c r="O350" s="9">
        <f>B350/'Total x Ano'!$L$30</f>
        <v>2.1868736343828125E-3</v>
      </c>
      <c r="P350" s="9">
        <f>C350/'Total x Ano'!$L$30</f>
        <v>4.8983031897193786E-4</v>
      </c>
      <c r="Q350" s="9">
        <f>D350/'Total x Ano'!$L$30</f>
        <v>5.2608186760753932E-3</v>
      </c>
      <c r="R350" s="9">
        <f>E350/'Total x Ano'!$L$30</f>
        <v>3.2288660238330463E-4</v>
      </c>
      <c r="S350" s="9">
        <f>F350/'Total x Ano'!$L$30</f>
        <v>5.8192861282589164E-3</v>
      </c>
      <c r="T350" s="9">
        <f>G350/'Total x Ano'!$L$30</f>
        <v>4.5067930138025457E-4</v>
      </c>
      <c r="U350" s="9">
        <f>H350/'Total x Ano'!$L$30</f>
        <v>4.0950236922423589E-4</v>
      </c>
      <c r="V350" s="9">
        <f>I350/'Total x Ano'!$L$30</f>
        <v>5.4135511086122936E-4</v>
      </c>
      <c r="W350" s="9">
        <f>J350/'Total x Ano'!$L$30</f>
        <v>5.8368567097629809E-5</v>
      </c>
      <c r="X350" s="9">
        <f>K350/'Total x Ano'!$L$30</f>
        <v>1.7639034801037981E-3</v>
      </c>
      <c r="Y350" s="9">
        <f>L350/'Total x Ano'!$L$30</f>
        <v>1.7303504188739511E-2</v>
      </c>
    </row>
    <row r="351" spans="1:25" x14ac:dyDescent="0.25">
      <c r="A351" s="123" t="s">
        <v>555</v>
      </c>
      <c r="B351" s="184">
        <f>'[1]SCC x Ano'!B95</f>
        <v>211511.81514125931</v>
      </c>
      <c r="C351" s="184">
        <f>'[1]SCC x Ano'!C95</f>
        <v>62230.371945238847</v>
      </c>
      <c r="D351" s="184">
        <f>'[1]SCC x Ano'!D95</f>
        <v>3151126.1043640203</v>
      </c>
      <c r="E351" s="184">
        <f>'[1]SCC x Ano'!E95</f>
        <v>68128.08649708025</v>
      </c>
      <c r="F351" s="184">
        <f>'[1]SCC x Ano'!F95</f>
        <v>1187338.7932259741</v>
      </c>
      <c r="G351" s="184">
        <f>'[1]SCC x Ano'!G95</f>
        <v>144881.22412354979</v>
      </c>
      <c r="H351" s="184">
        <f>'[1]SCC x Ano'!H95</f>
        <v>37216.044145242311</v>
      </c>
      <c r="I351" s="184">
        <f>'[1]SCC x Ano'!I95</f>
        <v>45818.771270740886</v>
      </c>
      <c r="J351" s="184">
        <f>'[1]SCC x Ano'!J95</f>
        <v>35104.035383510069</v>
      </c>
      <c r="K351" s="184">
        <f>'[1]SCC x Ano'!K95</f>
        <v>339968.87362937571</v>
      </c>
      <c r="L351" s="185">
        <f t="shared" si="15"/>
        <v>5283324.119725991</v>
      </c>
      <c r="N351" s="123" t="s">
        <v>555</v>
      </c>
      <c r="O351" s="9">
        <f>B351/'Total x Ano'!$L$30</f>
        <v>1.4663205840091396E-3</v>
      </c>
      <c r="P351" s="9">
        <f>C351/'Total x Ano'!$L$30</f>
        <v>4.3141644485868088E-4</v>
      </c>
      <c r="Q351" s="9">
        <f>D351/'Total x Ano'!$L$30</f>
        <v>2.1845404080862472E-2</v>
      </c>
      <c r="R351" s="9">
        <f>E351/'Total x Ano'!$L$30</f>
        <v>4.7230276716743566E-4</v>
      </c>
      <c r="S351" s="9">
        <f>F351/'Total x Ano'!$L$30</f>
        <v>8.2313099697861707E-3</v>
      </c>
      <c r="T351" s="9">
        <f>G351/'Total x Ano'!$L$30</f>
        <v>1.0043993099247048E-3</v>
      </c>
      <c r="U351" s="9">
        <f>H351/'Total x Ano'!$L$30</f>
        <v>2.580028522241952E-4</v>
      </c>
      <c r="V351" s="9">
        <f>I351/'Total x Ano'!$L$30</f>
        <v>3.1764186508174063E-4</v>
      </c>
      <c r="W351" s="9">
        <f>J351/'Total x Ano'!$L$30</f>
        <v>2.4336120244748005E-4</v>
      </c>
      <c r="X351" s="9">
        <f>K351/'Total x Ano'!$L$30</f>
        <v>2.35685820667856E-3</v>
      </c>
      <c r="Y351" s="9">
        <f>L351/'Total x Ano'!$L$30</f>
        <v>3.6627017283040575E-2</v>
      </c>
    </row>
    <row r="352" spans="1:25" x14ac:dyDescent="0.25">
      <c r="A352" s="123" t="s">
        <v>95</v>
      </c>
      <c r="B352" s="184">
        <f>'[1]SCC x Ano'!B96</f>
        <v>11582152.211383173</v>
      </c>
      <c r="C352" s="184">
        <f>'[1]SCC x Ano'!C96</f>
        <v>3710167.9220710909</v>
      </c>
      <c r="D352" s="184">
        <f>'[1]SCC x Ano'!D96</f>
        <v>47434372.731805705</v>
      </c>
      <c r="E352" s="184">
        <f>'[1]SCC x Ano'!E96</f>
        <v>6240876.7947234288</v>
      </c>
      <c r="F352" s="184">
        <f>'[1]SCC x Ano'!F96</f>
        <v>48003238.840035051</v>
      </c>
      <c r="G352" s="184">
        <f>'[1]SCC x Ano'!G96</f>
        <v>3704801.4507983513</v>
      </c>
      <c r="H352" s="184">
        <f>'[1]SCC x Ano'!H96</f>
        <v>2054926.8599489485</v>
      </c>
      <c r="I352" s="184">
        <f>'[1]SCC x Ano'!I96</f>
        <v>4073901.9408257622</v>
      </c>
      <c r="J352" s="184">
        <f>'[1]SCC x Ano'!J96</f>
        <v>1588479.2868106952</v>
      </c>
      <c r="K352" s="184">
        <f>'[1]SCC x Ano'!K96</f>
        <v>15853720.416985519</v>
      </c>
      <c r="L352" s="185">
        <f t="shared" si="15"/>
        <v>144246638.45538771</v>
      </c>
      <c r="N352" s="123" t="s">
        <v>95</v>
      </c>
      <c r="O352" s="9">
        <f>B352/'Total x Ano'!$L$30</f>
        <v>8.0294087511545556E-2</v>
      </c>
      <c r="P352" s="9">
        <f>C352/'Total x Ano'!$L$30</f>
        <v>2.5721000931460621E-2</v>
      </c>
      <c r="Q352" s="9">
        <f>D352/'Total x Ano'!$L$30</f>
        <v>0.32884213621710223</v>
      </c>
      <c r="R352" s="9">
        <f>E352/'Total x Ano'!$L$30</f>
        <v>4.326531877312062E-2</v>
      </c>
      <c r="S352" s="9">
        <f>F352/'Total x Ano'!$L$30</f>
        <v>0.33278584065500694</v>
      </c>
      <c r="T352" s="9">
        <f>G352/'Total x Ano'!$L$30</f>
        <v>2.5683797490671952E-2</v>
      </c>
      <c r="U352" s="9">
        <f>H352/'Total x Ano'!$L$30</f>
        <v>1.4245925464561117E-2</v>
      </c>
      <c r="V352" s="9">
        <f>I352/'Total x Ano'!$L$30</f>
        <v>2.8242612683731481E-2</v>
      </c>
      <c r="W352" s="9">
        <f>J352/'Total x Ano'!$L$30</f>
        <v>1.1012244748441584E-2</v>
      </c>
      <c r="X352" s="9">
        <f>K352/'Total x Ano'!$L$30</f>
        <v>0.10990703552435799</v>
      </c>
      <c r="Y352" s="9">
        <f>L352/'Total x Ano'!$L$30</f>
        <v>1</v>
      </c>
    </row>
    <row r="355" spans="1:25" x14ac:dyDescent="0.25">
      <c r="A355" s="123"/>
      <c r="B355" s="15">
        <f>B323+1</f>
        <v>2018</v>
      </c>
      <c r="C355" s="15">
        <f t="shared" ref="C355:L355" si="16">C323+1</f>
        <v>2018</v>
      </c>
      <c r="D355" s="15">
        <f t="shared" si="16"/>
        <v>2018</v>
      </c>
      <c r="E355" s="15">
        <f t="shared" si="16"/>
        <v>2018</v>
      </c>
      <c r="F355" s="15">
        <f t="shared" si="16"/>
        <v>2018</v>
      </c>
      <c r="G355" s="15">
        <f t="shared" si="16"/>
        <v>2018</v>
      </c>
      <c r="H355" s="15">
        <f t="shared" si="16"/>
        <v>2018</v>
      </c>
      <c r="I355" s="15">
        <f t="shared" si="16"/>
        <v>2018</v>
      </c>
      <c r="J355" s="15">
        <f t="shared" si="16"/>
        <v>2018</v>
      </c>
      <c r="K355" s="15">
        <f t="shared" si="16"/>
        <v>2018</v>
      </c>
      <c r="L355" s="15">
        <f t="shared" si="16"/>
        <v>2018</v>
      </c>
      <c r="N355" s="123"/>
      <c r="O355" s="15">
        <f>O323+1</f>
        <v>2018</v>
      </c>
      <c r="P355" s="15">
        <f t="shared" ref="P355:Y355" si="17">P323+1</f>
        <v>2018</v>
      </c>
      <c r="Q355" s="15">
        <f t="shared" si="17"/>
        <v>2018</v>
      </c>
      <c r="R355" s="15">
        <f t="shared" si="17"/>
        <v>2018</v>
      </c>
      <c r="S355" s="15">
        <f t="shared" si="17"/>
        <v>2018</v>
      </c>
      <c r="T355" s="15">
        <f t="shared" si="17"/>
        <v>2018</v>
      </c>
      <c r="U355" s="15">
        <f t="shared" si="17"/>
        <v>2018</v>
      </c>
      <c r="V355" s="15">
        <f t="shared" si="17"/>
        <v>2018</v>
      </c>
      <c r="W355" s="15">
        <f t="shared" si="17"/>
        <v>2018</v>
      </c>
      <c r="X355" s="15">
        <f t="shared" si="17"/>
        <v>2018</v>
      </c>
      <c r="Y355" s="15">
        <f t="shared" si="17"/>
        <v>2018</v>
      </c>
    </row>
    <row r="356" spans="1:25" x14ac:dyDescent="0.25">
      <c r="A356" s="123"/>
      <c r="B356" s="123" t="s">
        <v>780</v>
      </c>
      <c r="C356" s="123" t="s">
        <v>782</v>
      </c>
      <c r="D356" s="123" t="s">
        <v>23</v>
      </c>
      <c r="E356" s="123" t="s">
        <v>787</v>
      </c>
      <c r="F356" s="123" t="s">
        <v>788</v>
      </c>
      <c r="G356" s="123" t="s">
        <v>791</v>
      </c>
      <c r="H356" s="123" t="s">
        <v>25</v>
      </c>
      <c r="I356" s="123" t="s">
        <v>24</v>
      </c>
      <c r="J356" s="123" t="s">
        <v>35</v>
      </c>
      <c r="K356" s="123" t="s">
        <v>795</v>
      </c>
      <c r="L356" s="123" t="s">
        <v>939</v>
      </c>
      <c r="N356" s="123"/>
      <c r="O356" s="123" t="s">
        <v>780</v>
      </c>
      <c r="P356" s="123" t="s">
        <v>782</v>
      </c>
      <c r="Q356" s="123" t="s">
        <v>23</v>
      </c>
      <c r="R356" s="123" t="s">
        <v>787</v>
      </c>
      <c r="S356" s="123" t="s">
        <v>788</v>
      </c>
      <c r="T356" s="123" t="s">
        <v>791</v>
      </c>
      <c r="U356" s="123" t="s">
        <v>25</v>
      </c>
      <c r="V356" s="123" t="s">
        <v>24</v>
      </c>
      <c r="W356" s="123" t="s">
        <v>35</v>
      </c>
      <c r="X356" s="123" t="s">
        <v>795</v>
      </c>
      <c r="Y356" s="123" t="s">
        <v>939</v>
      </c>
    </row>
    <row r="357" spans="1:25" x14ac:dyDescent="0.25">
      <c r="A357" s="123" t="s">
        <v>529</v>
      </c>
      <c r="B357" s="184">
        <f>'[1]SCC x Ano'!B101</f>
        <v>64190.948120069865</v>
      </c>
      <c r="C357" s="184">
        <f>'[1]SCC x Ano'!C101</f>
        <v>3414.8986817704608</v>
      </c>
      <c r="D357" s="184">
        <f>'[1]SCC x Ano'!D101</f>
        <v>210021.99245922515</v>
      </c>
      <c r="E357" s="184">
        <f>'[1]SCC x Ano'!E101</f>
        <v>2508.8098291536917</v>
      </c>
      <c r="F357" s="184">
        <f>'[1]SCC x Ano'!F101</f>
        <v>158516.3004390139</v>
      </c>
      <c r="G357" s="184">
        <f>'[1]SCC x Ano'!G101</f>
        <v>12768.269486149398</v>
      </c>
      <c r="H357" s="184">
        <f>'[1]SCC x Ano'!H101</f>
        <v>5667.4839863307807</v>
      </c>
      <c r="I357" s="184">
        <f>'[1]SCC x Ano'!I101</f>
        <v>13877.039370861101</v>
      </c>
      <c r="J357" s="184">
        <f>'[1]SCC x Ano'!J101</f>
        <v>3999.2113888268896</v>
      </c>
      <c r="K357" s="184">
        <f>'[1]SCC x Ano'!K101</f>
        <v>20977.284770519316</v>
      </c>
      <c r="L357" s="185">
        <f>SUM(B357:K357)</f>
        <v>495942.23853192054</v>
      </c>
      <c r="N357" s="123" t="s">
        <v>529</v>
      </c>
      <c r="O357" s="9">
        <f>B357/'Total x Ano'!$M$30</f>
        <v>4.385429397651143E-4</v>
      </c>
      <c r="P357" s="9">
        <f>C357/'Total x Ano'!$M$30</f>
        <v>2.333007613631742E-5</v>
      </c>
      <c r="Q357" s="9">
        <f>D357/'Total x Ano'!$M$30</f>
        <v>1.4348387846852544E-3</v>
      </c>
      <c r="R357" s="9">
        <f>E357/'Total x Ano'!$M$30</f>
        <v>1.7139812855399784E-5</v>
      </c>
      <c r="S357" s="9">
        <f>F357/'Total x Ano'!$M$30</f>
        <v>1.08295961395031E-3</v>
      </c>
      <c r="T357" s="9">
        <f>G357/'Total x Ano'!$M$30</f>
        <v>8.7230904047333268E-5</v>
      </c>
      <c r="U357" s="9">
        <f>H357/'Total x Ano'!$M$30</f>
        <v>3.8719401430061074E-5</v>
      </c>
      <c r="V357" s="9">
        <f>I357/'Total x Ano'!$M$30</f>
        <v>9.4805853771630431E-5</v>
      </c>
      <c r="W357" s="9">
        <f>J357/'Total x Ano'!$M$30</f>
        <v>2.7322013002794713E-5</v>
      </c>
      <c r="X357" s="9">
        <f>K357/'Total x Ano'!$M$30</f>
        <v>1.4331366650553048E-4</v>
      </c>
      <c r="Y357" s="9">
        <f>L357/'Total x Ano'!$M$30</f>
        <v>3.3882030661497456E-3</v>
      </c>
    </row>
    <row r="358" spans="1:25" x14ac:dyDescent="0.25">
      <c r="A358" s="123" t="s">
        <v>530</v>
      </c>
      <c r="B358" s="184">
        <f>'[1]SCC x Ano'!B102</f>
        <v>15740.810335158845</v>
      </c>
      <c r="C358" s="184">
        <f>'[1]SCC x Ano'!C102</f>
        <v>740.23960496376276</v>
      </c>
      <c r="D358" s="184">
        <f>'[1]SCC x Ano'!D102</f>
        <v>66100.332019437104</v>
      </c>
      <c r="E358" s="184">
        <f>'[1]SCC x Ano'!E102</f>
        <v>0</v>
      </c>
      <c r="F358" s="184">
        <f>'[1]SCC x Ano'!F102</f>
        <v>42495.195136907008</v>
      </c>
      <c r="G358" s="184">
        <f>'[1]SCC x Ano'!G102</f>
        <v>2386.4623445783232</v>
      </c>
      <c r="H358" s="184">
        <f>'[1]SCC x Ano'!H102</f>
        <v>914.89996628575477</v>
      </c>
      <c r="I358" s="184">
        <f>'[1]SCC x Ano'!I102</f>
        <v>5924.4693209974002</v>
      </c>
      <c r="J358" s="184">
        <f>'[1]SCC x Ano'!J102</f>
        <v>51797.648113135336</v>
      </c>
      <c r="K358" s="184">
        <f>'[1]SCC x Ano'!K102</f>
        <v>15828.333936915113</v>
      </c>
      <c r="L358" s="185">
        <f t="shared" ref="L358:L384" si="18">SUM(B358:K358)</f>
        <v>201928.39077837867</v>
      </c>
      <c r="N358" s="123" t="s">
        <v>530</v>
      </c>
      <c r="O358" s="9">
        <f>B358/'Total x Ano'!$M$30</f>
        <v>1.0753885774912497E-4</v>
      </c>
      <c r="P358" s="9">
        <f>C358/'Total x Ano'!$M$30</f>
        <v>5.057206070303828E-6</v>
      </c>
      <c r="Q358" s="9">
        <f>D358/'Total x Ano'!$M$30</f>
        <v>4.515875644807739E-4</v>
      </c>
      <c r="R358" s="9">
        <f>E358/'Total x Ano'!$M$30</f>
        <v>0</v>
      </c>
      <c r="S358" s="9">
        <f>F358/'Total x Ano'!$M$30</f>
        <v>2.9032080607958318E-4</v>
      </c>
      <c r="T358" s="9">
        <f>G358/'Total x Ano'!$M$30</f>
        <v>1.6303953172221598E-5</v>
      </c>
      <c r="U358" s="9">
        <f>H358/'Total x Ano'!$M$30</f>
        <v>6.2504594893265486E-6</v>
      </c>
      <c r="V358" s="9">
        <f>I358/'Total x Ano'!$M$30</f>
        <v>4.0475086732144729E-5</v>
      </c>
      <c r="W358" s="9">
        <f>J358/'Total x Ano'!$M$30</f>
        <v>3.5387377101774102E-4</v>
      </c>
      <c r="X358" s="9">
        <f>K358/'Total x Ano'!$M$30</f>
        <v>1.0813680588257875E-4</v>
      </c>
      <c r="Y358" s="9">
        <f>L358/'Total x Ano'!$M$30</f>
        <v>1.3795445106737987E-3</v>
      </c>
    </row>
    <row r="359" spans="1:25" x14ac:dyDescent="0.25">
      <c r="A359" s="123" t="s">
        <v>531</v>
      </c>
      <c r="B359" s="184">
        <f>'[1]SCC x Ano'!B103</f>
        <v>209063.49953854416</v>
      </c>
      <c r="C359" s="184">
        <f>'[1]SCC x Ano'!C103</f>
        <v>66765.475245513982</v>
      </c>
      <c r="D359" s="184">
        <f>'[1]SCC x Ano'!D103</f>
        <v>359468.4024562689</v>
      </c>
      <c r="E359" s="184">
        <f>'[1]SCC x Ano'!E103</f>
        <v>19394.012760263893</v>
      </c>
      <c r="F359" s="184">
        <f>'[1]SCC x Ano'!F103</f>
        <v>407347.1454823906</v>
      </c>
      <c r="G359" s="184">
        <f>'[1]SCC x Ano'!G103</f>
        <v>20983.124462678781</v>
      </c>
      <c r="H359" s="184">
        <f>'[1]SCC x Ano'!H103</f>
        <v>12142.740992794937</v>
      </c>
      <c r="I359" s="184">
        <f>'[1]SCC x Ano'!I103</f>
        <v>35214.438979939565</v>
      </c>
      <c r="J359" s="184">
        <f>'[1]SCC x Ano'!J103</f>
        <v>1756.2478075255478</v>
      </c>
      <c r="K359" s="184">
        <f>'[1]SCC x Ano'!K103</f>
        <v>46980.130067196864</v>
      </c>
      <c r="L359" s="185">
        <f t="shared" si="18"/>
        <v>1179115.2177931173</v>
      </c>
      <c r="N359" s="123" t="s">
        <v>531</v>
      </c>
      <c r="O359" s="9">
        <f>B359/'Total x Ano'!$M$30</f>
        <v>1.4282905046630737E-3</v>
      </c>
      <c r="P359" s="9">
        <f>C359/'Total x Ano'!$M$30</f>
        <v>4.5613172334228486E-4</v>
      </c>
      <c r="Q359" s="9">
        <f>D359/'Total x Ano'!$M$30</f>
        <v>2.4558342660863913E-3</v>
      </c>
      <c r="R359" s="9">
        <f>E359/'Total x Ano'!$M$30</f>
        <v>1.3249698935462631E-4</v>
      </c>
      <c r="S359" s="9">
        <f>F359/'Total x Ano'!$M$30</f>
        <v>2.7829346647229554E-3</v>
      </c>
      <c r="T359" s="9">
        <f>G359/'Total x Ano'!$M$30</f>
        <v>1.433535624073973E-4</v>
      </c>
      <c r="U359" s="9">
        <f>H359/'Total x Ano'!$M$30</f>
        <v>8.2957387104268533E-5</v>
      </c>
      <c r="V359" s="9">
        <f>I359/'Total x Ano'!$M$30</f>
        <v>2.4057977089784604E-4</v>
      </c>
      <c r="W359" s="9">
        <f>J359/'Total x Ano'!$M$30</f>
        <v>1.199842188072439E-5</v>
      </c>
      <c r="X359" s="9">
        <f>K359/'Total x Ano'!$M$30</f>
        <v>3.2096120954122972E-4</v>
      </c>
      <c r="Y359" s="9">
        <f>L359/'Total x Ano'!$M$30</f>
        <v>8.0555385000007987E-3</v>
      </c>
    </row>
    <row r="360" spans="1:25" x14ac:dyDescent="0.25">
      <c r="A360" s="123" t="s">
        <v>532</v>
      </c>
      <c r="B360" s="184">
        <f>'[1]SCC x Ano'!B104</f>
        <v>5787.328666931483</v>
      </c>
      <c r="C360" s="184">
        <f>'[1]SCC x Ano'!C104</f>
        <v>10215.69951843223</v>
      </c>
      <c r="D360" s="184">
        <f>'[1]SCC x Ano'!D104</f>
        <v>95372.800430554547</v>
      </c>
      <c r="E360" s="184">
        <f>'[1]SCC x Ano'!E104</f>
        <v>323.13762729960592</v>
      </c>
      <c r="F360" s="184">
        <f>'[1]SCC x Ano'!F104</f>
        <v>35357.053135127557</v>
      </c>
      <c r="G360" s="184">
        <f>'[1]SCC x Ano'!G104</f>
        <v>5030.5799168437889</v>
      </c>
      <c r="H360" s="184">
        <f>'[1]SCC x Ano'!H104</f>
        <v>3644.6368598072954</v>
      </c>
      <c r="I360" s="184">
        <f>'[1]SCC x Ano'!I104</f>
        <v>3509.0649439931494</v>
      </c>
      <c r="J360" s="184">
        <f>'[1]SCC x Ano'!J104</f>
        <v>1182.3476440924744</v>
      </c>
      <c r="K360" s="184">
        <f>'[1]SCC x Ano'!K104</f>
        <v>3437.2586115844274</v>
      </c>
      <c r="L360" s="185">
        <f t="shared" si="18"/>
        <v>163859.90735466659</v>
      </c>
      <c r="N360" s="123" t="s">
        <v>532</v>
      </c>
      <c r="O360" s="9">
        <f>B360/'Total x Ano'!$M$30</f>
        <v>3.9538162331481861E-5</v>
      </c>
      <c r="P360" s="9">
        <f>C360/'Total x Ano'!$M$30</f>
        <v>6.9792128481891262E-5</v>
      </c>
      <c r="Q360" s="9">
        <f>D360/'Total x Ano'!$M$30</f>
        <v>6.5157268274356546E-4</v>
      </c>
      <c r="R360" s="9">
        <f>E360/'Total x Ano'!$M$30</f>
        <v>2.2076278536908887E-6</v>
      </c>
      <c r="S360" s="9">
        <f>F360/'Total x Ano'!$M$30</f>
        <v>2.4155408943807503E-4</v>
      </c>
      <c r="T360" s="9">
        <f>G360/'Total x Ano'!$M$30</f>
        <v>3.4368168255272345E-5</v>
      </c>
      <c r="U360" s="9">
        <f>H360/'Total x Ano'!$M$30</f>
        <v>2.4899612946773944E-5</v>
      </c>
      <c r="V360" s="9">
        <f>I360/'Total x Ano'!$M$30</f>
        <v>2.3973405930801619E-5</v>
      </c>
      <c r="W360" s="9">
        <f>J360/'Total x Ano'!$M$30</f>
        <v>8.0776219521604793E-6</v>
      </c>
      <c r="X360" s="9">
        <f>K360/'Total x Ano'!$M$30</f>
        <v>2.348283582659675E-5</v>
      </c>
      <c r="Y360" s="9">
        <f>L360/'Total x Ano'!$M$30</f>
        <v>1.1194663357603099E-3</v>
      </c>
    </row>
    <row r="361" spans="1:25" x14ac:dyDescent="0.25">
      <c r="A361" s="123" t="s">
        <v>533</v>
      </c>
      <c r="B361" s="184">
        <f>'[1]SCC x Ano'!B105</f>
        <v>106848.17112548904</v>
      </c>
      <c r="C361" s="184">
        <f>'[1]SCC x Ano'!C105</f>
        <v>66536.011945787672</v>
      </c>
      <c r="D361" s="184">
        <f>'[1]SCC x Ano'!D105</f>
        <v>485256.7414034247</v>
      </c>
      <c r="E361" s="184">
        <f>'[1]SCC x Ano'!E105</f>
        <v>13274.736030387434</v>
      </c>
      <c r="F361" s="184">
        <f>'[1]SCC x Ano'!F105</f>
        <v>413326.59319424757</v>
      </c>
      <c r="G361" s="184">
        <f>'[1]SCC x Ano'!G105</f>
        <v>51971.887089218981</v>
      </c>
      <c r="H361" s="184">
        <f>'[1]SCC x Ano'!H105</f>
        <v>18688.800110970064</v>
      </c>
      <c r="I361" s="184">
        <f>'[1]SCC x Ano'!I105</f>
        <v>34847.103839960051</v>
      </c>
      <c r="J361" s="184">
        <f>'[1]SCC x Ano'!J105</f>
        <v>203054.31653272593</v>
      </c>
      <c r="K361" s="184">
        <f>'[1]SCC x Ano'!K105</f>
        <v>84542.059544062038</v>
      </c>
      <c r="L361" s="185">
        <f t="shared" si="18"/>
        <v>1478346.4208162734</v>
      </c>
      <c r="N361" s="123" t="s">
        <v>533</v>
      </c>
      <c r="O361" s="9">
        <f>B361/'Total x Ano'!$M$30</f>
        <v>7.2997069596558196E-4</v>
      </c>
      <c r="P361" s="9">
        <f>C361/'Total x Ano'!$M$30</f>
        <v>4.5456406445926054E-4</v>
      </c>
      <c r="Q361" s="9">
        <f>D361/'Total x Ano'!$M$30</f>
        <v>3.3152013507861257E-3</v>
      </c>
      <c r="R361" s="9">
        <f>E361/'Total x Ano'!$M$30</f>
        <v>9.0691007593200391E-5</v>
      </c>
      <c r="S361" s="9">
        <f>F361/'Total x Ano'!$M$30</f>
        <v>2.8237853555839881E-3</v>
      </c>
      <c r="T361" s="9">
        <f>G361/'Total x Ano'!$M$30</f>
        <v>3.5506414559595189E-4</v>
      </c>
      <c r="U361" s="9">
        <f>H361/'Total x Ano'!$M$30</f>
        <v>1.2767908219733716E-4</v>
      </c>
      <c r="V361" s="9">
        <f>I361/'Total x Ano'!$M$30</f>
        <v>2.3807019225968165E-4</v>
      </c>
      <c r="W361" s="9">
        <f>J361/'Total x Ano'!$M$30</f>
        <v>1.3872366667289657E-3</v>
      </c>
      <c r="X361" s="9">
        <f>K361/'Total x Ano'!$M$30</f>
        <v>5.7757868378732324E-4</v>
      </c>
      <c r="Y361" s="9">
        <f>L361/'Total x Ano'!$M$30</f>
        <v>1.0099841244957415E-2</v>
      </c>
    </row>
    <row r="362" spans="1:25" x14ac:dyDescent="0.25">
      <c r="A362" s="123" t="s">
        <v>534</v>
      </c>
      <c r="B362" s="184">
        <f>'[1]SCC x Ano'!B106</f>
        <v>4219.1530621248121</v>
      </c>
      <c r="C362" s="184">
        <f>'[1]SCC x Ano'!C106</f>
        <v>62.964316953279848</v>
      </c>
      <c r="D362" s="184">
        <f>'[1]SCC x Ano'!D106</f>
        <v>66571.962881384185</v>
      </c>
      <c r="E362" s="184">
        <f>'[1]SCC x Ano'!E106</f>
        <v>660.49315804920354</v>
      </c>
      <c r="F362" s="184">
        <f>'[1]SCC x Ano'!F106</f>
        <v>47505.055776277855</v>
      </c>
      <c r="G362" s="184">
        <f>'[1]SCC x Ano'!G106</f>
        <v>3733.3369494741237</v>
      </c>
      <c r="H362" s="184">
        <f>'[1]SCC x Ano'!H106</f>
        <v>1957.2040837912355</v>
      </c>
      <c r="I362" s="184">
        <f>'[1]SCC x Ano'!I106</f>
        <v>1038.5864734484112</v>
      </c>
      <c r="J362" s="184">
        <f>'[1]SCC x Ano'!J106</f>
        <v>530.30069088860262</v>
      </c>
      <c r="K362" s="184">
        <f>'[1]SCC x Ano'!K106</f>
        <v>32576.600628563232</v>
      </c>
      <c r="L362" s="185">
        <f t="shared" si="18"/>
        <v>158855.65802095493</v>
      </c>
      <c r="N362" s="123" t="s">
        <v>534</v>
      </c>
      <c r="O362" s="9">
        <f>B362/'Total x Ano'!$M$30</f>
        <v>2.8824621560694672E-5</v>
      </c>
      <c r="P362" s="9">
        <f>C362/'Total x Ano'!$M$30</f>
        <v>4.3016277942092678E-7</v>
      </c>
      <c r="Q362" s="9">
        <f>D362/'Total x Ano'!$M$30</f>
        <v>4.5480967586469285E-4</v>
      </c>
      <c r="R362" s="9">
        <f>E362/'Total x Ano'!$M$30</f>
        <v>4.5123902934700368E-6</v>
      </c>
      <c r="S362" s="9">
        <f>F362/'Total x Ano'!$M$30</f>
        <v>3.2454742333554957E-4</v>
      </c>
      <c r="T362" s="9">
        <f>G362/'Total x Ano'!$M$30</f>
        <v>2.5505598669358371E-5</v>
      </c>
      <c r="U362" s="9">
        <f>H362/'Total x Ano'!$M$30</f>
        <v>1.3371325050700331E-5</v>
      </c>
      <c r="V362" s="9">
        <f>I362/'Total x Ano'!$M$30</f>
        <v>7.0954671741940508E-6</v>
      </c>
      <c r="W362" s="9">
        <f>J362/'Total x Ano'!$M$30</f>
        <v>3.6229348646907917E-6</v>
      </c>
      <c r="X362" s="9">
        <f>K362/'Total x Ano'!$M$30</f>
        <v>2.2255845451108817E-4</v>
      </c>
      <c r="Y362" s="9">
        <f>L362/'Total x Ano'!$M$30</f>
        <v>1.0852780541038597E-3</v>
      </c>
    </row>
    <row r="363" spans="1:25" x14ac:dyDescent="0.25">
      <c r="A363" s="123" t="s">
        <v>535</v>
      </c>
      <c r="B363" s="184">
        <f>'[1]SCC x Ano'!B107</f>
        <v>12912.69971137898</v>
      </c>
      <c r="C363" s="184">
        <f>'[1]SCC x Ano'!C107</f>
        <v>9111.3148477940213</v>
      </c>
      <c r="D363" s="184">
        <f>'[1]SCC x Ano'!D107</f>
        <v>132202.9107905631</v>
      </c>
      <c r="E363" s="184">
        <f>'[1]SCC x Ano'!E107</f>
        <v>2032.3823199007775</v>
      </c>
      <c r="F363" s="184">
        <f>'[1]SCC x Ano'!F107</f>
        <v>96880.364885080533</v>
      </c>
      <c r="G363" s="184">
        <f>'[1]SCC x Ano'!G107</f>
        <v>11135.313445206088</v>
      </c>
      <c r="H363" s="184">
        <f>'[1]SCC x Ano'!H107</f>
        <v>2362.2540095835034</v>
      </c>
      <c r="I363" s="184">
        <f>'[1]SCC x Ano'!I107</f>
        <v>4891.933582844762</v>
      </c>
      <c r="J363" s="184">
        <f>'[1]SCC x Ano'!J107</f>
        <v>461.95632278139186</v>
      </c>
      <c r="K363" s="184">
        <f>'[1]SCC x Ano'!K107</f>
        <v>15601.139448857068</v>
      </c>
      <c r="L363" s="185">
        <f t="shared" si="18"/>
        <v>287592.26936399017</v>
      </c>
      <c r="N363" s="123" t="s">
        <v>535</v>
      </c>
      <c r="O363" s="9">
        <f>B363/'Total x Ano'!$M$30</f>
        <v>8.8217629705982873E-5</v>
      </c>
      <c r="P363" s="9">
        <f>C363/'Total x Ano'!$M$30</f>
        <v>6.2247137883103388E-5</v>
      </c>
      <c r="Q363" s="9">
        <f>D363/'Total x Ano'!$M$30</f>
        <v>9.0319047843245327E-4</v>
      </c>
      <c r="R363" s="9">
        <f>E363/'Total x Ano'!$M$30</f>
        <v>1.3884931495773642E-5</v>
      </c>
      <c r="S363" s="9">
        <f>F363/'Total x Ano'!$M$30</f>
        <v>6.6187213721706159E-4</v>
      </c>
      <c r="T363" s="9">
        <f>G363/'Total x Ano'!$M$30</f>
        <v>7.6074793042975314E-5</v>
      </c>
      <c r="U363" s="9">
        <f>H363/'Total x Ano'!$M$30</f>
        <v>1.6138565454694993E-5</v>
      </c>
      <c r="V363" s="9">
        <f>I363/'Total x Ano'!$M$30</f>
        <v>3.342095727490394E-5</v>
      </c>
      <c r="W363" s="9">
        <f>J363/'Total x Ano'!$M$30</f>
        <v>3.1560163818844235E-6</v>
      </c>
      <c r="X363" s="9">
        <f>K363/'Total x Ano'!$M$30</f>
        <v>1.0658464718093381E-4</v>
      </c>
      <c r="Y363" s="9">
        <f>L363/'Total x Ano'!$M$30</f>
        <v>1.9647872940697672E-3</v>
      </c>
    </row>
    <row r="364" spans="1:25" x14ac:dyDescent="0.25">
      <c r="A364" s="123" t="s">
        <v>536</v>
      </c>
      <c r="B364" s="184">
        <f>'[1]SCC x Ano'!B108</f>
        <v>87851.547852378237</v>
      </c>
      <c r="C364" s="184">
        <f>'[1]SCC x Ano'!C108</f>
        <v>14523.40062440053</v>
      </c>
      <c r="D364" s="184">
        <f>'[1]SCC x Ano'!D108</f>
        <v>308129.93394937314</v>
      </c>
      <c r="E364" s="184">
        <f>'[1]SCC x Ano'!E108</f>
        <v>8940.5032265386271</v>
      </c>
      <c r="F364" s="184">
        <f>'[1]SCC x Ano'!F108</f>
        <v>279979.0852863437</v>
      </c>
      <c r="G364" s="184">
        <f>'[1]SCC x Ano'!G108</f>
        <v>18160.454035600298</v>
      </c>
      <c r="H364" s="184">
        <f>'[1]SCC x Ano'!H108</f>
        <v>7701.2827874031109</v>
      </c>
      <c r="I364" s="184">
        <f>'[1]SCC x Ano'!I108</f>
        <v>10237.855069556726</v>
      </c>
      <c r="J364" s="184">
        <f>'[1]SCC x Ano'!J108</f>
        <v>12491.709695829726</v>
      </c>
      <c r="K364" s="184">
        <f>'[1]SCC x Ano'!K108</f>
        <v>37982.450371362931</v>
      </c>
      <c r="L364" s="185">
        <f t="shared" si="18"/>
        <v>785998.22289878712</v>
      </c>
      <c r="N364" s="123" t="s">
        <v>536</v>
      </c>
      <c r="O364" s="9">
        <f>B364/'Total x Ano'!$M$30</f>
        <v>6.0018861204593833E-4</v>
      </c>
      <c r="P364" s="9">
        <f>C364/'Total x Ano'!$M$30</f>
        <v>9.9221697010886485E-5</v>
      </c>
      <c r="Q364" s="9">
        <f>D364/'Total x Ano'!$M$30</f>
        <v>2.105097541339159E-3</v>
      </c>
      <c r="R364" s="9">
        <f>E364/'Total x Ano'!$M$30</f>
        <v>6.108017847955525E-5</v>
      </c>
      <c r="S364" s="9">
        <f>F364/'Total x Ano'!$M$30</f>
        <v>1.9127751611419444E-3</v>
      </c>
      <c r="T364" s="9">
        <f>G364/'Total x Ano'!$M$30</f>
        <v>1.2406950097300915E-4</v>
      </c>
      <c r="U364" s="9">
        <f>H364/'Total x Ano'!$M$30</f>
        <v>5.2614010112966035E-5</v>
      </c>
      <c r="V364" s="9">
        <f>I364/'Total x Ano'!$M$30</f>
        <v>6.9943491887586385E-5</v>
      </c>
      <c r="W364" s="9">
        <f>J364/'Total x Ano'!$M$30</f>
        <v>8.5341488997087392E-5</v>
      </c>
      <c r="X364" s="9">
        <f>K364/'Total x Ano'!$M$30</f>
        <v>2.5949040999025406E-4</v>
      </c>
      <c r="Y364" s="9">
        <f>L364/'Total x Ano'!$M$30</f>
        <v>5.3698220919783874E-3</v>
      </c>
    </row>
    <row r="365" spans="1:25" x14ac:dyDescent="0.25">
      <c r="A365" s="123" t="s">
        <v>537</v>
      </c>
      <c r="B365" s="184">
        <f>'[1]SCC x Ano'!B109</f>
        <v>75382.886970713284</v>
      </c>
      <c r="C365" s="184">
        <f>'[1]SCC x Ano'!C109</f>
        <v>62847.656046203418</v>
      </c>
      <c r="D365" s="184">
        <f>'[1]SCC x Ano'!D109</f>
        <v>188920.69737512554</v>
      </c>
      <c r="E365" s="184">
        <f>'[1]SCC x Ano'!E109</f>
        <v>14046.742131809597</v>
      </c>
      <c r="F365" s="184">
        <f>'[1]SCC x Ano'!F109</f>
        <v>229789.92632458461</v>
      </c>
      <c r="G365" s="184">
        <f>'[1]SCC x Ano'!G109</f>
        <v>12747.33634746646</v>
      </c>
      <c r="H365" s="184">
        <f>'[1]SCC x Ano'!H109</f>
        <v>12612.581559901046</v>
      </c>
      <c r="I365" s="184">
        <f>'[1]SCC x Ano'!I109</f>
        <v>18057.706337929769</v>
      </c>
      <c r="J365" s="184">
        <f>'[1]SCC x Ano'!J109</f>
        <v>9330.1667114757583</v>
      </c>
      <c r="K365" s="184">
        <f>'[1]SCC x Ano'!K109</f>
        <v>38315.140710721833</v>
      </c>
      <c r="L365" s="185">
        <f t="shared" si="18"/>
        <v>662050.84051593125</v>
      </c>
      <c r="N365" s="123" t="s">
        <v>537</v>
      </c>
      <c r="O365" s="9">
        <f>B365/'Total x Ano'!$M$30</f>
        <v>5.1500458909379881E-4</v>
      </c>
      <c r="P365" s="9">
        <f>C365/'Total x Ano'!$M$30</f>
        <v>4.2936576958319602E-4</v>
      </c>
      <c r="Q365" s="9">
        <f>D365/'Total x Ano'!$M$30</f>
        <v>1.2906778982979274E-3</v>
      </c>
      <c r="R365" s="9">
        <f>E365/'Total x Ano'!$M$30</f>
        <v>9.5965237607703444E-5</v>
      </c>
      <c r="S365" s="9">
        <f>F365/'Total x Ano'!$M$30</f>
        <v>1.5698903470049365E-3</v>
      </c>
      <c r="T365" s="9">
        <f>G365/'Total x Ano'!$M$30</f>
        <v>8.708789198028365E-5</v>
      </c>
      <c r="U365" s="9">
        <f>H365/'Total x Ano'!$M$30</f>
        <v>8.6167267462075548E-5</v>
      </c>
      <c r="V365" s="9">
        <f>I365/'Total x Ano'!$M$30</f>
        <v>1.2336754409731E-4</v>
      </c>
      <c r="W365" s="9">
        <f>J365/'Total x Ano'!$M$30</f>
        <v>6.3742301024992789E-5</v>
      </c>
      <c r="X365" s="9">
        <f>K365/'Total x Ano'!$M$30</f>
        <v>2.6176330054144208E-4</v>
      </c>
      <c r="Y365" s="9">
        <f>L365/'Total x Ano'!$M$30</f>
        <v>4.5230321466936656E-3</v>
      </c>
    </row>
    <row r="366" spans="1:25" x14ac:dyDescent="0.25">
      <c r="A366" s="123" t="s">
        <v>538</v>
      </c>
      <c r="B366" s="184">
        <f>'[1]SCC x Ano'!B110</f>
        <v>206831.7410312501</v>
      </c>
      <c r="C366" s="184">
        <f>'[1]SCC x Ano'!C110</f>
        <v>196872.2332814309</v>
      </c>
      <c r="D366" s="184">
        <f>'[1]SCC x Ano'!D110</f>
        <v>802187.29012292763</v>
      </c>
      <c r="E366" s="184">
        <f>'[1]SCC x Ano'!E110</f>
        <v>46081.516465142748</v>
      </c>
      <c r="F366" s="184">
        <f>'[1]SCC x Ano'!F110</f>
        <v>1428651.1127140233</v>
      </c>
      <c r="G366" s="184">
        <f>'[1]SCC x Ano'!G110</f>
        <v>37068.368211890767</v>
      </c>
      <c r="H366" s="184">
        <f>'[1]SCC x Ano'!H110</f>
        <v>114525.35837488557</v>
      </c>
      <c r="I366" s="184">
        <f>'[1]SCC x Ano'!I110</f>
        <v>54446.972268860132</v>
      </c>
      <c r="J366" s="184">
        <f>'[1]SCC x Ano'!J110</f>
        <v>6031.2283908593472</v>
      </c>
      <c r="K366" s="184">
        <f>'[1]SCC x Ano'!K110</f>
        <v>233683.49239225587</v>
      </c>
      <c r="L366" s="185">
        <f t="shared" si="18"/>
        <v>3126379.3132535266</v>
      </c>
      <c r="N366" s="123" t="s">
        <v>538</v>
      </c>
      <c r="O366" s="9">
        <f>B366/'Total x Ano'!$M$30</f>
        <v>1.4130434649277542E-3</v>
      </c>
      <c r="P366" s="9">
        <f>C366/'Total x Ano'!$M$30</f>
        <v>1.3450016002235692E-3</v>
      </c>
      <c r="Q366" s="9">
        <f>D366/'Total x Ano'!$M$30</f>
        <v>5.4804233736302759E-3</v>
      </c>
      <c r="R366" s="9">
        <f>E366/'Total x Ano'!$M$30</f>
        <v>3.1482201605213215E-4</v>
      </c>
      <c r="S366" s="9">
        <f>F366/'Total x Ano'!$M$30</f>
        <v>9.7603303458984256E-3</v>
      </c>
      <c r="T366" s="9">
        <f>G366/'Total x Ano'!$M$30</f>
        <v>2.5324553763454521E-4</v>
      </c>
      <c r="U366" s="9">
        <f>H366/'Total x Ano'!$M$30</f>
        <v>7.8242008897314464E-4</v>
      </c>
      <c r="V366" s="9">
        <f>I366/'Total x Ano'!$M$30</f>
        <v>3.7197355669887851E-4</v>
      </c>
      <c r="W366" s="9">
        <f>J366/'Total x Ano'!$M$30</f>
        <v>4.1204448701627917E-5</v>
      </c>
      <c r="X366" s="9">
        <f>K366/'Total x Ano'!$M$30</f>
        <v>1.5964906070025356E-3</v>
      </c>
      <c r="Y366" s="9">
        <f>L366/'Total x Ano'!$M$30</f>
        <v>2.1358955039742892E-2</v>
      </c>
    </row>
    <row r="367" spans="1:25" x14ac:dyDescent="0.25">
      <c r="A367" s="123" t="s">
        <v>539</v>
      </c>
      <c r="B367" s="184">
        <f>'[1]SCC x Ano'!B111</f>
        <v>64101.749934076892</v>
      </c>
      <c r="C367" s="184">
        <f>'[1]SCC x Ano'!C111</f>
        <v>18508.092262422488</v>
      </c>
      <c r="D367" s="184">
        <f>'[1]SCC x Ano'!D111</f>
        <v>734431.24631719419</v>
      </c>
      <c r="E367" s="184">
        <f>'[1]SCC x Ano'!E111</f>
        <v>5162.4385175700681</v>
      </c>
      <c r="F367" s="184">
        <f>'[1]SCC x Ano'!F111</f>
        <v>249109.17458261928</v>
      </c>
      <c r="G367" s="184">
        <f>'[1]SCC x Ano'!G111</f>
        <v>35819.668641824923</v>
      </c>
      <c r="H367" s="184">
        <f>'[1]SCC x Ano'!H111</f>
        <v>14661.615321419637</v>
      </c>
      <c r="I367" s="184">
        <f>'[1]SCC x Ano'!I111</f>
        <v>9779.3983742503242</v>
      </c>
      <c r="J367" s="184">
        <f>'[1]SCC x Ano'!J111</f>
        <v>10381.713291492366</v>
      </c>
      <c r="K367" s="184">
        <f>'[1]SCC x Ano'!K111</f>
        <v>121974.10878545586</v>
      </c>
      <c r="L367" s="185">
        <f t="shared" si="18"/>
        <v>1263929.2060283259</v>
      </c>
      <c r="N367" s="123" t="s">
        <v>539</v>
      </c>
      <c r="O367" s="9">
        <f>B367/'Total x Ano'!$M$30</f>
        <v>4.3793355112305989E-4</v>
      </c>
      <c r="P367" s="9">
        <f>C367/'Total x Ano'!$M$30</f>
        <v>1.2644451325169006E-4</v>
      </c>
      <c r="Q367" s="9">
        <f>D367/'Total x Ano'!$M$30</f>
        <v>5.0175242343024071E-3</v>
      </c>
      <c r="R367" s="9">
        <f>E367/'Total x Ano'!$M$30</f>
        <v>3.5269006458933923E-5</v>
      </c>
      <c r="S367" s="9">
        <f>F367/'Total x Ano'!$M$30</f>
        <v>1.7018765564823697E-3</v>
      </c>
      <c r="T367" s="9">
        <f>G367/'Total x Ano'!$M$30</f>
        <v>2.4471460926570721E-4</v>
      </c>
      <c r="U367" s="9">
        <f>H367/'Total x Ano'!$M$30</f>
        <v>1.0016595911208065E-4</v>
      </c>
      <c r="V367" s="9">
        <f>I367/'Total x Ano'!$M$30</f>
        <v>6.6811384436258565E-5</v>
      </c>
      <c r="W367" s="9">
        <f>J367/'Total x Ano'!$M$30</f>
        <v>7.0926309705435578E-5</v>
      </c>
      <c r="X367" s="9">
        <f>K367/'Total x Ano'!$M$30</f>
        <v>8.3330883572475649E-4</v>
      </c>
      <c r="Y367" s="9">
        <f>L367/'Total x Ano'!$M$30</f>
        <v>8.6349749598626999E-3</v>
      </c>
    </row>
    <row r="368" spans="1:25" x14ac:dyDescent="0.25">
      <c r="A368" s="123" t="s">
        <v>540</v>
      </c>
      <c r="B368" s="184">
        <f>'[1]SCC x Ano'!B112</f>
        <v>78902.051854954407</v>
      </c>
      <c r="C368" s="184">
        <f>'[1]SCC x Ano'!C112</f>
        <v>29006.254917234124</v>
      </c>
      <c r="D368" s="184">
        <f>'[1]SCC x Ano'!D112</f>
        <v>305929.03778537898</v>
      </c>
      <c r="E368" s="184">
        <f>'[1]SCC x Ano'!E112</f>
        <v>16252.95031914802</v>
      </c>
      <c r="F368" s="184">
        <f>'[1]SCC x Ano'!F112</f>
        <v>241457.76751810638</v>
      </c>
      <c r="G368" s="184">
        <f>'[1]SCC x Ano'!G112</f>
        <v>23029.353427061946</v>
      </c>
      <c r="H368" s="184">
        <f>'[1]SCC x Ano'!H112</f>
        <v>8990.2042263079566</v>
      </c>
      <c r="I368" s="184">
        <f>'[1]SCC x Ano'!I112</f>
        <v>18671.56136439036</v>
      </c>
      <c r="J368" s="184">
        <f>'[1]SCC x Ano'!J112</f>
        <v>398.78244099354583</v>
      </c>
      <c r="K368" s="184">
        <f>'[1]SCC x Ano'!K112</f>
        <v>56856.41439756281</v>
      </c>
      <c r="L368" s="185">
        <f t="shared" si="18"/>
        <v>779494.37825113849</v>
      </c>
      <c r="N368" s="123" t="s">
        <v>540</v>
      </c>
      <c r="O368" s="9">
        <f>B368/'Total x Ano'!$M$30</f>
        <v>5.3904699630309087E-4</v>
      </c>
      <c r="P368" s="9">
        <f>C368/'Total x Ano'!$M$30</f>
        <v>1.9816638755960331E-4</v>
      </c>
      <c r="Q368" s="9">
        <f>D368/'Total x Ano'!$M$30</f>
        <v>2.0900613485091302E-3</v>
      </c>
      <c r="R368" s="9">
        <f>E368/'Total x Ano'!$M$30</f>
        <v>1.1103772138531497E-4</v>
      </c>
      <c r="S368" s="9">
        <f>F368/'Total x Ano'!$M$30</f>
        <v>1.6496032898352623E-3</v>
      </c>
      <c r="T368" s="9">
        <f>G368/'Total x Ano'!$M$30</f>
        <v>1.573330921036186E-4</v>
      </c>
      <c r="U368" s="9">
        <f>H368/'Total x Ano'!$M$30</f>
        <v>6.1419728263230946E-5</v>
      </c>
      <c r="V368" s="9">
        <f>I368/'Total x Ano'!$M$30</f>
        <v>1.2756130966360253E-4</v>
      </c>
      <c r="W368" s="9">
        <f>J368/'Total x Ano'!$M$30</f>
        <v>2.7244218869130402E-6</v>
      </c>
      <c r="X368" s="9">
        <f>K368/'Total x Ano'!$M$30</f>
        <v>3.8843450431315466E-4</v>
      </c>
      <c r="Y368" s="9">
        <f>L368/'Total x Ano'!$M$30</f>
        <v>5.3253887998229209E-3</v>
      </c>
    </row>
    <row r="369" spans="1:25" x14ac:dyDescent="0.25">
      <c r="A369" s="123" t="s">
        <v>541</v>
      </c>
      <c r="B369" s="184">
        <f>'[1]SCC x Ano'!B113</f>
        <v>223656.37872070528</v>
      </c>
      <c r="C369" s="184">
        <f>'[1]SCC x Ano'!C113</f>
        <v>69875.985701692975</v>
      </c>
      <c r="D369" s="184">
        <f>'[1]SCC x Ano'!D113</f>
        <v>767548.13447733072</v>
      </c>
      <c r="E369" s="184">
        <f>'[1]SCC x Ano'!E113</f>
        <v>22970.153063572863</v>
      </c>
      <c r="F369" s="184">
        <f>'[1]SCC x Ano'!F113</f>
        <v>1269513.5706136057</v>
      </c>
      <c r="G369" s="184">
        <f>'[1]SCC x Ano'!G113</f>
        <v>58960.210904949017</v>
      </c>
      <c r="H369" s="184">
        <f>'[1]SCC x Ano'!H113</f>
        <v>54700.046357319618</v>
      </c>
      <c r="I369" s="184">
        <f>'[1]SCC x Ano'!I113</f>
        <v>43151.573848402782</v>
      </c>
      <c r="J369" s="184">
        <f>'[1]SCC x Ano'!J113</f>
        <v>7855.7596983217991</v>
      </c>
      <c r="K369" s="184">
        <f>'[1]SCC x Ano'!K113</f>
        <v>350883.92213246832</v>
      </c>
      <c r="L369" s="185">
        <f t="shared" si="18"/>
        <v>2869115.7355183689</v>
      </c>
      <c r="N369" s="123" t="s">
        <v>541</v>
      </c>
      <c r="O369" s="9">
        <f>B369/'Total x Ano'!$M$30</f>
        <v>1.5279868687705417E-3</v>
      </c>
      <c r="P369" s="9">
        <f>C369/'Total x Ano'!$M$30</f>
        <v>4.7738226472814055E-4</v>
      </c>
      <c r="Q369" s="9">
        <f>D369/'Total x Ano'!$M$30</f>
        <v>5.2437738522774068E-3</v>
      </c>
      <c r="R369" s="9">
        <f>E369/'Total x Ano'!$M$30</f>
        <v>1.5692864409030832E-4</v>
      </c>
      <c r="S369" s="9">
        <f>F369/'Total x Ano'!$M$30</f>
        <v>8.6731265019986386E-3</v>
      </c>
      <c r="T369" s="9">
        <f>G369/'Total x Ano'!$M$30</f>
        <v>4.028073268377727E-4</v>
      </c>
      <c r="U369" s="9">
        <f>H369/'Total x Ano'!$M$30</f>
        <v>3.7370252095290078E-4</v>
      </c>
      <c r="V369" s="9">
        <f>I369/'Total x Ano'!$M$30</f>
        <v>2.9480508709067168E-4</v>
      </c>
      <c r="W369" s="9">
        <f>J369/'Total x Ano'!$M$30</f>
        <v>5.3669373222939076E-5</v>
      </c>
      <c r="X369" s="9">
        <f>K369/'Total x Ano'!$M$30</f>
        <v>2.3971863827350901E-3</v>
      </c>
      <c r="Y369" s="9">
        <f>L369/'Total x Ano'!$M$30</f>
        <v>1.9601368822704409E-2</v>
      </c>
    </row>
    <row r="370" spans="1:25" x14ac:dyDescent="0.25">
      <c r="A370" s="123" t="s">
        <v>542</v>
      </c>
      <c r="B370" s="184">
        <f>'[1]SCC x Ano'!B114</f>
        <v>38105.488394239896</v>
      </c>
      <c r="C370" s="184">
        <f>'[1]SCC x Ano'!C114</f>
        <v>4881.3954663179566</v>
      </c>
      <c r="D370" s="184">
        <f>'[1]SCC x Ano'!D114</f>
        <v>203098.50016036734</v>
      </c>
      <c r="E370" s="184">
        <f>'[1]SCC x Ano'!E114</f>
        <v>16561.324834231225</v>
      </c>
      <c r="F370" s="184">
        <f>'[1]SCC x Ano'!F114</f>
        <v>202438.93997728504</v>
      </c>
      <c r="G370" s="184">
        <f>'[1]SCC x Ano'!G114</f>
        <v>21411.449656838187</v>
      </c>
      <c r="H370" s="184">
        <f>'[1]SCC x Ano'!H114</f>
        <v>16500.853993643035</v>
      </c>
      <c r="I370" s="184">
        <f>'[1]SCC x Ano'!I114</f>
        <v>7344.2977118090057</v>
      </c>
      <c r="J370" s="184">
        <f>'[1]SCC x Ano'!J114</f>
        <v>288.59451469755732</v>
      </c>
      <c r="K370" s="184">
        <f>'[1]SCC x Ano'!K114</f>
        <v>33979.528575438097</v>
      </c>
      <c r="L370" s="185">
        <f t="shared" si="18"/>
        <v>544610.37328486738</v>
      </c>
      <c r="N370" s="123" t="s">
        <v>542</v>
      </c>
      <c r="O370" s="9">
        <f>B370/'Total x Ano'!$M$30</f>
        <v>2.6033098732764474E-4</v>
      </c>
      <c r="P370" s="9">
        <f>C370/'Total x Ano'!$M$30</f>
        <v>3.3348962441728893E-5</v>
      </c>
      <c r="Q370" s="9">
        <f>D370/'Total x Ano'!$M$30</f>
        <v>1.3875385226529366E-3</v>
      </c>
      <c r="R370" s="9">
        <f>E370/'Total x Ano'!$M$30</f>
        <v>1.1314448986831464E-4</v>
      </c>
      <c r="S370" s="9">
        <f>F370/'Total x Ano'!$M$30</f>
        <v>1.3830325063046518E-3</v>
      </c>
      <c r="T370" s="9">
        <f>G370/'Total x Ano'!$M$30</f>
        <v>1.4627981595752049E-4</v>
      </c>
      <c r="U370" s="9">
        <f>H370/'Total x Ano'!$M$30</f>
        <v>1.1273136214582006E-4</v>
      </c>
      <c r="V370" s="9">
        <f>I370/'Total x Ano'!$M$30</f>
        <v>5.0175141563922707E-5</v>
      </c>
      <c r="W370" s="9">
        <f>J370/'Total x Ano'!$M$30</f>
        <v>1.9716344840213199E-6</v>
      </c>
      <c r="X370" s="9">
        <f>K370/'Total x Ano'!$M$30</f>
        <v>2.3214304804210003E-4</v>
      </c>
      <c r="Y370" s="9">
        <f>L370/'Total x Ano'!$M$30</f>
        <v>3.7206964707886614E-3</v>
      </c>
    </row>
    <row r="371" spans="1:25" x14ac:dyDescent="0.25">
      <c r="A371" s="123" t="s">
        <v>543</v>
      </c>
      <c r="B371" s="184">
        <f>'[1]SCC x Ano'!B115</f>
        <v>89495.559559302084</v>
      </c>
      <c r="C371" s="184">
        <f>'[1]SCC x Ano'!C115</f>
        <v>5073.780472778737</v>
      </c>
      <c r="D371" s="184">
        <f>'[1]SCC x Ano'!D115</f>
        <v>180830.81921729946</v>
      </c>
      <c r="E371" s="184">
        <f>'[1]SCC x Ano'!E115</f>
        <v>10846.38950545447</v>
      </c>
      <c r="F371" s="184">
        <f>'[1]SCC x Ano'!F115</f>
        <v>163006.80422884514</v>
      </c>
      <c r="G371" s="184">
        <f>'[1]SCC x Ano'!G115</f>
        <v>13995.968951149895</v>
      </c>
      <c r="H371" s="184">
        <f>'[1]SCC x Ano'!H115</f>
        <v>9500.2105232191643</v>
      </c>
      <c r="I371" s="184">
        <f>'[1]SCC x Ano'!I115</f>
        <v>4235.5726108510962</v>
      </c>
      <c r="J371" s="184">
        <f>'[1]SCC x Ano'!J115</f>
        <v>228.04921155901337</v>
      </c>
      <c r="K371" s="184">
        <f>'[1]SCC x Ano'!K115</f>
        <v>57769.958289693532</v>
      </c>
      <c r="L371" s="185">
        <f t="shared" si="18"/>
        <v>534983.1125701525</v>
      </c>
      <c r="N371" s="123" t="s">
        <v>543</v>
      </c>
      <c r="O371" s="9">
        <f>B371/'Total x Ano'!$M$30</f>
        <v>6.114202537037943E-4</v>
      </c>
      <c r="P371" s="9">
        <f>C371/'Total x Ano'!$M$30</f>
        <v>3.4663307980639265E-5</v>
      </c>
      <c r="Q371" s="9">
        <f>D371/'Total x Ano'!$M$30</f>
        <v>1.235409062837848E-3</v>
      </c>
      <c r="R371" s="9">
        <f>E371/'Total x Ano'!$M$30</f>
        <v>7.4100907976342725E-5</v>
      </c>
      <c r="S371" s="9">
        <f>F371/'Total x Ano'!$M$30</f>
        <v>1.1136380630259557E-3</v>
      </c>
      <c r="T371" s="9">
        <f>G371/'Total x Ano'!$M$30</f>
        <v>9.5618362844830616E-5</v>
      </c>
      <c r="U371" s="9">
        <f>H371/'Total x Ano'!$M$30</f>
        <v>6.4904014868996646E-5</v>
      </c>
      <c r="V371" s="9">
        <f>I371/'Total x Ano'!$M$30</f>
        <v>2.8936797457435944E-5</v>
      </c>
      <c r="W371" s="9">
        <f>J371/'Total x Ano'!$M$30</f>
        <v>1.5579980445395135E-6</v>
      </c>
      <c r="X371" s="9">
        <f>K371/'Total x Ano'!$M$30</f>
        <v>3.9467569930703593E-4</v>
      </c>
      <c r="Y371" s="9">
        <f>L371/'Total x Ano'!$M$30</f>
        <v>3.654924468047418E-3</v>
      </c>
    </row>
    <row r="372" spans="1:25" x14ac:dyDescent="0.25">
      <c r="A372" s="123" t="s">
        <v>544</v>
      </c>
      <c r="B372" s="184">
        <f>'[1]SCC x Ano'!B116</f>
        <v>219808.00681981447</v>
      </c>
      <c r="C372" s="184">
        <f>'[1]SCC x Ano'!C116</f>
        <v>118597.10844046398</v>
      </c>
      <c r="D372" s="184">
        <f>'[1]SCC x Ano'!D116</f>
        <v>986002.56694117398</v>
      </c>
      <c r="E372" s="184">
        <f>'[1]SCC x Ano'!E116</f>
        <v>66552.467419133711</v>
      </c>
      <c r="F372" s="184">
        <f>'[1]SCC x Ano'!F116</f>
        <v>1157614.5197573847</v>
      </c>
      <c r="G372" s="184">
        <f>'[1]SCC x Ano'!G116</f>
        <v>81690.217771424534</v>
      </c>
      <c r="H372" s="184">
        <f>'[1]SCC x Ano'!H116</f>
        <v>28444.102431928473</v>
      </c>
      <c r="I372" s="184">
        <f>'[1]SCC x Ano'!I116</f>
        <v>74283.807583375325</v>
      </c>
      <c r="J372" s="184">
        <f>'[1]SCC x Ano'!J116</f>
        <v>36888.920321691243</v>
      </c>
      <c r="K372" s="184">
        <f>'[1]SCC x Ano'!K116</f>
        <v>415063.2205226568</v>
      </c>
      <c r="L372" s="185">
        <f t="shared" si="18"/>
        <v>3184944.9380090469</v>
      </c>
      <c r="N372" s="123" t="s">
        <v>544</v>
      </c>
      <c r="O372" s="9">
        <f>B372/'Total x Ano'!$M$30</f>
        <v>1.5016953685489014E-3</v>
      </c>
      <c r="P372" s="9">
        <f>C372/'Total x Ano'!$M$30</f>
        <v>8.1023767534696629E-4</v>
      </c>
      <c r="Q372" s="9">
        <f>D372/'Total x Ano'!$M$30</f>
        <v>6.7362218036336541E-3</v>
      </c>
      <c r="R372" s="9">
        <f>E372/'Total x Ano'!$M$30</f>
        <v>4.5467648578762139E-4</v>
      </c>
      <c r="S372" s="9">
        <f>F372/'Total x Ano'!$M$30</f>
        <v>7.9086489524908404E-3</v>
      </c>
      <c r="T372" s="9">
        <f>G372/'Total x Ano'!$M$30</f>
        <v>5.5809532809084647E-4</v>
      </c>
      <c r="U372" s="9">
        <f>H372/'Total x Ano'!$M$30</f>
        <v>1.9432584600784011E-4</v>
      </c>
      <c r="V372" s="9">
        <f>I372/'Total x Ano'!$M$30</f>
        <v>5.074958433956225E-4</v>
      </c>
      <c r="W372" s="9">
        <f>J372/'Total x Ano'!$M$30</f>
        <v>2.5201957653555121E-4</v>
      </c>
      <c r="X372" s="9">
        <f>K372/'Total x Ano'!$M$30</f>
        <v>2.8356497332911448E-3</v>
      </c>
      <c r="Y372" s="9">
        <f>L372/'Total x Ano'!$M$30</f>
        <v>2.1759066613128989E-2</v>
      </c>
    </row>
    <row r="373" spans="1:25" x14ac:dyDescent="0.25">
      <c r="A373" s="123" t="s">
        <v>545</v>
      </c>
      <c r="B373" s="184">
        <f>'[1]SCC x Ano'!B117</f>
        <v>731767.53403984115</v>
      </c>
      <c r="C373" s="184">
        <f>'[1]SCC x Ano'!C117</f>
        <v>251118.46561319748</v>
      </c>
      <c r="D373" s="184">
        <f>'[1]SCC x Ano'!D117</f>
        <v>1891218.0314812555</v>
      </c>
      <c r="E373" s="184">
        <f>'[1]SCC x Ano'!E117</f>
        <v>207615.72520748642</v>
      </c>
      <c r="F373" s="184">
        <f>'[1]SCC x Ano'!F117</f>
        <v>3153737.8968771342</v>
      </c>
      <c r="G373" s="184">
        <f>'[1]SCC x Ano'!G117</f>
        <v>255870.55819377588</v>
      </c>
      <c r="H373" s="184">
        <f>'[1]SCC x Ano'!H117</f>
        <v>119596.01592088246</v>
      </c>
      <c r="I373" s="184">
        <f>'[1]SCC x Ano'!I117</f>
        <v>284946.36067647726</v>
      </c>
      <c r="J373" s="184">
        <f>'[1]SCC x Ano'!J117</f>
        <v>157823.60550582892</v>
      </c>
      <c r="K373" s="184">
        <f>'[1]SCC x Ano'!K117</f>
        <v>887103.90420547407</v>
      </c>
      <c r="L373" s="185">
        <f t="shared" si="18"/>
        <v>7940798.0977213532</v>
      </c>
      <c r="N373" s="123" t="s">
        <v>545</v>
      </c>
      <c r="O373" s="9">
        <f>B373/'Total x Ano'!$M$30</f>
        <v>4.9993261511300921E-3</v>
      </c>
      <c r="P373" s="9">
        <f>C373/'Total x Ano'!$M$30</f>
        <v>1.7156037317492814E-3</v>
      </c>
      <c r="Q373" s="9">
        <f>D373/'Total x Ano'!$M$30</f>
        <v>1.292051822807193E-2</v>
      </c>
      <c r="R373" s="9">
        <f>E373/'Total x Ano'!$M$30</f>
        <v>1.4183995273547012E-3</v>
      </c>
      <c r="S373" s="9">
        <f>F373/'Total x Ano'!$M$30</f>
        <v>2.1545864783896605E-2</v>
      </c>
      <c r="T373" s="9">
        <f>G373/'Total x Ano'!$M$30</f>
        <v>1.7480693162492129E-3</v>
      </c>
      <c r="U373" s="9">
        <f>H373/'Total x Ano'!$M$30</f>
        <v>8.1706206158592139E-4</v>
      </c>
      <c r="V373" s="9">
        <f>I373/'Total x Ano'!$M$30</f>
        <v>1.9467108423557103E-3</v>
      </c>
      <c r="W373" s="9">
        <f>J373/'Total x Ano'!$M$30</f>
        <v>1.078227225953935E-3</v>
      </c>
      <c r="X373" s="9">
        <f>K373/'Total x Ano'!$M$30</f>
        <v>6.0605609579046597E-3</v>
      </c>
      <c r="Y373" s="9">
        <f>L373/'Total x Ano'!$M$30</f>
        <v>5.4250342826252046E-2</v>
      </c>
    </row>
    <row r="374" spans="1:25" x14ac:dyDescent="0.25">
      <c r="A374" s="123" t="s">
        <v>546</v>
      </c>
      <c r="B374" s="184">
        <f>'[1]SCC x Ano'!B118</f>
        <v>148027.921031723</v>
      </c>
      <c r="C374" s="184">
        <f>'[1]SCC x Ano'!C118</f>
        <v>17778.107573061352</v>
      </c>
      <c r="D374" s="184">
        <f>'[1]SCC x Ano'!D118</f>
        <v>483362.57687155739</v>
      </c>
      <c r="E374" s="184">
        <f>'[1]SCC x Ano'!E118</f>
        <v>17900.872972917277</v>
      </c>
      <c r="F374" s="184">
        <f>'[1]SCC x Ano'!F118</f>
        <v>750428.19558684004</v>
      </c>
      <c r="G374" s="184">
        <f>'[1]SCC x Ano'!G118</f>
        <v>44046.805671086695</v>
      </c>
      <c r="H374" s="184">
        <f>'[1]SCC x Ano'!H118</f>
        <v>19378.571569912063</v>
      </c>
      <c r="I374" s="184">
        <f>'[1]SCC x Ano'!I118</f>
        <v>159716.56954461866</v>
      </c>
      <c r="J374" s="184">
        <f>'[1]SCC x Ano'!J118</f>
        <v>20292.109132765458</v>
      </c>
      <c r="K374" s="184">
        <f>'[1]SCC x Ano'!K118</f>
        <v>128969.42563316165</v>
      </c>
      <c r="L374" s="185">
        <f t="shared" si="18"/>
        <v>1789901.1555876439</v>
      </c>
      <c r="N374" s="123" t="s">
        <v>546</v>
      </c>
      <c r="O374" s="9">
        <f>B374/'Total x Ano'!$M$30</f>
        <v>1.0113045773236251E-3</v>
      </c>
      <c r="P374" s="9">
        <f>C374/'Total x Ano'!$M$30</f>
        <v>1.2145736722827955E-4</v>
      </c>
      <c r="Q374" s="9">
        <f>D374/'Total x Ano'!$M$30</f>
        <v>3.3022607025088931E-3</v>
      </c>
      <c r="R374" s="9">
        <f>E374/'Total x Ano'!$M$30</f>
        <v>1.2229608204603786E-4</v>
      </c>
      <c r="S374" s="9">
        <f>F374/'Total x Ano'!$M$30</f>
        <v>5.1268129948744056E-3</v>
      </c>
      <c r="T374" s="9">
        <f>G374/'Total x Ano'!$M$30</f>
        <v>3.0092117676980718E-4</v>
      </c>
      <c r="U374" s="9">
        <f>H374/'Total x Ano'!$M$30</f>
        <v>1.3239149745571094E-4</v>
      </c>
      <c r="V374" s="9">
        <f>I374/'Total x Ano'!$M$30</f>
        <v>1.0911596726423326E-3</v>
      </c>
      <c r="W374" s="9">
        <f>J374/'Total x Ano'!$M$30</f>
        <v>1.3863264920891782E-4</v>
      </c>
      <c r="X374" s="9">
        <f>K374/'Total x Ano'!$M$30</f>
        <v>8.8109979231326295E-4</v>
      </c>
      <c r="Y374" s="9">
        <f>L374/'Total x Ano'!$M$30</f>
        <v>1.2228336512371275E-2</v>
      </c>
    </row>
    <row r="375" spans="1:25" x14ac:dyDescent="0.25">
      <c r="A375" s="123" t="s">
        <v>547</v>
      </c>
      <c r="B375" s="184">
        <f>'[1]SCC x Ano'!B119</f>
        <v>1109026.114030208</v>
      </c>
      <c r="C375" s="184">
        <f>'[1]SCC x Ano'!C119</f>
        <v>402011.31870725937</v>
      </c>
      <c r="D375" s="184">
        <f>'[1]SCC x Ano'!D119</f>
        <v>14498917.868077023</v>
      </c>
      <c r="E375" s="184">
        <f>'[1]SCC x Ano'!E119</f>
        <v>817653.04719624657</v>
      </c>
      <c r="F375" s="184">
        <f>'[1]SCC x Ano'!F119</f>
        <v>5484571.0952996593</v>
      </c>
      <c r="G375" s="184">
        <f>'[1]SCC x Ano'!G119</f>
        <v>442082.22297615273</v>
      </c>
      <c r="H375" s="184">
        <f>'[1]SCC x Ano'!H119</f>
        <v>201895.91648635114</v>
      </c>
      <c r="I375" s="184">
        <f>'[1]SCC x Ano'!I119</f>
        <v>376415.32366605976</v>
      </c>
      <c r="J375" s="184">
        <f>'[1]SCC x Ano'!J119</f>
        <v>492111.77930723713</v>
      </c>
      <c r="K375" s="184">
        <f>'[1]SCC x Ano'!K119</f>
        <v>960310.29996887757</v>
      </c>
      <c r="L375" s="185">
        <f t="shared" si="18"/>
        <v>24784994.985715073</v>
      </c>
      <c r="N375" s="123" t="s">
        <v>547</v>
      </c>
      <c r="O375" s="9">
        <f>B375/'Total x Ano'!$M$30</f>
        <v>7.5767002446101104E-3</v>
      </c>
      <c r="P375" s="9">
        <f>C375/'Total x Ano'!$M$30</f>
        <v>2.7464810956672925E-3</v>
      </c>
      <c r="Q375" s="9">
        <f>D375/'Total x Ano'!$M$30</f>
        <v>9.9054434487959087E-2</v>
      </c>
      <c r="R375" s="9">
        <f>E375/'Total x Ano'!$M$30</f>
        <v>5.5860831087060046E-3</v>
      </c>
      <c r="S375" s="9">
        <f>F375/'Total x Ano'!$M$30</f>
        <v>3.746976796455001E-2</v>
      </c>
      <c r="T375" s="9">
        <f>G375/'Total x Ano'!$M$30</f>
        <v>3.0202395097704278E-3</v>
      </c>
      <c r="U375" s="9">
        <f>H375/'Total x Ano'!$M$30</f>
        <v>1.3793226511763209E-3</v>
      </c>
      <c r="V375" s="9">
        <f>I375/'Total x Ano'!$M$30</f>
        <v>2.5716130926182555E-3</v>
      </c>
      <c r="W375" s="9">
        <f>J375/'Total x Ano'!$M$30</f>
        <v>3.3620339426480811E-3</v>
      </c>
      <c r="X375" s="9">
        <f>K375/'Total x Ano'!$M$30</f>
        <v>6.5606960851758789E-3</v>
      </c>
      <c r="Y375" s="9">
        <f>L375/'Total x Ano'!$M$30</f>
        <v>0.16932737218288146</v>
      </c>
    </row>
    <row r="376" spans="1:25" x14ac:dyDescent="0.25">
      <c r="A376" s="123" t="s">
        <v>548</v>
      </c>
      <c r="B376" s="184">
        <f>'[1]SCC x Ano'!B120</f>
        <v>5199774.1030049603</v>
      </c>
      <c r="C376" s="184">
        <f>'[1]SCC x Ano'!C120</f>
        <v>1805570.5053180885</v>
      </c>
      <c r="D376" s="184">
        <f>'[1]SCC x Ano'!D120</f>
        <v>13930973.386025805</v>
      </c>
      <c r="E376" s="184">
        <f>'[1]SCC x Ano'!E120</f>
        <v>4763679.6015716959</v>
      </c>
      <c r="F376" s="184">
        <f>'[1]SCC x Ano'!F120</f>
        <v>21686855.805764955</v>
      </c>
      <c r="G376" s="184">
        <f>'[1]SCC x Ano'!G120</f>
        <v>1651446.3398873464</v>
      </c>
      <c r="H376" s="184">
        <f>'[1]SCC x Ano'!H120</f>
        <v>667101.32345481322</v>
      </c>
      <c r="I376" s="184">
        <f>'[1]SCC x Ano'!I120</f>
        <v>2125389.1104578618</v>
      </c>
      <c r="J376" s="184">
        <f>'[1]SCC x Ano'!J120</f>
        <v>313243.66992261197</v>
      </c>
      <c r="K376" s="184">
        <f>'[1]SCC x Ano'!K120</f>
        <v>10988858.719225995</v>
      </c>
      <c r="L376" s="185">
        <f t="shared" si="18"/>
        <v>63132892.564634129</v>
      </c>
      <c r="N376" s="123" t="s">
        <v>548</v>
      </c>
      <c r="O376" s="9">
        <f>B376/'Total x Ano'!$M$30</f>
        <v>3.55240775845986E-2</v>
      </c>
      <c r="P376" s="9">
        <f>C376/'Total x Ano'!$M$30</f>
        <v>1.2335387161976004E-2</v>
      </c>
      <c r="Q376" s="9">
        <f>D376/'Total x Ano'!$M$30</f>
        <v>9.517432288225057E-2</v>
      </c>
      <c r="R376" s="9">
        <f>E376/'Total x Ano'!$M$30</f>
        <v>3.2544745291263132E-2</v>
      </c>
      <c r="S376" s="9">
        <f>F376/'Total x Ano'!$M$30</f>
        <v>0.14816134950262125</v>
      </c>
      <c r="T376" s="9">
        <f>G376/'Total x Ano'!$M$30</f>
        <v>1.1282433956324413E-2</v>
      </c>
      <c r="U376" s="9">
        <f>H376/'Total x Ano'!$M$30</f>
        <v>4.5575362894134143E-3</v>
      </c>
      <c r="V376" s="9">
        <f>I376/'Total x Ano'!$M$30</f>
        <v>1.4520339953563183E-2</v>
      </c>
      <c r="W376" s="9">
        <f>J376/'Total x Ano'!$M$30</f>
        <v>2.1400338193123709E-3</v>
      </c>
      <c r="X376" s="9">
        <f>K376/'Total x Ano'!$M$30</f>
        <v>7.5074236298531119E-2</v>
      </c>
      <c r="Y376" s="9">
        <f>L376/'Total x Ano'!$M$30</f>
        <v>0.43131446273985402</v>
      </c>
    </row>
    <row r="377" spans="1:25" x14ac:dyDescent="0.25">
      <c r="A377" s="123" t="s">
        <v>549</v>
      </c>
      <c r="B377" s="184">
        <f>'[1]SCC x Ano'!B121</f>
        <v>882988.61256151763</v>
      </c>
      <c r="C377" s="184">
        <f>'[1]SCC x Ano'!C121</f>
        <v>237126.88253408487</v>
      </c>
      <c r="D377" s="184">
        <f>'[1]SCC x Ano'!D121</f>
        <v>1820726.5588453852</v>
      </c>
      <c r="E377" s="184">
        <f>'[1]SCC x Ano'!E121</f>
        <v>304145.35795730108</v>
      </c>
      <c r="F377" s="184">
        <f>'[1]SCC x Ano'!F121</f>
        <v>3379144.3397820848</v>
      </c>
      <c r="G377" s="184">
        <f>'[1]SCC x Ano'!G121</f>
        <v>218350.75434780854</v>
      </c>
      <c r="H377" s="184">
        <f>'[1]SCC x Ano'!H121</f>
        <v>116762.23915609479</v>
      </c>
      <c r="I377" s="184">
        <f>'[1]SCC x Ano'!I121</f>
        <v>232665.2902573871</v>
      </c>
      <c r="J377" s="184">
        <f>'[1]SCC x Ano'!J121</f>
        <v>128251.79069697697</v>
      </c>
      <c r="K377" s="184">
        <f>'[1]SCC x Ano'!K121</f>
        <v>725990.40212023968</v>
      </c>
      <c r="L377" s="185">
        <f t="shared" si="18"/>
        <v>8046152.2282588808</v>
      </c>
      <c r="N377" s="123" t="s">
        <v>549</v>
      </c>
      <c r="O377" s="9">
        <f>B377/'Total x Ano'!$M$30</f>
        <v>6.032445901991236E-3</v>
      </c>
      <c r="P377" s="9">
        <f>C377/'Total x Ano'!$M$30</f>
        <v>1.6200153325250702E-3</v>
      </c>
      <c r="Q377" s="9">
        <f>D377/'Total x Ano'!$M$30</f>
        <v>1.2438931048828487E-2</v>
      </c>
      <c r="R377" s="9">
        <f>E377/'Total x Ano'!$M$30</f>
        <v>2.077875515174158E-3</v>
      </c>
      <c r="S377" s="9">
        <f>F377/'Total x Ano'!$M$30</f>
        <v>2.3085807828960119E-2</v>
      </c>
      <c r="T377" s="9">
        <f>G377/'Total x Ano'!$M$30</f>
        <v>1.4917396380016898E-3</v>
      </c>
      <c r="U377" s="9">
        <f>H377/'Total x Ano'!$M$30</f>
        <v>7.9770212331637725E-4</v>
      </c>
      <c r="V377" s="9">
        <f>I377/'Total x Ano'!$M$30</f>
        <v>1.5895344025753126E-3</v>
      </c>
      <c r="W377" s="9">
        <f>J377/'Total x Ano'!$M$30</f>
        <v>8.7619701795317866E-4</v>
      </c>
      <c r="X377" s="9">
        <f>K377/'Total x Ano'!$M$30</f>
        <v>4.9598576514485807E-3</v>
      </c>
      <c r="Y377" s="9">
        <f>L377/'Total x Ano'!$M$30</f>
        <v>5.4970106460774208E-2</v>
      </c>
    </row>
    <row r="378" spans="1:25" x14ac:dyDescent="0.25">
      <c r="A378" s="123" t="s">
        <v>550</v>
      </c>
      <c r="B378" s="184">
        <f>'[1]SCC x Ano'!B122</f>
        <v>608102.90178894531</v>
      </c>
      <c r="C378" s="184">
        <f>'[1]SCC x Ano'!C122</f>
        <v>70700.008405548666</v>
      </c>
      <c r="D378" s="184">
        <f>'[1]SCC x Ano'!D122</f>
        <v>945693.71345087187</v>
      </c>
      <c r="E378" s="184">
        <f>'[1]SCC x Ano'!E122</f>
        <v>200255.68392557331</v>
      </c>
      <c r="F378" s="184">
        <f>'[1]SCC x Ano'!F122</f>
        <v>1336411.7253975354</v>
      </c>
      <c r="G378" s="184">
        <f>'[1]SCC x Ano'!G122</f>
        <v>182804.9158589585</v>
      </c>
      <c r="H378" s="184">
        <f>'[1]SCC x Ano'!H122</f>
        <v>148322.55392026473</v>
      </c>
      <c r="I378" s="184">
        <f>'[1]SCC x Ano'!I122</f>
        <v>125357.24815815693</v>
      </c>
      <c r="J378" s="184">
        <f>'[1]SCC x Ano'!J122</f>
        <v>6007.1186414082194</v>
      </c>
      <c r="K378" s="184">
        <f>'[1]SCC x Ano'!K122</f>
        <v>397169.09343158198</v>
      </c>
      <c r="L378" s="185">
        <f t="shared" si="18"/>
        <v>4020824.9629788445</v>
      </c>
      <c r="N378" s="123" t="s">
        <v>550</v>
      </c>
      <c r="O378" s="9">
        <f>B378/'Total x Ano'!$M$30</f>
        <v>4.1544679123821987E-3</v>
      </c>
      <c r="P378" s="9">
        <f>C378/'Total x Ano'!$M$30</f>
        <v>4.8301186437677213E-4</v>
      </c>
      <c r="Q378" s="9">
        <f>D378/'Total x Ano'!$M$30</f>
        <v>6.460837756102014E-3</v>
      </c>
      <c r="R378" s="9">
        <f>E378/'Total x Ano'!$M$30</f>
        <v>1.3681168280787013E-3</v>
      </c>
      <c r="S378" s="9">
        <f>F378/'Total x Ano'!$M$30</f>
        <v>9.1301646720678767E-3</v>
      </c>
      <c r="T378" s="9">
        <f>G378/'Total x Ano'!$M$30</f>
        <v>1.2488957953128729E-3</v>
      </c>
      <c r="U378" s="9">
        <f>H378/'Total x Ano'!$M$30</f>
        <v>1.0133174650730143E-3</v>
      </c>
      <c r="V378" s="9">
        <f>I378/'Total x Ano'!$M$30</f>
        <v>8.5642193702003958E-4</v>
      </c>
      <c r="W378" s="9">
        <f>J378/'Total x Ano'!$M$30</f>
        <v>4.1039734505764653E-5</v>
      </c>
      <c r="X378" s="9">
        <f>K378/'Total x Ano'!$M$30</f>
        <v>2.7133997380991127E-3</v>
      </c>
      <c r="Y378" s="9">
        <f>L378/'Total x Ano'!$M$30</f>
        <v>2.7469673703018366E-2</v>
      </c>
    </row>
    <row r="379" spans="1:25" x14ac:dyDescent="0.25">
      <c r="A379" s="123" t="s">
        <v>551</v>
      </c>
      <c r="B379" s="184">
        <f>'[1]SCC x Ano'!B123</f>
        <v>1203836.7532130701</v>
      </c>
      <c r="C379" s="184">
        <f>'[1]SCC x Ano'!C123</f>
        <v>88022.848993346764</v>
      </c>
      <c r="D379" s="184">
        <f>'[1]SCC x Ano'!D123</f>
        <v>1463513.3768802409</v>
      </c>
      <c r="E379" s="184">
        <f>'[1]SCC x Ano'!E123</f>
        <v>195069.84707650656</v>
      </c>
      <c r="F379" s="184">
        <f>'[1]SCC x Ano'!F123</f>
        <v>2848971.3074897267</v>
      </c>
      <c r="G379" s="184">
        <f>'[1]SCC x Ano'!G123</f>
        <v>208505.99046791915</v>
      </c>
      <c r="H379" s="184">
        <f>'[1]SCC x Ano'!H123</f>
        <v>131714.15869771424</v>
      </c>
      <c r="I379" s="184">
        <f>'[1]SCC x Ano'!I123</f>
        <v>171889.36789947879</v>
      </c>
      <c r="J379" s="184">
        <f>'[1]SCC x Ano'!J123</f>
        <v>28310.677289555722</v>
      </c>
      <c r="K379" s="184">
        <f>'[1]SCC x Ano'!K123</f>
        <v>619681.03349071764</v>
      </c>
      <c r="L379" s="185">
        <f t="shared" si="18"/>
        <v>6959515.3614982758</v>
      </c>
      <c r="N379" s="123" t="s">
        <v>551</v>
      </c>
      <c r="O379" s="9">
        <f>B379/'Total x Ano'!$M$30</f>
        <v>8.2244323259385993E-3</v>
      </c>
      <c r="P379" s="9">
        <f>C379/'Total x Ano'!$M$30</f>
        <v>6.013589157748214E-4</v>
      </c>
      <c r="Q379" s="9">
        <f>D379/'Total x Ano'!$M$30</f>
        <v>9.9985041112356128E-3</v>
      </c>
      <c r="R379" s="9">
        <f>E379/'Total x Ano'!$M$30</f>
        <v>1.3326879677247765E-3</v>
      </c>
      <c r="S379" s="9">
        <f>F379/'Total x Ano'!$M$30</f>
        <v>1.946374510867166E-2</v>
      </c>
      <c r="T379" s="9">
        <f>G379/'Total x Ano'!$M$30</f>
        <v>1.4244816862246815E-3</v>
      </c>
      <c r="U379" s="9">
        <f>H379/'Total x Ano'!$M$30</f>
        <v>8.9985139736430391E-4</v>
      </c>
      <c r="V379" s="9">
        <f>I379/'Total x Ano'!$M$30</f>
        <v>1.1743224071407072E-3</v>
      </c>
      <c r="W379" s="9">
        <f>J379/'Total x Ano'!$M$30</f>
        <v>1.9341430542636626E-4</v>
      </c>
      <c r="X379" s="9">
        <f>K379/'Total x Ano'!$M$30</f>
        <v>4.2335679734061514E-3</v>
      </c>
      <c r="Y379" s="9">
        <f>L379/'Total x Ano'!$M$30</f>
        <v>4.7546366198907675E-2</v>
      </c>
    </row>
    <row r="380" spans="1:25" x14ac:dyDescent="0.25">
      <c r="A380" s="123" t="s">
        <v>552</v>
      </c>
      <c r="B380" s="184">
        <f>'[1]SCC x Ano'!B124</f>
        <v>91098.614911235665</v>
      </c>
      <c r="C380" s="184">
        <f>'[1]SCC x Ano'!C124</f>
        <v>30893.191234232756</v>
      </c>
      <c r="D380" s="184">
        <f>'[1]SCC x Ano'!D124</f>
        <v>358427.92906101875</v>
      </c>
      <c r="E380" s="184">
        <f>'[1]SCC x Ano'!E124</f>
        <v>7207.6877643179741</v>
      </c>
      <c r="F380" s="184">
        <f>'[1]SCC x Ano'!F124</f>
        <v>274463.86632107146</v>
      </c>
      <c r="G380" s="184">
        <f>'[1]SCC x Ano'!G124</f>
        <v>25174.868982728112</v>
      </c>
      <c r="H380" s="184">
        <f>'[1]SCC x Ano'!H124</f>
        <v>40769.602084002116</v>
      </c>
      <c r="I380" s="184">
        <f>'[1]SCC x Ano'!I124</f>
        <v>22522.525986321307</v>
      </c>
      <c r="J380" s="184">
        <f>'[1]SCC x Ano'!J124</f>
        <v>1124.1986943061861</v>
      </c>
      <c r="K380" s="184">
        <f>'[1]SCC x Ano'!K124</f>
        <v>143294.39139351659</v>
      </c>
      <c r="L380" s="185">
        <f t="shared" si="18"/>
        <v>994976.87643275084</v>
      </c>
      <c r="N380" s="123" t="s">
        <v>552</v>
      </c>
      <c r="O380" s="9">
        <f>B380/'Total x Ano'!$M$30</f>
        <v>6.2237208768088658E-4</v>
      </c>
      <c r="P380" s="9">
        <f>C380/'Total x Ano'!$M$30</f>
        <v>2.1105765375586334E-4</v>
      </c>
      <c r="Q380" s="9">
        <f>D380/'Total x Ano'!$M$30</f>
        <v>2.4487259077451669E-3</v>
      </c>
      <c r="R380" s="9">
        <f>E380/'Total x Ano'!$M$30</f>
        <v>4.9241842871063179E-5</v>
      </c>
      <c r="S380" s="9">
        <f>F380/'Total x Ano'!$M$30</f>
        <v>1.8750960115217414E-3</v>
      </c>
      <c r="T380" s="9">
        <f>G380/'Total x Ano'!$M$30</f>
        <v>1.7199093291528036E-4</v>
      </c>
      <c r="U380" s="9">
        <f>H380/'Total x Ano'!$M$30</f>
        <v>2.7853181288939587E-4</v>
      </c>
      <c r="V380" s="9">
        <f>I380/'Total x Ano'!$M$30</f>
        <v>1.5387052296691916E-4</v>
      </c>
      <c r="W380" s="9">
        <f>J380/'Total x Ano'!$M$30</f>
        <v>7.6803570397333661E-6</v>
      </c>
      <c r="X380" s="9">
        <f>K380/'Total x Ano'!$M$30</f>
        <v>9.7896581206467553E-4</v>
      </c>
      <c r="Y380" s="9">
        <f>L380/'Total x Ano'!$M$30</f>
        <v>6.7975329414507258E-3</v>
      </c>
    </row>
    <row r="381" spans="1:25" x14ac:dyDescent="0.25">
      <c r="A381" s="123" t="s">
        <v>553</v>
      </c>
      <c r="B381" s="184">
        <f>'[1]SCC x Ano'!B125</f>
        <v>86509.747516210526</v>
      </c>
      <c r="C381" s="184">
        <f>'[1]SCC x Ano'!C125</f>
        <v>15769.370472598273</v>
      </c>
      <c r="D381" s="184">
        <f>'[1]SCC x Ano'!D125</f>
        <v>399804.69866535137</v>
      </c>
      <c r="E381" s="184">
        <f>'[1]SCC x Ano'!E125</f>
        <v>23772.138673456233</v>
      </c>
      <c r="F381" s="184">
        <f>'[1]SCC x Ano'!F125</f>
        <v>278105.78754784336</v>
      </c>
      <c r="G381" s="184">
        <f>'[1]SCC x Ano'!G125</f>
        <v>36244.444188409827</v>
      </c>
      <c r="H381" s="184">
        <f>'[1]SCC x Ano'!H125</f>
        <v>17254.972674133354</v>
      </c>
      <c r="I381" s="184">
        <f>'[1]SCC x Ano'!I125</f>
        <v>37347.690771722882</v>
      </c>
      <c r="J381" s="184">
        <f>'[1]SCC x Ano'!J125</f>
        <v>2483.6952051758772</v>
      </c>
      <c r="K381" s="184">
        <f>'[1]SCC x Ano'!K125</f>
        <v>171688.24780576228</v>
      </c>
      <c r="L381" s="185">
        <f t="shared" si="18"/>
        <v>1068980.7935206641</v>
      </c>
      <c r="N381" s="123" t="s">
        <v>553</v>
      </c>
      <c r="O381" s="9">
        <f>B381/'Total x Ano'!$M$30</f>
        <v>5.9102163319246933E-4</v>
      </c>
      <c r="P381" s="9">
        <f>C381/'Total x Ano'!$M$30</f>
        <v>1.0773397632891841E-4</v>
      </c>
      <c r="Q381" s="9">
        <f>D381/'Total x Ano'!$M$30</f>
        <v>2.7314057981609702E-3</v>
      </c>
      <c r="R381" s="9">
        <f>E381/'Total x Ano'!$M$30</f>
        <v>1.6240768961475987E-4</v>
      </c>
      <c r="S381" s="9">
        <f>F381/'Total x Ano'!$M$30</f>
        <v>1.8999770716705033E-3</v>
      </c>
      <c r="T381" s="9">
        <f>G381/'Total x Ano'!$M$30</f>
        <v>2.4761661215544855E-4</v>
      </c>
      <c r="U381" s="9">
        <f>H381/'Total x Ano'!$M$30</f>
        <v>1.1788338798060615E-4</v>
      </c>
      <c r="V381" s="9">
        <f>I381/'Total x Ano'!$M$30</f>
        <v>2.5515382751215167E-4</v>
      </c>
      <c r="W381" s="9">
        <f>J381/'Total x Ano'!$M$30</f>
        <v>1.6968233507331507E-5</v>
      </c>
      <c r="X381" s="9">
        <f>K381/'Total x Ano'!$M$30</f>
        <v>1.1729483847944522E-3</v>
      </c>
      <c r="Y381" s="9">
        <f>L381/'Total x Ano'!$M$30</f>
        <v>7.3031166149176117E-3</v>
      </c>
    </row>
    <row r="382" spans="1:25" x14ac:dyDescent="0.25">
      <c r="A382" s="123" t="s">
        <v>554</v>
      </c>
      <c r="B382" s="184">
        <f>'[1]SCC x Ano'!B126</f>
        <v>333191.7808797207</v>
      </c>
      <c r="C382" s="184">
        <f>'[1]SCC x Ano'!C126</f>
        <v>73567.597277784633</v>
      </c>
      <c r="D382" s="184">
        <f>'[1]SCC x Ano'!D126</f>
        <v>734529.59858008777</v>
      </c>
      <c r="E382" s="184">
        <f>'[1]SCC x Ano'!E126</f>
        <v>60151.647418998014</v>
      </c>
      <c r="F382" s="184">
        <f>'[1]SCC x Ano'!F126</f>
        <v>872555.90896880347</v>
      </c>
      <c r="G382" s="184">
        <f>'[1]SCC x Ano'!G126</f>
        <v>65341.335230280005</v>
      </c>
      <c r="H382" s="184">
        <f>'[1]SCC x Ano'!H126</f>
        <v>43360.789397896311</v>
      </c>
      <c r="I382" s="184">
        <f>'[1]SCC x Ano'!I126</f>
        <v>79034.220217172027</v>
      </c>
      <c r="J382" s="184">
        <f>'[1]SCC x Ano'!J126</f>
        <v>3012.7256038399678</v>
      </c>
      <c r="K382" s="184">
        <f>'[1]SCC x Ano'!K126</f>
        <v>294291.35195412196</v>
      </c>
      <c r="L382" s="185">
        <f t="shared" si="18"/>
        <v>2559036.9555287049</v>
      </c>
      <c r="N382" s="123" t="s">
        <v>554</v>
      </c>
      <c r="O382" s="9">
        <f>B382/'Total x Ano'!$M$30</f>
        <v>2.2763163245267779E-3</v>
      </c>
      <c r="P382" s="9">
        <f>C382/'Total x Ano'!$M$30</f>
        <v>5.0260280189830253E-4</v>
      </c>
      <c r="Q382" s="9">
        <f>D382/'Total x Ano'!$M$30</f>
        <v>5.0181961622262827E-3</v>
      </c>
      <c r="R382" s="9">
        <f>E382/'Total x Ano'!$M$30</f>
        <v>4.1094704258768202E-4</v>
      </c>
      <c r="S382" s="9">
        <f>F382/'Total x Ano'!$M$30</f>
        <v>5.961171234187778E-3</v>
      </c>
      <c r="T382" s="9">
        <f>G382/'Total x Ano'!$M$30</f>
        <v>4.4640221213846807E-4</v>
      </c>
      <c r="U382" s="9">
        <f>H382/'Total x Ano'!$M$30</f>
        <v>2.9623441637784538E-4</v>
      </c>
      <c r="V382" s="9">
        <f>I382/'Total x Ano'!$M$30</f>
        <v>5.3994995075084932E-4</v>
      </c>
      <c r="W382" s="9">
        <f>J382/'Total x Ano'!$M$30</f>
        <v>2.0582489925873532E-5</v>
      </c>
      <c r="X382" s="9">
        <f>K382/'Total x Ano'!$M$30</f>
        <v>2.0105544225955904E-3</v>
      </c>
      <c r="Y382" s="9">
        <f>L382/'Total x Ano'!$M$30</f>
        <v>1.7482957057215451E-2</v>
      </c>
    </row>
    <row r="383" spans="1:25" x14ac:dyDescent="0.25">
      <c r="A383" s="123" t="s">
        <v>555</v>
      </c>
      <c r="B383" s="184">
        <f>'[1]SCC x Ano'!B127</f>
        <v>207300.99911297282</v>
      </c>
      <c r="C383" s="184">
        <f>'[1]SCC x Ano'!C127</f>
        <v>61417.360815231172</v>
      </c>
      <c r="D383" s="184">
        <f>'[1]SCC x Ano'!D127</f>
        <v>2895573.414110973</v>
      </c>
      <c r="E383" s="184">
        <f>'[1]SCC x Ano'!E127</f>
        <v>72307.711426608206</v>
      </c>
      <c r="F383" s="184">
        <f>'[1]SCC x Ano'!F127</f>
        <v>1052996.0556174167</v>
      </c>
      <c r="G383" s="184">
        <f>'[1]SCC x Ano'!G127</f>
        <v>71892.243909270343</v>
      </c>
      <c r="H383" s="184">
        <f>'[1]SCC x Ano'!H127</f>
        <v>32886.90284065473</v>
      </c>
      <c r="I383" s="184">
        <f>'[1]SCC x Ano'!I127</f>
        <v>42029.514343369534</v>
      </c>
      <c r="J383" s="184">
        <f>'[1]SCC x Ano'!J127</f>
        <v>2603882.5900153336</v>
      </c>
      <c r="K383" s="184">
        <f>'[1]SCC x Ano'!K127</f>
        <v>317726.4985057906</v>
      </c>
      <c r="L383" s="185">
        <f t="shared" si="18"/>
        <v>7358013.2906976203</v>
      </c>
      <c r="N383" s="123" t="s">
        <v>555</v>
      </c>
      <c r="O383" s="9">
        <f>B383/'Total x Ano'!$M$30</f>
        <v>1.4162493658326962E-3</v>
      </c>
      <c r="P383" s="9">
        <f>C383/'Total x Ano'!$M$30</f>
        <v>4.195942068676972E-4</v>
      </c>
      <c r="Q383" s="9">
        <f>D383/'Total x Ano'!$M$30</f>
        <v>1.9782123718669772E-2</v>
      </c>
      <c r="R383" s="9">
        <f>E383/'Total x Ano'!$M$30</f>
        <v>4.9399545053296836E-4</v>
      </c>
      <c r="S383" s="9">
        <f>F383/'Total x Ano'!$M$30</f>
        <v>7.1939112805712076E-3</v>
      </c>
      <c r="T383" s="9">
        <f>G383/'Total x Ano'!$M$30</f>
        <v>4.9115703870441184E-4</v>
      </c>
      <c r="U383" s="9">
        <f>H383/'Total x Ano'!$M$30</f>
        <v>2.2467839273121982E-4</v>
      </c>
      <c r="V383" s="9">
        <f>I383/'Total x Ano'!$M$30</f>
        <v>2.8713934467153421E-4</v>
      </c>
      <c r="W383" s="9">
        <f>J383/'Total x Ano'!$M$30</f>
        <v>1.7789335712763754E-2</v>
      </c>
      <c r="X383" s="9">
        <f>K383/'Total x Ano'!$M$30</f>
        <v>2.1706598325261497E-3</v>
      </c>
      <c r="Y383" s="9">
        <f>L383/'Total x Ano'!$M$30</f>
        <v>5.0268844343871404E-2</v>
      </c>
    </row>
    <row r="384" spans="1:25" x14ac:dyDescent="0.25">
      <c r="A384" s="123" t="s">
        <v>95</v>
      </c>
      <c r="B384" s="184">
        <f>'[1]SCC x Ano'!B128</f>
        <v>12104523.103787538</v>
      </c>
      <c r="C384" s="184">
        <f>'[1]SCC x Ano'!C128</f>
        <v>3731008.1683185943</v>
      </c>
      <c r="D384" s="184">
        <f>'[1]SCC x Ano'!D128</f>
        <v>45314814.520836592</v>
      </c>
      <c r="E384" s="184">
        <f>'[1]SCC x Ano'!E128</f>
        <v>6915367.378398763</v>
      </c>
      <c r="F384" s="184">
        <f>'[1]SCC x Ano'!F128</f>
        <v>47541230.593704909</v>
      </c>
      <c r="G384" s="184">
        <f>'[1]SCC x Ano'!G128</f>
        <v>3612652.4813560918</v>
      </c>
      <c r="H384" s="184">
        <f>'[1]SCC x Ano'!H128</f>
        <v>1852057.3217883105</v>
      </c>
      <c r="I384" s="184">
        <f>'[1]SCC x Ano'!I128</f>
        <v>3996824.6036600959</v>
      </c>
      <c r="J384" s="184">
        <f>'[1]SCC x Ano'!J128</f>
        <v>4103220.9127919367</v>
      </c>
      <c r="K384" s="184">
        <f>'[1]SCC x Ano'!K128</f>
        <v>17201534.410920553</v>
      </c>
      <c r="L384" s="185">
        <f t="shared" si="18"/>
        <v>146373233.49556339</v>
      </c>
      <c r="N384" s="123" t="s">
        <v>95</v>
      </c>
      <c r="O384" s="9">
        <f>B384/'Total x Ano'!$M$30</f>
        <v>8.2696288212792873E-2</v>
      </c>
      <c r="P384" s="9">
        <f>C384/'Total x Ano'!$M$30</f>
        <v>2.5489688785427303E-2</v>
      </c>
      <c r="Q384" s="9">
        <f>D384/'Total x Ano'!$M$30</f>
        <v>0.30958402324431877</v>
      </c>
      <c r="R384" s="9">
        <f>E384/'Total x Ano'!$M$30</f>
        <v>4.7244753793106373E-2</v>
      </c>
      <c r="S384" s="9">
        <f>F384/'Total x Ano'!$M$30</f>
        <v>0.32479456426810366</v>
      </c>
      <c r="T384" s="9">
        <f>G384/'Total x Ano'!$M$30</f>
        <v>2.468110046544536E-2</v>
      </c>
      <c r="U384" s="9">
        <f>H384/'Total x Ano'!$M$30</f>
        <v>1.2652978126936349E-2</v>
      </c>
      <c r="V384" s="9">
        <f>I384/'Total x Ano'!$M$30</f>
        <v>2.7305706844149485E-2</v>
      </c>
      <c r="W384" s="9">
        <f>J384/'Total x Ano'!$M$30</f>
        <v>2.8032590486677379E-2</v>
      </c>
      <c r="X384" s="9">
        <f>K384/'Total x Ano'!$M$30</f>
        <v>0.11751830577304243</v>
      </c>
      <c r="Y384" s="9">
        <f>L384/'Total x Ano'!$M$30</f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52"/>
  <sheetViews>
    <sheetView workbookViewId="0">
      <selection activeCell="M14" sqref="M14"/>
    </sheetView>
  </sheetViews>
  <sheetFormatPr defaultRowHeight="15" x14ac:dyDescent="0.25"/>
  <cols>
    <col min="1" max="1" width="25.140625" style="11" customWidth="1"/>
    <col min="2" max="12" width="12.42578125" style="11" customWidth="1"/>
    <col min="13" max="16384" width="9.140625" style="11"/>
  </cols>
  <sheetData>
    <row r="1" spans="1:12" s="183" customFormat="1" x14ac:dyDescent="0.25">
      <c r="A1" s="167" t="s">
        <v>944</v>
      </c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s="123" customFormat="1" x14ac:dyDescent="0.25">
      <c r="B4" s="123" t="s">
        <v>780</v>
      </c>
      <c r="C4" s="123" t="s">
        <v>782</v>
      </c>
      <c r="D4" s="123" t="s">
        <v>23</v>
      </c>
      <c r="E4" s="123" t="s">
        <v>787</v>
      </c>
      <c r="F4" s="123" t="s">
        <v>788</v>
      </c>
      <c r="G4" s="123" t="s">
        <v>791</v>
      </c>
      <c r="H4" s="123" t="s">
        <v>25</v>
      </c>
      <c r="I4" s="123" t="s">
        <v>24</v>
      </c>
      <c r="J4" s="123" t="s">
        <v>35</v>
      </c>
      <c r="K4" s="123" t="s">
        <v>795</v>
      </c>
      <c r="L4" s="123" t="s">
        <v>939</v>
      </c>
    </row>
    <row r="5" spans="1:12" x14ac:dyDescent="0.25">
      <c r="A5" s="1" t="s">
        <v>529</v>
      </c>
      <c r="B5" s="16">
        <f>+'SCC x Ano'!B37/'SCC x Ano'!B5-1</f>
        <v>0.28732491213544464</v>
      </c>
      <c r="C5" s="16">
        <f>+'SCC x Ano'!C37/'SCC x Ano'!C5-1</f>
        <v>-0.80888583745864617</v>
      </c>
      <c r="D5" s="16">
        <f>+'SCC x Ano'!D37/'SCC x Ano'!D5-1</f>
        <v>0.18984165255042762</v>
      </c>
      <c r="E5" s="16" t="e">
        <f>+'SCC x Ano'!E37/'SCC x Ano'!E5-1</f>
        <v>#DIV/0!</v>
      </c>
      <c r="F5" s="16">
        <f>+'SCC x Ano'!F37/'SCC x Ano'!F5-1</f>
        <v>0.27187409349927116</v>
      </c>
      <c r="G5" s="16">
        <f>+'SCC x Ano'!G37/'SCC x Ano'!G5-1</f>
        <v>1.4389108914157456E-2</v>
      </c>
      <c r="H5" s="16">
        <f>+'SCC x Ano'!H37/'SCC x Ano'!H5-1</f>
        <v>9.6779090887942676E-2</v>
      </c>
      <c r="I5" s="16">
        <f>+'SCC x Ano'!I37/'SCC x Ano'!I5-1</f>
        <v>4.8737251118151415E-2</v>
      </c>
      <c r="J5" s="16">
        <f>+'SCC x Ano'!J37/'SCC x Ano'!J5-1</f>
        <v>10.224286822781343</v>
      </c>
      <c r="K5" s="16">
        <f>+'SCC x Ano'!K37/'SCC x Ano'!K5-1</f>
        <v>0.13119479258090894</v>
      </c>
      <c r="L5" s="16">
        <f>+'SCC x Ano'!L37/'SCC x Ano'!L5-1</f>
        <v>0.20125615734655411</v>
      </c>
    </row>
    <row r="6" spans="1:12" x14ac:dyDescent="0.25">
      <c r="A6" s="1" t="s">
        <v>530</v>
      </c>
      <c r="B6" s="16">
        <f>+'SCC x Ano'!B38/'SCC x Ano'!B6-1</f>
        <v>1.6335412277327217</v>
      </c>
      <c r="C6" s="16">
        <f>+'SCC x Ano'!C38/'SCC x Ano'!C6-1</f>
        <v>-0.32888254692174912</v>
      </c>
      <c r="D6" s="16">
        <f>+'SCC x Ano'!D38/'SCC x Ano'!D6-1</f>
        <v>-0.11671597275512913</v>
      </c>
      <c r="E6" s="16" t="e">
        <f>+'SCC x Ano'!E38/'SCC x Ano'!E6-1</f>
        <v>#DIV/0!</v>
      </c>
      <c r="F6" s="16">
        <f>+'SCC x Ano'!F38/'SCC x Ano'!F6-1</f>
        <v>1.1445230676790485E-2</v>
      </c>
      <c r="G6" s="16">
        <f>+'SCC x Ano'!G38/'SCC x Ano'!G6-1</f>
        <v>0.15629283905840086</v>
      </c>
      <c r="H6" s="16">
        <f>+'SCC x Ano'!H38/'SCC x Ano'!H6-1</f>
        <v>-4.9018635317468973E-2</v>
      </c>
      <c r="I6" s="16">
        <f>+'SCC x Ano'!I38/'SCC x Ano'!I6-1</f>
        <v>0.13194578528269219</v>
      </c>
      <c r="J6" s="16">
        <f>+'SCC x Ano'!J38/'SCC x Ano'!J6-1</f>
        <v>0.11529717275652462</v>
      </c>
      <c r="K6" s="16">
        <f>+'SCC x Ano'!K38/'SCC x Ano'!K6-1</f>
        <v>0.69302913331030447</v>
      </c>
      <c r="L6" s="16">
        <f>+'SCC x Ano'!L38/'SCC x Ano'!L6-1</f>
        <v>5.2776713416933241E-2</v>
      </c>
    </row>
    <row r="7" spans="1:12" x14ac:dyDescent="0.25">
      <c r="A7" s="1" t="s">
        <v>531</v>
      </c>
      <c r="B7" s="16">
        <f>+'SCC x Ano'!B39/'SCC x Ano'!B7-1</f>
        <v>0.59809690914543512</v>
      </c>
      <c r="C7" s="16">
        <f>+'SCC x Ano'!C39/'SCC x Ano'!C7-1</f>
        <v>9.0182237731689536</v>
      </c>
      <c r="D7" s="16">
        <f>+'SCC x Ano'!D39/'SCC x Ano'!D7-1</f>
        <v>0.17863316707985444</v>
      </c>
      <c r="E7" s="16">
        <f>+'SCC x Ano'!E39/'SCC x Ano'!E7-1</f>
        <v>1.9378922023525602</v>
      </c>
      <c r="F7" s="16">
        <f>+'SCC x Ano'!F39/'SCC x Ano'!F7-1</f>
        <v>7.1422868115408988E-2</v>
      </c>
      <c r="G7" s="16">
        <f>+'SCC x Ano'!G39/'SCC x Ano'!G7-1</f>
        <v>-0.60711042659454983</v>
      </c>
      <c r="H7" s="16">
        <f>+'SCC x Ano'!H39/'SCC x Ano'!H7-1</f>
        <v>7.9643412121534807E-2</v>
      </c>
      <c r="I7" s="16">
        <f>+'SCC x Ano'!I39/'SCC x Ano'!I7-1</f>
        <v>0.25105835644790364</v>
      </c>
      <c r="J7" s="16">
        <f>+'SCC x Ano'!J39/'SCC x Ano'!J7-1</f>
        <v>1.2600683147192093E-2</v>
      </c>
      <c r="K7" s="16">
        <f>+'SCC x Ano'!K39/'SCC x Ano'!K7-1</f>
        <v>0.2301700219000804</v>
      </c>
      <c r="L7" s="16">
        <f>+'SCC x Ano'!L39/'SCC x Ano'!L7-1</f>
        <v>0.23160976190547622</v>
      </c>
    </row>
    <row r="8" spans="1:12" x14ac:dyDescent="0.25">
      <c r="A8" s="1" t="s">
        <v>532</v>
      </c>
      <c r="B8" s="16">
        <f>+'SCC x Ano'!B40/'SCC x Ano'!B8-1</f>
        <v>0.24616097610459575</v>
      </c>
      <c r="C8" s="16">
        <f>+'SCC x Ano'!C40/'SCC x Ano'!C8-1</f>
        <v>0.2339034564605198</v>
      </c>
      <c r="D8" s="16">
        <f>+'SCC x Ano'!D40/'SCC x Ano'!D8-1</f>
        <v>0.16695779767714747</v>
      </c>
      <c r="E8" s="16">
        <f>+'SCC x Ano'!E40/'SCC x Ano'!E8-1</f>
        <v>-0.46473467744215546</v>
      </c>
      <c r="F8" s="16">
        <f>+'SCC x Ano'!F40/'SCC x Ano'!F8-1</f>
        <v>6.278830250014189E-2</v>
      </c>
      <c r="G8" s="16">
        <f>+'SCC x Ano'!G40/'SCC x Ano'!G8-1</f>
        <v>-0.33974438458486422</v>
      </c>
      <c r="H8" s="16">
        <f>+'SCC x Ano'!H40/'SCC x Ano'!H8-1</f>
        <v>-7.0708217175661559E-2</v>
      </c>
      <c r="I8" s="16">
        <f>+'SCC x Ano'!I40/'SCC x Ano'!I8-1</f>
        <v>0.49742850924023996</v>
      </c>
      <c r="J8" s="16">
        <f>+'SCC x Ano'!J40/'SCC x Ano'!J8-1</f>
        <v>0.13953952678795001</v>
      </c>
      <c r="K8" s="16">
        <f>+'SCC x Ano'!K40/'SCC x Ano'!K8-1</f>
        <v>-2.3823687379270764E-3</v>
      </c>
      <c r="L8" s="16">
        <f>+'SCC x Ano'!L40/'SCC x Ano'!L8-1</f>
        <v>9.498511659996467E-2</v>
      </c>
    </row>
    <row r="9" spans="1:12" x14ac:dyDescent="0.25">
      <c r="A9" s="1" t="s">
        <v>533</v>
      </c>
      <c r="B9" s="16">
        <f>+'SCC x Ano'!B41/'SCC x Ano'!B9-1</f>
        <v>0.16029551240340401</v>
      </c>
      <c r="C9" s="16">
        <f>+'SCC x Ano'!C41/'SCC x Ano'!C9-1</f>
        <v>0.5766253461654558</v>
      </c>
      <c r="D9" s="16">
        <f>+'SCC x Ano'!D41/'SCC x Ano'!D9-1</f>
        <v>0.1582962367851819</v>
      </c>
      <c r="E9" s="16">
        <f>+'SCC x Ano'!E41/'SCC x Ano'!E9-1</f>
        <v>-0.20209973305309703</v>
      </c>
      <c r="F9" s="16">
        <f>+'SCC x Ano'!F41/'SCC x Ano'!F9-1</f>
        <v>0.16892941864247524</v>
      </c>
      <c r="G9" s="16">
        <f>+'SCC x Ano'!G41/'SCC x Ano'!G9-1</f>
        <v>0.43211175464716778</v>
      </c>
      <c r="H9" s="16">
        <f>+'SCC x Ano'!H41/'SCC x Ano'!H9-1</f>
        <v>-9.5364483805369549E-2</v>
      </c>
      <c r="I9" s="16">
        <f>+'SCC x Ano'!I41/'SCC x Ano'!I9-1</f>
        <v>-0.24130999245205453</v>
      </c>
      <c r="J9" s="16">
        <f>+'SCC x Ano'!J41/'SCC x Ano'!J9-1</f>
        <v>1.8796767536891901</v>
      </c>
      <c r="K9" s="16">
        <f>+'SCC x Ano'!K41/'SCC x Ano'!K9-1</f>
        <v>7.9487847880208795E-2</v>
      </c>
      <c r="L9" s="16">
        <f>+'SCC x Ano'!L41/'SCC x Ano'!L9-1</f>
        <v>0.19197596063429856</v>
      </c>
    </row>
    <row r="10" spans="1:12" x14ac:dyDescent="0.25">
      <c r="A10" s="1" t="s">
        <v>534</v>
      </c>
      <c r="B10" s="16">
        <f>+'SCC x Ano'!B42/'SCC x Ano'!B10-1</f>
        <v>-0.10111091412491047</v>
      </c>
      <c r="C10" s="16">
        <f>+'SCC x Ano'!C42/'SCC x Ano'!C10-1</f>
        <v>32.45840846419334</v>
      </c>
      <c r="D10" s="16">
        <f>+'SCC x Ano'!D42/'SCC x Ano'!D10-1</f>
        <v>0.17490629832133875</v>
      </c>
      <c r="E10" s="16" t="e">
        <f>+'SCC x Ano'!E42/'SCC x Ano'!E10-1</f>
        <v>#DIV/0!</v>
      </c>
      <c r="F10" s="16">
        <f>+'SCC x Ano'!F42/'SCC x Ano'!F10-1</f>
        <v>-0.10698937381907592</v>
      </c>
      <c r="G10" s="16">
        <f>+'SCC x Ano'!G42/'SCC x Ano'!G10-1</f>
        <v>0.8408060160701134</v>
      </c>
      <c r="H10" s="16">
        <f>+'SCC x Ano'!H42/'SCC x Ano'!H10-1</f>
        <v>1.0051789165921088E-2</v>
      </c>
      <c r="I10" s="16">
        <f>+'SCC x Ano'!I42/'SCC x Ano'!I10-1</f>
        <v>0.33351536297370266</v>
      </c>
      <c r="J10" s="16" t="e">
        <f>+'SCC x Ano'!J42/'SCC x Ano'!J10-1</f>
        <v>#DIV/0!</v>
      </c>
      <c r="K10" s="16">
        <f>+'SCC x Ano'!K42/'SCC x Ano'!K10-1</f>
        <v>0.16693970123063573</v>
      </c>
      <c r="L10" s="16">
        <f>+'SCC x Ano'!L42/'SCC x Ano'!L10-1</f>
        <v>0.13174771082502734</v>
      </c>
    </row>
    <row r="11" spans="1:12" x14ac:dyDescent="0.25">
      <c r="A11" s="1" t="s">
        <v>535</v>
      </c>
      <c r="B11" s="16">
        <f>+'SCC x Ano'!B43/'SCC x Ano'!B11-1</f>
        <v>-0.37714066723564688</v>
      </c>
      <c r="C11" s="16">
        <f>+'SCC x Ano'!C43/'SCC x Ano'!C11-1</f>
        <v>0.68263495530282858</v>
      </c>
      <c r="D11" s="16">
        <f>+'SCC x Ano'!D43/'SCC x Ano'!D11-1</f>
        <v>1.3427264452867753</v>
      </c>
      <c r="E11" s="16" t="e">
        <f>+'SCC x Ano'!E43/'SCC x Ano'!E11-1</f>
        <v>#DIV/0!</v>
      </c>
      <c r="F11" s="16">
        <f>+'SCC x Ano'!F43/'SCC x Ano'!F11-1</f>
        <v>0.34224228919296196</v>
      </c>
      <c r="G11" s="16">
        <f>+'SCC x Ano'!G43/'SCC x Ano'!G11-1</f>
        <v>0.15544966176297192</v>
      </c>
      <c r="H11" s="16">
        <f>+'SCC x Ano'!H43/'SCC x Ano'!H11-1</f>
        <v>1.0193999508180158</v>
      </c>
      <c r="I11" s="16">
        <f>+'SCC x Ano'!I43/'SCC x Ano'!I11-1</f>
        <v>2.1862943296918846E-2</v>
      </c>
      <c r="J11" s="16" t="e">
        <f>+'SCC x Ano'!J43/'SCC x Ano'!J11-1</f>
        <v>#DIV/0!</v>
      </c>
      <c r="K11" s="16">
        <f>+'SCC x Ano'!K43/'SCC x Ano'!K11-1</f>
        <v>0.1841798946630544</v>
      </c>
      <c r="L11" s="16">
        <f>+'SCC x Ano'!L43/'SCC x Ano'!L11-1</f>
        <v>0.47516713083947626</v>
      </c>
    </row>
    <row r="12" spans="1:12" x14ac:dyDescent="0.25">
      <c r="A12" s="1" t="s">
        <v>536</v>
      </c>
      <c r="B12" s="16">
        <f>+'SCC x Ano'!B44/'SCC x Ano'!B12-1</f>
        <v>0.2848196774705396</v>
      </c>
      <c r="C12" s="16">
        <f>+'SCC x Ano'!C44/'SCC x Ano'!C12-1</f>
        <v>-0.57107498635463982</v>
      </c>
      <c r="D12" s="16">
        <f>+'SCC x Ano'!D44/'SCC x Ano'!D12-1</f>
        <v>0.50154773319464763</v>
      </c>
      <c r="E12" s="16">
        <f>+'SCC x Ano'!E44/'SCC x Ano'!E12-1</f>
        <v>-1</v>
      </c>
      <c r="F12" s="16">
        <f>+'SCC x Ano'!F44/'SCC x Ano'!F12-1</f>
        <v>0.10039235974603899</v>
      </c>
      <c r="G12" s="16">
        <f>+'SCC x Ano'!G44/'SCC x Ano'!G12-1</f>
        <v>0.22452196384424772</v>
      </c>
      <c r="H12" s="16">
        <f>+'SCC x Ano'!H44/'SCC x Ano'!H12-1</f>
        <v>-0.17061703540047091</v>
      </c>
      <c r="I12" s="16">
        <f>+'SCC x Ano'!I44/'SCC x Ano'!I12-1</f>
        <v>0.20116948149432745</v>
      </c>
      <c r="J12" s="16">
        <f>+'SCC x Ano'!J44/'SCC x Ano'!J12-1</f>
        <v>-1</v>
      </c>
      <c r="K12" s="16">
        <f>+'SCC x Ano'!K44/'SCC x Ano'!K12-1</f>
        <v>0.71358510571900013</v>
      </c>
      <c r="L12" s="16">
        <f>+'SCC x Ano'!L44/'SCC x Ano'!L12-1</f>
        <v>0.29657779794926786</v>
      </c>
    </row>
    <row r="13" spans="1:12" x14ac:dyDescent="0.25">
      <c r="A13" s="1" t="s">
        <v>537</v>
      </c>
      <c r="B13" s="16">
        <f>+'SCC x Ano'!B45/'SCC x Ano'!B13-1</f>
        <v>0.25100486545060652</v>
      </c>
      <c r="C13" s="16">
        <f>+'SCC x Ano'!C45/'SCC x Ano'!C13-1</f>
        <v>8.9877799619248799E-2</v>
      </c>
      <c r="D13" s="16">
        <f>+'SCC x Ano'!D45/'SCC x Ano'!D13-1</f>
        <v>0.1825890917670554</v>
      </c>
      <c r="E13" s="16">
        <f>+'SCC x Ano'!E45/'SCC x Ano'!E13-1</f>
        <v>6.1724369599034459</v>
      </c>
      <c r="F13" s="16">
        <f>+'SCC x Ano'!F45/'SCC x Ano'!F13-1</f>
        <v>0.18747614515984412</v>
      </c>
      <c r="G13" s="16">
        <f>+'SCC x Ano'!G45/'SCC x Ano'!G13-1</f>
        <v>-2.4618805127796239E-3</v>
      </c>
      <c r="H13" s="16">
        <f>+'SCC x Ano'!H45/'SCC x Ano'!H13-1</f>
        <v>-0.69881961380339508</v>
      </c>
      <c r="I13" s="16">
        <f>+'SCC x Ano'!I45/'SCC x Ano'!I13-1</f>
        <v>-6.3265819371163157E-2</v>
      </c>
      <c r="J13" s="16">
        <f>+'SCC x Ano'!J45/'SCC x Ano'!J13-1</f>
        <v>-0.10041857346521754</v>
      </c>
      <c r="K13" s="16">
        <f>+'SCC x Ano'!K45/'SCC x Ano'!K13-1</f>
        <v>0.36400127199144072</v>
      </c>
      <c r="L13" s="16">
        <f>+'SCC x Ano'!L45/'SCC x Ano'!L13-1</f>
        <v>0.14493895745431562</v>
      </c>
    </row>
    <row r="14" spans="1:12" x14ac:dyDescent="0.25">
      <c r="A14" s="1" t="s">
        <v>538</v>
      </c>
      <c r="B14" s="16">
        <f>+'SCC x Ano'!B46/'SCC x Ano'!B14-1</f>
        <v>0.19759513273857943</v>
      </c>
      <c r="C14" s="16">
        <f>+'SCC x Ano'!C46/'SCC x Ano'!C14-1</f>
        <v>9.5143568969362047E-2</v>
      </c>
      <c r="D14" s="16">
        <f>+'SCC x Ano'!D46/'SCC x Ano'!D14-1</f>
        <v>9.3482411608936111E-2</v>
      </c>
      <c r="E14" s="16">
        <f>+'SCC x Ano'!E46/'SCC x Ano'!E14-1</f>
        <v>7.87797750892347</v>
      </c>
      <c r="F14" s="16">
        <f>+'SCC x Ano'!F46/'SCC x Ano'!F14-1</f>
        <v>0.19230443969918465</v>
      </c>
      <c r="G14" s="16">
        <f>+'SCC x Ano'!G46/'SCC x Ano'!G14-1</f>
        <v>1.0982079215213001</v>
      </c>
      <c r="H14" s="16">
        <f>+'SCC x Ano'!H46/'SCC x Ano'!H14-1</f>
        <v>0.35940310949584187</v>
      </c>
      <c r="I14" s="16">
        <f>+'SCC x Ano'!I46/'SCC x Ano'!I14-1</f>
        <v>-2.6487456234804974E-2</v>
      </c>
      <c r="J14" s="16">
        <f>+'SCC x Ano'!J46/'SCC x Ano'!J14-1</f>
        <v>0.5669342595480642</v>
      </c>
      <c r="K14" s="16">
        <f>+'SCC x Ano'!K46/'SCC x Ano'!K14-1</f>
        <v>0.47712739471077081</v>
      </c>
      <c r="L14" s="16">
        <f>+'SCC x Ano'!L46/'SCC x Ano'!L14-1</f>
        <v>0.18145882015585912</v>
      </c>
    </row>
    <row r="15" spans="1:12" x14ac:dyDescent="0.25">
      <c r="A15" s="1" t="s">
        <v>539</v>
      </c>
      <c r="B15" s="16">
        <f>+'SCC x Ano'!B47/'SCC x Ano'!B15-1</f>
        <v>0.32877479992639969</v>
      </c>
      <c r="C15" s="16">
        <f>+'SCC x Ano'!C47/'SCC x Ano'!C15-1</f>
        <v>-6.3805009372693844E-2</v>
      </c>
      <c r="D15" s="16">
        <f>+'SCC x Ano'!D47/'SCC x Ano'!D15-1</f>
        <v>5.7231048062727385E-2</v>
      </c>
      <c r="E15" s="16">
        <f>+'SCC x Ano'!E47/'SCC x Ano'!E15-1</f>
        <v>-0.38471402209357997</v>
      </c>
      <c r="F15" s="16">
        <f>+'SCC x Ano'!F47/'SCC x Ano'!F15-1</f>
        <v>0.10209461482745641</v>
      </c>
      <c r="G15" s="16">
        <f>+'SCC x Ano'!G47/'SCC x Ano'!G15-1</f>
        <v>0.27506956610513411</v>
      </c>
      <c r="H15" s="16">
        <f>+'SCC x Ano'!H47/'SCC x Ano'!H15-1</f>
        <v>1.4517750477697211E-2</v>
      </c>
      <c r="I15" s="16">
        <f>+'SCC x Ano'!I47/'SCC x Ano'!I15-1</f>
        <v>-0.23226208834392037</v>
      </c>
      <c r="J15" s="16">
        <f>+'SCC x Ano'!J47/'SCC x Ano'!J15-1</f>
        <v>-0.23037772748078078</v>
      </c>
      <c r="K15" s="16">
        <f>+'SCC x Ano'!K47/'SCC x Ano'!K15-1</f>
        <v>0.26399087825270029</v>
      </c>
      <c r="L15" s="16">
        <f>+'SCC x Ano'!L47/'SCC x Ano'!L15-1</f>
        <v>7.9798808620946016E-2</v>
      </c>
    </row>
    <row r="16" spans="1:12" x14ac:dyDescent="0.25">
      <c r="A16" s="1" t="s">
        <v>540</v>
      </c>
      <c r="B16" s="16">
        <f>+'SCC x Ano'!B48/'SCC x Ano'!B16-1</f>
        <v>0.27110076747358525</v>
      </c>
      <c r="C16" s="16">
        <f>+'SCC x Ano'!C48/'SCC x Ano'!C16-1</f>
        <v>0.94472018900495813</v>
      </c>
      <c r="D16" s="16">
        <f>+'SCC x Ano'!D48/'SCC x Ano'!D16-1</f>
        <v>-5.5170716664175945E-2</v>
      </c>
      <c r="E16" s="16">
        <f>+'SCC x Ano'!E48/'SCC x Ano'!E16-1</f>
        <v>0.75911697213654228</v>
      </c>
      <c r="F16" s="16">
        <f>+'SCC x Ano'!F48/'SCC x Ano'!F16-1</f>
        <v>8.0230151725177334E-2</v>
      </c>
      <c r="G16" s="16">
        <f>+'SCC x Ano'!G48/'SCC x Ano'!G16-1</f>
        <v>0.31300382065584587</v>
      </c>
      <c r="H16" s="16">
        <f>+'SCC x Ano'!H48/'SCC x Ano'!H16-1</f>
        <v>-0.40414277431847856</v>
      </c>
      <c r="I16" s="16">
        <f>+'SCC x Ano'!I48/'SCC x Ano'!I16-1</f>
        <v>0.28473734236617809</v>
      </c>
      <c r="J16" s="16">
        <f>+'SCC x Ano'!J48/'SCC x Ano'!J16-1</f>
        <v>1.2028965314885509</v>
      </c>
      <c r="K16" s="16">
        <f>+'SCC x Ano'!K48/'SCC x Ano'!K16-1</f>
        <v>0.11856144070479013</v>
      </c>
      <c r="L16" s="16">
        <f>+'SCC x Ano'!L48/'SCC x Ano'!L16-1</f>
        <v>3.6361985859930668E-2</v>
      </c>
    </row>
    <row r="17" spans="1:12" x14ac:dyDescent="0.25">
      <c r="A17" s="1" t="s">
        <v>541</v>
      </c>
      <c r="B17" s="16">
        <f>+'SCC x Ano'!B49/'SCC x Ano'!B17-1</f>
        <v>7.6213997700099512E-2</v>
      </c>
      <c r="C17" s="16">
        <f>+'SCC x Ano'!C49/'SCC x Ano'!C17-1</f>
        <v>3.6538171080608208</v>
      </c>
      <c r="D17" s="16">
        <f>+'SCC x Ano'!D49/'SCC x Ano'!D17-1</f>
        <v>0.22064720464721099</v>
      </c>
      <c r="E17" s="16">
        <f>+'SCC x Ano'!E49/'SCC x Ano'!E17-1</f>
        <v>-0.13476067975052597</v>
      </c>
      <c r="F17" s="16">
        <f>+'SCC x Ano'!F49/'SCC x Ano'!F17-1</f>
        <v>0.11160124710620245</v>
      </c>
      <c r="G17" s="16">
        <f>+'SCC x Ano'!G49/'SCC x Ano'!G17-1</f>
        <v>0.33534302111420433</v>
      </c>
      <c r="H17" s="16">
        <f>+'SCC x Ano'!H49/'SCC x Ano'!H17-1</f>
        <v>-0.12795353046523505</v>
      </c>
      <c r="I17" s="16">
        <f>+'SCC x Ano'!I49/'SCC x Ano'!I17-1</f>
        <v>0.25589652720923195</v>
      </c>
      <c r="J17" s="16">
        <f>+'SCC x Ano'!J49/'SCC x Ano'!J17-1</f>
        <v>6.7900676739517758</v>
      </c>
      <c r="K17" s="16">
        <f>+'SCC x Ano'!K49/'SCC x Ano'!K17-1</f>
        <v>0.26751965660526444</v>
      </c>
      <c r="L17" s="16">
        <f>+'SCC x Ano'!L49/'SCC x Ano'!L17-1</f>
        <v>0.20327322051832586</v>
      </c>
    </row>
    <row r="18" spans="1:12" x14ac:dyDescent="0.25">
      <c r="A18" s="1" t="s">
        <v>542</v>
      </c>
      <c r="B18" s="16">
        <f>+'SCC x Ano'!B50/'SCC x Ano'!B18-1</f>
        <v>0.43174170842680382</v>
      </c>
      <c r="C18" s="16">
        <f>+'SCC x Ano'!C50/'SCC x Ano'!C18-1</f>
        <v>0.36233133282573426</v>
      </c>
      <c r="D18" s="16">
        <f>+'SCC x Ano'!D50/'SCC x Ano'!D18-1</f>
        <v>0.17364586487702116</v>
      </c>
      <c r="E18" s="16">
        <f>+'SCC x Ano'!E50/'SCC x Ano'!E18-1</f>
        <v>4.9945112856010532</v>
      </c>
      <c r="F18" s="16">
        <f>+'SCC x Ano'!F50/'SCC x Ano'!F18-1</f>
        <v>-2.7208470765237358E-2</v>
      </c>
      <c r="G18" s="16">
        <f>+'SCC x Ano'!G50/'SCC x Ano'!G18-1</f>
        <v>0.36702538634856641</v>
      </c>
      <c r="H18" s="16">
        <f>+'SCC x Ano'!H50/'SCC x Ano'!H18-1</f>
        <v>1.3692519275765314E-2</v>
      </c>
      <c r="I18" s="16">
        <f>+'SCC x Ano'!I50/'SCC x Ano'!I18-1</f>
        <v>-9.1375717528791811E-2</v>
      </c>
      <c r="J18" s="16">
        <f>+'SCC x Ano'!J50/'SCC x Ano'!J18-1</f>
        <v>0.20661550595955624</v>
      </c>
      <c r="K18" s="16">
        <f>+'SCC x Ano'!K50/'SCC x Ano'!K18-1</f>
        <v>0.431303018837496</v>
      </c>
      <c r="L18" s="16">
        <f>+'SCC x Ano'!L50/'SCC x Ano'!L18-1</f>
        <v>9.3366397877133078E-2</v>
      </c>
    </row>
    <row r="19" spans="1:12" x14ac:dyDescent="0.25">
      <c r="A19" s="1" t="s">
        <v>543</v>
      </c>
      <c r="B19" s="16">
        <f>+'SCC x Ano'!B51/'SCC x Ano'!B19-1</f>
        <v>0.4745750420588184</v>
      </c>
      <c r="C19" s="16">
        <f>+'SCC x Ano'!C51/'SCC x Ano'!C19-1</f>
        <v>-9.5460636759261752E-2</v>
      </c>
      <c r="D19" s="16">
        <f>+'SCC x Ano'!D51/'SCC x Ano'!D19-1</f>
        <v>-8.1030374279946749E-2</v>
      </c>
      <c r="E19" s="16">
        <f>+'SCC x Ano'!E51/'SCC x Ano'!E19-1</f>
        <v>1.0357938915012355E-2</v>
      </c>
      <c r="F19" s="16">
        <f>+'SCC x Ano'!F51/'SCC x Ano'!F19-1</f>
        <v>3.5492298509203657E-2</v>
      </c>
      <c r="G19" s="16">
        <f>+'SCC x Ano'!G51/'SCC x Ano'!G19-1</f>
        <v>0.63934665073979913</v>
      </c>
      <c r="H19" s="16">
        <f>+'SCC x Ano'!H51/'SCC x Ano'!H19-1</f>
        <v>-0.72129882009579849</v>
      </c>
      <c r="I19" s="16">
        <f>+'SCC x Ano'!I51/'SCC x Ano'!I19-1</f>
        <v>-0.30022719746628079</v>
      </c>
      <c r="J19" s="16">
        <f>+'SCC x Ano'!J51/'SCC x Ano'!J19-1</f>
        <v>0.87446059118958641</v>
      </c>
      <c r="K19" s="16">
        <f>+'SCC x Ano'!K51/'SCC x Ano'!K19-1</f>
        <v>0.26800449470354359</v>
      </c>
      <c r="L19" s="16">
        <f>+'SCC x Ano'!L51/'SCC x Ano'!L19-1</f>
        <v>-2.0225401054523418E-2</v>
      </c>
    </row>
    <row r="20" spans="1:12" x14ac:dyDescent="0.25">
      <c r="A20" s="1" t="s">
        <v>544</v>
      </c>
      <c r="B20" s="16">
        <f>+'SCC x Ano'!B52/'SCC x Ano'!B20-1</f>
        <v>0.20121737220437019</v>
      </c>
      <c r="C20" s="16">
        <f>+'SCC x Ano'!C52/'SCC x Ano'!C20-1</f>
        <v>0.561653106163581</v>
      </c>
      <c r="D20" s="16">
        <f>+'SCC x Ano'!D52/'SCC x Ano'!D20-1</f>
        <v>8.757349069845044E-2</v>
      </c>
      <c r="E20" s="16">
        <f>+'SCC x Ano'!E52/'SCC x Ano'!E20-1</f>
        <v>1.0180244631497191</v>
      </c>
      <c r="F20" s="16">
        <f>+'SCC x Ano'!F52/'SCC x Ano'!F20-1</f>
        <v>0.27372742028753794</v>
      </c>
      <c r="G20" s="16">
        <f>+'SCC x Ano'!G52/'SCC x Ano'!G20-1</f>
        <v>9.4071107584420943E-2</v>
      </c>
      <c r="H20" s="16">
        <f>+'SCC x Ano'!H52/'SCC x Ano'!H20-1</f>
        <v>-1.4492702028700011E-3</v>
      </c>
      <c r="I20" s="16">
        <f>+'SCC x Ano'!I52/'SCC x Ano'!I20-1</f>
        <v>-8.6923584541560017E-2</v>
      </c>
      <c r="J20" s="16">
        <f>+'SCC x Ano'!J52/'SCC x Ano'!J20-1</f>
        <v>-0.21996783221228466</v>
      </c>
      <c r="K20" s="16">
        <f>+'SCC x Ano'!K52/'SCC x Ano'!K20-1</f>
        <v>0.30376246904356408</v>
      </c>
      <c r="L20" s="16">
        <f>+'SCC x Ano'!L52/'SCC x Ano'!L20-1</f>
        <v>0.18515448730240136</v>
      </c>
    </row>
    <row r="21" spans="1:12" x14ac:dyDescent="0.25">
      <c r="A21" s="1" t="s">
        <v>545</v>
      </c>
      <c r="B21" s="16">
        <f>+'SCC x Ano'!B53/'SCC x Ano'!B21-1</f>
        <v>0.36316446561441862</v>
      </c>
      <c r="C21" s="16">
        <f>+'SCC x Ano'!C53/'SCC x Ano'!C21-1</f>
        <v>0.30671688630553984</v>
      </c>
      <c r="D21" s="16">
        <f>+'SCC x Ano'!D53/'SCC x Ano'!D21-1</f>
        <v>7.1102588658892074E-2</v>
      </c>
      <c r="E21" s="16">
        <f>+'SCC x Ano'!E53/'SCC x Ano'!E21-1</f>
        <v>3.4680289773110884E-2</v>
      </c>
      <c r="F21" s="16">
        <f>+'SCC x Ano'!F53/'SCC x Ano'!F21-1</f>
        <v>0.10067622932373621</v>
      </c>
      <c r="G21" s="16">
        <f>+'SCC x Ano'!G53/'SCC x Ano'!G21-1</f>
        <v>0.1753534691522507</v>
      </c>
      <c r="H21" s="16">
        <f>+'SCC x Ano'!H53/'SCC x Ano'!H21-1</f>
        <v>-8.0965384304479859E-2</v>
      </c>
      <c r="I21" s="16">
        <f>+'SCC x Ano'!I53/'SCC x Ano'!I21-1</f>
        <v>3.5389705297050655E-2</v>
      </c>
      <c r="J21" s="16">
        <f>+'SCC x Ano'!J53/'SCC x Ano'!J21-1</f>
        <v>0.49309470796542243</v>
      </c>
      <c r="K21" s="16">
        <f>+'SCC x Ano'!K53/'SCC x Ano'!K21-1</f>
        <v>0.22701059141583468</v>
      </c>
      <c r="L21" s="16">
        <f>+'SCC x Ano'!L53/'SCC x Ano'!L21-1</f>
        <v>0.12463394511885384</v>
      </c>
    </row>
    <row r="22" spans="1:12" x14ac:dyDescent="0.25">
      <c r="A22" s="1" t="s">
        <v>546</v>
      </c>
      <c r="B22" s="16">
        <f>+'SCC x Ano'!B54/'SCC x Ano'!B22-1</f>
        <v>0.36927181365325978</v>
      </c>
      <c r="C22" s="16">
        <f>+'SCC x Ano'!C54/'SCC x Ano'!C22-1</f>
        <v>1.9188712181033907E-2</v>
      </c>
      <c r="D22" s="16">
        <f>+'SCC x Ano'!D54/'SCC x Ano'!D22-1</f>
        <v>0.62293184511261979</v>
      </c>
      <c r="E22" s="16" t="e">
        <f>+'SCC x Ano'!E54/'SCC x Ano'!E22-1</f>
        <v>#DIV/0!</v>
      </c>
      <c r="F22" s="16">
        <f>+'SCC x Ano'!F54/'SCC x Ano'!F22-1</f>
        <v>9.6811851205276467E-2</v>
      </c>
      <c r="G22" s="16">
        <f>+'SCC x Ano'!G54/'SCC x Ano'!G22-1</f>
        <v>0.35944724048775578</v>
      </c>
      <c r="H22" s="16">
        <f>+'SCC x Ano'!H54/'SCC x Ano'!H22-1</f>
        <v>7.3895700103643325E-2</v>
      </c>
      <c r="I22" s="16">
        <f>+'SCC x Ano'!I54/'SCC x Ano'!I22-1</f>
        <v>0.1067923668323254</v>
      </c>
      <c r="J22" s="16">
        <f>+'SCC x Ano'!J54/'SCC x Ano'!J22-1</f>
        <v>0.16697070374411016</v>
      </c>
      <c r="K22" s="16">
        <f>+'SCC x Ano'!K54/'SCC x Ano'!K22-1</f>
        <v>0.44923548567281513</v>
      </c>
      <c r="L22" s="16">
        <f>+'SCC x Ano'!L54/'SCC x Ano'!L22-1</f>
        <v>0.29010602292856258</v>
      </c>
    </row>
    <row r="23" spans="1:12" x14ac:dyDescent="0.25">
      <c r="A23" s="1" t="s">
        <v>547</v>
      </c>
      <c r="B23" s="16">
        <f>+'SCC x Ano'!B55/'SCC x Ano'!B23-1</f>
        <v>0.42576759941257647</v>
      </c>
      <c r="C23" s="16">
        <f>+'SCC x Ano'!C55/'SCC x Ano'!C23-1</f>
        <v>-2.0316039480342996E-2</v>
      </c>
      <c r="D23" s="16">
        <f>+'SCC x Ano'!D55/'SCC x Ano'!D23-1</f>
        <v>2.3237750984455241E-2</v>
      </c>
      <c r="E23" s="16">
        <f>+'SCC x Ano'!E55/'SCC x Ano'!E23-1</f>
        <v>0.44096378652554535</v>
      </c>
      <c r="F23" s="16">
        <f>+'SCC x Ano'!F55/'SCC x Ano'!F23-1</f>
        <v>6.7576078331697431E-2</v>
      </c>
      <c r="G23" s="16">
        <f>+'SCC x Ano'!G55/'SCC x Ano'!G23-1</f>
        <v>0.22428229624230389</v>
      </c>
      <c r="H23" s="16">
        <f>+'SCC x Ano'!H55/'SCC x Ano'!H23-1</f>
        <v>9.1032340546481905E-3</v>
      </c>
      <c r="I23" s="16">
        <f>+'SCC x Ano'!I55/'SCC x Ano'!I23-1</f>
        <v>0.10277250290901696</v>
      </c>
      <c r="J23" s="16">
        <f>+'SCC x Ano'!J55/'SCC x Ano'!J23-1</f>
        <v>0.26401204941058887</v>
      </c>
      <c r="K23" s="16">
        <f>+'SCC x Ano'!K55/'SCC x Ano'!K23-1</f>
        <v>4.8983035450053114E-2</v>
      </c>
      <c r="L23" s="16">
        <f>+'SCC x Ano'!L55/'SCC x Ano'!L23-1</f>
        <v>6.1296548666548434E-2</v>
      </c>
    </row>
    <row r="24" spans="1:12" x14ac:dyDescent="0.25">
      <c r="A24" s="1" t="s">
        <v>548</v>
      </c>
      <c r="B24" s="16">
        <f>+'SCC x Ano'!B56/'SCC x Ano'!B24-1</f>
        <v>0.301430785531696</v>
      </c>
      <c r="C24" s="16">
        <f>+'SCC x Ano'!C56/'SCC x Ano'!C24-1</f>
        <v>0.57839383444358639</v>
      </c>
      <c r="D24" s="16">
        <f>+'SCC x Ano'!D56/'SCC x Ano'!D24-1</f>
        <v>-4.4967868799276056E-3</v>
      </c>
      <c r="E24" s="16">
        <f>+'SCC x Ano'!E56/'SCC x Ano'!E24-1</f>
        <v>17.739692243544457</v>
      </c>
      <c r="F24" s="16">
        <f>+'SCC x Ano'!F56/'SCC x Ano'!F24-1</f>
        <v>0.11343852420559464</v>
      </c>
      <c r="G24" s="16">
        <f>+'SCC x Ano'!G56/'SCC x Ano'!G24-1</f>
        <v>0.3331798357502449</v>
      </c>
      <c r="H24" s="16">
        <f>+'SCC x Ano'!H56/'SCC x Ano'!H24-1</f>
        <v>-6.5700460528325122E-3</v>
      </c>
      <c r="I24" s="16">
        <f>+'SCC x Ano'!I56/'SCC x Ano'!I24-1</f>
        <v>6.8461572059671294E-2</v>
      </c>
      <c r="J24" s="16">
        <f>+'SCC x Ano'!J56/'SCC x Ano'!J24-1</f>
        <v>3.0933165916079641E-2</v>
      </c>
      <c r="K24" s="16">
        <f>+'SCC x Ano'!K56/'SCC x Ano'!K24-1</f>
        <v>0.25806550956201768</v>
      </c>
      <c r="L24" s="16">
        <f>+'SCC x Ano'!L56/'SCC x Ano'!L24-1</f>
        <v>0.10581283808605035</v>
      </c>
    </row>
    <row r="25" spans="1:12" x14ac:dyDescent="0.25">
      <c r="A25" s="1" t="s">
        <v>549</v>
      </c>
      <c r="B25" s="16">
        <f>+'SCC x Ano'!B57/'SCC x Ano'!B25-1</f>
        <v>0.24444783714663498</v>
      </c>
      <c r="C25" s="16">
        <f>+'SCC x Ano'!C57/'SCC x Ano'!C25-1</f>
        <v>5.4970058709775449E-2</v>
      </c>
      <c r="D25" s="16">
        <f>+'SCC x Ano'!D57/'SCC x Ano'!D25-1</f>
        <v>0.27917520359383619</v>
      </c>
      <c r="E25" s="16">
        <f>+'SCC x Ano'!E57/'SCC x Ano'!E25-1</f>
        <v>1.668518103108962</v>
      </c>
      <c r="F25" s="16">
        <f>+'SCC x Ano'!F57/'SCC x Ano'!F25-1</f>
        <v>0.36884811103058235</v>
      </c>
      <c r="G25" s="16">
        <f>+'SCC x Ano'!G57/'SCC x Ano'!G25-1</f>
        <v>0.14328770671202085</v>
      </c>
      <c r="H25" s="16">
        <f>+'SCC x Ano'!H57/'SCC x Ano'!H25-1</f>
        <v>7.8794174699565733E-3</v>
      </c>
      <c r="I25" s="16">
        <f>+'SCC x Ano'!I57/'SCC x Ano'!I25-1</f>
        <v>-3.0949179790270898E-2</v>
      </c>
      <c r="J25" s="16">
        <f>+'SCC x Ano'!J57/'SCC x Ano'!J25-1</f>
        <v>0.1565958687540201</v>
      </c>
      <c r="K25" s="16">
        <f>+'SCC x Ano'!K57/'SCC x Ano'!K25-1</f>
        <v>-0.53250872677773531</v>
      </c>
      <c r="L25" s="16">
        <f>+'SCC x Ano'!L57/'SCC x Ano'!L25-1</f>
        <v>0.16392295522825795</v>
      </c>
    </row>
    <row r="26" spans="1:12" x14ac:dyDescent="0.25">
      <c r="A26" s="1" t="s">
        <v>550</v>
      </c>
      <c r="B26" s="16">
        <f>+'SCC x Ano'!B58/'SCC x Ano'!B26-1</f>
        <v>0.35378315722208131</v>
      </c>
      <c r="C26" s="16">
        <f>+'SCC x Ano'!C58/'SCC x Ano'!C26-1</f>
        <v>-3.493351010972312E-2</v>
      </c>
      <c r="D26" s="16">
        <f>+'SCC x Ano'!D58/'SCC x Ano'!D26-1</f>
        <v>0.20263281464194205</v>
      </c>
      <c r="E26" s="16">
        <f>+'SCC x Ano'!E58/'SCC x Ano'!E26-1</f>
        <v>1.5940999746080804</v>
      </c>
      <c r="F26" s="16">
        <f>+'SCC x Ano'!F58/'SCC x Ano'!F26-1</f>
        <v>0.15814902214826176</v>
      </c>
      <c r="G26" s="16">
        <f>+'SCC x Ano'!G58/'SCC x Ano'!G26-1</f>
        <v>0.17436531645602904</v>
      </c>
      <c r="H26" s="16">
        <f>+'SCC x Ano'!H58/'SCC x Ano'!H26-1</f>
        <v>6.3981464035651081E-2</v>
      </c>
      <c r="I26" s="16">
        <f>+'SCC x Ano'!I58/'SCC x Ano'!I26-1</f>
        <v>2.142039055027567E-2</v>
      </c>
      <c r="J26" s="16">
        <f>+'SCC x Ano'!J58/'SCC x Ano'!J26-1</f>
        <v>4.9161645635442675E-3</v>
      </c>
      <c r="K26" s="16">
        <f>+'SCC x Ano'!K58/'SCC x Ano'!K26-1</f>
        <v>0.30569470447342595</v>
      </c>
      <c r="L26" s="16">
        <f>+'SCC x Ano'!L58/'SCC x Ano'!L26-1</f>
        <v>0.17836106191810797</v>
      </c>
    </row>
    <row r="27" spans="1:12" x14ac:dyDescent="0.25">
      <c r="A27" s="1" t="s">
        <v>551</v>
      </c>
      <c r="B27" s="16">
        <f>+'SCC x Ano'!B59/'SCC x Ano'!B27-1</f>
        <v>0.14674385756968555</v>
      </c>
      <c r="C27" s="16">
        <f>+'SCC x Ano'!C59/'SCC x Ano'!C27-1</f>
        <v>0.10521741318643807</v>
      </c>
      <c r="D27" s="16">
        <f>+'SCC x Ano'!D59/'SCC x Ano'!D27-1</f>
        <v>0.23001310416783727</v>
      </c>
      <c r="E27" s="16">
        <f>+'SCC x Ano'!E59/'SCC x Ano'!E27-1</f>
        <v>2.8587686783967139</v>
      </c>
      <c r="F27" s="16">
        <f>+'SCC x Ano'!F59/'SCC x Ano'!F27-1</f>
        <v>6.4677730911780973E-2</v>
      </c>
      <c r="G27" s="16">
        <f>+'SCC x Ano'!G59/'SCC x Ano'!G27-1</f>
        <v>0.19366170801649885</v>
      </c>
      <c r="H27" s="16">
        <f>+'SCC x Ano'!H59/'SCC x Ano'!H27-1</f>
        <v>-0.10073127377503155</v>
      </c>
      <c r="I27" s="16">
        <f>+'SCC x Ano'!I59/'SCC x Ano'!I27-1</f>
        <v>7.1815111020907763E-2</v>
      </c>
      <c r="J27" s="16">
        <f>+'SCC x Ano'!J59/'SCC x Ano'!J27-1</f>
        <v>-0.76820660353804127</v>
      </c>
      <c r="K27" s="16">
        <f>+'SCC x Ano'!K59/'SCC x Ano'!K27-1</f>
        <v>0.91076825709859266</v>
      </c>
      <c r="L27" s="16">
        <f>+'SCC x Ano'!L59/'SCC x Ano'!L27-1</f>
        <v>0.15988298935891354</v>
      </c>
    </row>
    <row r="28" spans="1:12" x14ac:dyDescent="0.25">
      <c r="A28" s="1" t="s">
        <v>552</v>
      </c>
      <c r="B28" s="16">
        <f>+'SCC x Ano'!B60/'SCC x Ano'!B28-1</f>
        <v>0.24636438845915332</v>
      </c>
      <c r="C28" s="16">
        <f>+'SCC x Ano'!C60/'SCC x Ano'!C28-1</f>
        <v>-0.30676053989380581</v>
      </c>
      <c r="D28" s="16">
        <f>+'SCC x Ano'!D60/'SCC x Ano'!D28-1</f>
        <v>3.9495050458995484E-2</v>
      </c>
      <c r="E28" s="16">
        <f>+'SCC x Ano'!E60/'SCC x Ano'!E28-1</f>
        <v>-0.92122887466040881</v>
      </c>
      <c r="F28" s="16">
        <f>+'SCC x Ano'!F60/'SCC x Ano'!F28-1</f>
        <v>0.10279160832136758</v>
      </c>
      <c r="G28" s="16">
        <f>+'SCC x Ano'!G60/'SCC x Ano'!G28-1</f>
        <v>0.48991026966533502</v>
      </c>
      <c r="H28" s="16">
        <f>+'SCC x Ano'!H60/'SCC x Ano'!H28-1</f>
        <v>0.11278759842911756</v>
      </c>
      <c r="I28" s="16">
        <f>+'SCC x Ano'!I60/'SCC x Ano'!I28-1</f>
        <v>-1.5616618761044032E-3</v>
      </c>
      <c r="J28" s="16">
        <f>+'SCC x Ano'!J60/'SCC x Ano'!J28-1</f>
        <v>0.21341285127304888</v>
      </c>
      <c r="K28" s="16">
        <f>+'SCC x Ano'!K60/'SCC x Ano'!K28-1</f>
        <v>6.3265029957435326E-2</v>
      </c>
      <c r="L28" s="16">
        <f>+'SCC x Ano'!L60/'SCC x Ano'!L28-1</f>
        <v>4.864812906858984E-2</v>
      </c>
    </row>
    <row r="29" spans="1:12" x14ac:dyDescent="0.25">
      <c r="A29" s="1" t="s">
        <v>553</v>
      </c>
      <c r="B29" s="16">
        <f>+'SCC x Ano'!B61/'SCC x Ano'!B29-1</f>
        <v>0.14408524110286125</v>
      </c>
      <c r="C29" s="16">
        <f>+'SCC x Ano'!C61/'SCC x Ano'!C29-1</f>
        <v>2.2930315397590828E-2</v>
      </c>
      <c r="D29" s="16">
        <f>+'SCC x Ano'!D61/'SCC x Ano'!D29-1</f>
        <v>0.21743130207664385</v>
      </c>
      <c r="E29" s="16">
        <f>+'SCC x Ano'!E61/'SCC x Ano'!E29-1</f>
        <v>0.6491387073183652</v>
      </c>
      <c r="F29" s="16">
        <f>+'SCC x Ano'!F61/'SCC x Ano'!F29-1</f>
        <v>0.1993662836184904</v>
      </c>
      <c r="G29" s="16">
        <f>+'SCC x Ano'!G61/'SCC x Ano'!G29-1</f>
        <v>0.15551136765194329</v>
      </c>
      <c r="H29" s="16">
        <f>+'SCC x Ano'!H61/'SCC x Ano'!H29-1</f>
        <v>0.23681861265118154</v>
      </c>
      <c r="I29" s="16">
        <f>+'SCC x Ano'!I61/'SCC x Ano'!I29-1</f>
        <v>8.8727667377929142E-2</v>
      </c>
      <c r="J29" s="16">
        <f>+'SCC x Ano'!J61/'SCC x Ano'!J29-1</f>
        <v>0.27552645943087839</v>
      </c>
      <c r="K29" s="16">
        <f>+'SCC x Ano'!K61/'SCC x Ano'!K29-1</f>
        <v>0.26008885199334197</v>
      </c>
      <c r="L29" s="16">
        <f>+'SCC x Ano'!L61/'SCC x Ano'!L29-1</f>
        <v>0.19069709773980326</v>
      </c>
    </row>
    <row r="30" spans="1:12" x14ac:dyDescent="0.25">
      <c r="A30" s="1" t="s">
        <v>554</v>
      </c>
      <c r="B30" s="16">
        <f>+'SCC x Ano'!B62/'SCC x Ano'!B30-1</f>
        <v>0.24872610620664393</v>
      </c>
      <c r="C30" s="16">
        <f>+'SCC x Ano'!C62/'SCC x Ano'!C30-1</f>
        <v>-0.36391022394815886</v>
      </c>
      <c r="D30" s="16">
        <f>+'SCC x Ano'!D62/'SCC x Ano'!D30-1</f>
        <v>0.20551694309028212</v>
      </c>
      <c r="E30" s="16">
        <f>+'SCC x Ano'!E62/'SCC x Ano'!E30-1</f>
        <v>1.0799556512659043</v>
      </c>
      <c r="F30" s="16">
        <f>+'SCC x Ano'!F62/'SCC x Ano'!F30-1</f>
        <v>0.19191930870798424</v>
      </c>
      <c r="G30" s="16">
        <f>+'SCC x Ano'!G62/'SCC x Ano'!G30-1</f>
        <v>0.13531341776963157</v>
      </c>
      <c r="H30" s="16">
        <f>+'SCC x Ano'!H62/'SCC x Ano'!H30-1</f>
        <v>-0.11306337218532048</v>
      </c>
      <c r="I30" s="16">
        <f>+'SCC x Ano'!I62/'SCC x Ano'!I30-1</f>
        <v>5.4905741684987408E-2</v>
      </c>
      <c r="J30" s="16">
        <f>+'SCC x Ano'!J62/'SCC x Ano'!J30-1</f>
        <v>0.13238170074469746</v>
      </c>
      <c r="K30" s="16">
        <f>+'SCC x Ano'!K62/'SCC x Ano'!K30-1</f>
        <v>0.23051699752943167</v>
      </c>
      <c r="L30" s="16">
        <f>+'SCC x Ano'!L62/'SCC x Ano'!L30-1</f>
        <v>0.17523805807570336</v>
      </c>
    </row>
    <row r="31" spans="1:12" x14ac:dyDescent="0.25">
      <c r="A31" s="1" t="s">
        <v>555</v>
      </c>
      <c r="B31" s="16">
        <f>+'SCC x Ano'!B63/'SCC x Ano'!B31-1</f>
        <v>0.214251687651837</v>
      </c>
      <c r="C31" s="16">
        <f>+'SCC x Ano'!C63/'SCC x Ano'!C31-1</f>
        <v>-0.10626944734649446</v>
      </c>
      <c r="D31" s="16">
        <f>+'SCC x Ano'!D63/'SCC x Ano'!D31-1</f>
        <v>-0.27667410103934875</v>
      </c>
      <c r="E31" s="16">
        <f>+'SCC x Ano'!E63/'SCC x Ano'!E31-1</f>
        <v>-0.57863389011976629</v>
      </c>
      <c r="F31" s="16">
        <f>+'SCC x Ano'!F63/'SCC x Ano'!F31-1</f>
        <v>0.11918412117579491</v>
      </c>
      <c r="G31" s="16">
        <f>+'SCC x Ano'!G63/'SCC x Ano'!G31-1</f>
        <v>0.61949332557137238</v>
      </c>
      <c r="H31" s="16">
        <f>+'SCC x Ano'!H63/'SCC x Ano'!H31-1</f>
        <v>1.2792320008217839E-2</v>
      </c>
      <c r="I31" s="16">
        <f>+'SCC x Ano'!I63/'SCC x Ano'!I31-1</f>
        <v>-3.7113416321538084E-3</v>
      </c>
      <c r="J31" s="16">
        <f>+'SCC x Ano'!J63/'SCC x Ano'!J31-1</f>
        <v>9.8140000987966269E-2</v>
      </c>
      <c r="K31" s="16">
        <f>+'SCC x Ano'!K63/'SCC x Ano'!K31-1</f>
        <v>-8.3613925607931905E-2</v>
      </c>
      <c r="L31" s="16">
        <f>+'SCC x Ano'!L63/'SCC x Ano'!L31-1</f>
        <v>-4.7214313465743341E-2</v>
      </c>
    </row>
    <row r="32" spans="1:12" x14ac:dyDescent="0.25">
      <c r="A32" s="1" t="s">
        <v>95</v>
      </c>
      <c r="B32" s="16">
        <f>+'SCC x Ano'!B64/'SCC x Ano'!B32-1</f>
        <v>0.29121926966956746</v>
      </c>
      <c r="C32" s="16">
        <f>+'SCC x Ano'!C64/'SCC x Ano'!C32-1</f>
        <v>0.3169115651640444</v>
      </c>
      <c r="D32" s="16">
        <f>+'SCC x Ano'!D64/'SCC x Ano'!D32-1</f>
        <v>4.7302757806048534E-2</v>
      </c>
      <c r="E32" s="16">
        <f>+'SCC x Ano'!E64/'SCC x Ano'!E32-1</f>
        <v>2.5295442739834177</v>
      </c>
      <c r="F32" s="16">
        <f>+'SCC x Ano'!F64/'SCC x Ano'!F32-1</f>
        <v>0.12470945044694659</v>
      </c>
      <c r="G32" s="16">
        <f>+'SCC x Ano'!G64/'SCC x Ano'!G32-1</f>
        <v>0.2625078552862814</v>
      </c>
      <c r="H32" s="16">
        <f>+'SCC x Ano'!H64/'SCC x Ano'!H32-1</f>
        <v>-1.7173727321327381E-2</v>
      </c>
      <c r="I32" s="16">
        <f>+'SCC x Ano'!I64/'SCC x Ano'!I32-1</f>
        <v>5.8983747493556615E-2</v>
      </c>
      <c r="J32" s="16">
        <f>+'SCC x Ano'!J64/'SCC x Ano'!J32-1</f>
        <v>0.10775826526146526</v>
      </c>
      <c r="K32" s="16">
        <f>+'SCC x Ano'!K64/'SCC x Ano'!K32-1</f>
        <v>0.17840936466689672</v>
      </c>
      <c r="L32" s="16">
        <f>+'SCC x Ano'!L64/'SCC x Ano'!L32-1</f>
        <v>0.1117184170763732</v>
      </c>
    </row>
    <row r="33" spans="1:12" x14ac:dyDescent="0.25">
      <c r="A33" s="1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s="123" customFormat="1" x14ac:dyDescent="0.25"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939</v>
      </c>
    </row>
    <row r="37" spans="1:12" x14ac:dyDescent="0.25">
      <c r="A37" s="1" t="s">
        <v>529</v>
      </c>
      <c r="B37" s="16">
        <f>+'SCC x Ano'!B69/'SCC x Ano'!B37-1</f>
        <v>5.6783665906581238E-3</v>
      </c>
      <c r="C37" s="16">
        <f>+'SCC x Ano'!C69/'SCC x Ano'!C37-1</f>
        <v>0.20173787598684001</v>
      </c>
      <c r="D37" s="16">
        <f>+'SCC x Ano'!D69/'SCC x Ano'!D37-1</f>
        <v>0.26151546859381369</v>
      </c>
      <c r="E37" s="16">
        <f>+'SCC x Ano'!E69/'SCC x Ano'!E37-1</f>
        <v>-0.4079450104252822</v>
      </c>
      <c r="F37" s="16">
        <f>+'SCC x Ano'!F69/'SCC x Ano'!F37-1</f>
        <v>3.6396684049257111E-2</v>
      </c>
      <c r="G37" s="16">
        <f>+'SCC x Ano'!G69/'SCC x Ano'!G37-1</f>
        <v>3.1582157407527456E-2</v>
      </c>
      <c r="H37" s="16">
        <f>+'SCC x Ano'!H69/'SCC x Ano'!H37-1</f>
        <v>2.6170708060352821E-2</v>
      </c>
      <c r="I37" s="16">
        <f>+'SCC x Ano'!I69/'SCC x Ano'!I37-1</f>
        <v>0.12452506895604087</v>
      </c>
      <c r="J37" s="16">
        <f>+'SCC x Ano'!J69/'SCC x Ano'!J37-1</f>
        <v>1.3685983847563765</v>
      </c>
      <c r="K37" s="16">
        <f>+'SCC x Ano'!K69/'SCC x Ano'!K37-1</f>
        <v>-0.24010552740199942</v>
      </c>
      <c r="L37" s="16">
        <f>+'SCC x Ano'!L69/'SCC x Ano'!L37-1</f>
        <v>0.11921263780541991</v>
      </c>
    </row>
    <row r="38" spans="1:12" x14ac:dyDescent="0.25">
      <c r="A38" s="1" t="s">
        <v>530</v>
      </c>
      <c r="B38" s="16">
        <f>+'SCC x Ano'!B70/'SCC x Ano'!B38-1</f>
        <v>1.1981295423914906E-2</v>
      </c>
      <c r="C38" s="16">
        <f>+'SCC x Ano'!C70/'SCC x Ano'!C38-1</f>
        <v>-0.79039531121694029</v>
      </c>
      <c r="D38" s="16">
        <f>+'SCC x Ano'!D70/'SCC x Ano'!D38-1</f>
        <v>-6.7804178500159962E-2</v>
      </c>
      <c r="E38" s="16" t="e">
        <f>+'SCC x Ano'!E70/'SCC x Ano'!E38-1</f>
        <v>#DIV/0!</v>
      </c>
      <c r="F38" s="16">
        <f>+'SCC x Ano'!F70/'SCC x Ano'!F38-1</f>
        <v>3.0464926661071257E-3</v>
      </c>
      <c r="G38" s="16">
        <f>+'SCC x Ano'!G70/'SCC x Ano'!G38-1</f>
        <v>0.27377948733546797</v>
      </c>
      <c r="H38" s="16">
        <f>+'SCC x Ano'!H70/'SCC x Ano'!H38-1</f>
        <v>-2.5839252316322781E-2</v>
      </c>
      <c r="I38" s="16">
        <f>+'SCC x Ano'!I70/'SCC x Ano'!I38-1</f>
        <v>2.4872693031316562E-2</v>
      </c>
      <c r="J38" s="16">
        <f>+'SCC x Ano'!J70/'SCC x Ano'!J38-1</f>
        <v>-2.9356438667783702E-2</v>
      </c>
      <c r="K38" s="16">
        <f>+'SCC x Ano'!K70/'SCC x Ano'!K38-1</f>
        <v>0.89281393842952084</v>
      </c>
      <c r="L38" s="16">
        <f>+'SCC x Ano'!L70/'SCC x Ano'!L38-1</f>
        <v>-1.2384163837796502E-2</v>
      </c>
    </row>
    <row r="39" spans="1:12" x14ac:dyDescent="0.25">
      <c r="A39" s="1" t="s">
        <v>531</v>
      </c>
      <c r="B39" s="16">
        <f>+'SCC x Ano'!B71/'SCC x Ano'!B39-1</f>
        <v>-6.4037247003007058E-2</v>
      </c>
      <c r="C39" s="16">
        <f>+'SCC x Ano'!C71/'SCC x Ano'!C39-1</f>
        <v>-0.11935275246329113</v>
      </c>
      <c r="D39" s="16">
        <f>+'SCC x Ano'!D71/'SCC x Ano'!D39-1</f>
        <v>6.5179263977817703E-2</v>
      </c>
      <c r="E39" s="16">
        <f>+'SCC x Ano'!E71/'SCC x Ano'!E39-1</f>
        <v>-0.74700922772141132</v>
      </c>
      <c r="F39" s="16">
        <f>+'SCC x Ano'!F71/'SCC x Ano'!F39-1</f>
        <v>0.13114770104665752</v>
      </c>
      <c r="G39" s="16">
        <f>+'SCC x Ano'!G71/'SCC x Ano'!G39-1</f>
        <v>5.1991761093753031E-2</v>
      </c>
      <c r="H39" s="16">
        <f>+'SCC x Ano'!H71/'SCC x Ano'!H39-1</f>
        <v>-0.21456694302132562</v>
      </c>
      <c r="I39" s="16">
        <f>+'SCC x Ano'!I71/'SCC x Ano'!I39-1</f>
        <v>-5.7951590787143625E-2</v>
      </c>
      <c r="J39" s="16">
        <f>+'SCC x Ano'!J71/'SCC x Ano'!J39-1</f>
        <v>0.20292245291984301</v>
      </c>
      <c r="K39" s="16">
        <f>+'SCC x Ano'!K71/'SCC x Ano'!K39-1</f>
        <v>7.4061920107787227E-2</v>
      </c>
      <c r="L39" s="16">
        <f>+'SCC x Ano'!L71/'SCC x Ano'!L39-1</f>
        <v>5.3936153180403457E-2</v>
      </c>
    </row>
    <row r="40" spans="1:12" x14ac:dyDescent="0.25">
      <c r="A40" s="1" t="s">
        <v>532</v>
      </c>
      <c r="B40" s="16">
        <f>+'SCC x Ano'!B72/'SCC x Ano'!B40-1</f>
        <v>-0.45630046892879417</v>
      </c>
      <c r="C40" s="16">
        <f>+'SCC x Ano'!C72/'SCC x Ano'!C40-1</f>
        <v>2.4088946655751511</v>
      </c>
      <c r="D40" s="16">
        <f>+'SCC x Ano'!D72/'SCC x Ano'!D40-1</f>
        <v>0.28398755201610992</v>
      </c>
      <c r="E40" s="16">
        <f>+'SCC x Ano'!E72/'SCC x Ano'!E40-1</f>
        <v>-0.11484349033653651</v>
      </c>
      <c r="F40" s="16">
        <f>+'SCC x Ano'!F72/'SCC x Ano'!F40-1</f>
        <v>4.6098254146635709E-2</v>
      </c>
      <c r="G40" s="16">
        <f>+'SCC x Ano'!G72/'SCC x Ano'!G40-1</f>
        <v>0.13954585720201762</v>
      </c>
      <c r="H40" s="16">
        <f>+'SCC x Ano'!H72/'SCC x Ano'!H40-1</f>
        <v>0.2043029295194223</v>
      </c>
      <c r="I40" s="16">
        <f>+'SCC x Ano'!I72/'SCC x Ano'!I40-1</f>
        <v>0.23664311203189592</v>
      </c>
      <c r="J40" s="16">
        <f>+'SCC x Ano'!J72/'SCC x Ano'!J40-1</f>
        <v>6.3066880752314853</v>
      </c>
      <c r="K40" s="16">
        <f>+'SCC x Ano'!K72/'SCC x Ano'!K40-1</f>
        <v>-0.21119411593217419</v>
      </c>
      <c r="L40" s="16">
        <f>+'SCC x Ano'!L72/'SCC x Ano'!L40-1</f>
        <v>0.19187760417768507</v>
      </c>
    </row>
    <row r="41" spans="1:12" x14ac:dyDescent="0.25">
      <c r="A41" s="1" t="s">
        <v>533</v>
      </c>
      <c r="B41" s="16">
        <f>+'SCC x Ano'!B73/'SCC x Ano'!B41-1</f>
        <v>-1.1720688382134026E-2</v>
      </c>
      <c r="C41" s="16">
        <f>+'SCC x Ano'!C73/'SCC x Ano'!C41-1</f>
        <v>-0.21015122424039445</v>
      </c>
      <c r="D41" s="16">
        <f>+'SCC x Ano'!D73/'SCC x Ano'!D41-1</f>
        <v>1.4198614664362896E-2</v>
      </c>
      <c r="E41" s="16">
        <f>+'SCC x Ano'!E73/'SCC x Ano'!E41-1</f>
        <v>0.17675550821728625</v>
      </c>
      <c r="F41" s="16">
        <f>+'SCC x Ano'!F73/'SCC x Ano'!F41-1</f>
        <v>4.4769391072304376E-2</v>
      </c>
      <c r="G41" s="16">
        <f>+'SCC x Ano'!G73/'SCC x Ano'!G41-1</f>
        <v>-4.6047021122033405E-2</v>
      </c>
      <c r="H41" s="16">
        <f>+'SCC x Ano'!H73/'SCC x Ano'!H41-1</f>
        <v>-0.2973315243533835</v>
      </c>
      <c r="I41" s="16">
        <f>+'SCC x Ano'!I73/'SCC x Ano'!I41-1</f>
        <v>9.9146053031039516E-2</v>
      </c>
      <c r="J41" s="16">
        <f>+'SCC x Ano'!J73/'SCC x Ano'!J41-1</f>
        <v>6.0811544604911258</v>
      </c>
      <c r="K41" s="16">
        <f>+'SCC x Ano'!K73/'SCC x Ano'!K41-1</f>
        <v>-6.2082304795018861E-2</v>
      </c>
      <c r="L41" s="16">
        <f>+'SCC x Ano'!L73/'SCC x Ano'!L41-1</f>
        <v>0.18576540840431011</v>
      </c>
    </row>
    <row r="42" spans="1:12" x14ac:dyDescent="0.25">
      <c r="A42" s="1" t="s">
        <v>534</v>
      </c>
      <c r="B42" s="16">
        <f>+'SCC x Ano'!B74/'SCC x Ano'!B42-1</f>
        <v>5.9055659169089392E-2</v>
      </c>
      <c r="C42" s="16">
        <f>+'SCC x Ano'!C74/'SCC x Ano'!C42-1</f>
        <v>-0.95573835071783608</v>
      </c>
      <c r="D42" s="16">
        <f>+'SCC x Ano'!D74/'SCC x Ano'!D42-1</f>
        <v>6.5832874141650954E-2</v>
      </c>
      <c r="E42" s="16" t="e">
        <f>+'SCC x Ano'!E74/'SCC x Ano'!E42-1</f>
        <v>#DIV/0!</v>
      </c>
      <c r="F42" s="16">
        <f>+'SCC x Ano'!F74/'SCC x Ano'!F42-1</f>
        <v>-0.27158079795783507</v>
      </c>
      <c r="G42" s="16">
        <f>+'SCC x Ano'!G74/'SCC x Ano'!G42-1</f>
        <v>-0.33879489623934933</v>
      </c>
      <c r="H42" s="16">
        <f>+'SCC x Ano'!H74/'SCC x Ano'!H42-1</f>
        <v>-0.4887291182832072</v>
      </c>
      <c r="I42" s="16">
        <f>+'SCC x Ano'!I74/'SCC x Ano'!I42-1</f>
        <v>-0.49118775313415264</v>
      </c>
      <c r="J42" s="16" t="e">
        <f>+'SCC x Ano'!J74/'SCC x Ano'!J42-1</f>
        <v>#DIV/0!</v>
      </c>
      <c r="K42" s="16">
        <f>+'SCC x Ano'!K74/'SCC x Ano'!K42-1</f>
        <v>-0.16398284982168265</v>
      </c>
      <c r="L42" s="16">
        <f>+'SCC x Ano'!L74/'SCC x Ano'!L42-1</f>
        <v>-0.16103703226368615</v>
      </c>
    </row>
    <row r="43" spans="1:12" x14ac:dyDescent="0.25">
      <c r="A43" s="1" t="s">
        <v>535</v>
      </c>
      <c r="B43" s="16">
        <f>+'SCC x Ano'!B75/'SCC x Ano'!B43-1</f>
        <v>9.968282277595053E-3</v>
      </c>
      <c r="C43" s="16">
        <f>+'SCC x Ano'!C75/'SCC x Ano'!C43-1</f>
        <v>9.2879531433629259E-2</v>
      </c>
      <c r="D43" s="16">
        <f>+'SCC x Ano'!D75/'SCC x Ano'!D43-1</f>
        <v>-0.65109285261611149</v>
      </c>
      <c r="E43" s="16">
        <f>+'SCC x Ano'!E75/'SCC x Ano'!E43-1</f>
        <v>-0.71741119197483283</v>
      </c>
      <c r="F43" s="16">
        <f>+'SCC x Ano'!F75/'SCC x Ano'!F43-1</f>
        <v>-0.2709939610240315</v>
      </c>
      <c r="G43" s="16">
        <f>+'SCC x Ano'!G75/'SCC x Ano'!G43-1</f>
        <v>-4.4807150378032068E-2</v>
      </c>
      <c r="H43" s="16">
        <f>+'SCC x Ano'!H75/'SCC x Ano'!H43-1</f>
        <v>-0.27919799419845903</v>
      </c>
      <c r="I43" s="16">
        <f>+'SCC x Ano'!I75/'SCC x Ano'!I43-1</f>
        <v>-4.8213729367849956E-2</v>
      </c>
      <c r="J43" s="16" t="e">
        <f>+'SCC x Ano'!J75/'SCC x Ano'!J43-1</f>
        <v>#DIV/0!</v>
      </c>
      <c r="K43" s="16">
        <f>+'SCC x Ano'!K75/'SCC x Ano'!K43-1</f>
        <v>0.21532629744762111</v>
      </c>
      <c r="L43" s="16">
        <f>+'SCC x Ano'!L75/'SCC x Ano'!L43-1</f>
        <v>-0.35650897284549565</v>
      </c>
    </row>
    <row r="44" spans="1:12" x14ac:dyDescent="0.25">
      <c r="A44" s="1" t="s">
        <v>536</v>
      </c>
      <c r="B44" s="16">
        <f>+'SCC x Ano'!B76/'SCC x Ano'!B44-1</f>
        <v>5.4441222037155068E-2</v>
      </c>
      <c r="C44" s="16">
        <f>+'SCC x Ano'!C76/'SCC x Ano'!C44-1</f>
        <v>-0.33597159877417115</v>
      </c>
      <c r="D44" s="16">
        <f>+'SCC x Ano'!D76/'SCC x Ano'!D44-1</f>
        <v>-0.18652099782757847</v>
      </c>
      <c r="E44" s="16" t="e">
        <f>+'SCC x Ano'!E76/'SCC x Ano'!E44-1</f>
        <v>#DIV/0!</v>
      </c>
      <c r="F44" s="16">
        <f>+'SCC x Ano'!F76/'SCC x Ano'!F44-1</f>
        <v>0.13936880408253693</v>
      </c>
      <c r="G44" s="16">
        <f>+'SCC x Ano'!G76/'SCC x Ano'!G44-1</f>
        <v>0.24918353800583004</v>
      </c>
      <c r="H44" s="16">
        <f>+'SCC x Ano'!H76/'SCC x Ano'!H44-1</f>
        <v>0.79134291623946562</v>
      </c>
      <c r="I44" s="16">
        <f>+'SCC x Ano'!I76/'SCC x Ano'!I44-1</f>
        <v>-0.17800221403071248</v>
      </c>
      <c r="J44" s="16" t="e">
        <f>+'SCC x Ano'!J76/'SCC x Ano'!J44-1</f>
        <v>#DIV/0!</v>
      </c>
      <c r="K44" s="16">
        <f>+'SCC x Ano'!K76/'SCC x Ano'!K44-1</f>
        <v>-0.28571454016533304</v>
      </c>
      <c r="L44" s="16">
        <f>+'SCC x Ano'!L76/'SCC x Ano'!L44-1</f>
        <v>-6.8054107198638913E-2</v>
      </c>
    </row>
    <row r="45" spans="1:12" x14ac:dyDescent="0.25">
      <c r="A45" s="1" t="s">
        <v>537</v>
      </c>
      <c r="B45" s="16">
        <f>+'SCC x Ano'!B77/'SCC x Ano'!B45-1</f>
        <v>0.10200429029328961</v>
      </c>
      <c r="C45" s="16">
        <f>+'SCC x Ano'!C77/'SCC x Ano'!C45-1</f>
        <v>-0.14603213489075184</v>
      </c>
      <c r="D45" s="16">
        <f>+'SCC x Ano'!D77/'SCC x Ano'!D45-1</f>
        <v>4.3772180641754588E-3</v>
      </c>
      <c r="E45" s="16">
        <f>+'SCC x Ano'!E77/'SCC x Ano'!E45-1</f>
        <v>0.65842311772693751</v>
      </c>
      <c r="F45" s="16">
        <f>+'SCC x Ano'!F77/'SCC x Ano'!F45-1</f>
        <v>-3.5590691983664047E-2</v>
      </c>
      <c r="G45" s="16">
        <f>+'SCC x Ano'!G77/'SCC x Ano'!G45-1</f>
        <v>0.30263174774670443</v>
      </c>
      <c r="H45" s="16">
        <f>+'SCC x Ano'!H77/'SCC x Ano'!H45-1</f>
        <v>0.35911434845632906</v>
      </c>
      <c r="I45" s="16">
        <f>+'SCC x Ano'!I77/'SCC x Ano'!I45-1</f>
        <v>0.20428772871536993</v>
      </c>
      <c r="J45" s="16">
        <f>+'SCC x Ano'!J77/'SCC x Ano'!J45-1</f>
        <v>1.7747341228600466</v>
      </c>
      <c r="K45" s="16">
        <f>+'SCC x Ano'!K77/'SCC x Ano'!K45-1</f>
        <v>0.31541972187558009</v>
      </c>
      <c r="L45" s="16">
        <f>+'SCC x Ano'!L77/'SCC x Ano'!L45-1</f>
        <v>1.8585121568235996E-2</v>
      </c>
    </row>
    <row r="46" spans="1:12" x14ac:dyDescent="0.25">
      <c r="A46" s="1" t="s">
        <v>538</v>
      </c>
      <c r="B46" s="16">
        <f>+'SCC x Ano'!B78/'SCC x Ano'!B46-1</f>
        <v>-0.20858825569116202</v>
      </c>
      <c r="C46" s="16">
        <f>+'SCC x Ano'!C78/'SCC x Ano'!C46-1</f>
        <v>0.41621574993187171</v>
      </c>
      <c r="D46" s="16">
        <f>+'SCC x Ano'!D78/'SCC x Ano'!D46-1</f>
        <v>0.12583048507355277</v>
      </c>
      <c r="E46" s="16">
        <f>+'SCC x Ano'!E78/'SCC x Ano'!E46-1</f>
        <v>-0.86595751659863818</v>
      </c>
      <c r="F46" s="16">
        <f>+'SCC x Ano'!F78/'SCC x Ano'!F46-1</f>
        <v>0.1123920519678645</v>
      </c>
      <c r="G46" s="16">
        <f>+'SCC x Ano'!G78/'SCC x Ano'!G46-1</f>
        <v>-0.27469741153922167</v>
      </c>
      <c r="H46" s="16">
        <f>+'SCC x Ano'!H78/'SCC x Ano'!H46-1</f>
        <v>-7.2144798976458979E-3</v>
      </c>
      <c r="I46" s="16">
        <f>+'SCC x Ano'!I78/'SCC x Ano'!I46-1</f>
        <v>-6.7623650238831656E-2</v>
      </c>
      <c r="J46" s="16">
        <f>+'SCC x Ano'!J78/'SCC x Ano'!J46-1</f>
        <v>1.0870289993022419E-2</v>
      </c>
      <c r="K46" s="16">
        <f>+'SCC x Ano'!K78/'SCC x Ano'!K46-1</f>
        <v>0.21218801658062914</v>
      </c>
      <c r="L46" s="16">
        <f>+'SCC x Ano'!L78/'SCC x Ano'!L46-1</f>
        <v>9.4523826241854847E-2</v>
      </c>
    </row>
    <row r="47" spans="1:12" x14ac:dyDescent="0.25">
      <c r="A47" s="1" t="s">
        <v>539</v>
      </c>
      <c r="B47" s="16">
        <f>+'SCC x Ano'!B79/'SCC x Ano'!B47-1</f>
        <v>-0.15130153835243776</v>
      </c>
      <c r="C47" s="16">
        <f>+'SCC x Ano'!C79/'SCC x Ano'!C47-1</f>
        <v>0.15672087057548878</v>
      </c>
      <c r="D47" s="16">
        <f>+'SCC x Ano'!D79/'SCC x Ano'!D47-1</f>
        <v>0.34664591176935167</v>
      </c>
      <c r="E47" s="16">
        <f>+'SCC x Ano'!E79/'SCC x Ano'!E47-1</f>
        <v>1.5887575992770882</v>
      </c>
      <c r="F47" s="16">
        <f>+'SCC x Ano'!F79/'SCC x Ano'!F47-1</f>
        <v>3.7859245686568732E-2</v>
      </c>
      <c r="G47" s="16">
        <f>+'SCC x Ano'!G79/'SCC x Ano'!G47-1</f>
        <v>-7.9846818307213296E-2</v>
      </c>
      <c r="H47" s="16">
        <f>+'SCC x Ano'!H79/'SCC x Ano'!H47-1</f>
        <v>-0.27824138049750302</v>
      </c>
      <c r="I47" s="16">
        <f>+'SCC x Ano'!I79/'SCC x Ano'!I47-1</f>
        <v>-9.7506506750544841E-2</v>
      </c>
      <c r="J47" s="16">
        <f>+'SCC x Ano'!J79/'SCC x Ano'!J47-1</f>
        <v>-2.0152055620863418E-2</v>
      </c>
      <c r="K47" s="16">
        <f>+'SCC x Ano'!K79/'SCC x Ano'!K47-1</f>
        <v>5.4022749007745174E-2</v>
      </c>
      <c r="L47" s="16">
        <f>+'SCC x Ano'!L79/'SCC x Ano'!L47-1</f>
        <v>0.13207154717281666</v>
      </c>
    </row>
    <row r="48" spans="1:12" x14ac:dyDescent="0.25">
      <c r="A48" s="1" t="s">
        <v>540</v>
      </c>
      <c r="B48" s="16">
        <f>+'SCC x Ano'!B80/'SCC x Ano'!B48-1</f>
        <v>-0.12216956747945695</v>
      </c>
      <c r="C48" s="16">
        <f>+'SCC x Ano'!C80/'SCC x Ano'!C48-1</f>
        <v>0.42567277076125021</v>
      </c>
      <c r="D48" s="16">
        <f>+'SCC x Ano'!D80/'SCC x Ano'!D48-1</f>
        <v>0.45191848165287896</v>
      </c>
      <c r="E48" s="16">
        <f>+'SCC x Ano'!E80/'SCC x Ano'!E48-1</f>
        <v>2.4798187045766795</v>
      </c>
      <c r="F48" s="16">
        <f>+'SCC x Ano'!F80/'SCC x Ano'!F48-1</f>
        <v>7.7562320412204011E-2</v>
      </c>
      <c r="G48" s="16">
        <f>+'SCC x Ano'!G80/'SCC x Ano'!G48-1</f>
        <v>0.25623138691531855</v>
      </c>
      <c r="H48" s="16">
        <f>+'SCC x Ano'!H80/'SCC x Ano'!H48-1</f>
        <v>0.12768414999756561</v>
      </c>
      <c r="I48" s="16">
        <f>+'SCC x Ano'!I80/'SCC x Ano'!I48-1</f>
        <v>0.1484303975532264</v>
      </c>
      <c r="J48" s="16">
        <f>+'SCC x Ano'!J80/'SCC x Ano'!J48-1</f>
        <v>-0.48895655025094609</v>
      </c>
      <c r="K48" s="16">
        <f>+'SCC x Ano'!K80/'SCC x Ano'!K48-1</f>
        <v>0.34222444606653091</v>
      </c>
      <c r="L48" s="16">
        <f>+'SCC x Ano'!L80/'SCC x Ano'!L48-1</f>
        <v>0.26285626862381872</v>
      </c>
    </row>
    <row r="49" spans="1:12" x14ac:dyDescent="0.25">
      <c r="A49" s="1" t="s">
        <v>541</v>
      </c>
      <c r="B49" s="16">
        <f>+'SCC x Ano'!B81/'SCC x Ano'!B49-1</f>
        <v>-6.1567852399227241E-2</v>
      </c>
      <c r="C49" s="16">
        <f>+'SCC x Ano'!C81/'SCC x Ano'!C49-1</f>
        <v>0.35987796042640485</v>
      </c>
      <c r="D49" s="16">
        <f>+'SCC x Ano'!D81/'SCC x Ano'!D49-1</f>
        <v>4.1597769735476353E-2</v>
      </c>
      <c r="E49" s="16">
        <f>+'SCC x Ano'!E81/'SCC x Ano'!E49-1</f>
        <v>0.40759993841180764</v>
      </c>
      <c r="F49" s="16">
        <f>+'SCC x Ano'!F81/'SCC x Ano'!F49-1</f>
        <v>-2.8408118367383661E-2</v>
      </c>
      <c r="G49" s="16">
        <f>+'SCC x Ano'!G81/'SCC x Ano'!G49-1</f>
        <v>0.15716765079733386</v>
      </c>
      <c r="H49" s="16">
        <f>+'SCC x Ano'!H81/'SCC x Ano'!H49-1</f>
        <v>-1.6930451979091377E-4</v>
      </c>
      <c r="I49" s="16">
        <f>+'SCC x Ano'!I81/'SCC x Ano'!I49-1</f>
        <v>-3.2446057036848774E-2</v>
      </c>
      <c r="J49" s="16">
        <f>+'SCC x Ano'!J81/'SCC x Ano'!J49-1</f>
        <v>-0.75352766243934588</v>
      </c>
      <c r="K49" s="16">
        <f>+'SCC x Ano'!K81/'SCC x Ano'!K49-1</f>
        <v>9.1395467399903341E-2</v>
      </c>
      <c r="L49" s="16">
        <f>+'SCC x Ano'!L81/'SCC x Ano'!L49-1</f>
        <v>1.5065126559672404E-3</v>
      </c>
    </row>
    <row r="50" spans="1:12" x14ac:dyDescent="0.25">
      <c r="A50" s="1" t="s">
        <v>542</v>
      </c>
      <c r="B50" s="16">
        <f>+'SCC x Ano'!B82/'SCC x Ano'!B50-1</f>
        <v>-6.1202942732320853E-2</v>
      </c>
      <c r="C50" s="16">
        <f>+'SCC x Ano'!C82/'SCC x Ano'!C50-1</f>
        <v>31.229963954436933</v>
      </c>
      <c r="D50" s="16">
        <f>+'SCC x Ano'!D82/'SCC x Ano'!D50-1</f>
        <v>0.37102136400593078</v>
      </c>
      <c r="E50" s="16">
        <f>+'SCC x Ano'!E82/'SCC x Ano'!E50-1</f>
        <v>-7.4150630216454405E-2</v>
      </c>
      <c r="F50" s="16">
        <f>+'SCC x Ano'!F82/'SCC x Ano'!F50-1</f>
        <v>5.5853758716357671E-3</v>
      </c>
      <c r="G50" s="16">
        <f>+'SCC x Ano'!G82/'SCC x Ano'!G50-1</f>
        <v>1.7960162990598549E-2</v>
      </c>
      <c r="H50" s="16">
        <f>+'SCC x Ano'!H82/'SCC x Ano'!H50-1</f>
        <v>-9.6158174282204301E-2</v>
      </c>
      <c r="I50" s="16">
        <f>+'SCC x Ano'!I82/'SCC x Ano'!I50-1</f>
        <v>0.24138798818134077</v>
      </c>
      <c r="J50" s="16">
        <f>+'SCC x Ano'!J82/'SCC x Ano'!J50-1</f>
        <v>-0.26027932471383586</v>
      </c>
      <c r="K50" s="16">
        <f>+'SCC x Ano'!K82/'SCC x Ano'!K50-1</f>
        <v>1.5901523294321152E-2</v>
      </c>
      <c r="L50" s="16">
        <f>+'SCC x Ano'!L82/'SCC x Ano'!L50-1</f>
        <v>0.34674524900191384</v>
      </c>
    </row>
    <row r="51" spans="1:12" x14ac:dyDescent="0.25">
      <c r="A51" s="1" t="s">
        <v>543</v>
      </c>
      <c r="B51" s="16">
        <f>+'SCC x Ano'!B83/'SCC x Ano'!B51-1</f>
        <v>-6.6640129064487907E-2</v>
      </c>
      <c r="C51" s="16">
        <f>+'SCC x Ano'!C83/'SCC x Ano'!C51-1</f>
        <v>-0.13600808624202054</v>
      </c>
      <c r="D51" s="16">
        <f>+'SCC x Ano'!D83/'SCC x Ano'!D51-1</f>
        <v>-4.9421572605701902E-2</v>
      </c>
      <c r="E51" s="16">
        <f>+'SCC x Ano'!E83/'SCC x Ano'!E51-1</f>
        <v>-2.8355911636656295E-2</v>
      </c>
      <c r="F51" s="16">
        <f>+'SCC x Ano'!F83/'SCC x Ano'!F51-1</f>
        <v>-4.4540087062163614E-2</v>
      </c>
      <c r="G51" s="16">
        <f>+'SCC x Ano'!G83/'SCC x Ano'!G51-1</f>
        <v>0.19224147324053265</v>
      </c>
      <c r="H51" s="16">
        <f>+'SCC x Ano'!H83/'SCC x Ano'!H51-1</f>
        <v>-6.2289877001466931E-2</v>
      </c>
      <c r="I51" s="16">
        <f>+'SCC x Ano'!I83/'SCC x Ano'!I51-1</f>
        <v>-9.9163230369360811E-2</v>
      </c>
      <c r="J51" s="16">
        <f>+'SCC x Ano'!J83/'SCC x Ano'!J51-1</f>
        <v>0.21264237772233074</v>
      </c>
      <c r="K51" s="16">
        <f>+'SCC x Ano'!K83/'SCC x Ano'!K51-1</f>
        <v>-1.859010106215464E-2</v>
      </c>
      <c r="L51" s="16">
        <f>+'SCC x Ano'!L83/'SCC x Ano'!L51-1</f>
        <v>-4.2182577007886302E-2</v>
      </c>
    </row>
    <row r="52" spans="1:12" x14ac:dyDescent="0.25">
      <c r="A52" s="1" t="s">
        <v>544</v>
      </c>
      <c r="B52" s="16">
        <f>+'SCC x Ano'!B84/'SCC x Ano'!B52-1</f>
        <v>-7.4176811465171077E-2</v>
      </c>
      <c r="C52" s="16">
        <f>+'SCC x Ano'!C84/'SCC x Ano'!C52-1</f>
        <v>0.29517014262972707</v>
      </c>
      <c r="D52" s="16">
        <f>+'SCC x Ano'!D84/'SCC x Ano'!D52-1</f>
        <v>8.2859965558679471E-2</v>
      </c>
      <c r="E52" s="16">
        <f>+'SCC x Ano'!E84/'SCC x Ano'!E52-1</f>
        <v>0.33810845079481</v>
      </c>
      <c r="F52" s="16">
        <f>+'SCC x Ano'!F84/'SCC x Ano'!F52-1</f>
        <v>-2.518593667088298E-2</v>
      </c>
      <c r="G52" s="16">
        <f>+'SCC x Ano'!G84/'SCC x Ano'!G52-1</f>
        <v>-8.4208295973067782E-2</v>
      </c>
      <c r="H52" s="16">
        <f>+'SCC x Ano'!H84/'SCC x Ano'!H52-1</f>
        <v>-4.5862340061492368E-2</v>
      </c>
      <c r="I52" s="16">
        <f>+'SCC x Ano'!I84/'SCC x Ano'!I52-1</f>
        <v>2.5279106559372266E-2</v>
      </c>
      <c r="J52" s="16">
        <f>+'SCC x Ano'!J84/'SCC x Ano'!J52-1</f>
        <v>0.22883483249481662</v>
      </c>
      <c r="K52" s="16">
        <f>+'SCC x Ano'!K84/'SCC x Ano'!K52-1</f>
        <v>-9.7383330682485614E-2</v>
      </c>
      <c r="L52" s="16">
        <f>+'SCC x Ano'!L84/'SCC x Ano'!L52-1</f>
        <v>8.5739494675003414E-3</v>
      </c>
    </row>
    <row r="53" spans="1:12" x14ac:dyDescent="0.25">
      <c r="A53" s="1" t="s">
        <v>545</v>
      </c>
      <c r="B53" s="16">
        <f>+'SCC x Ano'!B85/'SCC x Ano'!B53-1</f>
        <v>-0.37542994602355684</v>
      </c>
      <c r="C53" s="16">
        <f>+'SCC x Ano'!C85/'SCC x Ano'!C53-1</f>
        <v>0.12279596846999241</v>
      </c>
      <c r="D53" s="16">
        <f>+'SCC x Ano'!D85/'SCC x Ano'!D53-1</f>
        <v>0.12247691336080346</v>
      </c>
      <c r="E53" s="16">
        <f>+'SCC x Ano'!E85/'SCC x Ano'!E53-1</f>
        <v>0.42122470616871088</v>
      </c>
      <c r="F53" s="16">
        <f>+'SCC x Ano'!F85/'SCC x Ano'!F53-1</f>
        <v>3.0218546993652673E-2</v>
      </c>
      <c r="G53" s="16">
        <f>+'SCC x Ano'!G85/'SCC x Ano'!G53-1</f>
        <v>-1.0564126441995114E-2</v>
      </c>
      <c r="H53" s="16">
        <f>+'SCC x Ano'!H85/'SCC x Ano'!H53-1</f>
        <v>5.3516469529266697E-3</v>
      </c>
      <c r="I53" s="16">
        <f>+'SCC x Ano'!I85/'SCC x Ano'!I53-1</f>
        <v>-8.7464743696917702E-2</v>
      </c>
      <c r="J53" s="16">
        <f>+'SCC x Ano'!J85/'SCC x Ano'!J53-1</f>
        <v>0.40805107972054144</v>
      </c>
      <c r="K53" s="16">
        <f>+'SCC x Ano'!K85/'SCC x Ano'!K53-1</f>
        <v>9.1149236983407933E-2</v>
      </c>
      <c r="L53" s="16">
        <f>+'SCC x Ano'!L85/'SCC x Ano'!L53-1</f>
        <v>2.0844088440874264E-2</v>
      </c>
    </row>
    <row r="54" spans="1:12" x14ac:dyDescent="0.25">
      <c r="A54" s="1" t="s">
        <v>546</v>
      </c>
      <c r="B54" s="16">
        <f>+'SCC x Ano'!B86/'SCC x Ano'!B54-1</f>
        <v>0.13081019430147367</v>
      </c>
      <c r="C54" s="16">
        <f>+'SCC x Ano'!C86/'SCC x Ano'!C54-1</f>
        <v>0.31513322931006194</v>
      </c>
      <c r="D54" s="16">
        <f>+'SCC x Ano'!D86/'SCC x Ano'!D54-1</f>
        <v>-4.995276565482365E-2</v>
      </c>
      <c r="E54" s="16">
        <f>+'SCC x Ano'!E86/'SCC x Ano'!E54-1</f>
        <v>-3.8137105356702006E-2</v>
      </c>
      <c r="F54" s="16">
        <f>+'SCC x Ano'!F86/'SCC x Ano'!F54-1</f>
        <v>3.8796445632465204E-3</v>
      </c>
      <c r="G54" s="16">
        <f>+'SCC x Ano'!G86/'SCC x Ano'!G54-1</f>
        <v>0.11804967362119201</v>
      </c>
      <c r="H54" s="16">
        <f>+'SCC x Ano'!H86/'SCC x Ano'!H54-1</f>
        <v>0.17404080271639355</v>
      </c>
      <c r="I54" s="16">
        <f>+'SCC x Ano'!I86/'SCC x Ano'!I54-1</f>
        <v>-0.40317027126549365</v>
      </c>
      <c r="J54" s="16">
        <f>+'SCC x Ano'!J86/'SCC x Ano'!J54-1</f>
        <v>0.11000025394826629</v>
      </c>
      <c r="K54" s="16">
        <f>+'SCC x Ano'!K86/'SCC x Ano'!K54-1</f>
        <v>-4.3404852113536507E-2</v>
      </c>
      <c r="L54" s="16">
        <f>+'SCC x Ano'!L86/'SCC x Ano'!L54-1</f>
        <v>-3.61809619743656E-2</v>
      </c>
    </row>
    <row r="55" spans="1:12" x14ac:dyDescent="0.25">
      <c r="A55" s="1" t="s">
        <v>547</v>
      </c>
      <c r="B55" s="16">
        <f>+'SCC x Ano'!B87/'SCC x Ano'!B55-1</f>
        <v>-0.3853804038765295</v>
      </c>
      <c r="C55" s="16">
        <f>+'SCC x Ano'!C87/'SCC x Ano'!C55-1</f>
        <v>4.857173431806916E-2</v>
      </c>
      <c r="D55" s="16">
        <f>+'SCC x Ano'!D87/'SCC x Ano'!D55-1</f>
        <v>4.5950763862773636E-2</v>
      </c>
      <c r="E55" s="16">
        <f>+'SCC x Ano'!E87/'SCC x Ano'!E55-1</f>
        <v>0.56087007174487513</v>
      </c>
      <c r="F55" s="16">
        <f>+'SCC x Ano'!F87/'SCC x Ano'!F55-1</f>
        <v>1.5534077636542687E-2</v>
      </c>
      <c r="G55" s="16">
        <f>+'SCC x Ano'!G87/'SCC x Ano'!G55-1</f>
        <v>4.353374324144843E-3</v>
      </c>
      <c r="H55" s="16">
        <f>+'SCC x Ano'!H87/'SCC x Ano'!H55-1</f>
        <v>-3.3630660912949972E-2</v>
      </c>
      <c r="I55" s="16">
        <f>+'SCC x Ano'!I87/'SCC x Ano'!I55-1</f>
        <v>-4.3571832196936278E-2</v>
      </c>
      <c r="J55" s="16">
        <f>+'SCC x Ano'!J87/'SCC x Ano'!J55-1</f>
        <v>0.89235325365838336</v>
      </c>
      <c r="K55" s="16">
        <f>+'SCC x Ano'!K87/'SCC x Ano'!K55-1</f>
        <v>-6.6886162611518807E-2</v>
      </c>
      <c r="L55" s="16">
        <f>+'SCC x Ano'!L87/'SCC x Ano'!L55-1</f>
        <v>1.0390100294446647E-2</v>
      </c>
    </row>
    <row r="56" spans="1:12" x14ac:dyDescent="0.25">
      <c r="A56" s="1" t="s">
        <v>548</v>
      </c>
      <c r="B56" s="16">
        <f>+'SCC x Ano'!B88/'SCC x Ano'!B56-1</f>
        <v>-0.11335401662929778</v>
      </c>
      <c r="C56" s="16">
        <f>+'SCC x Ano'!C88/'SCC x Ano'!C56-1</f>
        <v>0.27802728530686593</v>
      </c>
      <c r="D56" s="16">
        <f>+'SCC x Ano'!D88/'SCC x Ano'!D56-1</f>
        <v>0.30151494985487792</v>
      </c>
      <c r="E56" s="16">
        <f>+'SCC x Ano'!E88/'SCC x Ano'!E56-1</f>
        <v>3.3303922002859121</v>
      </c>
      <c r="F56" s="16">
        <f>+'SCC x Ano'!F88/'SCC x Ano'!F56-1</f>
        <v>-7.0199239025724447E-3</v>
      </c>
      <c r="G56" s="16">
        <f>+'SCC x Ano'!G88/'SCC x Ano'!G56-1</f>
        <v>2.8666711268764411E-2</v>
      </c>
      <c r="H56" s="16">
        <f>+'SCC x Ano'!H88/'SCC x Ano'!H56-1</f>
        <v>-6.1297716226110466E-2</v>
      </c>
      <c r="I56" s="16">
        <f>+'SCC x Ano'!I88/'SCC x Ano'!I56-1</f>
        <v>-3.5724665234669439E-2</v>
      </c>
      <c r="J56" s="16">
        <f>+'SCC x Ano'!J88/'SCC x Ano'!J56-1</f>
        <v>-0.22499166565907414</v>
      </c>
      <c r="K56" s="16">
        <f>+'SCC x Ano'!K88/'SCC x Ano'!K56-1</f>
        <v>-9.3850078022317818E-2</v>
      </c>
      <c r="L56" s="16">
        <f>+'SCC x Ano'!L88/'SCC x Ano'!L56-1</f>
        <v>7.8823556925621263E-2</v>
      </c>
    </row>
    <row r="57" spans="1:12" x14ac:dyDescent="0.25">
      <c r="A57" s="1" t="s">
        <v>549</v>
      </c>
      <c r="B57" s="16">
        <f>+'SCC x Ano'!B89/'SCC x Ano'!B57-1</f>
        <v>-1.4711401741804853E-3</v>
      </c>
      <c r="C57" s="16">
        <f>+'SCC x Ano'!C89/'SCC x Ano'!C57-1</f>
        <v>-3.407254218810718E-3</v>
      </c>
      <c r="D57" s="16">
        <f>+'SCC x Ano'!D89/'SCC x Ano'!D57-1</f>
        <v>4.2161081983989046E-2</v>
      </c>
      <c r="E57" s="16">
        <f>+'SCC x Ano'!E89/'SCC x Ano'!E57-1</f>
        <v>0.53185763614350878</v>
      </c>
      <c r="F57" s="16">
        <f>+'SCC x Ano'!F89/'SCC x Ano'!F57-1</f>
        <v>8.3617235646539001E-2</v>
      </c>
      <c r="G57" s="16">
        <f>+'SCC x Ano'!G89/'SCC x Ano'!G57-1</f>
        <v>0.13056565809479737</v>
      </c>
      <c r="H57" s="16">
        <f>+'SCC x Ano'!H89/'SCC x Ano'!H57-1</f>
        <v>-6.156091738232683E-2</v>
      </c>
      <c r="I57" s="16">
        <f>+'SCC x Ano'!I89/'SCC x Ano'!I57-1</f>
        <v>0.24292822958832083</v>
      </c>
      <c r="J57" s="16">
        <f>+'SCC x Ano'!J89/'SCC x Ano'!J57-1</f>
        <v>0.12132133218746177</v>
      </c>
      <c r="K57" s="16">
        <f>+'SCC x Ano'!K89/'SCC x Ano'!K57-1</f>
        <v>-4.9688634418253996E-2</v>
      </c>
      <c r="L57" s="16">
        <f>+'SCC x Ano'!L89/'SCC x Ano'!L57-1</f>
        <v>6.3044824217606266E-2</v>
      </c>
    </row>
    <row r="58" spans="1:12" x14ac:dyDescent="0.25">
      <c r="A58" s="1" t="s">
        <v>550</v>
      </c>
      <c r="B58" s="16">
        <f>+'SCC x Ano'!B90/'SCC x Ano'!B58-1</f>
        <v>2.4413122678742072E-2</v>
      </c>
      <c r="C58" s="16">
        <f>+'SCC x Ano'!C90/'SCC x Ano'!C58-1</f>
        <v>0.2203598594428875</v>
      </c>
      <c r="D58" s="16">
        <f>+'SCC x Ano'!D90/'SCC x Ano'!D58-1</f>
        <v>7.182942348082455E-2</v>
      </c>
      <c r="E58" s="16">
        <f>+'SCC x Ano'!E90/'SCC x Ano'!E58-1</f>
        <v>-0.1525293843706822</v>
      </c>
      <c r="F58" s="16">
        <f>+'SCC x Ano'!F90/'SCC x Ano'!F58-1</f>
        <v>2.7778483610229499E-2</v>
      </c>
      <c r="G58" s="16">
        <f>+'SCC x Ano'!G90/'SCC x Ano'!G58-1</f>
        <v>0.13039927931873563</v>
      </c>
      <c r="H58" s="16">
        <f>+'SCC x Ano'!H90/'SCC x Ano'!H58-1</f>
        <v>2.8700313327843396E-2</v>
      </c>
      <c r="I58" s="16">
        <f>+'SCC x Ano'!I90/'SCC x Ano'!I58-1</f>
        <v>-4.2159673897495309E-2</v>
      </c>
      <c r="J58" s="16">
        <f>+'SCC x Ano'!J90/'SCC x Ano'!J58-1</f>
        <v>0.15339704725200609</v>
      </c>
      <c r="K58" s="16">
        <f>+'SCC x Ano'!K90/'SCC x Ano'!K58-1</f>
        <v>-2.3088795749318658E-3</v>
      </c>
      <c r="L58" s="16">
        <f>+'SCC x Ano'!L90/'SCC x Ano'!L58-1</f>
        <v>4.6968974990849732E-2</v>
      </c>
    </row>
    <row r="59" spans="1:12" x14ac:dyDescent="0.25">
      <c r="A59" s="1" t="s">
        <v>551</v>
      </c>
      <c r="B59" s="16">
        <f>+'SCC x Ano'!B91/'SCC x Ano'!B59-1</f>
        <v>-2.4995144691809079E-2</v>
      </c>
      <c r="C59" s="16">
        <f>+'SCC x Ano'!C91/'SCC x Ano'!C59-1</f>
        <v>-0.23409535846503104</v>
      </c>
      <c r="D59" s="16">
        <f>+'SCC x Ano'!D91/'SCC x Ano'!D59-1</f>
        <v>-2.3118453183537335E-2</v>
      </c>
      <c r="E59" s="16">
        <f>+'SCC x Ano'!E91/'SCC x Ano'!E59-1</f>
        <v>0.35595175626508246</v>
      </c>
      <c r="F59" s="16">
        <f>+'SCC x Ano'!F91/'SCC x Ano'!F59-1</f>
        <v>2.0795802147086428E-2</v>
      </c>
      <c r="G59" s="16">
        <f>+'SCC x Ano'!G91/'SCC x Ano'!G59-1</f>
        <v>-9.6080488154270949E-3</v>
      </c>
      <c r="H59" s="16">
        <f>+'SCC x Ano'!H91/'SCC x Ano'!H59-1</f>
        <v>-4.7765004870996663E-2</v>
      </c>
      <c r="I59" s="16">
        <f>+'SCC x Ano'!I91/'SCC x Ano'!I59-1</f>
        <v>6.9630972640875033E-2</v>
      </c>
      <c r="J59" s="16">
        <f>+'SCC x Ano'!J91/'SCC x Ano'!J59-1</f>
        <v>1.6058362300667786</v>
      </c>
      <c r="K59" s="16">
        <f>+'SCC x Ano'!K91/'SCC x Ano'!K59-1</f>
        <v>-8.8175239671081762E-2</v>
      </c>
      <c r="L59" s="16">
        <f>+'SCC x Ano'!L91/'SCC x Ano'!L59-1</f>
        <v>-7.6205509530953286E-3</v>
      </c>
    </row>
    <row r="60" spans="1:12" x14ac:dyDescent="0.25">
      <c r="A60" s="1" t="s">
        <v>552</v>
      </c>
      <c r="B60" s="16">
        <f>+'SCC x Ano'!B92/'SCC x Ano'!B60-1</f>
        <v>0.52925552372880524</v>
      </c>
      <c r="C60" s="16">
        <f>+'SCC x Ano'!C92/'SCC x Ano'!C60-1</f>
        <v>-8.591521999373597E-2</v>
      </c>
      <c r="D60" s="16">
        <f>+'SCC x Ano'!D92/'SCC x Ano'!D60-1</f>
        <v>0.1999599864991175</v>
      </c>
      <c r="E60" s="16">
        <f>+'SCC x Ano'!E92/'SCC x Ano'!E60-1</f>
        <v>0.13460326889083918</v>
      </c>
      <c r="F60" s="16">
        <f>+'SCC x Ano'!F92/'SCC x Ano'!F60-1</f>
        <v>5.2514760302669661E-2</v>
      </c>
      <c r="G60" s="16">
        <f>+'SCC x Ano'!G92/'SCC x Ano'!G60-1</f>
        <v>-0.44098630621348422</v>
      </c>
      <c r="H60" s="16">
        <f>+'SCC x Ano'!H92/'SCC x Ano'!H60-1</f>
        <v>4.1642228847061924E-2</v>
      </c>
      <c r="I60" s="16">
        <f>+'SCC x Ano'!I92/'SCC x Ano'!I60-1</f>
        <v>0.18419296709480615</v>
      </c>
      <c r="J60" s="16">
        <f>+'SCC x Ano'!J92/'SCC x Ano'!J60-1</f>
        <v>-0.13230167780232882</v>
      </c>
      <c r="K60" s="16">
        <f>+'SCC x Ano'!K92/'SCC x Ano'!K60-1</f>
        <v>8.6846267384990794E-2</v>
      </c>
      <c r="L60" s="16">
        <f>+'SCC x Ano'!L92/'SCC x Ano'!L60-1</f>
        <v>0.13489007800508679</v>
      </c>
    </row>
    <row r="61" spans="1:12" x14ac:dyDescent="0.25">
      <c r="A61" s="1" t="s">
        <v>553</v>
      </c>
      <c r="B61" s="16">
        <f>+'SCC x Ano'!B93/'SCC x Ano'!B61-1</f>
        <v>-4.3050212530966525E-2</v>
      </c>
      <c r="C61" s="16">
        <f>+'SCC x Ano'!C93/'SCC x Ano'!C61-1</f>
        <v>-0.147522226975626</v>
      </c>
      <c r="D61" s="16">
        <f>+'SCC x Ano'!D93/'SCC x Ano'!D61-1</f>
        <v>0.13163762789301647</v>
      </c>
      <c r="E61" s="16">
        <f>+'SCC x Ano'!E93/'SCC x Ano'!E61-1</f>
        <v>0.16199931551911795</v>
      </c>
      <c r="F61" s="16">
        <f>+'SCC x Ano'!F93/'SCC x Ano'!F61-1</f>
        <v>9.1395890916426303E-2</v>
      </c>
      <c r="G61" s="16">
        <f>+'SCC x Ano'!G93/'SCC x Ano'!G61-1</f>
        <v>0.15507738301685792</v>
      </c>
      <c r="H61" s="16">
        <f>+'SCC x Ano'!H93/'SCC x Ano'!H61-1</f>
        <v>-0.17728528663210663</v>
      </c>
      <c r="I61" s="16">
        <f>+'SCC x Ano'!I93/'SCC x Ano'!I61-1</f>
        <v>-1.3629345159041129E-2</v>
      </c>
      <c r="J61" s="16">
        <f>+'SCC x Ano'!J93/'SCC x Ano'!J61-1</f>
        <v>0.13842602132401161</v>
      </c>
      <c r="K61" s="16">
        <f>+'SCC x Ano'!K93/'SCC x Ano'!K61-1</f>
        <v>3.2101172186073779E-2</v>
      </c>
      <c r="L61" s="16">
        <f>+'SCC x Ano'!L93/'SCC x Ano'!L61-1</f>
        <v>7.3322437398460671E-2</v>
      </c>
    </row>
    <row r="62" spans="1:12" x14ac:dyDescent="0.25">
      <c r="A62" s="1" t="s">
        <v>554</v>
      </c>
      <c r="B62" s="16">
        <f>+'SCC x Ano'!B94/'SCC x Ano'!B62-1</f>
        <v>9.6125399673908429E-2</v>
      </c>
      <c r="C62" s="16">
        <f>+'SCC x Ano'!C94/'SCC x Ano'!C62-1</f>
        <v>-0.17880441048214257</v>
      </c>
      <c r="D62" s="16">
        <f>+'SCC x Ano'!D94/'SCC x Ano'!D62-1</f>
        <v>2.8549294119716961E-2</v>
      </c>
      <c r="E62" s="16">
        <f>+'SCC x Ano'!E94/'SCC x Ano'!E62-1</f>
        <v>-0.53167674404466092</v>
      </c>
      <c r="F62" s="16">
        <f>+'SCC x Ano'!F94/'SCC x Ano'!F62-1</f>
        <v>7.343975895651722E-3</v>
      </c>
      <c r="G62" s="16">
        <f>+'SCC x Ano'!G94/'SCC x Ano'!G62-1</f>
        <v>1.4031184829450316E-2</v>
      </c>
      <c r="H62" s="16">
        <f>+'SCC x Ano'!H94/'SCC x Ano'!H62-1</f>
        <v>-1.2879750491852526E-2</v>
      </c>
      <c r="I62" s="16">
        <f>+'SCC x Ano'!I94/'SCC x Ano'!I62-1</f>
        <v>-1.5595082231120494E-2</v>
      </c>
      <c r="J62" s="16">
        <f>+'SCC x Ano'!J94/'SCC x Ano'!J62-1</f>
        <v>0.46670307292306856</v>
      </c>
      <c r="K62" s="16">
        <f>+'SCC x Ano'!K94/'SCC x Ano'!K62-1</f>
        <v>0.21984962403757291</v>
      </c>
      <c r="L62" s="16">
        <f>+'SCC x Ano'!L94/'SCC x Ano'!L62-1</f>
        <v>2.4740937251132911E-2</v>
      </c>
    </row>
    <row r="63" spans="1:12" x14ac:dyDescent="0.25">
      <c r="A63" s="1" t="s">
        <v>555</v>
      </c>
      <c r="B63" s="16">
        <f>+'SCC x Ano'!B95/'SCC x Ano'!B63-1</f>
        <v>-7.9700070963864555E-2</v>
      </c>
      <c r="C63" s="16">
        <f>+'SCC x Ano'!C95/'SCC x Ano'!C63-1</f>
        <v>-0.1430345901861797</v>
      </c>
      <c r="D63" s="16">
        <f>+'SCC x Ano'!D95/'SCC x Ano'!D63-1</f>
        <v>1.1387318608378987</v>
      </c>
      <c r="E63" s="16">
        <f>+'SCC x Ano'!E95/'SCC x Ano'!E63-1</f>
        <v>-0.11682504729971821</v>
      </c>
      <c r="F63" s="16">
        <f>+'SCC x Ano'!F95/'SCC x Ano'!F63-1</f>
        <v>2.0489529667687245E-2</v>
      </c>
      <c r="G63" s="16">
        <f>+'SCC x Ano'!G95/'SCC x Ano'!G63-1</f>
        <v>-1.395870393146692E-2</v>
      </c>
      <c r="H63" s="16">
        <f>+'SCC x Ano'!H95/'SCC x Ano'!H63-1</f>
        <v>-0.1547607631234269</v>
      </c>
      <c r="I63" s="16">
        <f>+'SCC x Ano'!I95/'SCC x Ano'!I63-1</f>
        <v>6.0616295255973007E-3</v>
      </c>
      <c r="J63" s="16">
        <f>+'SCC x Ano'!J95/'SCC x Ano'!J63-1</f>
        <v>-0.93487935575473202</v>
      </c>
      <c r="K63" s="16">
        <f>+'SCC x Ano'!K95/'SCC x Ano'!K63-1</f>
        <v>0.12469550499768634</v>
      </c>
      <c r="L63" s="16">
        <f>+'SCC x Ano'!L95/'SCC x Ano'!L63-1</f>
        <v>0.18498887361884453</v>
      </c>
    </row>
    <row r="64" spans="1:12" x14ac:dyDescent="0.25">
      <c r="A64" s="1" t="s">
        <v>95</v>
      </c>
      <c r="B64" s="16">
        <f>+'SCC x Ano'!B96/'SCC x Ano'!B64-1</f>
        <v>-0.15602329336027865</v>
      </c>
      <c r="C64" s="16">
        <f>+'SCC x Ano'!C96/'SCC x Ano'!C64-1</f>
        <v>0.14064220423847007</v>
      </c>
      <c r="D64" s="16">
        <f>+'SCC x Ano'!D96/'SCC x Ano'!D64-1</f>
        <v>0.17496552750539585</v>
      </c>
      <c r="E64" s="16">
        <f>+'SCC x Ano'!E96/'SCC x Ano'!E64-1</f>
        <v>2.0948568490322703</v>
      </c>
      <c r="F64" s="16">
        <f>+'SCC x Ano'!F96/'SCC x Ano'!F64-1</f>
        <v>9.889034332854596E-3</v>
      </c>
      <c r="G64" s="16">
        <f>+'SCC x Ano'!G96/'SCC x Ano'!G64-1</f>
        <v>2.2350355898029806E-2</v>
      </c>
      <c r="H64" s="16">
        <f>+'SCC x Ano'!H96/'SCC x Ano'!H64-1</f>
        <v>-4.3367657452808461E-2</v>
      </c>
      <c r="I64" s="16">
        <f>+'SCC x Ano'!I96/'SCC x Ano'!I64-1</f>
        <v>-2.8294362600754019E-2</v>
      </c>
      <c r="J64" s="16">
        <f>+'SCC x Ano'!J96/'SCC x Ano'!J64-1</f>
        <v>-0.10593022832146237</v>
      </c>
      <c r="K64" s="16">
        <f>+'SCC x Ano'!K96/'SCC x Ano'!K64-1</f>
        <v>-6.5956234020263071E-2</v>
      </c>
      <c r="L64" s="16">
        <f>+'SCC x Ano'!L96/'SCC x Ano'!L64-1</f>
        <v>5.4850066068421244E-2</v>
      </c>
    </row>
    <row r="65" spans="1:12" x14ac:dyDescent="0.25">
      <c r="A65" s="1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s="123" customFormat="1" x14ac:dyDescent="0.25"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939</v>
      </c>
    </row>
    <row r="69" spans="1:12" x14ac:dyDescent="0.25">
      <c r="A69" s="1" t="s">
        <v>529</v>
      </c>
      <c r="B69" s="16">
        <f>+'SCC x Ano'!B101/'SCC x Ano'!B69-1</f>
        <v>0.20781514860549355</v>
      </c>
      <c r="C69" s="16">
        <f>+'SCC x Ano'!C101/'SCC x Ano'!C69-1</f>
        <v>1.2734313720657719</v>
      </c>
      <c r="D69" s="16">
        <f>+'SCC x Ano'!D101/'SCC x Ano'!D69-1</f>
        <v>0.26142385897427012</v>
      </c>
      <c r="E69" s="16">
        <f>+'SCC x Ano'!E101/'SCC x Ano'!E69-1</f>
        <v>1.5805397572956013</v>
      </c>
      <c r="F69" s="16">
        <f>+'SCC x Ano'!F101/'SCC x Ano'!F69-1</f>
        <v>0.13171486362795171</v>
      </c>
      <c r="G69" s="16">
        <f>+'SCC x Ano'!G101/'SCC x Ano'!G69-1</f>
        <v>0.17154197939157112</v>
      </c>
      <c r="H69" s="16">
        <f>+'SCC x Ano'!H101/'SCC x Ano'!H69-1</f>
        <v>-7.5890555806743754E-2</v>
      </c>
      <c r="I69" s="16">
        <f>+'SCC x Ano'!I101/'SCC x Ano'!I69-1</f>
        <v>-0.23856038403305202</v>
      </c>
      <c r="J69" s="16">
        <f>+'SCC x Ano'!J101/'SCC x Ano'!J69-1</f>
        <v>-7.9952439368077499E-2</v>
      </c>
      <c r="K69" s="16">
        <f>+'SCC x Ano'!K101/'SCC x Ano'!K69-1</f>
        <v>0.20113014490914005</v>
      </c>
      <c r="L69" s="16">
        <f>+'SCC x Ano'!L101/'SCC x Ano'!L69-1</f>
        <v>0.17831537859251889</v>
      </c>
    </row>
    <row r="70" spans="1:12" x14ac:dyDescent="0.25">
      <c r="A70" s="1" t="s">
        <v>530</v>
      </c>
      <c r="B70" s="16">
        <f>+'SCC x Ano'!B102/'SCC x Ano'!B70-1</f>
        <v>-0.23612767154918879</v>
      </c>
      <c r="C70" s="16">
        <f>+'SCC x Ano'!C102/'SCC x Ano'!C70-1</f>
        <v>0.23411322615324326</v>
      </c>
      <c r="D70" s="16">
        <f>+'SCC x Ano'!D102/'SCC x Ano'!D70-1</f>
        <v>0.47604056558650165</v>
      </c>
      <c r="E70" s="16" t="e">
        <f>+'SCC x Ano'!E102/'SCC x Ano'!E70-1</f>
        <v>#DIV/0!</v>
      </c>
      <c r="F70" s="16">
        <f>+'SCC x Ano'!F102/'SCC x Ano'!F70-1</f>
        <v>-8.2459734297305465E-2</v>
      </c>
      <c r="G70" s="16">
        <f>+'SCC x Ano'!G102/'SCC x Ano'!G70-1</f>
        <v>-0.10416254934611491</v>
      </c>
      <c r="H70" s="16">
        <f>+'SCC x Ano'!H102/'SCC x Ano'!H70-1</f>
        <v>8.1725339728563773E-2</v>
      </c>
      <c r="I70" s="16">
        <f>+'SCC x Ano'!I102/'SCC x Ano'!I70-1</f>
        <v>0.56500239256042617</v>
      </c>
      <c r="J70" s="16">
        <f>+'SCC x Ano'!J102/'SCC x Ano'!J70-1</f>
        <v>4.3966529305111468E-2</v>
      </c>
      <c r="K70" s="16">
        <f>+'SCC x Ano'!K102/'SCC x Ano'!K70-1</f>
        <v>0.25692833108873847</v>
      </c>
      <c r="L70" s="16">
        <f>+'SCC x Ano'!L102/'SCC x Ano'!L70-1</f>
        <v>0.11804502096542091</v>
      </c>
    </row>
    <row r="71" spans="1:12" x14ac:dyDescent="0.25">
      <c r="A71" s="1" t="s">
        <v>531</v>
      </c>
      <c r="B71" s="16">
        <f>+'SCC x Ano'!B103/'SCC x Ano'!B71-1</f>
        <v>0.44633014556987716</v>
      </c>
      <c r="C71" s="16">
        <f>+'SCC x Ano'!C103/'SCC x Ano'!C71-1</f>
        <v>9.0570720062293164E-2</v>
      </c>
      <c r="D71" s="16">
        <f>+'SCC x Ano'!D103/'SCC x Ano'!D71-1</f>
        <v>0.15436922728622871</v>
      </c>
      <c r="E71" s="16">
        <f>+'SCC x Ano'!E103/'SCC x Ano'!E71-1</f>
        <v>-1</v>
      </c>
      <c r="F71" s="16">
        <f>+'SCC x Ano'!F103/'SCC x Ano'!F71-1</f>
        <v>8.8407570381608735E-2</v>
      </c>
      <c r="G71" s="16">
        <f>+'SCC x Ano'!G103/'SCC x Ano'!G71-1</f>
        <v>0.17797302269758819</v>
      </c>
      <c r="H71" s="16">
        <f>+'SCC x Ano'!H103/'SCC x Ano'!H71-1</f>
        <v>0.55965160239929967</v>
      </c>
      <c r="I71" s="16">
        <f>+'SCC x Ano'!I103/'SCC x Ano'!I71-1</f>
        <v>0.22463974013313792</v>
      </c>
      <c r="J71" s="16">
        <f>+'SCC x Ano'!J103/'SCC x Ano'!J71-1</f>
        <v>-7.0037415601475805E-2</v>
      </c>
      <c r="K71" s="16">
        <f>+'SCC x Ano'!K103/'SCC x Ano'!K71-1</f>
        <v>0.42503140163834452</v>
      </c>
      <c r="L71" s="16">
        <f>+'SCC x Ano'!L103/'SCC x Ano'!L71-1</f>
        <v>0.15861502626394608</v>
      </c>
    </row>
    <row r="72" spans="1:12" x14ac:dyDescent="0.25">
      <c r="A72" s="1" t="s">
        <v>532</v>
      </c>
      <c r="B72" s="16">
        <f>+'SCC x Ano'!B104/'SCC x Ano'!B72-1</f>
        <v>0.27739126752000032</v>
      </c>
      <c r="C72" s="16">
        <f>+'SCC x Ano'!C104/'SCC x Ano'!C72-1</f>
        <v>-9.9657700398221749E-2</v>
      </c>
      <c r="D72" s="16">
        <f>+'SCC x Ano'!D104/'SCC x Ano'!D72-1</f>
        <v>0.26928941480891933</v>
      </c>
      <c r="E72" s="16">
        <f>+'SCC x Ano'!E104/'SCC x Ano'!E72-1</f>
        <v>0.86339293832039421</v>
      </c>
      <c r="F72" s="16">
        <f>+'SCC x Ano'!F104/'SCC x Ano'!F72-1</f>
        <v>-2.3635175548516019E-2</v>
      </c>
      <c r="G72" s="16">
        <f>+'SCC x Ano'!G104/'SCC x Ano'!G72-1</f>
        <v>5.6711204548936189E-2</v>
      </c>
      <c r="H72" s="16">
        <f>+'SCC x Ano'!H104/'SCC x Ano'!H72-1</f>
        <v>0.17260232506064455</v>
      </c>
      <c r="I72" s="16">
        <f>+'SCC x Ano'!I104/'SCC x Ano'!I72-1</f>
        <v>-0.1012397864541561</v>
      </c>
      <c r="J72" s="16">
        <f>+'SCC x Ano'!J104/'SCC x Ano'!J72-1</f>
        <v>-0.7941052265583467</v>
      </c>
      <c r="K72" s="16">
        <f>+'SCC x Ano'!K104/'SCC x Ano'!K72-1</f>
        <v>-0.26525329509399831</v>
      </c>
      <c r="L72" s="16">
        <f>+'SCC x Ano'!L104/'SCC x Ano'!L72-1</f>
        <v>5.2385844672622639E-2</v>
      </c>
    </row>
    <row r="73" spans="1:12" x14ac:dyDescent="0.25">
      <c r="A73" s="1" t="s">
        <v>533</v>
      </c>
      <c r="B73" s="16">
        <f>+'SCC x Ano'!B105/'SCC x Ano'!B73-1</f>
        <v>9.6137651281870573E-2</v>
      </c>
      <c r="C73" s="16">
        <f>+'SCC x Ano'!C105/'SCC x Ano'!C73-1</f>
        <v>-0.10049861775244928</v>
      </c>
      <c r="D73" s="16">
        <f>+'SCC x Ano'!D105/'SCC x Ano'!D73-1</f>
        <v>0.28988731784375088</v>
      </c>
      <c r="E73" s="16">
        <f>+'SCC x Ano'!E105/'SCC x Ano'!E73-1</f>
        <v>0.34327463697481408</v>
      </c>
      <c r="F73" s="16">
        <f>+'SCC x Ano'!F105/'SCC x Ano'!F73-1</f>
        <v>0.12013381703188819</v>
      </c>
      <c r="G73" s="16">
        <f>+'SCC x Ano'!G105/'SCC x Ano'!G73-1</f>
        <v>0.10604320874607875</v>
      </c>
      <c r="H73" s="16">
        <f>+'SCC x Ano'!H105/'SCC x Ano'!H73-1</f>
        <v>0.38734580163341481</v>
      </c>
      <c r="I73" s="16">
        <f>+'SCC x Ano'!I105/'SCC x Ano'!I73-1</f>
        <v>0.26442018997703598</v>
      </c>
      <c r="J73" s="16">
        <f>+'SCC x Ano'!J105/'SCC x Ano'!J73-1</f>
        <v>-2.4534587865890911E-2</v>
      </c>
      <c r="K73" s="16">
        <f>+'SCC x Ano'!K105/'SCC x Ano'!K73-1</f>
        <v>-2.3127613048026019E-2</v>
      </c>
      <c r="L73" s="16">
        <f>+'SCC x Ano'!L105/'SCC x Ano'!L73-1</f>
        <v>0.12388159708539082</v>
      </c>
    </row>
    <row r="74" spans="1:12" x14ac:dyDescent="0.25">
      <c r="A74" s="1" t="s">
        <v>534</v>
      </c>
      <c r="B74" s="16">
        <f>+'SCC x Ano'!B106/'SCC x Ano'!B74-1</f>
        <v>1.0604298328777588</v>
      </c>
      <c r="C74" s="16">
        <f>+'SCC x Ano'!C106/'SCC x Ano'!C74-1</f>
        <v>0.21374981111257885</v>
      </c>
      <c r="D74" s="16">
        <f>+'SCC x Ano'!D106/'SCC x Ano'!D74-1</f>
        <v>-1.3548478971687872E-2</v>
      </c>
      <c r="E74" s="16" t="e">
        <f>+'SCC x Ano'!E106/'SCC x Ano'!E74-1</f>
        <v>#DIV/0!</v>
      </c>
      <c r="F74" s="16">
        <f>+'SCC x Ano'!F106/'SCC x Ano'!F74-1</f>
        <v>0.13739463970617494</v>
      </c>
      <c r="G74" s="16">
        <f>+'SCC x Ano'!G106/'SCC x Ano'!G74-1</f>
        <v>-1.8478517943025796E-2</v>
      </c>
      <c r="H74" s="16">
        <f>+'SCC x Ano'!H106/'SCC x Ano'!H74-1</f>
        <v>0.36341737254234618</v>
      </c>
      <c r="I74" s="16">
        <f>+'SCC x Ano'!I106/'SCC x Ano'!I74-1</f>
        <v>0.43481635436074817</v>
      </c>
      <c r="J74" s="16" t="e">
        <f>+'SCC x Ano'!J106/'SCC x Ano'!J74-1</f>
        <v>#DIV/0!</v>
      </c>
      <c r="K74" s="16">
        <f>+'SCC x Ano'!K106/'SCC x Ano'!K74-1</f>
        <v>-0.29044372738699475</v>
      </c>
      <c r="L74" s="16">
        <f>+'SCC x Ano'!L106/'SCC x Ano'!L74-1</f>
        <v>2.9039519657379387E-2</v>
      </c>
    </row>
    <row r="75" spans="1:12" x14ac:dyDescent="0.25">
      <c r="A75" s="1" t="s">
        <v>535</v>
      </c>
      <c r="B75" s="16">
        <f>+'SCC x Ano'!B107/'SCC x Ano'!B75-1</f>
        <v>-0.28648669140444483</v>
      </c>
      <c r="C75" s="16">
        <f>+'SCC x Ano'!C107/'SCC x Ano'!C75-1</f>
        <v>-0.60910877637335747</v>
      </c>
      <c r="D75" s="16">
        <f>+'SCC x Ano'!D107/'SCC x Ano'!D75-1</f>
        <v>0.43732272104033654</v>
      </c>
      <c r="E75" s="16">
        <f>+'SCC x Ano'!E107/'SCC x Ano'!E75-1</f>
        <v>3.4760982844123243</v>
      </c>
      <c r="F75" s="16">
        <f>+'SCC x Ano'!F107/'SCC x Ano'!F75-1</f>
        <v>-0.11839705522750388</v>
      </c>
      <c r="G75" s="16">
        <f>+'SCC x Ano'!G107/'SCC x Ano'!G75-1</f>
        <v>0.1235153619752225</v>
      </c>
      <c r="H75" s="16">
        <f>+'SCC x Ano'!H107/'SCC x Ano'!H75-1</f>
        <v>6.8459391790877566E-2</v>
      </c>
      <c r="I75" s="16">
        <f>+'SCC x Ano'!I107/'SCC x Ano'!I75-1</f>
        <v>-0.3155253185855309</v>
      </c>
      <c r="J75" s="16" t="e">
        <f>+'SCC x Ano'!J107/'SCC x Ano'!J75-1</f>
        <v>#DIV/0!</v>
      </c>
      <c r="K75" s="16">
        <f>+'SCC x Ano'!K107/'SCC x Ano'!K75-1</f>
        <v>-0.17375744427912199</v>
      </c>
      <c r="L75" s="16">
        <f>+'SCC x Ano'!L107/'SCC x Ano'!L75-1</f>
        <v>-4.2179321535918524E-2</v>
      </c>
    </row>
    <row r="76" spans="1:12" x14ac:dyDescent="0.25">
      <c r="A76" s="1" t="s">
        <v>536</v>
      </c>
      <c r="B76" s="16">
        <f>+'SCC x Ano'!B108/'SCC x Ano'!B76-1</f>
        <v>5.0970419322792226E-2</v>
      </c>
      <c r="C76" s="16">
        <f>+'SCC x Ano'!C108/'SCC x Ano'!C76-1</f>
        <v>-0.37067065668416688</v>
      </c>
      <c r="D76" s="16">
        <f>+'SCC x Ano'!D108/'SCC x Ano'!D76-1</f>
        <v>0.21724603981042256</v>
      </c>
      <c r="E76" s="16">
        <f>+'SCC x Ano'!E108/'SCC x Ano'!E76-1</f>
        <v>-0.73135090448302242</v>
      </c>
      <c r="F76" s="16">
        <f>+'SCC x Ano'!F108/'SCC x Ano'!F76-1</f>
        <v>0.17243702644109948</v>
      </c>
      <c r="G76" s="16">
        <f>+'SCC x Ano'!G108/'SCC x Ano'!G76-1</f>
        <v>7.480493457432158E-2</v>
      </c>
      <c r="H76" s="16">
        <f>+'SCC x Ano'!H108/'SCC x Ano'!H76-1</f>
        <v>7.6053185384804767E-2</v>
      </c>
      <c r="I76" s="16">
        <f>+'SCC x Ano'!I108/'SCC x Ano'!I76-1</f>
        <v>0.23852358096773818</v>
      </c>
      <c r="J76" s="16">
        <f>+'SCC x Ano'!J108/'SCC x Ano'!J76-1</f>
        <v>4.3065406873916157</v>
      </c>
      <c r="K76" s="16">
        <f>+'SCC x Ano'!K108/'SCC x Ano'!K76-1</f>
        <v>0.46724294958484291</v>
      </c>
      <c r="L76" s="16">
        <f>+'SCC x Ano'!L108/'SCC x Ano'!L76-1</f>
        <v>0.21137548472050338</v>
      </c>
    </row>
    <row r="77" spans="1:12" x14ac:dyDescent="0.25">
      <c r="A77" s="1" t="s">
        <v>537</v>
      </c>
      <c r="B77" s="16">
        <f>+'SCC x Ano'!B109/'SCC x Ano'!B77-1</f>
        <v>6.573268498119833E-2</v>
      </c>
      <c r="C77" s="16">
        <f>+'SCC x Ano'!C109/'SCC x Ano'!C77-1</f>
        <v>2.517377526176956E-2</v>
      </c>
      <c r="D77" s="16">
        <f>+'SCC x Ano'!D109/'SCC x Ano'!D77-1</f>
        <v>0.11545545292734838</v>
      </c>
      <c r="E77" s="16">
        <f>+'SCC x Ano'!E109/'SCC x Ano'!E77-1</f>
        <v>2.0311888767593151</v>
      </c>
      <c r="F77" s="16">
        <f>+'SCC x Ano'!F109/'SCC x Ano'!F77-1</f>
        <v>0.23891012348949525</v>
      </c>
      <c r="G77" s="16">
        <f>+'SCC x Ano'!G109/'SCC x Ano'!G77-1</f>
        <v>-0.11814349418460424</v>
      </c>
      <c r="H77" s="16">
        <f>+'SCC x Ano'!H109/'SCC x Ano'!H77-1</f>
        <v>0.34280593592137953</v>
      </c>
      <c r="I77" s="16">
        <f>+'SCC x Ano'!I109/'SCC x Ano'!I77-1</f>
        <v>-1.3618608117606734E-2</v>
      </c>
      <c r="J77" s="16">
        <f>+'SCC x Ano'!J109/'SCC x Ano'!J77-1</f>
        <v>-0.50180702059506288</v>
      </c>
      <c r="K77" s="16">
        <f>+'SCC x Ano'!K109/'SCC x Ano'!K77-1</f>
        <v>-6.8781892372484665E-2</v>
      </c>
      <c r="L77" s="16">
        <f>+'SCC x Ano'!L109/'SCC x Ano'!L77-1</f>
        <v>0.11631124383846148</v>
      </c>
    </row>
    <row r="78" spans="1:12" x14ac:dyDescent="0.25">
      <c r="A78" s="1" t="s">
        <v>538</v>
      </c>
      <c r="B78" s="16">
        <f>+'SCC x Ano'!B110/'SCC x Ano'!B78-1</f>
        <v>0.71837164176972546</v>
      </c>
      <c r="C78" s="16">
        <f>+'SCC x Ano'!C110/'SCC x Ano'!C78-1</f>
        <v>1.2130074107974709</v>
      </c>
      <c r="D78" s="16">
        <f>+'SCC x Ano'!D110/'SCC x Ano'!D78-1</f>
        <v>0.15367614159143628</v>
      </c>
      <c r="E78" s="16">
        <f>+'SCC x Ano'!E110/'SCC x Ano'!E78-1</f>
        <v>1.52973911542054</v>
      </c>
      <c r="F78" s="16">
        <f>+'SCC x Ano'!F110/'SCC x Ano'!F78-1</f>
        <v>0.17510172918808076</v>
      </c>
      <c r="G78" s="16">
        <f>+'SCC x Ano'!G110/'SCC x Ano'!G78-1</f>
        <v>-0.10206834142147414</v>
      </c>
      <c r="H78" s="16">
        <f>+'SCC x Ano'!H110/'SCC x Ano'!H78-1</f>
        <v>0.29142678280057321</v>
      </c>
      <c r="I78" s="16">
        <f>+'SCC x Ano'!I110/'SCC x Ano'!I78-1</f>
        <v>0.48525212980004429</v>
      </c>
      <c r="J78" s="16">
        <f>+'SCC x Ano'!J110/'SCC x Ano'!J78-1</f>
        <v>2.5562462582818308</v>
      </c>
      <c r="K78" s="16">
        <f>+'SCC x Ano'!K110/'SCC x Ano'!K78-1</f>
        <v>0.13338243898345326</v>
      </c>
      <c r="L78" s="16">
        <f>+'SCC x Ano'!L110/'SCC x Ano'!L78-1</f>
        <v>0.23557465546290191</v>
      </c>
    </row>
    <row r="79" spans="1:12" x14ac:dyDescent="0.25">
      <c r="A79" s="1" t="s">
        <v>539</v>
      </c>
      <c r="B79" s="16">
        <f>+'SCC x Ano'!B111/'SCC x Ano'!B79-1</f>
        <v>0.61212191434180241</v>
      </c>
      <c r="C79" s="16">
        <f>+'SCC x Ano'!C111/'SCC x Ano'!C79-1</f>
        <v>7.8942993891220059E-2</v>
      </c>
      <c r="D79" s="16">
        <f>+'SCC x Ano'!D111/'SCC x Ano'!D79-1</f>
        <v>0.24441184353347079</v>
      </c>
      <c r="E79" s="16">
        <f>+'SCC x Ano'!E111/'SCC x Ano'!E79-1</f>
        <v>0.25651165370722584</v>
      </c>
      <c r="F79" s="16">
        <f>+'SCC x Ano'!F111/'SCC x Ano'!F79-1</f>
        <v>6.406779502116966E-2</v>
      </c>
      <c r="G79" s="16">
        <f>+'SCC x Ano'!G111/'SCC x Ano'!G79-1</f>
        <v>0.20841448361322734</v>
      </c>
      <c r="H79" s="16">
        <f>+'SCC x Ano'!H111/'SCC x Ano'!H79-1</f>
        <v>0.55934183212680622</v>
      </c>
      <c r="I79" s="16">
        <f>+'SCC x Ano'!I111/'SCC x Ano'!I79-1</f>
        <v>0.4784660538722143</v>
      </c>
      <c r="J79" s="16">
        <f>+'SCC x Ano'!J111/'SCC x Ano'!J79-1</f>
        <v>1.1021473867112164E-2</v>
      </c>
      <c r="K79" s="16">
        <f>+'SCC x Ano'!K111/'SCC x Ano'!K79-1</f>
        <v>3.7898575834891091E-2</v>
      </c>
      <c r="L79" s="16">
        <f>+'SCC x Ano'!L111/'SCC x Ano'!L79-1</f>
        <v>0.17572503759813163</v>
      </c>
    </row>
    <row r="80" spans="1:12" x14ac:dyDescent="0.25">
      <c r="A80" s="1" t="s">
        <v>540</v>
      </c>
      <c r="B80" s="16">
        <f>+'SCC x Ano'!B112/'SCC x Ano'!B80-1</f>
        <v>6.3030141439093912E-2</v>
      </c>
      <c r="C80" s="16">
        <f>+'SCC x Ano'!C112/'SCC x Ano'!C80-1</f>
        <v>7.1942365846106693E-2</v>
      </c>
      <c r="D80" s="16">
        <f>+'SCC x Ano'!D112/'SCC x Ano'!D80-1</f>
        <v>0.24164417124068871</v>
      </c>
      <c r="E80" s="16">
        <f>+'SCC x Ano'!E112/'SCC x Ano'!E80-1</f>
        <v>1.4407508259385438</v>
      </c>
      <c r="F80" s="16">
        <f>+'SCC x Ano'!F112/'SCC x Ano'!F80-1</f>
        <v>0.18410370669224041</v>
      </c>
      <c r="G80" s="16">
        <f>+'SCC x Ano'!G112/'SCC x Ano'!G80-1</f>
        <v>-6.8144302916195887E-2</v>
      </c>
      <c r="H80" s="16">
        <f>+'SCC x Ano'!H112/'SCC x Ano'!H80-1</f>
        <v>0.32242310552269737</v>
      </c>
      <c r="I80" s="16">
        <f>+'SCC x Ano'!I112/'SCC x Ano'!I80-1</f>
        <v>0.22768575895783982</v>
      </c>
      <c r="J80" s="16">
        <f>+'SCC x Ano'!J112/'SCC x Ano'!J80-1</f>
        <v>-5.1022462347827924E-2</v>
      </c>
      <c r="K80" s="16">
        <f>+'SCC x Ano'!K112/'SCC x Ano'!K80-1</f>
        <v>-0.11695043462261612</v>
      </c>
      <c r="L80" s="16">
        <f>+'SCC x Ano'!L112/'SCC x Ano'!L80-1</f>
        <v>0.19684784419715684</v>
      </c>
    </row>
    <row r="81" spans="1:12" x14ac:dyDescent="0.25">
      <c r="A81" s="1" t="s">
        <v>541</v>
      </c>
      <c r="B81" s="16">
        <f>+'SCC x Ano'!B113/'SCC x Ano'!B81-1</f>
        <v>-1.1875690057676414E-2</v>
      </c>
      <c r="C81" s="16">
        <f>+'SCC x Ano'!C113/'SCC x Ano'!C81-1</f>
        <v>-0.27592821290478775</v>
      </c>
      <c r="D81" s="16">
        <f>+'SCC x Ano'!D113/'SCC x Ano'!D81-1</f>
        <v>7.9864393994742322E-2</v>
      </c>
      <c r="E81" s="16">
        <f>+'SCC x Ano'!E113/'SCC x Ano'!E81-1</f>
        <v>0.89240353936893446</v>
      </c>
      <c r="F81" s="16">
        <f>+'SCC x Ano'!F113/'SCC x Ano'!F81-1</f>
        <v>0.25150700410570193</v>
      </c>
      <c r="G81" s="16">
        <f>+'SCC x Ano'!G113/'SCC x Ano'!G81-1</f>
        <v>0.24786044915516725</v>
      </c>
      <c r="H81" s="16">
        <f>+'SCC x Ano'!H113/'SCC x Ano'!H81-1</f>
        <v>0.23187132002197397</v>
      </c>
      <c r="I81" s="16">
        <f>+'SCC x Ano'!I113/'SCC x Ano'!I81-1</f>
        <v>0.28326119354498558</v>
      </c>
      <c r="J81" s="16">
        <f>+'SCC x Ano'!J113/'SCC x Ano'!J81-1</f>
        <v>-0.61558395012122569</v>
      </c>
      <c r="K81" s="16">
        <f>+'SCC x Ano'!K113/'SCC x Ano'!K81-1</f>
        <v>-1.5194774305750114E-3</v>
      </c>
      <c r="L81" s="16">
        <f>+'SCC x Ano'!L113/'SCC x Ano'!L81-1</f>
        <v>0.11830786997389708</v>
      </c>
    </row>
    <row r="82" spans="1:12" x14ac:dyDescent="0.25">
      <c r="A82" s="1" t="s">
        <v>542</v>
      </c>
      <c r="B82" s="16">
        <f>+'SCC x Ano'!B114/'SCC x Ano'!B82-1</f>
        <v>0.16036777446588424</v>
      </c>
      <c r="C82" s="16">
        <f>+'SCC x Ano'!C114/'SCC x Ano'!C82-1</f>
        <v>-0.90767674314070834</v>
      </c>
      <c r="D82" s="16">
        <f>+'SCC x Ano'!D114/'SCC x Ano'!D82-1</f>
        <v>9.8474488176490294E-2</v>
      </c>
      <c r="E82" s="16">
        <f>+'SCC x Ano'!E114/'SCC x Ano'!E82-1</f>
        <v>1.3162762087522499</v>
      </c>
      <c r="F82" s="16">
        <f>+'SCC x Ano'!F114/'SCC x Ano'!F82-1</f>
        <v>0.13243319341083248</v>
      </c>
      <c r="G82" s="16">
        <f>+'SCC x Ano'!G114/'SCC x Ano'!G82-1</f>
        <v>0.42945572831215606</v>
      </c>
      <c r="H82" s="16">
        <f>+'SCC x Ano'!H114/'SCC x Ano'!H82-1</f>
        <v>0.23886647425230678</v>
      </c>
      <c r="I82" s="16">
        <f>+'SCC x Ano'!I114/'SCC x Ano'!I82-1</f>
        <v>5.1325560734346798E-2</v>
      </c>
      <c r="J82" s="16">
        <f>+'SCC x Ano'!J114/'SCC x Ano'!J82-1</f>
        <v>-9.6679671034906822E-2</v>
      </c>
      <c r="K82" s="16">
        <f>+'SCC x Ano'!K114/'SCC x Ano'!K82-1</f>
        <v>0.22753497805055667</v>
      </c>
      <c r="L82" s="16">
        <f>+'SCC x Ano'!L114/'SCC x Ano'!L82-1</f>
        <v>-5.2621878286335244E-3</v>
      </c>
    </row>
    <row r="83" spans="1:12" x14ac:dyDescent="0.25">
      <c r="A83" s="1" t="s">
        <v>543</v>
      </c>
      <c r="B83" s="16">
        <f>+'SCC x Ano'!B115/'SCC x Ano'!B83-1</f>
        <v>0.24274701171263069</v>
      </c>
      <c r="C83" s="16">
        <f>+'SCC x Ano'!C115/'SCC x Ano'!C83-1</f>
        <v>0.58914845666490079</v>
      </c>
      <c r="D83" s="16">
        <f>+'SCC x Ano'!D115/'SCC x Ano'!D83-1</f>
        <v>4.9895518129914329E-3</v>
      </c>
      <c r="E83" s="16">
        <f>+'SCC x Ano'!E115/'SCC x Ano'!E83-1</f>
        <v>8.7409062601261134E-2</v>
      </c>
      <c r="F83" s="16">
        <f>+'SCC x Ano'!F115/'SCC x Ano'!F83-1</f>
        <v>0.18184756920880263</v>
      </c>
      <c r="G83" s="16">
        <f>+'SCC x Ano'!G115/'SCC x Ano'!G83-1</f>
        <v>0.11860742057824036</v>
      </c>
      <c r="H83" s="16">
        <f>+'SCC x Ano'!H115/'SCC x Ano'!H83-1</f>
        <v>0.64993312053300056</v>
      </c>
      <c r="I83" s="16">
        <f>+'SCC x Ano'!I115/'SCC x Ano'!I83-1</f>
        <v>-0.51929311921825994</v>
      </c>
      <c r="J83" s="16">
        <f>+'SCC x Ano'!J115/'SCC x Ano'!J83-1</f>
        <v>-0.96703362835450823</v>
      </c>
      <c r="K83" s="16">
        <f>+'SCC x Ano'!K115/'SCC x Ano'!K83-1</f>
        <v>0.12376557333071703</v>
      </c>
      <c r="L83" s="16">
        <f>+'SCC x Ano'!L115/'SCC x Ano'!L83-1</f>
        <v>8.5669784133279192E-2</v>
      </c>
    </row>
    <row r="84" spans="1:12" x14ac:dyDescent="0.25">
      <c r="A84" s="1" t="s">
        <v>544</v>
      </c>
      <c r="B84" s="16">
        <f>+'SCC x Ano'!B116/'SCC x Ano'!B84-1</f>
        <v>0.35099328924155371</v>
      </c>
      <c r="C84" s="16">
        <f>+'SCC x Ano'!C116/'SCC x Ano'!C84-1</f>
        <v>5.2457403958198201E-2</v>
      </c>
      <c r="D84" s="16">
        <f>+'SCC x Ano'!D116/'SCC x Ano'!D84-1</f>
        <v>0.14393484306712945</v>
      </c>
      <c r="E84" s="16">
        <f>+'SCC x Ano'!E116/'SCC x Ano'!E84-1</f>
        <v>1.2302158818073194</v>
      </c>
      <c r="F84" s="16">
        <f>+'SCC x Ano'!F116/'SCC x Ano'!F84-1</f>
        <v>3.3797474858706877E-2</v>
      </c>
      <c r="G84" s="16">
        <f>+'SCC x Ano'!G116/'SCC x Ano'!G84-1</f>
        <v>8.5338700770835052E-2</v>
      </c>
      <c r="H84" s="16">
        <f>+'SCC x Ano'!H116/'SCC x Ano'!H84-1</f>
        <v>0.1777905140678735</v>
      </c>
      <c r="I84" s="16">
        <f>+'SCC x Ano'!I116/'SCC x Ano'!I84-1</f>
        <v>8.4336074353539292E-3</v>
      </c>
      <c r="J84" s="16">
        <f>+'SCC x Ano'!J116/'SCC x Ano'!J84-1</f>
        <v>-0.62449434925235947</v>
      </c>
      <c r="K84" s="16">
        <f>+'SCC x Ano'!K116/'SCC x Ano'!K84-1</f>
        <v>0.10648114453089397</v>
      </c>
      <c r="L84" s="16">
        <f>+'SCC x Ano'!L116/'SCC x Ano'!L84-1</f>
        <v>8.4237150849879594E-2</v>
      </c>
    </row>
    <row r="85" spans="1:12" x14ac:dyDescent="0.25">
      <c r="A85" s="1" t="s">
        <v>545</v>
      </c>
      <c r="B85" s="16">
        <f>+'SCC x Ano'!B117/'SCC x Ano'!B85-1</f>
        <v>0.75163506886936804</v>
      </c>
      <c r="C85" s="16">
        <f>+'SCC x Ano'!C117/'SCC x Ano'!C85-1</f>
        <v>-6.5069624271388404E-2</v>
      </c>
      <c r="D85" s="16">
        <f>+'SCC x Ano'!D117/'SCC x Ano'!D85-1</f>
        <v>0.12324781401052443</v>
      </c>
      <c r="E85" s="16">
        <f>+'SCC x Ano'!E117/'SCC x Ano'!E85-1</f>
        <v>0.55842089204739143</v>
      </c>
      <c r="F85" s="16">
        <f>+'SCC x Ano'!F117/'SCC x Ano'!F85-1</f>
        <v>6.3685096653148365E-2</v>
      </c>
      <c r="G85" s="16">
        <f>+'SCC x Ano'!G117/'SCC x Ano'!G85-1</f>
        <v>3.6705928022177536E-2</v>
      </c>
      <c r="H85" s="16">
        <f>+'SCC x Ano'!H117/'SCC x Ano'!H85-1</f>
        <v>0.14510911587778996</v>
      </c>
      <c r="I85" s="16">
        <f>+'SCC x Ano'!I117/'SCC x Ano'!I85-1</f>
        <v>5.4671814858411771E-2</v>
      </c>
      <c r="J85" s="16">
        <f>+'SCC x Ano'!J117/'SCC x Ano'!J85-1</f>
        <v>4.2974978691219023E-2</v>
      </c>
      <c r="K85" s="16">
        <f>+'SCC x Ano'!K117/'SCC x Ano'!K85-1</f>
        <v>-2.7412317621306914E-2</v>
      </c>
      <c r="L85" s="16">
        <f>+'SCC x Ano'!L117/'SCC x Ano'!L85-1</f>
        <v>0.12034880741095622</v>
      </c>
    </row>
    <row r="86" spans="1:12" x14ac:dyDescent="0.25">
      <c r="A86" s="1" t="s">
        <v>546</v>
      </c>
      <c r="B86" s="16">
        <f>+'SCC x Ano'!B118/'SCC x Ano'!B86-1</f>
        <v>-0.1110466161909891</v>
      </c>
      <c r="C86" s="16">
        <f>+'SCC x Ano'!C118/'SCC x Ano'!C86-1</f>
        <v>0.11114509684351592</v>
      </c>
      <c r="D86" s="16">
        <f>+'SCC x Ano'!D118/'SCC x Ano'!D86-1</f>
        <v>-6.9624804990603417E-3</v>
      </c>
      <c r="E86" s="16">
        <f>+'SCC x Ano'!E118/'SCC x Ano'!E86-1</f>
        <v>-0.21498380745542234</v>
      </c>
      <c r="F86" s="16">
        <f>+'SCC x Ano'!F118/'SCC x Ano'!F86-1</f>
        <v>3.9367281100538332E-2</v>
      </c>
      <c r="G86" s="16">
        <f>+'SCC x Ano'!G118/'SCC x Ano'!G86-1</f>
        <v>4.6506095223548538E-3</v>
      </c>
      <c r="H86" s="16">
        <f>+'SCC x Ano'!H118/'SCC x Ano'!H86-1</f>
        <v>0.48048441217970983</v>
      </c>
      <c r="I86" s="16">
        <f>+'SCC x Ano'!I118/'SCC x Ano'!I86-1</f>
        <v>0.13126528791400349</v>
      </c>
      <c r="J86" s="16">
        <f>+'SCC x Ano'!J118/'SCC x Ano'!J86-1</f>
        <v>-0.91782706495587596</v>
      </c>
      <c r="K86" s="16">
        <f>+'SCC x Ano'!K118/'SCC x Ano'!K86-1</f>
        <v>0.25973031725000872</v>
      </c>
      <c r="L86" s="16">
        <f>+'SCC x Ano'!L118/'SCC x Ano'!L86-1</f>
        <v>1.7683926416211859E-2</v>
      </c>
    </row>
    <row r="87" spans="1:12" x14ac:dyDescent="0.25">
      <c r="A87" s="1" t="s">
        <v>547</v>
      </c>
      <c r="B87" s="16">
        <f>+'SCC x Ano'!B119/'SCC x Ano'!B87-1</f>
        <v>-3.5561618207617163E-2</v>
      </c>
      <c r="C87" s="16">
        <f>+'SCC x Ano'!C119/'SCC x Ano'!C87-1</f>
        <v>0.37365735233527264</v>
      </c>
      <c r="D87" s="16">
        <f>+'SCC x Ano'!D119/'SCC x Ano'!D87-1</f>
        <v>0.13862192563400955</v>
      </c>
      <c r="E87" s="16">
        <f>+'SCC x Ano'!E119/'SCC x Ano'!E87-1</f>
        <v>1.1075955042815222</v>
      </c>
      <c r="F87" s="16">
        <f>+'SCC x Ano'!F119/'SCC x Ano'!F87-1</f>
        <v>4.2155023581781581E-2</v>
      </c>
      <c r="G87" s="16">
        <f>+'SCC x Ano'!G119/'SCC x Ano'!G87-1</f>
        <v>0.13492343443557187</v>
      </c>
      <c r="H87" s="16">
        <f>+'SCC x Ano'!H119/'SCC x Ano'!H87-1</f>
        <v>1.4401834963484461E-2</v>
      </c>
      <c r="I87" s="16">
        <f>+'SCC x Ano'!I119/'SCC x Ano'!I87-1</f>
        <v>8.3806530027686899E-2</v>
      </c>
      <c r="J87" s="16">
        <f>+'SCC x Ano'!J119/'SCC x Ano'!J87-1</f>
        <v>0.23449285798945518</v>
      </c>
      <c r="K87" s="16">
        <f>+'SCC x Ano'!K119/'SCC x Ano'!K87-1</f>
        <v>5.5491277772290459E-4</v>
      </c>
      <c r="L87" s="16">
        <f>+'SCC x Ano'!L119/'SCC x Ano'!L87-1</f>
        <v>0.10417988192414485</v>
      </c>
    </row>
    <row r="88" spans="1:12" x14ac:dyDescent="0.25">
      <c r="A88" s="1" t="s">
        <v>548</v>
      </c>
      <c r="B88" s="16">
        <f>+'SCC x Ano'!B120/'SCC x Ano'!B88-1</f>
        <v>0.23534609680049345</v>
      </c>
      <c r="C88" s="16">
        <f>+'SCC x Ano'!C120/'SCC x Ano'!C88-1</f>
        <v>0.23891597356980077</v>
      </c>
      <c r="D88" s="16">
        <f>+'SCC x Ano'!D120/'SCC x Ano'!D88-1</f>
        <v>3.3933848474924755E-2</v>
      </c>
      <c r="E88" s="16">
        <f>+'SCC x Ano'!E120/'SCC x Ano'!E88-1</f>
        <v>0.40957760991195213</v>
      </c>
      <c r="F88" s="16">
        <f>+'SCC x Ano'!F120/'SCC x Ano'!F88-1</f>
        <v>0.10336337978464494</v>
      </c>
      <c r="G88" s="16">
        <f>+'SCC x Ano'!G120/'SCC x Ano'!G88-1</f>
        <v>0.22561256292396759</v>
      </c>
      <c r="H88" s="16">
        <f>+'SCC x Ano'!H120/'SCC x Ano'!H88-1</f>
        <v>0.13685749707716011</v>
      </c>
      <c r="I88" s="16">
        <f>+'SCC x Ano'!I120/'SCC x Ano'!I88-1</f>
        <v>6.6554614970057102E-2</v>
      </c>
      <c r="J88" s="16">
        <f>+'SCC x Ano'!J120/'SCC x Ano'!J88-1</f>
        <v>-3.8339783296311603E-2</v>
      </c>
      <c r="K88" s="16">
        <f>+'SCC x Ano'!K120/'SCC x Ano'!K88-1</f>
        <v>5.7790457745582335E-2</v>
      </c>
      <c r="L88" s="16">
        <f>+'SCC x Ano'!L120/'SCC x Ano'!L88-1</f>
        <v>8.4935435730556064E-2</v>
      </c>
    </row>
    <row r="89" spans="1:12" x14ac:dyDescent="0.25">
      <c r="A89" s="1" t="s">
        <v>549</v>
      </c>
      <c r="B89" s="16">
        <f>+'SCC x Ano'!B121/'SCC x Ano'!B89-1</f>
        <v>0.15281483013521346</v>
      </c>
      <c r="C89" s="16">
        <f>+'SCC x Ano'!C121/'SCC x Ano'!C89-1</f>
        <v>0.28350328633815081</v>
      </c>
      <c r="D89" s="16">
        <f>+'SCC x Ano'!D121/'SCC x Ano'!D89-1</f>
        <v>0.16553017947400872</v>
      </c>
      <c r="E89" s="16">
        <f>+'SCC x Ano'!E121/'SCC x Ano'!E89-1</f>
        <v>0.4311088640329237</v>
      </c>
      <c r="F89" s="16">
        <f>+'SCC x Ano'!F121/'SCC x Ano'!F89-1</f>
        <v>6.7842501523854182E-2</v>
      </c>
      <c r="G89" s="16">
        <f>+'SCC x Ano'!G121/'SCC x Ano'!G89-1</f>
        <v>0.11906064184640086</v>
      </c>
      <c r="H89" s="16">
        <f>+'SCC x Ano'!H121/'SCC x Ano'!H89-1</f>
        <v>0.1408675550999865</v>
      </c>
      <c r="I89" s="16">
        <f>+'SCC x Ano'!I121/'SCC x Ano'!I89-1</f>
        <v>0.31276829299249864</v>
      </c>
      <c r="J89" s="16">
        <f>+'SCC x Ano'!J121/'SCC x Ano'!J89-1</f>
        <v>8.6622650675848734E-2</v>
      </c>
      <c r="K89" s="16">
        <f>+'SCC x Ano'!K121/'SCC x Ano'!K89-1</f>
        <v>0.16934420747241052</v>
      </c>
      <c r="L89" s="16">
        <f>+'SCC x Ano'!L121/'SCC x Ano'!L89-1</f>
        <v>0.12411146229728964</v>
      </c>
    </row>
    <row r="90" spans="1:12" x14ac:dyDescent="0.25">
      <c r="A90" s="1" t="s">
        <v>550</v>
      </c>
      <c r="B90" s="16">
        <f>+'SCC x Ano'!B122/'SCC x Ano'!B90-1</f>
        <v>2.9362226103833544E-2</v>
      </c>
      <c r="C90" s="16">
        <f>+'SCC x Ano'!C122/'SCC x Ano'!C90-1</f>
        <v>-0.34276468294562623</v>
      </c>
      <c r="D90" s="16">
        <f>+'SCC x Ano'!D122/'SCC x Ano'!D90-1</f>
        <v>0.18830078105742798</v>
      </c>
      <c r="E90" s="16">
        <f>+'SCC x Ano'!E122/'SCC x Ano'!E90-1</f>
        <v>0.98889051327457422</v>
      </c>
      <c r="F90" s="16">
        <f>+'SCC x Ano'!F122/'SCC x Ano'!F90-1</f>
        <v>0.10855350439655576</v>
      </c>
      <c r="G90" s="16">
        <f>+'SCC x Ano'!G122/'SCC x Ano'!G90-1</f>
        <v>2.4521097753400056E-2</v>
      </c>
      <c r="H90" s="16">
        <f>+'SCC x Ano'!H122/'SCC x Ano'!H90-1</f>
        <v>0.13584283384324469</v>
      </c>
      <c r="I90" s="16">
        <f>+'SCC x Ano'!I122/'SCC x Ano'!I90-1</f>
        <v>-3.1039865964874847E-2</v>
      </c>
      <c r="J90" s="16">
        <f>+'SCC x Ano'!J122/'SCC x Ano'!J90-1</f>
        <v>-0.5067798880090959</v>
      </c>
      <c r="K90" s="16">
        <f>+'SCC x Ano'!K122/'SCC x Ano'!K90-1</f>
        <v>0.20403778733573308</v>
      </c>
      <c r="L90" s="16">
        <f>+'SCC x Ano'!L122/'SCC x Ano'!L90-1</f>
        <v>0.11262094948357215</v>
      </c>
    </row>
    <row r="91" spans="1:12" x14ac:dyDescent="0.25">
      <c r="A91" s="1" t="s">
        <v>551</v>
      </c>
      <c r="B91" s="16">
        <f>+'SCC x Ano'!B123/'SCC x Ano'!B91-1</f>
        <v>1.5754184373115709E-3</v>
      </c>
      <c r="C91" s="16">
        <f>+'SCC x Ano'!C123/'SCC x Ano'!C91-1</f>
        <v>-2.6625788398790817E-2</v>
      </c>
      <c r="D91" s="16">
        <f>+'SCC x Ano'!D123/'SCC x Ano'!D91-1</f>
        <v>0.1899999680368194</v>
      </c>
      <c r="E91" s="16">
        <f>+'SCC x Ano'!E123/'SCC x Ano'!E91-1</f>
        <v>0.64405024046754789</v>
      </c>
      <c r="F91" s="16">
        <f>+'SCC x Ano'!F123/'SCC x Ano'!F91-1</f>
        <v>0.10023689390638046</v>
      </c>
      <c r="G91" s="16">
        <f>+'SCC x Ano'!G123/'SCC x Ano'!G91-1</f>
        <v>8.2219676143680642E-2</v>
      </c>
      <c r="H91" s="16">
        <f>+'SCC x Ano'!H123/'SCC x Ano'!H91-1</f>
        <v>0.1105696604755797</v>
      </c>
      <c r="I91" s="16">
        <f>+'SCC x Ano'!I123/'SCC x Ano'!I91-1</f>
        <v>-1.3239598182961498E-2</v>
      </c>
      <c r="J91" s="16">
        <f>+'SCC x Ano'!J123/'SCC x Ano'!J91-1</f>
        <v>0.82487391377995412</v>
      </c>
      <c r="K91" s="16">
        <f>+'SCC x Ano'!K123/'SCC x Ano'!K91-1</f>
        <v>5.8304277450351716E-3</v>
      </c>
      <c r="L91" s="16">
        <f>+'SCC x Ano'!L123/'SCC x Ano'!L91-1</f>
        <v>0.11620583396365936</v>
      </c>
    </row>
    <row r="92" spans="1:12" x14ac:dyDescent="0.25">
      <c r="A92" s="1" t="s">
        <v>552</v>
      </c>
      <c r="B92" s="16">
        <f>+'SCC x Ano'!B124/'SCC x Ano'!B92-1</f>
        <v>-0.27249636787686249</v>
      </c>
      <c r="C92" s="16">
        <f>+'SCC x Ano'!C124/'SCC x Ano'!C92-1</f>
        <v>4.9238496764624884E-2</v>
      </c>
      <c r="D92" s="16">
        <f>+'SCC x Ano'!D124/'SCC x Ano'!D92-1</f>
        <v>8.8753286606690907E-2</v>
      </c>
      <c r="E92" s="16">
        <f>+'SCC x Ano'!E124/'SCC x Ano'!E92-1</f>
        <v>5.0028589116825337</v>
      </c>
      <c r="F92" s="16">
        <f>+'SCC x Ano'!F124/'SCC x Ano'!F92-1</f>
        <v>3.5732917401865905E-2</v>
      </c>
      <c r="G92" s="16">
        <f>+'SCC x Ano'!G124/'SCC x Ano'!G92-1</f>
        <v>0.39588272128708546</v>
      </c>
      <c r="H92" s="16">
        <f>+'SCC x Ano'!H124/'SCC x Ano'!H92-1</f>
        <v>8.384612218559595E-2</v>
      </c>
      <c r="I92" s="16">
        <f>+'SCC x Ano'!I124/'SCC x Ano'!I92-1</f>
        <v>0.12363216631052554</v>
      </c>
      <c r="J92" s="16">
        <f>+'SCC x Ano'!J124/'SCC x Ano'!J92-1</f>
        <v>2.3617432787771397E-2</v>
      </c>
      <c r="K92" s="16">
        <f>+'SCC x Ano'!K124/'SCC x Ano'!K92-1</f>
        <v>0.32474325306054408</v>
      </c>
      <c r="L92" s="16">
        <f>+'SCC x Ano'!L124/'SCC x Ano'!L92-1</f>
        <v>7.0971529867655203E-2</v>
      </c>
    </row>
    <row r="93" spans="1:12" x14ac:dyDescent="0.25">
      <c r="A93" s="1" t="s">
        <v>553</v>
      </c>
      <c r="B93" s="16">
        <f>+'SCC x Ano'!B125/'SCC x Ano'!B93-1</f>
        <v>2.9176078978200071E-2</v>
      </c>
      <c r="C93" s="16">
        <f>+'SCC x Ano'!C125/'SCC x Ano'!C93-1</f>
        <v>-4.0242938216681123E-2</v>
      </c>
      <c r="D93" s="16">
        <f>+'SCC x Ano'!D125/'SCC x Ano'!D93-1</f>
        <v>0.11591529783814614</v>
      </c>
      <c r="E93" s="16">
        <f>+'SCC x Ano'!E125/'SCC x Ano'!E93-1</f>
        <v>-8.4622557661801601E-2</v>
      </c>
      <c r="F93" s="16">
        <f>+'SCC x Ano'!F125/'SCC x Ano'!F93-1</f>
        <v>4.1488590071092624E-4</v>
      </c>
      <c r="G93" s="16">
        <f>+'SCC x Ano'!G125/'SCC x Ano'!G93-1</f>
        <v>3.7231033060262542E-2</v>
      </c>
      <c r="H93" s="16">
        <f>+'SCC x Ano'!H125/'SCC x Ano'!H93-1</f>
        <v>0.14980832134064803</v>
      </c>
      <c r="I93" s="16">
        <f>+'SCC x Ano'!I125/'SCC x Ano'!I93-1</f>
        <v>0.16222540419477571</v>
      </c>
      <c r="J93" s="16">
        <f>+'SCC x Ano'!J125/'SCC x Ano'!J93-1</f>
        <v>1.7809348418494118</v>
      </c>
      <c r="K93" s="16">
        <f>+'SCC x Ano'!K125/'SCC x Ano'!K93-1</f>
        <v>-6.638504420534852E-2</v>
      </c>
      <c r="L93" s="16">
        <f>+'SCC x Ano'!L125/'SCC x Ano'!L93-1</f>
        <v>5.2215716714107963E-2</v>
      </c>
    </row>
    <row r="94" spans="1:12" x14ac:dyDescent="0.25">
      <c r="A94" s="1" t="s">
        <v>554</v>
      </c>
      <c r="B94" s="16">
        <f>+'SCC x Ano'!B126/'SCC x Ano'!B94-1</f>
        <v>9.5605046234932489E-2</v>
      </c>
      <c r="C94" s="16">
        <f>+'SCC x Ano'!C126/'SCC x Ano'!C94-1</f>
        <v>0.34283615275175983</v>
      </c>
      <c r="D94" s="16">
        <f>+'SCC x Ano'!D126/'SCC x Ano'!D94-1</f>
        <v>0.20707246882572994</v>
      </c>
      <c r="E94" s="16">
        <f>+'SCC x Ano'!E126/'SCC x Ano'!E94-1</f>
        <v>8.7701979944598607E-2</v>
      </c>
      <c r="F94" s="16">
        <f>+'SCC x Ano'!F126/'SCC x Ano'!F94-1</f>
        <v>7.7420111117629586E-2</v>
      </c>
      <c r="G94" s="16">
        <f>+'SCC x Ano'!G126/'SCC x Ano'!G94-1</f>
        <v>0.12043839575165638</v>
      </c>
      <c r="H94" s="16">
        <f>+'SCC x Ano'!H126/'SCC x Ano'!H94-1</f>
        <v>0.34684036720930567</v>
      </c>
      <c r="I94" s="16">
        <f>+'SCC x Ano'!I126/'SCC x Ano'!I94-1</f>
        <v>0.1584577865980592</v>
      </c>
      <c r="J94" s="16">
        <f>+'SCC x Ano'!J126/'SCC x Ano'!J94-1</f>
        <v>0.46435485013746858</v>
      </c>
      <c r="K94" s="16">
        <f>+'SCC x Ano'!K126/'SCC x Ano'!K94-1</f>
        <v>0.12211835126779302</v>
      </c>
      <c r="L94" s="16">
        <f>+'SCC x Ano'!L126/'SCC x Ano'!L94-1</f>
        <v>0.14027735237000694</v>
      </c>
    </row>
    <row r="95" spans="1:12" x14ac:dyDescent="0.25">
      <c r="A95" s="1" t="s">
        <v>555</v>
      </c>
      <c r="B95" s="16">
        <f>+'SCC x Ano'!B127/'SCC x Ano'!B95-1</f>
        <v>0.4699685342511728</v>
      </c>
      <c r="C95" s="16">
        <f>+'SCC x Ano'!C127/'SCC x Ano'!C95-1</f>
        <v>0.20181721526135088</v>
      </c>
      <c r="D95" s="16">
        <f>+'SCC x Ano'!D127/'SCC x Ano'!D95-1</f>
        <v>1.8096011404286738E-2</v>
      </c>
      <c r="E95" s="16">
        <f>+'SCC x Ano'!E127/'SCC x Ano'!E95-1</f>
        <v>0.99488277031072769</v>
      </c>
      <c r="F95" s="16">
        <f>+'SCC x Ano'!F127/'SCC x Ano'!F95-1</f>
        <v>9.8737979800933129E-2</v>
      </c>
      <c r="G95" s="16">
        <f>+'SCC x Ano'!G127/'SCC x Ano'!G95-1</f>
        <v>0.42203268576512221</v>
      </c>
      <c r="H95" s="16">
        <f>+'SCC x Ano'!H127/'SCC x Ano'!H95-1</f>
        <v>0.15655540269725154</v>
      </c>
      <c r="I95" s="16">
        <f>+'SCC x Ano'!I127/'SCC x Ano'!I95-1</f>
        <v>0.2860741085170535</v>
      </c>
      <c r="J95" s="16">
        <f>+'SCC x Ano'!J127/'SCC x Ano'!J95-1</f>
        <v>3.3909591723487829</v>
      </c>
      <c r="K95" s="16">
        <f>+'SCC x Ano'!K127/'SCC x Ano'!K95-1</f>
        <v>2.3951003906961255E-2</v>
      </c>
      <c r="L95" s="16">
        <f>+'SCC x Ano'!L127/'SCC x Ano'!L95-1</f>
        <v>9.7707446016850996E-2</v>
      </c>
    </row>
    <row r="96" spans="1:12" x14ac:dyDescent="0.25">
      <c r="A96" s="11" t="s">
        <v>95</v>
      </c>
      <c r="B96" s="16">
        <f>+'SCC x Ano'!B128/'SCC x Ano'!B96-1</f>
        <v>0.18414381816925385</v>
      </c>
      <c r="C96" s="16">
        <f>+'SCC x Ano'!C128/'SCC x Ano'!C96-1</f>
        <v>0.11650710820843702</v>
      </c>
      <c r="D96" s="16">
        <f>+'SCC x Ano'!D128/'SCC x Ano'!D96-1</f>
        <v>9.2559840590894948E-2</v>
      </c>
      <c r="E96" s="16">
        <f>+'SCC x Ano'!E128/'SCC x Ano'!E96-1</f>
        <v>0.45261844869560419</v>
      </c>
      <c r="F96" s="16">
        <f>+'SCC x Ano'!F128/'SCC x Ano'!F96-1</f>
        <v>9.2673657741696669E-2</v>
      </c>
      <c r="G96" s="16">
        <f>+'SCC x Ano'!G128/'SCC x Ano'!G96-1</f>
        <v>0.16299641998469427</v>
      </c>
      <c r="H96" s="16">
        <f>+'SCC x Ano'!H128/'SCC x Ano'!H96-1</f>
        <v>0.146904849538253</v>
      </c>
      <c r="I96" s="16">
        <f>+'SCC x Ano'!I128/'SCC x Ano'!I96-1</f>
        <v>8.8031393651433421E-2</v>
      </c>
      <c r="J96" s="16">
        <f>+'SCC x Ano'!J128/'SCC x Ano'!J96-1</f>
        <v>0.12901030376446943</v>
      </c>
      <c r="K96" s="16">
        <f>+'SCC x Ano'!K128/'SCC x Ano'!K96-1</f>
        <v>5.6796015809557732E-2</v>
      </c>
      <c r="L96" s="16">
        <f>+'SCC x Ano'!L128/'SCC x Ano'!L96-1</f>
        <v>9.9351728581964283E-2</v>
      </c>
    </row>
    <row r="97" spans="1:12" x14ac:dyDescent="0.25">
      <c r="A97" s="1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s="123" customFormat="1" x14ac:dyDescent="0.25"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939</v>
      </c>
    </row>
    <row r="101" spans="1:12" x14ac:dyDescent="0.25">
      <c r="A101" s="1" t="s">
        <v>529</v>
      </c>
      <c r="B101" s="16">
        <f>+'SCC x Ano'!B133/'SCC x Ano'!B101-1</f>
        <v>0.3795650804216395</v>
      </c>
      <c r="C101" s="16">
        <f>+'SCC x Ano'!C133/'SCC x Ano'!C101-1</f>
        <v>7.1913513462268348</v>
      </c>
      <c r="D101" s="16">
        <f>+'SCC x Ano'!D133/'SCC x Ano'!D101-1</f>
        <v>9.4441568437801715E-2</v>
      </c>
      <c r="E101" s="16">
        <f>+'SCC x Ano'!E133/'SCC x Ano'!E101-1</f>
        <v>0.56438152015654452</v>
      </c>
      <c r="F101" s="16">
        <f>+'SCC x Ano'!F133/'SCC x Ano'!F101-1</f>
        <v>-0.15518573964148119</v>
      </c>
      <c r="G101" s="16">
        <f>+'SCC x Ano'!G133/'SCC x Ano'!G101-1</f>
        <v>0.253354864722382</v>
      </c>
      <c r="H101" s="16">
        <f>+'SCC x Ano'!H133/'SCC x Ano'!H101-1</f>
        <v>-0.15686517902440733</v>
      </c>
      <c r="I101" s="16">
        <f>+'SCC x Ano'!I133/'SCC x Ano'!I101-1</f>
        <v>-0.14026338920894321</v>
      </c>
      <c r="J101" s="16">
        <f>+'SCC x Ano'!J133/'SCC x Ano'!J101-1</f>
        <v>0.27739970755184395</v>
      </c>
      <c r="K101" s="16">
        <f>+'SCC x Ano'!K133/'SCC x Ano'!K101-1</f>
        <v>0.37542628653870436</v>
      </c>
      <c r="L101" s="16">
        <f>+'SCC x Ano'!L133/'SCC x Ano'!L101-1</f>
        <v>5.763354823908573E-2</v>
      </c>
    </row>
    <row r="102" spans="1:12" x14ac:dyDescent="0.25">
      <c r="A102" s="1" t="s">
        <v>530</v>
      </c>
      <c r="B102" s="16">
        <f>+'SCC x Ano'!B134/'SCC x Ano'!B102-1</f>
        <v>0.41254698426772873</v>
      </c>
      <c r="C102" s="16">
        <f>+'SCC x Ano'!C134/'SCC x Ano'!C102-1</f>
        <v>0.25179599335800962</v>
      </c>
      <c r="D102" s="16">
        <f>+'SCC x Ano'!D134/'SCC x Ano'!D102-1</f>
        <v>-4.633358386064379E-2</v>
      </c>
      <c r="E102" s="16" t="e">
        <f>+'SCC x Ano'!E134/'SCC x Ano'!E102-1</f>
        <v>#DIV/0!</v>
      </c>
      <c r="F102" s="16">
        <f>+'SCC x Ano'!F134/'SCC x Ano'!F102-1</f>
        <v>-9.1924362236250445E-2</v>
      </c>
      <c r="G102" s="16">
        <f>+'SCC x Ano'!G134/'SCC x Ano'!G102-1</f>
        <v>0.16127861506409524</v>
      </c>
      <c r="H102" s="16">
        <f>+'SCC x Ano'!H134/'SCC x Ano'!H102-1</f>
        <v>0.2776644169768101</v>
      </c>
      <c r="I102" s="16">
        <f>+'SCC x Ano'!I134/'SCC x Ano'!I102-1</f>
        <v>-0.23555789231954694</v>
      </c>
      <c r="J102" s="16">
        <f>+'SCC x Ano'!J134/'SCC x Ano'!J102-1</f>
        <v>-0.49678957305091132</v>
      </c>
      <c r="K102" s="16">
        <f>+'SCC x Ano'!K134/'SCC x Ano'!K102-1</f>
        <v>-0.42694202612977206</v>
      </c>
      <c r="L102" s="16">
        <f>+'SCC x Ano'!L134/'SCC x Ano'!L102-1</f>
        <v>-0.19803965207652785</v>
      </c>
    </row>
    <row r="103" spans="1:12" x14ac:dyDescent="0.25">
      <c r="A103" s="1" t="s">
        <v>531</v>
      </c>
      <c r="B103" s="16">
        <f>+'SCC x Ano'!B135/'SCC x Ano'!B103-1</f>
        <v>-5.1866986563341433E-2</v>
      </c>
      <c r="C103" s="16">
        <f>+'SCC x Ano'!C135/'SCC x Ano'!C103-1</f>
        <v>0.39972540077497398</v>
      </c>
      <c r="D103" s="16">
        <f>+'SCC x Ano'!D135/'SCC x Ano'!D103-1</f>
        <v>0.21554361142715805</v>
      </c>
      <c r="E103" s="16" t="e">
        <f>+'SCC x Ano'!E135/'SCC x Ano'!E103-1</f>
        <v>#DIV/0!</v>
      </c>
      <c r="F103" s="16">
        <f>+'SCC x Ano'!F135/'SCC x Ano'!F103-1</f>
        <v>3.239692767563418E-2</v>
      </c>
      <c r="G103" s="16">
        <f>+'SCC x Ano'!G135/'SCC x Ano'!G103-1</f>
        <v>7.1327549972354021E-2</v>
      </c>
      <c r="H103" s="16">
        <f>+'SCC x Ano'!H135/'SCC x Ano'!H103-1</f>
        <v>-5.4240333520795714E-2</v>
      </c>
      <c r="I103" s="16">
        <f>+'SCC x Ano'!I135/'SCC x Ano'!I103-1</f>
        <v>-0.45772806474537986</v>
      </c>
      <c r="J103" s="16">
        <f>+'SCC x Ano'!J135/'SCC x Ano'!J103-1</f>
        <v>-0.78258150872728083</v>
      </c>
      <c r="K103" s="16">
        <f>+'SCC x Ano'!K135/'SCC x Ano'!K103-1</f>
        <v>8.7972501021564398E-2</v>
      </c>
      <c r="L103" s="16">
        <f>+'SCC x Ano'!L135/'SCC x Ano'!L103-1</f>
        <v>8.7056682292387277E-2</v>
      </c>
    </row>
    <row r="104" spans="1:12" x14ac:dyDescent="0.25">
      <c r="A104" s="1" t="s">
        <v>532</v>
      </c>
      <c r="B104" s="16">
        <f>+'SCC x Ano'!B136/'SCC x Ano'!B104-1</f>
        <v>0.24042770272179581</v>
      </c>
      <c r="C104" s="16">
        <f>+'SCC x Ano'!C136/'SCC x Ano'!C104-1</f>
        <v>0.25504698738857701</v>
      </c>
      <c r="D104" s="16">
        <f>+'SCC x Ano'!D136/'SCC x Ano'!D104-1</f>
        <v>0.1675184761635391</v>
      </c>
      <c r="E104" s="16">
        <f>+'SCC x Ano'!E136/'SCC x Ano'!E104-1</f>
        <v>7.2789981742138021E-2</v>
      </c>
      <c r="F104" s="16">
        <f>+'SCC x Ano'!F136/'SCC x Ano'!F104-1</f>
        <v>-0.11748093561333539</v>
      </c>
      <c r="G104" s="16">
        <f>+'SCC x Ano'!G136/'SCC x Ano'!G104-1</f>
        <v>-1.98956795716978E-2</v>
      </c>
      <c r="H104" s="16">
        <f>+'SCC x Ano'!H136/'SCC x Ano'!H104-1</f>
        <v>0.44693893303531662</v>
      </c>
      <c r="I104" s="16">
        <f>+'SCC x Ano'!I136/'SCC x Ano'!I104-1</f>
        <v>0.10872403856472657</v>
      </c>
      <c r="J104" s="16">
        <f>+'SCC x Ano'!J136/'SCC x Ano'!J104-1</f>
        <v>3.6179847891869121E-2</v>
      </c>
      <c r="K104" s="16">
        <f>+'SCC x Ano'!K136/'SCC x Ano'!K104-1</f>
        <v>-3.7345245904550572E-2</v>
      </c>
      <c r="L104" s="16">
        <f>+'SCC x Ano'!L136/'SCC x Ano'!L104-1</f>
        <v>6.7905383872327363E-2</v>
      </c>
    </row>
    <row r="105" spans="1:12" x14ac:dyDescent="0.25">
      <c r="A105" s="1" t="s">
        <v>533</v>
      </c>
      <c r="B105" s="16">
        <f>+'SCC x Ano'!B137/'SCC x Ano'!B105-1</f>
        <v>7.0063240204801147E-2</v>
      </c>
      <c r="C105" s="16">
        <f>+'SCC x Ano'!C137/'SCC x Ano'!C105-1</f>
        <v>4.1487759813817027E-2</v>
      </c>
      <c r="D105" s="16">
        <f>+'SCC x Ano'!D137/'SCC x Ano'!D105-1</f>
        <v>9.053126086125074E-3</v>
      </c>
      <c r="E105" s="16">
        <f>+'SCC x Ano'!E137/'SCC x Ano'!E105-1</f>
        <v>6.2678567099835103E-2</v>
      </c>
      <c r="F105" s="16">
        <f>+'SCC x Ano'!F137/'SCC x Ano'!F105-1</f>
        <v>-4.0807335854367244E-2</v>
      </c>
      <c r="G105" s="16">
        <f>+'SCC x Ano'!G137/'SCC x Ano'!G105-1</f>
        <v>0.31804690004428715</v>
      </c>
      <c r="H105" s="16">
        <f>+'SCC x Ano'!H137/'SCC x Ano'!H105-1</f>
        <v>0.17383023068394587</v>
      </c>
      <c r="I105" s="16">
        <f>+'SCC x Ano'!I137/'SCC x Ano'!I105-1</f>
        <v>-0.23968976292973432</v>
      </c>
      <c r="J105" s="16">
        <f>+'SCC x Ano'!J137/'SCC x Ano'!J105-1</f>
        <v>-6.1620369731924973E-2</v>
      </c>
      <c r="K105" s="16">
        <f>+'SCC x Ano'!K137/'SCC x Ano'!K105-1</f>
        <v>-6.84051483784065E-2</v>
      </c>
      <c r="L105" s="16">
        <f>+'SCC x Ano'!L137/'SCC x Ano'!L105-1</f>
        <v>-2.0032867393105058E-2</v>
      </c>
    </row>
    <row r="106" spans="1:12" x14ac:dyDescent="0.25">
      <c r="A106" s="1" t="s">
        <v>534</v>
      </c>
      <c r="B106" s="16">
        <f>+'SCC x Ano'!B138/'SCC x Ano'!B106-1</f>
        <v>-1.5258211383827325E-2</v>
      </c>
      <c r="C106" s="16">
        <f>+'SCC x Ano'!C138/'SCC x Ano'!C106-1</f>
        <v>5.6713900852157488</v>
      </c>
      <c r="D106" s="16">
        <f>+'SCC x Ano'!D138/'SCC x Ano'!D106-1</f>
        <v>6.7191757310266276E-2</v>
      </c>
      <c r="E106" s="16" t="e">
        <f>+'SCC x Ano'!E138/'SCC x Ano'!E106-1</f>
        <v>#DIV/0!</v>
      </c>
      <c r="F106" s="16">
        <f>+'SCC x Ano'!F138/'SCC x Ano'!F106-1</f>
        <v>-7.8203112568582589E-2</v>
      </c>
      <c r="G106" s="16">
        <f>+'SCC x Ano'!G138/'SCC x Ano'!G106-1</f>
        <v>0.76608033673069675</v>
      </c>
      <c r="H106" s="16">
        <f>+'SCC x Ano'!H138/'SCC x Ano'!H106-1</f>
        <v>-3.4497617983279771E-2</v>
      </c>
      <c r="I106" s="16">
        <f>+'SCC x Ano'!I138/'SCC x Ano'!I106-1</f>
        <v>-0.25600722205890047</v>
      </c>
      <c r="J106" s="16" t="e">
        <f>+'SCC x Ano'!J138/'SCC x Ano'!J106-1</f>
        <v>#DIV/0!</v>
      </c>
      <c r="K106" s="16">
        <f>+'SCC x Ano'!K138/'SCC x Ano'!K106-1</f>
        <v>0.38141572518021238</v>
      </c>
      <c r="L106" s="16">
        <f>+'SCC x Ano'!L138/'SCC x Ano'!L106-1</f>
        <v>6.3196352058822569E-2</v>
      </c>
    </row>
    <row r="107" spans="1:12" x14ac:dyDescent="0.25">
      <c r="A107" s="1" t="s">
        <v>535</v>
      </c>
      <c r="B107" s="16">
        <f>+'SCC x Ano'!B139/'SCC x Ano'!B107-1</f>
        <v>0.31453721274573843</v>
      </c>
      <c r="C107" s="16">
        <f>+'SCC x Ano'!C139/'SCC x Ano'!C107-1</f>
        <v>6.1231515466530162E-2</v>
      </c>
      <c r="D107" s="16">
        <f>+'SCC x Ano'!D139/'SCC x Ano'!D107-1</f>
        <v>0.55195967705993709</v>
      </c>
      <c r="E107" s="16">
        <f>+'SCC x Ano'!E139/'SCC x Ano'!E107-1</f>
        <v>-1</v>
      </c>
      <c r="F107" s="16">
        <f>+'SCC x Ano'!F139/'SCC x Ano'!F107-1</f>
        <v>-0.20122568105173022</v>
      </c>
      <c r="G107" s="16">
        <f>+'SCC x Ano'!G139/'SCC x Ano'!G107-1</f>
        <v>3.9372957278843046E-2</v>
      </c>
      <c r="H107" s="16">
        <f>+'SCC x Ano'!H139/'SCC x Ano'!H107-1</f>
        <v>-0.14486809841708836</v>
      </c>
      <c r="I107" s="16">
        <f>+'SCC x Ano'!I139/'SCC x Ano'!I107-1</f>
        <v>-0.256088929837202</v>
      </c>
      <c r="J107" s="16" t="e">
        <f>+'SCC x Ano'!J139/'SCC x Ano'!J107-1</f>
        <v>#DIV/0!</v>
      </c>
      <c r="K107" s="16">
        <f>+'SCC x Ano'!K139/'SCC x Ano'!K107-1</f>
        <v>0.1155620051538746</v>
      </c>
      <c r="L107" s="16">
        <f>+'SCC x Ano'!L139/'SCC x Ano'!L107-1</f>
        <v>5.3588164253180803E-2</v>
      </c>
    </row>
    <row r="108" spans="1:12" x14ac:dyDescent="0.25">
      <c r="A108" s="1" t="s">
        <v>536</v>
      </c>
      <c r="B108" s="16">
        <f>+'SCC x Ano'!B140/'SCC x Ano'!B108-1</f>
        <v>7.284396896445422E-2</v>
      </c>
      <c r="C108" s="16">
        <f>+'SCC x Ano'!C140/'SCC x Ano'!C108-1</f>
        <v>1.3622553118972243</v>
      </c>
      <c r="D108" s="16">
        <f>+'SCC x Ano'!D140/'SCC x Ano'!D108-1</f>
        <v>0.1230965263817565</v>
      </c>
      <c r="E108" s="16">
        <f>+'SCC x Ano'!E140/'SCC x Ano'!E108-1</f>
        <v>3.9709787942847816</v>
      </c>
      <c r="F108" s="16">
        <f>+'SCC x Ano'!F140/'SCC x Ano'!F108-1</f>
        <v>-6.0088813706830835E-2</v>
      </c>
      <c r="G108" s="16">
        <f>+'SCC x Ano'!G140/'SCC x Ano'!G108-1</f>
        <v>0.24744429771641996</v>
      </c>
      <c r="H108" s="16">
        <f>+'SCC x Ano'!H140/'SCC x Ano'!H108-1</f>
        <v>-0.12426056090658177</v>
      </c>
      <c r="I108" s="16">
        <f>+'SCC x Ano'!I140/'SCC x Ano'!I108-1</f>
        <v>-0.21786007352669834</v>
      </c>
      <c r="J108" s="16">
        <f>+'SCC x Ano'!J140/'SCC x Ano'!J108-1</f>
        <v>0.1919593518642515</v>
      </c>
      <c r="K108" s="16">
        <f>+'SCC x Ano'!K140/'SCC x Ano'!K108-1</f>
        <v>0.20074847797512141</v>
      </c>
      <c r="L108" s="16">
        <f>+'SCC x Ano'!L140/'SCC x Ano'!L108-1</f>
        <v>4.5134241241720829E-2</v>
      </c>
    </row>
    <row r="109" spans="1:12" x14ac:dyDescent="0.25">
      <c r="A109" s="1" t="s">
        <v>537</v>
      </c>
      <c r="B109" s="16">
        <f>+'SCC x Ano'!B141/'SCC x Ano'!B109-1</f>
        <v>0.32951677608206587</v>
      </c>
      <c r="C109" s="16">
        <f>+'SCC x Ano'!C141/'SCC x Ano'!C109-1</f>
        <v>0.9993073556069263</v>
      </c>
      <c r="D109" s="16">
        <f>+'SCC x Ano'!D141/'SCC x Ano'!D109-1</f>
        <v>3.2612520513104482E-2</v>
      </c>
      <c r="E109" s="16">
        <f>+'SCC x Ano'!E141/'SCC x Ano'!E109-1</f>
        <v>1.2089561788521124</v>
      </c>
      <c r="F109" s="16">
        <f>+'SCC x Ano'!F141/'SCC x Ano'!F109-1</f>
        <v>-7.549550722073084E-3</v>
      </c>
      <c r="G109" s="16">
        <f>+'SCC x Ano'!G141/'SCC x Ano'!G109-1</f>
        <v>0.92963845855089366</v>
      </c>
      <c r="H109" s="16">
        <f>+'SCC x Ano'!H141/'SCC x Ano'!H109-1</f>
        <v>-0.25162217673908893</v>
      </c>
      <c r="I109" s="16">
        <f>+'SCC x Ano'!I141/'SCC x Ano'!I109-1</f>
        <v>-0.25098451610058903</v>
      </c>
      <c r="J109" s="16">
        <f>+'SCC x Ano'!J141/'SCC x Ano'!J109-1</f>
        <v>1.7742229096390174</v>
      </c>
      <c r="K109" s="16">
        <f>+'SCC x Ano'!K141/'SCC x Ano'!K109-1</f>
        <v>0.17090180383951337</v>
      </c>
      <c r="L109" s="16">
        <f>+'SCC x Ano'!L141/'SCC x Ano'!L109-1</f>
        <v>0.15868740973087525</v>
      </c>
    </row>
    <row r="110" spans="1:12" x14ac:dyDescent="0.25">
      <c r="A110" s="1" t="s">
        <v>538</v>
      </c>
      <c r="B110" s="16">
        <f>+'SCC x Ano'!B142/'SCC x Ano'!B110-1</f>
        <v>-3.8011495634817538E-2</v>
      </c>
      <c r="C110" s="16">
        <f>+'SCC x Ano'!C142/'SCC x Ano'!C110-1</f>
        <v>0.20657307024732896</v>
      </c>
      <c r="D110" s="16">
        <f>+'SCC x Ano'!D142/'SCC x Ano'!D110-1</f>
        <v>-6.6864155513872259E-2</v>
      </c>
      <c r="E110" s="16">
        <f>+'SCC x Ano'!E142/'SCC x Ano'!E110-1</f>
        <v>0.33383221924916939</v>
      </c>
      <c r="F110" s="16">
        <f>+'SCC x Ano'!F142/'SCC x Ano'!F110-1</f>
        <v>3.547711861833891E-2</v>
      </c>
      <c r="G110" s="16">
        <f>+'SCC x Ano'!G142/'SCC x Ano'!G110-1</f>
        <v>0.13929296974041838</v>
      </c>
      <c r="H110" s="16">
        <f>+'SCC x Ano'!H142/'SCC x Ano'!H110-1</f>
        <v>0.10781430165131933</v>
      </c>
      <c r="I110" s="16">
        <f>+'SCC x Ano'!I142/'SCC x Ano'!I110-1</f>
        <v>-0.280896720453777</v>
      </c>
      <c r="J110" s="16">
        <f>+'SCC x Ano'!J142/'SCC x Ano'!J110-1</f>
        <v>0.25558515527064651</v>
      </c>
      <c r="K110" s="16">
        <f>+'SCC x Ano'!K142/'SCC x Ano'!K110-1</f>
        <v>0.11663663385035705</v>
      </c>
      <c r="L110" s="16">
        <f>+'SCC x Ano'!L142/'SCC x Ano'!L110-1</f>
        <v>1.3692584061743229E-2</v>
      </c>
    </row>
    <row r="111" spans="1:12" x14ac:dyDescent="0.25">
      <c r="A111" s="1" t="s">
        <v>539</v>
      </c>
      <c r="B111" s="16">
        <f>+'SCC x Ano'!B143/'SCC x Ano'!B111-1</f>
        <v>1.0651894897292014E-2</v>
      </c>
      <c r="C111" s="16">
        <f>+'SCC x Ano'!C143/'SCC x Ano'!C111-1</f>
        <v>-8.3498716119683403E-2</v>
      </c>
      <c r="D111" s="16">
        <f>+'SCC x Ano'!D143/'SCC x Ano'!D111-1</f>
        <v>0.77587028011758985</v>
      </c>
      <c r="E111" s="16">
        <f>+'SCC x Ano'!E143/'SCC x Ano'!E111-1</f>
        <v>0.72209811843572735</v>
      </c>
      <c r="F111" s="16">
        <f>+'SCC x Ano'!F143/'SCC x Ano'!F111-1</f>
        <v>-3.3476811964245901E-3</v>
      </c>
      <c r="G111" s="16">
        <f>+'SCC x Ano'!G143/'SCC x Ano'!G111-1</f>
        <v>-2.6823469706535152E-2</v>
      </c>
      <c r="H111" s="16">
        <f>+'SCC x Ano'!H143/'SCC x Ano'!H111-1</f>
        <v>-0.25595060827900373</v>
      </c>
      <c r="I111" s="16">
        <f>+'SCC x Ano'!I143/'SCC x Ano'!I111-1</f>
        <v>-0.13294306483725149</v>
      </c>
      <c r="J111" s="16">
        <f>+'SCC x Ano'!J143/'SCC x Ano'!J111-1</f>
        <v>0.4079253619017118</v>
      </c>
      <c r="K111" s="16">
        <f>+'SCC x Ano'!K143/'SCC x Ano'!K111-1</f>
        <v>4.7977648927591376E-2</v>
      </c>
      <c r="L111" s="16">
        <f>+'SCC x Ano'!L143/'SCC x Ano'!L111-1</f>
        <v>0.34708568584402921</v>
      </c>
    </row>
    <row r="112" spans="1:12" x14ac:dyDescent="0.25">
      <c r="A112" s="1" t="s">
        <v>540</v>
      </c>
      <c r="B112" s="16">
        <f>+'SCC x Ano'!B144/'SCC x Ano'!B112-1</f>
        <v>0.30365604934368329</v>
      </c>
      <c r="C112" s="16">
        <f>+'SCC x Ano'!C144/'SCC x Ano'!C112-1</f>
        <v>0.67403503249397678</v>
      </c>
      <c r="D112" s="16">
        <f>+'SCC x Ano'!D144/'SCC x Ano'!D112-1</f>
        <v>-1.702046940002E-2</v>
      </c>
      <c r="E112" s="16">
        <f>+'SCC x Ano'!E144/'SCC x Ano'!E112-1</f>
        <v>0.16496691387450357</v>
      </c>
      <c r="F112" s="16">
        <f>+'SCC x Ano'!F144/'SCC x Ano'!F112-1</f>
        <v>8.5924102258559287E-2</v>
      </c>
      <c r="G112" s="16">
        <f>+'SCC x Ano'!G144/'SCC x Ano'!G112-1</f>
        <v>0.25664900997914808</v>
      </c>
      <c r="H112" s="16">
        <f>+'SCC x Ano'!H144/'SCC x Ano'!H112-1</f>
        <v>1.276550248812014E-2</v>
      </c>
      <c r="I112" s="16">
        <f>+'SCC x Ano'!I144/'SCC x Ano'!I112-1</f>
        <v>7.9671205699983982E-2</v>
      </c>
      <c r="J112" s="16">
        <f>+'SCC x Ano'!J144/'SCC x Ano'!J112-1</f>
        <v>-0.92458539857324362</v>
      </c>
      <c r="K112" s="16">
        <f>+'SCC x Ano'!K144/'SCC x Ano'!K112-1</f>
        <v>0.14088009982814653</v>
      </c>
      <c r="L112" s="16">
        <f>+'SCC x Ano'!L144/'SCC x Ano'!L112-1</f>
        <v>5.243646479077535E-2</v>
      </c>
    </row>
    <row r="113" spans="1:12" x14ac:dyDescent="0.25">
      <c r="A113" s="1" t="s">
        <v>541</v>
      </c>
      <c r="B113" s="16">
        <f>+'SCC x Ano'!B145/'SCC x Ano'!B113-1</f>
        <v>-2.0318331500643105E-2</v>
      </c>
      <c r="C113" s="16">
        <f>+'SCC x Ano'!C145/'SCC x Ano'!C113-1</f>
        <v>-0.69995213171489168</v>
      </c>
      <c r="D113" s="16">
        <f>+'SCC x Ano'!D145/'SCC x Ano'!D113-1</f>
        <v>0.33924516817567896</v>
      </c>
      <c r="E113" s="16">
        <f>+'SCC x Ano'!E145/'SCC x Ano'!E113-1</f>
        <v>0.2546733779168</v>
      </c>
      <c r="F113" s="16">
        <f>+'SCC x Ano'!F145/'SCC x Ano'!F113-1</f>
        <v>-1.9845430547270726E-2</v>
      </c>
      <c r="G113" s="16">
        <f>+'SCC x Ano'!G145/'SCC x Ano'!G113-1</f>
        <v>-3.6960223609913023E-2</v>
      </c>
      <c r="H113" s="16">
        <f>+'SCC x Ano'!H145/'SCC x Ano'!H113-1</f>
        <v>-7.2335398082120528E-2</v>
      </c>
      <c r="I113" s="16">
        <f>+'SCC x Ano'!I145/'SCC x Ano'!I113-1</f>
        <v>-0.2679117988255737</v>
      </c>
      <c r="J113" s="16">
        <f>+'SCC x Ano'!J145/'SCC x Ano'!J113-1</f>
        <v>2.1325244370936516</v>
      </c>
      <c r="K113" s="16">
        <f>+'SCC x Ano'!K145/'SCC x Ano'!K113-1</f>
        <v>7.3924034954190754E-2</v>
      </c>
      <c r="L113" s="16">
        <f>+'SCC x Ano'!L145/'SCC x Ano'!L113-1</f>
        <v>2.4530877407937579E-2</v>
      </c>
    </row>
    <row r="114" spans="1:12" x14ac:dyDescent="0.25">
      <c r="A114" s="1" t="s">
        <v>542</v>
      </c>
      <c r="B114" s="16">
        <f>+'SCC x Ano'!B146/'SCC x Ano'!B114-1</f>
        <v>0.39254510981363389</v>
      </c>
      <c r="C114" s="16">
        <f>+'SCC x Ano'!C146/'SCC x Ano'!C114-1</f>
        <v>-0.50365082771379832</v>
      </c>
      <c r="D114" s="16">
        <f>+'SCC x Ano'!D146/'SCC x Ano'!D114-1</f>
        <v>9.2047181587102678E-3</v>
      </c>
      <c r="E114" s="16">
        <f>+'SCC x Ano'!E146/'SCC x Ano'!E114-1</f>
        <v>0.29643153475195083</v>
      </c>
      <c r="F114" s="16">
        <f>+'SCC x Ano'!F146/'SCC x Ano'!F114-1</f>
        <v>-2.0450938956259046E-2</v>
      </c>
      <c r="G114" s="16">
        <f>+'SCC x Ano'!G146/'SCC x Ano'!G114-1</f>
        <v>7.5840690533064636E-2</v>
      </c>
      <c r="H114" s="16">
        <f>+'SCC x Ano'!H146/'SCC x Ano'!H114-1</f>
        <v>6.1134345957559511E-2</v>
      </c>
      <c r="I114" s="16">
        <f>+'SCC x Ano'!I146/'SCC x Ano'!I114-1</f>
        <v>-0.36951419955071552</v>
      </c>
      <c r="J114" s="16">
        <f>+'SCC x Ano'!J146/'SCC x Ano'!J114-1</f>
        <v>-8.8330246856184402E-2</v>
      </c>
      <c r="K114" s="16">
        <f>+'SCC x Ano'!K146/'SCC x Ano'!K114-1</f>
        <v>0.32745784909807107</v>
      </c>
      <c r="L114" s="16">
        <f>+'SCC x Ano'!L146/'SCC x Ano'!L114-1</f>
        <v>5.5601113290655313E-3</v>
      </c>
    </row>
    <row r="115" spans="1:12" x14ac:dyDescent="0.25">
      <c r="A115" s="1" t="s">
        <v>543</v>
      </c>
      <c r="B115" s="16">
        <f>+'SCC x Ano'!B147/'SCC x Ano'!B115-1</f>
        <v>0.33031612448055081</v>
      </c>
      <c r="C115" s="16">
        <f>+'SCC x Ano'!C147/'SCC x Ano'!C115-1</f>
        <v>-0.14150748191106</v>
      </c>
      <c r="D115" s="16">
        <f>+'SCC x Ano'!D147/'SCC x Ano'!D115-1</f>
        <v>0.13201438257226417</v>
      </c>
      <c r="E115" s="16">
        <f>+'SCC x Ano'!E147/'SCC x Ano'!E115-1</f>
        <v>0.13624974436014958</v>
      </c>
      <c r="F115" s="16">
        <f>+'SCC x Ano'!F147/'SCC x Ano'!F115-1</f>
        <v>3.0082461450181341E-2</v>
      </c>
      <c r="G115" s="16">
        <f>+'SCC x Ano'!G147/'SCC x Ano'!G115-1</f>
        <v>0.22973081383423599</v>
      </c>
      <c r="H115" s="16">
        <f>+'SCC x Ano'!H147/'SCC x Ano'!H115-1</f>
        <v>-7.5200773398801712E-2</v>
      </c>
      <c r="I115" s="16">
        <f>+'SCC x Ano'!I147/'SCC x Ano'!I115-1</f>
        <v>0.38454560907699942</v>
      </c>
      <c r="J115" s="16">
        <f>+'SCC x Ano'!J147/'SCC x Ano'!J115-1</f>
        <v>2.3995673385177341</v>
      </c>
      <c r="K115" s="16">
        <f>+'SCC x Ano'!K147/'SCC x Ano'!K115-1</f>
        <v>0.33576869842619783</v>
      </c>
      <c r="L115" s="16">
        <f>+'SCC x Ano'!L147/'SCC x Ano'!L115-1</f>
        <v>0.11496422724990918</v>
      </c>
    </row>
    <row r="116" spans="1:12" x14ac:dyDescent="0.25">
      <c r="A116" s="1" t="s">
        <v>544</v>
      </c>
      <c r="B116" s="16">
        <f>+'SCC x Ano'!B148/'SCC x Ano'!B116-1</f>
        <v>-2.4683759053506837E-2</v>
      </c>
      <c r="C116" s="16">
        <f>+'SCC x Ano'!C148/'SCC x Ano'!C116-1</f>
        <v>0.2099163641184727</v>
      </c>
      <c r="D116" s="16">
        <f>+'SCC x Ano'!D148/'SCC x Ano'!D116-1</f>
        <v>0.23402056430963003</v>
      </c>
      <c r="E116" s="16">
        <f>+'SCC x Ano'!E148/'SCC x Ano'!E116-1</f>
        <v>0.38414535396773264</v>
      </c>
      <c r="F116" s="16">
        <f>+'SCC x Ano'!F148/'SCC x Ano'!F116-1</f>
        <v>-4.1213520923704228E-2</v>
      </c>
      <c r="G116" s="16">
        <f>+'SCC x Ano'!G148/'SCC x Ano'!G116-1</f>
        <v>-9.7376056315889414E-2</v>
      </c>
      <c r="H116" s="16">
        <f>+'SCC x Ano'!H148/'SCC x Ano'!H116-1</f>
        <v>-4.5539645362504433E-2</v>
      </c>
      <c r="I116" s="16">
        <f>+'SCC x Ano'!I148/'SCC x Ano'!I116-1</f>
        <v>-0.24152705742673919</v>
      </c>
      <c r="J116" s="16">
        <f>+'SCC x Ano'!J148/'SCC x Ano'!J116-1</f>
        <v>1.3900305565656428</v>
      </c>
      <c r="K116" s="16">
        <f>+'SCC x Ano'!K148/'SCC x Ano'!K116-1</f>
        <v>6.4734351233522114E-2</v>
      </c>
      <c r="L116" s="16">
        <f>+'SCC x Ano'!L148/'SCC x Ano'!L116-1</f>
        <v>6.1878763054654229E-2</v>
      </c>
    </row>
    <row r="117" spans="1:12" x14ac:dyDescent="0.25">
      <c r="A117" s="1" t="s">
        <v>545</v>
      </c>
      <c r="B117" s="16">
        <f>+'SCC x Ano'!B149/'SCC x Ano'!B117-1</f>
        <v>-0.23027933325612482</v>
      </c>
      <c r="C117" s="16">
        <f>+'SCC x Ano'!C149/'SCC x Ano'!C117-1</f>
        <v>-7.0054479598973152E-2</v>
      </c>
      <c r="D117" s="16">
        <f>+'SCC x Ano'!D149/'SCC x Ano'!D117-1</f>
        <v>2.1146966996924421E-2</v>
      </c>
      <c r="E117" s="16">
        <f>+'SCC x Ano'!E149/'SCC x Ano'!E117-1</f>
        <v>0.48672514589012539</v>
      </c>
      <c r="F117" s="16">
        <f>+'SCC x Ano'!F149/'SCC x Ano'!F117-1</f>
        <v>-2.9352803353040691E-2</v>
      </c>
      <c r="G117" s="16">
        <f>+'SCC x Ano'!G149/'SCC x Ano'!G117-1</f>
        <v>0.18492480045699478</v>
      </c>
      <c r="H117" s="16">
        <f>+'SCC x Ano'!H149/'SCC x Ano'!H117-1</f>
        <v>-6.2609206402368445E-2</v>
      </c>
      <c r="I117" s="16">
        <f>+'SCC x Ano'!I149/'SCC x Ano'!I117-1</f>
        <v>-0.16863019601518903</v>
      </c>
      <c r="J117" s="16">
        <f>+'SCC x Ano'!J149/'SCC x Ano'!J117-1</f>
        <v>6.0039338755764504E-2</v>
      </c>
      <c r="K117" s="16">
        <f>+'SCC x Ano'!K149/'SCC x Ano'!K117-1</f>
        <v>0.13368516120966856</v>
      </c>
      <c r="L117" s="16">
        <f>+'SCC x Ano'!L149/'SCC x Ano'!L117-1</f>
        <v>-2.3376655112258393E-2</v>
      </c>
    </row>
    <row r="118" spans="1:12" x14ac:dyDescent="0.25">
      <c r="A118" s="1" t="s">
        <v>546</v>
      </c>
      <c r="B118" s="16">
        <f>+'SCC x Ano'!B150/'SCC x Ano'!B118-1</f>
        <v>0.21629121606136859</v>
      </c>
      <c r="C118" s="16">
        <f>+'SCC x Ano'!C150/'SCC x Ano'!C118-1</f>
        <v>0.7730789434862444</v>
      </c>
      <c r="D118" s="16">
        <f>+'SCC x Ano'!D150/'SCC x Ano'!D118-1</f>
        <v>7.9345720644699247E-2</v>
      </c>
      <c r="E118" s="16">
        <f>+'SCC x Ano'!E150/'SCC x Ano'!E118-1</f>
        <v>2.7930878475126666</v>
      </c>
      <c r="F118" s="16">
        <f>+'SCC x Ano'!F150/'SCC x Ano'!F118-1</f>
        <v>-1.726971242266806E-2</v>
      </c>
      <c r="G118" s="16">
        <f>+'SCC x Ano'!G150/'SCC x Ano'!G118-1</f>
        <v>0.18480905094353206</v>
      </c>
      <c r="H118" s="16">
        <f>+'SCC x Ano'!H150/'SCC x Ano'!H118-1</f>
        <v>0.18615715513561737</v>
      </c>
      <c r="I118" s="16">
        <f>+'SCC x Ano'!I150/'SCC x Ano'!I118-1</f>
        <v>-0.16137949657284023</v>
      </c>
      <c r="J118" s="16">
        <f>+'SCC x Ano'!J150/'SCC x Ano'!J118-1</f>
        <v>0.1064444359185055</v>
      </c>
      <c r="K118" s="16">
        <f>+'SCC x Ano'!K150/'SCC x Ano'!K118-1</f>
        <v>-7.1176800239512894E-2</v>
      </c>
      <c r="L118" s="16">
        <f>+'SCC x Ano'!L150/'SCC x Ano'!L118-1</f>
        <v>3.9099956723411156E-2</v>
      </c>
    </row>
    <row r="119" spans="1:12" x14ac:dyDescent="0.25">
      <c r="A119" s="1" t="s">
        <v>547</v>
      </c>
      <c r="B119" s="16">
        <f>+'SCC x Ano'!B151/'SCC x Ano'!B119-1</f>
        <v>7.8182070623419309E-2</v>
      </c>
      <c r="C119" s="16">
        <f>+'SCC x Ano'!C151/'SCC x Ano'!C119-1</f>
        <v>-4.6019915089639207E-2</v>
      </c>
      <c r="D119" s="16">
        <f>+'SCC x Ano'!D151/'SCC x Ano'!D119-1</f>
        <v>7.5762706890339482E-2</v>
      </c>
      <c r="E119" s="16">
        <f>+'SCC x Ano'!E151/'SCC x Ano'!E119-1</f>
        <v>0.8053268546366974</v>
      </c>
      <c r="F119" s="16">
        <f>+'SCC x Ano'!F151/'SCC x Ano'!F119-1</f>
        <v>-5.3638882185380599E-3</v>
      </c>
      <c r="G119" s="16">
        <f>+'SCC x Ano'!G151/'SCC x Ano'!G119-1</f>
        <v>0.10147692207682435</v>
      </c>
      <c r="H119" s="16">
        <f>+'SCC x Ano'!H151/'SCC x Ano'!H119-1</f>
        <v>0.10562104104338488</v>
      </c>
      <c r="I119" s="16">
        <f>+'SCC x Ano'!I151/'SCC x Ano'!I119-1</f>
        <v>0.38258270746866097</v>
      </c>
      <c r="J119" s="16">
        <f>+'SCC x Ano'!J151/'SCC x Ano'!J119-1</f>
        <v>-0.12589456098277374</v>
      </c>
      <c r="K119" s="16">
        <f>+'SCC x Ano'!K151/'SCC x Ano'!K119-1</f>
        <v>0.12742057564569209</v>
      </c>
      <c r="L119" s="16">
        <f>+'SCC x Ano'!L151/'SCC x Ano'!L119-1</f>
        <v>6.1846875512804544E-2</v>
      </c>
    </row>
    <row r="120" spans="1:12" x14ac:dyDescent="0.25">
      <c r="A120" s="1" t="s">
        <v>548</v>
      </c>
      <c r="B120" s="16">
        <f>+'SCC x Ano'!B152/'SCC x Ano'!B120-1</f>
        <v>8.6347876397422807E-2</v>
      </c>
      <c r="C120" s="16">
        <f>+'SCC x Ano'!C152/'SCC x Ano'!C120-1</f>
        <v>0.18332197800518757</v>
      </c>
      <c r="D120" s="16">
        <f>+'SCC x Ano'!D152/'SCC x Ano'!D120-1</f>
        <v>3.4179106988655894E-2</v>
      </c>
      <c r="E120" s="16">
        <f>+'SCC x Ano'!E152/'SCC x Ano'!E120-1</f>
        <v>0.29300960039553625</v>
      </c>
      <c r="F120" s="16">
        <f>+'SCC x Ano'!F152/'SCC x Ano'!F120-1</f>
        <v>4.0482877469381062E-3</v>
      </c>
      <c r="G120" s="16">
        <f>+'SCC x Ano'!G152/'SCC x Ano'!G120-1</f>
        <v>3.2851644773820743E-2</v>
      </c>
      <c r="H120" s="16">
        <f>+'SCC x Ano'!H152/'SCC x Ano'!H120-1</f>
        <v>-2.4672989917226773E-2</v>
      </c>
      <c r="I120" s="16">
        <f>+'SCC x Ano'!I152/'SCC x Ano'!I120-1</f>
        <v>-0.13994382628974122</v>
      </c>
      <c r="J120" s="16">
        <f>+'SCC x Ano'!J152/'SCC x Ano'!J120-1</f>
        <v>-0.15460194751637413</v>
      </c>
      <c r="K120" s="16">
        <f>+'SCC x Ano'!K152/'SCC x Ano'!K120-1</f>
        <v>4.8613102517355955E-2</v>
      </c>
      <c r="L120" s="16">
        <f>+'SCC x Ano'!L152/'SCC x Ano'!L120-1</f>
        <v>2.4380594413325296E-2</v>
      </c>
    </row>
    <row r="121" spans="1:12" x14ac:dyDescent="0.25">
      <c r="A121" s="1" t="s">
        <v>549</v>
      </c>
      <c r="B121" s="16">
        <f>+'SCC x Ano'!B153/'SCC x Ano'!B121-1</f>
        <v>0.22611373555266434</v>
      </c>
      <c r="C121" s="16">
        <f>+'SCC x Ano'!C153/'SCC x Ano'!C121-1</f>
        <v>-5.4457127482940959E-2</v>
      </c>
      <c r="D121" s="16">
        <f>+'SCC x Ano'!D153/'SCC x Ano'!D121-1</f>
        <v>0.12567937308563981</v>
      </c>
      <c r="E121" s="16">
        <f>+'SCC x Ano'!E153/'SCC x Ano'!E121-1</f>
        <v>1.768535337568955E-2</v>
      </c>
      <c r="F121" s="16">
        <f>+'SCC x Ano'!F153/'SCC x Ano'!F121-1</f>
        <v>-0.11626089903939041</v>
      </c>
      <c r="G121" s="16">
        <f>+'SCC x Ano'!G153/'SCC x Ano'!G121-1</f>
        <v>4.2318004204027648E-2</v>
      </c>
      <c r="H121" s="16">
        <f>+'SCC x Ano'!H153/'SCC x Ano'!H121-1</f>
        <v>3.4155659331605026E-2</v>
      </c>
      <c r="I121" s="16">
        <f>+'SCC x Ano'!I153/'SCC x Ano'!I121-1</f>
        <v>-0.15160106037597409</v>
      </c>
      <c r="J121" s="16">
        <f>+'SCC x Ano'!J153/'SCC x Ano'!J121-1</f>
        <v>-8.4903646783743403E-2</v>
      </c>
      <c r="K121" s="16">
        <f>+'SCC x Ano'!K153/'SCC x Ano'!K121-1</f>
        <v>0.10515987619664391</v>
      </c>
      <c r="L121" s="16">
        <f>+'SCC x Ano'!L153/'SCC x Ano'!L121-1</f>
        <v>-8.9506982913862831E-3</v>
      </c>
    </row>
    <row r="122" spans="1:12" x14ac:dyDescent="0.25">
      <c r="A122" s="1" t="s">
        <v>550</v>
      </c>
      <c r="B122" s="16">
        <f>+'SCC x Ano'!B154/'SCC x Ano'!B122-1</f>
        <v>0.15261680411945289</v>
      </c>
      <c r="C122" s="16">
        <f>+'SCC x Ano'!C154/'SCC x Ano'!C122-1</f>
        <v>-3.1456528590600219E-2</v>
      </c>
      <c r="D122" s="16">
        <f>+'SCC x Ano'!D154/'SCC x Ano'!D122-1</f>
        <v>-2.0355742319221326E-3</v>
      </c>
      <c r="E122" s="16">
        <f>+'SCC x Ano'!E154/'SCC x Ano'!E122-1</f>
        <v>0.67349484194857201</v>
      </c>
      <c r="F122" s="16">
        <f>+'SCC x Ano'!F154/'SCC x Ano'!F122-1</f>
        <v>1.4925710000407877E-2</v>
      </c>
      <c r="G122" s="16">
        <f>+'SCC x Ano'!G154/'SCC x Ano'!G122-1</f>
        <v>8.0518207690496002E-2</v>
      </c>
      <c r="H122" s="16">
        <f>+'SCC x Ano'!H154/'SCC x Ano'!H122-1</f>
        <v>6.3891268253212896E-2</v>
      </c>
      <c r="I122" s="16">
        <f>+'SCC x Ano'!I154/'SCC x Ano'!I122-1</f>
        <v>-0.14829415448888916</v>
      </c>
      <c r="J122" s="16">
        <f>+'SCC x Ano'!J154/'SCC x Ano'!J122-1</f>
        <v>8.3602948689054157E-2</v>
      </c>
      <c r="K122" s="16">
        <f>+'SCC x Ano'!K154/'SCC x Ano'!K122-1</f>
        <v>-1.3555323444949141E-2</v>
      </c>
      <c r="L122" s="16">
        <f>+'SCC x Ano'!L154/'SCC x Ano'!L122-1</f>
        <v>1.3969834731888398E-2</v>
      </c>
    </row>
    <row r="123" spans="1:12" x14ac:dyDescent="0.25">
      <c r="A123" s="1" t="s">
        <v>551</v>
      </c>
      <c r="B123" s="16">
        <f>+'SCC x Ano'!B155/'SCC x Ano'!B123-1</f>
        <v>0.31049263087244161</v>
      </c>
      <c r="C123" s="16">
        <f>+'SCC x Ano'!C155/'SCC x Ano'!C123-1</f>
        <v>0.13745984371415099</v>
      </c>
      <c r="D123" s="16">
        <f>+'SCC x Ano'!D155/'SCC x Ano'!D123-1</f>
        <v>-2.4305909845733331E-2</v>
      </c>
      <c r="E123" s="16">
        <f>+'SCC x Ano'!E155/'SCC x Ano'!E123-1</f>
        <v>0.36338722060440931</v>
      </c>
      <c r="F123" s="16">
        <f>+'SCC x Ano'!F155/'SCC x Ano'!F123-1</f>
        <v>-7.3889363732562274E-2</v>
      </c>
      <c r="G123" s="16">
        <f>+'SCC x Ano'!G155/'SCC x Ano'!G123-1</f>
        <v>0.16612517238541846</v>
      </c>
      <c r="H123" s="16">
        <f>+'SCC x Ano'!H155/'SCC x Ano'!H123-1</f>
        <v>3.3881511374467266E-2</v>
      </c>
      <c r="I123" s="16">
        <f>+'SCC x Ano'!I155/'SCC x Ano'!I123-1</f>
        <v>-0.12719386353485262</v>
      </c>
      <c r="J123" s="16">
        <f>+'SCC x Ano'!J155/'SCC x Ano'!J123-1</f>
        <v>2.5727473396475631E-2</v>
      </c>
      <c r="K123" s="16">
        <f>+'SCC x Ano'!K155/'SCC x Ano'!K123-1</f>
        <v>1.2992483004695909E-2</v>
      </c>
      <c r="L123" s="16">
        <f>+'SCC x Ano'!L155/'SCC x Ano'!L123-1</f>
        <v>-1.277270009990128E-2</v>
      </c>
    </row>
    <row r="124" spans="1:12" x14ac:dyDescent="0.25">
      <c r="A124" s="1" t="s">
        <v>552</v>
      </c>
      <c r="B124" s="16">
        <f>+'SCC x Ano'!B156/'SCC x Ano'!B124-1</f>
        <v>0.43447597958410755</v>
      </c>
      <c r="C124" s="16">
        <f>+'SCC x Ano'!C156/'SCC x Ano'!C124-1</f>
        <v>-7.964677770601114E-2</v>
      </c>
      <c r="D124" s="16">
        <f>+'SCC x Ano'!D156/'SCC x Ano'!D124-1</f>
        <v>3.1213787264624315E-2</v>
      </c>
      <c r="E124" s="16">
        <f>+'SCC x Ano'!E156/'SCC x Ano'!E124-1</f>
        <v>0.43590447824842049</v>
      </c>
      <c r="F124" s="16">
        <f>+'SCC x Ano'!F156/'SCC x Ano'!F124-1</f>
        <v>2.5191265198101664E-2</v>
      </c>
      <c r="G124" s="16">
        <f>+'SCC x Ano'!G156/'SCC x Ano'!G124-1</f>
        <v>0.33082964966631567</v>
      </c>
      <c r="H124" s="16">
        <f>+'SCC x Ano'!H156/'SCC x Ano'!H124-1</f>
        <v>-8.8670230073733203E-2</v>
      </c>
      <c r="I124" s="16">
        <f>+'SCC x Ano'!I156/'SCC x Ano'!I124-1</f>
        <v>2.2028040216639289E-2</v>
      </c>
      <c r="J124" s="16">
        <f>+'SCC x Ano'!J156/'SCC x Ano'!J124-1</f>
        <v>-8.7518540244121312E-2</v>
      </c>
      <c r="K124" s="16">
        <f>+'SCC x Ano'!K156/'SCC x Ano'!K124-1</f>
        <v>4.3606743856410501E-2</v>
      </c>
      <c r="L124" s="16">
        <f>+'SCC x Ano'!L156/'SCC x Ano'!L124-1</f>
        <v>4.5283191440461668E-2</v>
      </c>
    </row>
    <row r="125" spans="1:12" x14ac:dyDescent="0.25">
      <c r="A125" s="1" t="s">
        <v>553</v>
      </c>
      <c r="B125" s="16">
        <f>+'SCC x Ano'!B157/'SCC x Ano'!B125-1</f>
        <v>0.39042303007438961</v>
      </c>
      <c r="C125" s="16">
        <f>+'SCC x Ano'!C157/'SCC x Ano'!C125-1</f>
        <v>0.3054243835566206</v>
      </c>
      <c r="D125" s="16">
        <f>+'SCC x Ano'!D157/'SCC x Ano'!D125-1</f>
        <v>0.10777726510893726</v>
      </c>
      <c r="E125" s="16">
        <f>+'SCC x Ano'!E157/'SCC x Ano'!E125-1</f>
        <v>0.46656779713825247</v>
      </c>
      <c r="F125" s="16">
        <f>+'SCC x Ano'!F157/'SCC x Ano'!F125-1</f>
        <v>9.9760573065676983E-3</v>
      </c>
      <c r="G125" s="16">
        <f>+'SCC x Ano'!G157/'SCC x Ano'!G125-1</f>
        <v>0.18837084430369444</v>
      </c>
      <c r="H125" s="16">
        <f>+'SCC x Ano'!H157/'SCC x Ano'!H125-1</f>
        <v>9.1162043491075595E-2</v>
      </c>
      <c r="I125" s="16">
        <f>+'SCC x Ano'!I157/'SCC x Ano'!I125-1</f>
        <v>-0.15539427816672302</v>
      </c>
      <c r="J125" s="16">
        <f>+'SCC x Ano'!J157/'SCC x Ano'!J125-1</f>
        <v>3.5695571546297664</v>
      </c>
      <c r="K125" s="16">
        <f>+'SCC x Ano'!K157/'SCC x Ano'!K125-1</f>
        <v>7.9177699579042748E-2</v>
      </c>
      <c r="L125" s="16">
        <f>+'SCC x Ano'!L157/'SCC x Ano'!L125-1</f>
        <v>9.5754157042825527E-2</v>
      </c>
    </row>
    <row r="126" spans="1:12" x14ac:dyDescent="0.25">
      <c r="A126" s="1" t="s">
        <v>554</v>
      </c>
      <c r="B126" s="16">
        <f>+'SCC x Ano'!B158/'SCC x Ano'!B126-1</f>
        <v>0.32572690562562734</v>
      </c>
      <c r="C126" s="16">
        <f>+'SCC x Ano'!C158/'SCC x Ano'!C126-1</f>
        <v>-4.2873938739198314E-2</v>
      </c>
      <c r="D126" s="16">
        <f>+'SCC x Ano'!D158/'SCC x Ano'!D126-1</f>
        <v>6.6967942978142458E-2</v>
      </c>
      <c r="E126" s="16">
        <f>+'SCC x Ano'!E158/'SCC x Ano'!E126-1</f>
        <v>1.2141911496250244</v>
      </c>
      <c r="F126" s="16">
        <f>+'SCC x Ano'!F158/'SCC x Ano'!F126-1</f>
        <v>-9.8830510184044984E-2</v>
      </c>
      <c r="G126" s="16">
        <f>+'SCC x Ano'!G158/'SCC x Ano'!G126-1</f>
        <v>0.31773616000021954</v>
      </c>
      <c r="H126" s="16">
        <f>+'SCC x Ano'!H158/'SCC x Ano'!H126-1</f>
        <v>4.4349960675490019E-2</v>
      </c>
      <c r="I126" s="16">
        <f>+'SCC x Ano'!I158/'SCC x Ano'!I126-1</f>
        <v>-0.28269073369022935</v>
      </c>
      <c r="J126" s="16">
        <f>+'SCC x Ano'!J158/'SCC x Ano'!J126-1</f>
        <v>0.19724882289279733</v>
      </c>
      <c r="K126" s="16">
        <f>+'SCC x Ano'!K158/'SCC x Ano'!K126-1</f>
        <v>0.24068740209275385</v>
      </c>
      <c r="L126" s="16">
        <f>+'SCC x Ano'!L158/'SCC x Ano'!L126-1</f>
        <v>1.2308319479353624E-2</v>
      </c>
    </row>
    <row r="127" spans="1:12" x14ac:dyDescent="0.25">
      <c r="A127" s="1" t="s">
        <v>555</v>
      </c>
      <c r="B127" s="16">
        <f>+'SCC x Ano'!B159/'SCC x Ano'!B127-1</f>
        <v>-2.7792042042111942E-2</v>
      </c>
      <c r="C127" s="16">
        <f>+'SCC x Ano'!C159/'SCC x Ano'!C127-1</f>
        <v>-7.655584656188319E-2</v>
      </c>
      <c r="D127" s="16">
        <f>+'SCC x Ano'!D159/'SCC x Ano'!D127-1</f>
        <v>7.7336256267255488E-2</v>
      </c>
      <c r="E127" s="16">
        <f>+'SCC x Ano'!E159/'SCC x Ano'!E127-1</f>
        <v>0.45627501297265116</v>
      </c>
      <c r="F127" s="16">
        <f>+'SCC x Ano'!F159/'SCC x Ano'!F127-1</f>
        <v>-0.10267702119013478</v>
      </c>
      <c r="G127" s="16">
        <f>+'SCC x Ano'!G159/'SCC x Ano'!G127-1</f>
        <v>0.17719311633002088</v>
      </c>
      <c r="H127" s="16">
        <f>+'SCC x Ano'!H159/'SCC x Ano'!H127-1</f>
        <v>0.13078279904145296</v>
      </c>
      <c r="I127" s="16">
        <f>+'SCC x Ano'!I159/'SCC x Ano'!I127-1</f>
        <v>-0.26575797593663186</v>
      </c>
      <c r="J127" s="16">
        <f>+'SCC x Ano'!J159/'SCC x Ano'!J127-1</f>
        <v>-0.70224722786937932</v>
      </c>
      <c r="K127" s="16">
        <f>+'SCC x Ano'!K159/'SCC x Ano'!K127-1</f>
        <v>1.4589037386454482</v>
      </c>
      <c r="L127" s="16">
        <f>+'SCC x Ano'!L159/'SCC x Ano'!L127-1</f>
        <v>7.2161208683221956E-2</v>
      </c>
    </row>
    <row r="128" spans="1:12" x14ac:dyDescent="0.25">
      <c r="A128" s="1" t="s">
        <v>95</v>
      </c>
      <c r="B128" s="16">
        <f>+'SCC x Ano'!B160/'SCC x Ano'!B128-1</f>
        <v>7.8259464652016719E-2</v>
      </c>
      <c r="C128" s="16">
        <f>+'SCC x Ano'!C160/'SCC x Ano'!C128-1</f>
        <v>8.1981440330527677E-2</v>
      </c>
      <c r="D128" s="16">
        <f>+'SCC x Ano'!D160/'SCC x Ano'!D128-1</f>
        <v>5.9133012621127135E-2</v>
      </c>
      <c r="E128" s="16">
        <f>+'SCC x Ano'!E160/'SCC x Ano'!E128-1</f>
        <v>0.32482116568073827</v>
      </c>
      <c r="F128" s="16">
        <f>+'SCC x Ano'!F160/'SCC x Ano'!F128-1</f>
        <v>-1.8730134635455475E-2</v>
      </c>
      <c r="G128" s="16">
        <f>+'SCC x Ano'!G160/'SCC x Ano'!G128-1</f>
        <v>7.8497855288564011E-2</v>
      </c>
      <c r="H128" s="16">
        <f>+'SCC x Ano'!H160/'SCC x Ano'!H128-1</f>
        <v>9.0824834531966214E-3</v>
      </c>
      <c r="I128" s="16">
        <f>+'SCC x Ano'!I160/'SCC x Ano'!I128-1</f>
        <v>-9.8712544744665509E-2</v>
      </c>
      <c r="J128" s="16">
        <f>+'SCC x Ano'!J160/'SCC x Ano'!J128-1</f>
        <v>-0.14297087549131848</v>
      </c>
      <c r="K128" s="16">
        <f>+'SCC x Ano'!K160/'SCC x Ano'!K128-1</f>
        <v>9.9901505617846276E-2</v>
      </c>
      <c r="L128" s="16">
        <f>+'SCC x Ano'!L160/'SCC x Ano'!L128-1</f>
        <v>2.8892507387823452E-2</v>
      </c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s="123" customFormat="1" x14ac:dyDescent="0.25"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939</v>
      </c>
    </row>
    <row r="133" spans="1:12" x14ac:dyDescent="0.25">
      <c r="A133" s="1" t="s">
        <v>529</v>
      </c>
      <c r="B133" s="16">
        <f>+'SCC x Ano'!B165/'SCC x Ano'!B133-1</f>
        <v>8.9719871561673159E-2</v>
      </c>
      <c r="C133" s="16">
        <f>+'SCC x Ano'!C165/'SCC x Ano'!C133-1</f>
        <v>-0.8724324871405692</v>
      </c>
      <c r="D133" s="16">
        <f>+'SCC x Ano'!D165/'SCC x Ano'!D133-1</f>
        <v>3.7946941520258903E-2</v>
      </c>
      <c r="E133" s="16">
        <f>+'SCC x Ano'!E165/'SCC x Ano'!E133-1</f>
        <v>0.88179465949069935</v>
      </c>
      <c r="F133" s="16">
        <f>+'SCC x Ano'!F165/'SCC x Ano'!F133-1</f>
        <v>0.19153647561585219</v>
      </c>
      <c r="G133" s="16">
        <f>+'SCC x Ano'!G165/'SCC x Ano'!G133-1</f>
        <v>-0.17721376291303348</v>
      </c>
      <c r="H133" s="16">
        <f>+'SCC x Ano'!H165/'SCC x Ano'!H133-1</f>
        <v>0.4772065340763838</v>
      </c>
      <c r="I133" s="16">
        <f>+'SCC x Ano'!I165/'SCC x Ano'!I133-1</f>
        <v>0.30512868757440748</v>
      </c>
      <c r="J133" s="16">
        <f>+'SCC x Ano'!J165/'SCC x Ano'!J133-1</f>
        <v>-0.38501036132442501</v>
      </c>
      <c r="K133" s="16">
        <f>+'SCC x Ano'!K165/'SCC x Ano'!K133-1</f>
        <v>0.11342481996494014</v>
      </c>
      <c r="L133" s="16">
        <f>+'SCC x Ano'!L165/'SCC x Ano'!L133-1</f>
        <v>5.7199857304585322E-2</v>
      </c>
    </row>
    <row r="134" spans="1:12" x14ac:dyDescent="0.25">
      <c r="A134" s="1" t="s">
        <v>530</v>
      </c>
      <c r="B134" s="16">
        <f>+'SCC x Ano'!B166/'SCC x Ano'!B134-1</f>
        <v>0.46376792050047544</v>
      </c>
      <c r="C134" s="16">
        <f>+'SCC x Ano'!C166/'SCC x Ano'!C134-1</f>
        <v>9.7909947636300174</v>
      </c>
      <c r="D134" s="16">
        <f>+'SCC x Ano'!D166/'SCC x Ano'!D134-1</f>
        <v>0.2266056136853547</v>
      </c>
      <c r="E134" s="16">
        <f>+'SCC x Ano'!E166/'SCC x Ano'!E134-1</f>
        <v>0.3726269780601803</v>
      </c>
      <c r="F134" s="16">
        <f>+'SCC x Ano'!F166/'SCC x Ano'!F134-1</f>
        <v>0.1945108365030499</v>
      </c>
      <c r="G134" s="16">
        <f>+'SCC x Ano'!G166/'SCC x Ano'!G134-1</f>
        <v>-8.6207463448325639E-3</v>
      </c>
      <c r="H134" s="16">
        <f>+'SCC x Ano'!H166/'SCC x Ano'!H134-1</f>
        <v>0.14456988459050146</v>
      </c>
      <c r="I134" s="16">
        <f>+'SCC x Ano'!I166/'SCC x Ano'!I134-1</f>
        <v>0.1213868435138945</v>
      </c>
      <c r="J134" s="16">
        <f>+'SCC x Ano'!J166/'SCC x Ano'!J134-1</f>
        <v>6.0294059523946508E-3</v>
      </c>
      <c r="K134" s="16">
        <f>+'SCC x Ano'!K166/'SCC x Ano'!K134-1</f>
        <v>0.16473403045428348</v>
      </c>
      <c r="L134" s="16">
        <f>+'SCC x Ano'!L166/'SCC x Ano'!L134-1</f>
        <v>0.19917486787126082</v>
      </c>
    </row>
    <row r="135" spans="1:12" x14ac:dyDescent="0.25">
      <c r="A135" s="1" t="s">
        <v>531</v>
      </c>
      <c r="B135" s="16">
        <f>+'SCC x Ano'!B167/'SCC x Ano'!B135-1</f>
        <v>0.32899426754969241</v>
      </c>
      <c r="C135" s="16">
        <f>+'SCC x Ano'!C167/'SCC x Ano'!C135-1</f>
        <v>-0.43563703664767828</v>
      </c>
      <c r="D135" s="16">
        <f>+'SCC x Ano'!D167/'SCC x Ano'!D135-1</f>
        <v>8.3290092216844025E-2</v>
      </c>
      <c r="E135" s="16">
        <f>+'SCC x Ano'!E167/'SCC x Ano'!E135-1</f>
        <v>4.6701352052940388</v>
      </c>
      <c r="F135" s="16">
        <f>+'SCC x Ano'!F167/'SCC x Ano'!F135-1</f>
        <v>0.11565987179870207</v>
      </c>
      <c r="G135" s="16">
        <f>+'SCC x Ano'!G167/'SCC x Ano'!G135-1</f>
        <v>0.2010624172269222</v>
      </c>
      <c r="H135" s="16">
        <f>+'SCC x Ano'!H167/'SCC x Ano'!H135-1</f>
        <v>-1.7351823803384403E-2</v>
      </c>
      <c r="I135" s="16">
        <f>+'SCC x Ano'!I167/'SCC x Ano'!I135-1</f>
        <v>6.2207664356682679E-2</v>
      </c>
      <c r="J135" s="16">
        <f>+'SCC x Ano'!J167/'SCC x Ano'!J135-1</f>
        <v>-0.9040326490714069</v>
      </c>
      <c r="K135" s="16">
        <f>+'SCC x Ano'!K167/'SCC x Ano'!K135-1</f>
        <v>-5.383444077874644E-2</v>
      </c>
      <c r="L135" s="16">
        <f>+'SCC x Ano'!L167/'SCC x Ano'!L135-1</f>
        <v>5.306677184173636E-2</v>
      </c>
    </row>
    <row r="136" spans="1:12" x14ac:dyDescent="0.25">
      <c r="A136" s="1" t="s">
        <v>532</v>
      </c>
      <c r="B136" s="16">
        <f>+'SCC x Ano'!B168/'SCC x Ano'!B136-1</f>
        <v>1.0472163289258987</v>
      </c>
      <c r="C136" s="16">
        <f>+'SCC x Ano'!C168/'SCC x Ano'!C136-1</f>
        <v>-0.58603986599539004</v>
      </c>
      <c r="D136" s="16">
        <f>+'SCC x Ano'!D168/'SCC x Ano'!D136-1</f>
        <v>6.6823360537145771E-2</v>
      </c>
      <c r="E136" s="16">
        <f>+'SCC x Ano'!E168/'SCC x Ano'!E136-1</f>
        <v>-0.45072391129308231</v>
      </c>
      <c r="F136" s="16">
        <f>+'SCC x Ano'!F168/'SCC x Ano'!F136-1</f>
        <v>0.67532774692331343</v>
      </c>
      <c r="G136" s="16">
        <f>+'SCC x Ano'!G168/'SCC x Ano'!G136-1</f>
        <v>0.10104090040557501</v>
      </c>
      <c r="H136" s="16">
        <f>+'SCC x Ano'!H168/'SCC x Ano'!H136-1</f>
        <v>8.2846780182779689E-2</v>
      </c>
      <c r="I136" s="16">
        <f>+'SCC x Ano'!I168/'SCC x Ano'!I136-1</f>
        <v>0.30219321909378105</v>
      </c>
      <c r="J136" s="16">
        <f>+'SCC x Ano'!J168/'SCC x Ano'!J136-1</f>
        <v>0.12200667459946368</v>
      </c>
      <c r="K136" s="16">
        <f>+'SCC x Ano'!K168/'SCC x Ano'!K136-1</f>
        <v>0.14647822079666839</v>
      </c>
      <c r="L136" s="16">
        <f>+'SCC x Ano'!L168/'SCC x Ano'!L136-1</f>
        <v>0.24491141969311747</v>
      </c>
    </row>
    <row r="137" spans="1:12" x14ac:dyDescent="0.25">
      <c r="A137" s="1" t="s">
        <v>533</v>
      </c>
      <c r="B137" s="16">
        <f>+'SCC x Ano'!B169/'SCC x Ano'!B137-1</f>
        <v>0.1330634381050404</v>
      </c>
      <c r="C137" s="16">
        <f>+'SCC x Ano'!C169/'SCC x Ano'!C137-1</f>
        <v>-0.46975449653232126</v>
      </c>
      <c r="D137" s="16">
        <f>+'SCC x Ano'!D169/'SCC x Ano'!D137-1</f>
        <v>9.7693046613602563E-2</v>
      </c>
      <c r="E137" s="16">
        <f>+'SCC x Ano'!E169/'SCC x Ano'!E137-1</f>
        <v>-6.0959076855132577E-2</v>
      </c>
      <c r="F137" s="16">
        <f>+'SCC x Ano'!F169/'SCC x Ano'!F137-1</f>
        <v>0.12824257818258644</v>
      </c>
      <c r="G137" s="16">
        <f>+'SCC x Ano'!G169/'SCC x Ano'!G137-1</f>
        <v>0.32700927565168203</v>
      </c>
      <c r="H137" s="16">
        <f>+'SCC x Ano'!H169/'SCC x Ano'!H137-1</f>
        <v>2.5986003256153412E-2</v>
      </c>
      <c r="I137" s="16">
        <f>+'SCC x Ano'!I169/'SCC x Ano'!I137-1</f>
        <v>0.17855631411012607</v>
      </c>
      <c r="J137" s="16">
        <f>+'SCC x Ano'!J169/'SCC x Ano'!J137-1</f>
        <v>-8.013256386127543E-2</v>
      </c>
      <c r="K137" s="16">
        <f>+'SCC x Ano'!K169/'SCC x Ano'!K137-1</f>
        <v>0.11790043925192939</v>
      </c>
      <c r="L137" s="16">
        <f>+'SCC x Ano'!L169/'SCC x Ano'!L137-1</f>
        <v>5.6024298072407941E-2</v>
      </c>
    </row>
    <row r="138" spans="1:12" x14ac:dyDescent="0.25">
      <c r="A138" s="1" t="s">
        <v>534</v>
      </c>
      <c r="B138" s="16">
        <f>+'SCC x Ano'!B170/'SCC x Ano'!B138-1</f>
        <v>1.0161165860653001</v>
      </c>
      <c r="C138" s="16">
        <f>+'SCC x Ano'!C170/'SCC x Ano'!C138-1</f>
        <v>-0.56724603199070533</v>
      </c>
      <c r="D138" s="16">
        <f>+'SCC x Ano'!D170/'SCC x Ano'!D138-1</f>
        <v>9.5870561739701543E-3</v>
      </c>
      <c r="E138" s="16" t="e">
        <f>+'SCC x Ano'!E170/'SCC x Ano'!E138-1</f>
        <v>#DIV/0!</v>
      </c>
      <c r="F138" s="16">
        <f>+'SCC x Ano'!F170/'SCC x Ano'!F138-1</f>
        <v>0.23298461826657579</v>
      </c>
      <c r="G138" s="16">
        <f>+'SCC x Ano'!G170/'SCC x Ano'!G138-1</f>
        <v>0.5774232974228144</v>
      </c>
      <c r="H138" s="16">
        <f>+'SCC x Ano'!H170/'SCC x Ano'!H138-1</f>
        <v>-6.8947206819325757E-2</v>
      </c>
      <c r="I138" s="16">
        <f>+'SCC x Ano'!I170/'SCC x Ano'!I138-1</f>
        <v>-0.49227609092970104</v>
      </c>
      <c r="J138" s="16">
        <f>+'SCC x Ano'!J170/'SCC x Ano'!J138-1</f>
        <v>0.1737326425050687</v>
      </c>
      <c r="K138" s="16">
        <f>+'SCC x Ano'!K170/'SCC x Ano'!K138-1</f>
        <v>-6.1708609671977666E-3</v>
      </c>
      <c r="L138" s="16">
        <f>+'SCC x Ano'!L170/'SCC x Ano'!L138-1</f>
        <v>7.6479091542281941E-2</v>
      </c>
    </row>
    <row r="139" spans="1:12" x14ac:dyDescent="0.25">
      <c r="A139" s="1" t="s">
        <v>535</v>
      </c>
      <c r="B139" s="16">
        <f>+'SCC x Ano'!B171/'SCC x Ano'!B139-1</f>
        <v>0.36579026333670095</v>
      </c>
      <c r="C139" s="16">
        <f>+'SCC x Ano'!C171/'SCC x Ano'!C139-1</f>
        <v>-3.4900048918029003E-2</v>
      </c>
      <c r="D139" s="16">
        <f>+'SCC x Ano'!D171/'SCC x Ano'!D139-1</f>
        <v>0.34970123246437712</v>
      </c>
      <c r="E139" s="16" t="e">
        <f>+'SCC x Ano'!E171/'SCC x Ano'!E139-1</f>
        <v>#DIV/0!</v>
      </c>
      <c r="F139" s="16">
        <f>+'SCC x Ano'!F171/'SCC x Ano'!F139-1</f>
        <v>-3.9322376320310548E-2</v>
      </c>
      <c r="G139" s="16">
        <f>+'SCC x Ano'!G171/'SCC x Ano'!G139-1</f>
        <v>0.54334193789290408</v>
      </c>
      <c r="H139" s="16">
        <f>+'SCC x Ano'!H171/'SCC x Ano'!H139-1</f>
        <v>0.12807645566729842</v>
      </c>
      <c r="I139" s="16">
        <f>+'SCC x Ano'!I171/'SCC x Ano'!I139-1</f>
        <v>6.8044214098393452E-2</v>
      </c>
      <c r="J139" s="16" t="e">
        <f>+'SCC x Ano'!J171/'SCC x Ano'!J139-1</f>
        <v>#DIV/0!</v>
      </c>
      <c r="K139" s="16">
        <f>+'SCC x Ano'!K171/'SCC x Ano'!K139-1</f>
        <v>-0.19828614765404884</v>
      </c>
      <c r="L139" s="16">
        <f>+'SCC x Ano'!L171/'SCC x Ano'!L139-1</f>
        <v>0.14821851003056508</v>
      </c>
    </row>
    <row r="140" spans="1:12" x14ac:dyDescent="0.25">
      <c r="A140" s="1" t="s">
        <v>536</v>
      </c>
      <c r="B140" s="16">
        <f>+'SCC x Ano'!B172/'SCC x Ano'!B140-1</f>
        <v>0.49739083176574983</v>
      </c>
      <c r="C140" s="16">
        <f>+'SCC x Ano'!C172/'SCC x Ano'!C140-1</f>
        <v>0.24550888687103156</v>
      </c>
      <c r="D140" s="16">
        <f>+'SCC x Ano'!D172/'SCC x Ano'!D140-1</f>
        <v>0.19161194137158555</v>
      </c>
      <c r="E140" s="16">
        <f>+'SCC x Ano'!E172/'SCC x Ano'!E140-1</f>
        <v>-2.9857189507896398E-2</v>
      </c>
      <c r="F140" s="16">
        <f>+'SCC x Ano'!F172/'SCC x Ano'!F140-1</f>
        <v>0.23280892245197982</v>
      </c>
      <c r="G140" s="16">
        <f>+'SCC x Ano'!G172/'SCC x Ano'!G140-1</f>
        <v>0.53292007100946215</v>
      </c>
      <c r="H140" s="16">
        <f>+'SCC x Ano'!H172/'SCC x Ano'!H140-1</f>
        <v>0.18048680377849835</v>
      </c>
      <c r="I140" s="16">
        <f>+'SCC x Ano'!I172/'SCC x Ano'!I140-1</f>
        <v>0.2535415399524148</v>
      </c>
      <c r="J140" s="16">
        <f>+'SCC x Ano'!J172/'SCC x Ano'!J140-1</f>
        <v>-0.29798184353215718</v>
      </c>
      <c r="K140" s="16">
        <f>+'SCC x Ano'!K172/'SCC x Ano'!K140-1</f>
        <v>-5.1312554563058721E-2</v>
      </c>
      <c r="L140" s="16">
        <f>+'SCC x Ano'!L172/'SCC x Ano'!L140-1</f>
        <v>0.20183106264554018</v>
      </c>
    </row>
    <row r="141" spans="1:12" x14ac:dyDescent="0.25">
      <c r="A141" s="1" t="s">
        <v>537</v>
      </c>
      <c r="B141" s="16">
        <f>+'SCC x Ano'!B173/'SCC x Ano'!B141-1</f>
        <v>0.21430869881906478</v>
      </c>
      <c r="C141" s="16">
        <f>+'SCC x Ano'!C173/'SCC x Ano'!C141-1</f>
        <v>-0.32191784397535328</v>
      </c>
      <c r="D141" s="16">
        <f>+'SCC x Ano'!D173/'SCC x Ano'!D141-1</f>
        <v>0.28584904503613395</v>
      </c>
      <c r="E141" s="16">
        <f>+'SCC x Ano'!E173/'SCC x Ano'!E141-1</f>
        <v>0.18037637595507627</v>
      </c>
      <c r="F141" s="16">
        <f>+'SCC x Ano'!F173/'SCC x Ano'!F141-1</f>
        <v>0.12547408890438572</v>
      </c>
      <c r="G141" s="16">
        <f>+'SCC x Ano'!G173/'SCC x Ano'!G141-1</f>
        <v>-7.8772612753936655E-2</v>
      </c>
      <c r="H141" s="16">
        <f>+'SCC x Ano'!H173/'SCC x Ano'!H141-1</f>
        <v>0.27128161371954462</v>
      </c>
      <c r="I141" s="16">
        <f>+'SCC x Ano'!I173/'SCC x Ano'!I141-1</f>
        <v>6.006561601850402E-2</v>
      </c>
      <c r="J141" s="16">
        <f>+'SCC x Ano'!J173/'SCC x Ano'!J141-1</f>
        <v>0.10208141207217625</v>
      </c>
      <c r="K141" s="16">
        <f>+'SCC x Ano'!K173/'SCC x Ano'!K141-1</f>
        <v>1.339214787580981</v>
      </c>
      <c r="L141" s="16">
        <f>+'SCC x Ano'!L173/'SCC x Ano'!L141-1</f>
        <v>0.13732581082635176</v>
      </c>
    </row>
    <row r="142" spans="1:12" x14ac:dyDescent="0.25">
      <c r="A142" s="1" t="s">
        <v>538</v>
      </c>
      <c r="B142" s="16">
        <f>+'SCC x Ano'!B174/'SCC x Ano'!B142-1</f>
        <v>0.2276051331536888</v>
      </c>
      <c r="C142" s="16">
        <f>+'SCC x Ano'!C174/'SCC x Ano'!C142-1</f>
        <v>8.4589824469541774E-2</v>
      </c>
      <c r="D142" s="16">
        <f>+'SCC x Ano'!D174/'SCC x Ano'!D142-1</f>
        <v>9.3611499748944782E-2</v>
      </c>
      <c r="E142" s="16">
        <f>+'SCC x Ano'!E174/'SCC x Ano'!E142-1</f>
        <v>0.15860648182739534</v>
      </c>
      <c r="F142" s="16">
        <f>+'SCC x Ano'!F174/'SCC x Ano'!F142-1</f>
        <v>6.9938523603670033E-2</v>
      </c>
      <c r="G142" s="16">
        <f>+'SCC x Ano'!G174/'SCC x Ano'!G142-1</f>
        <v>0.44375856376230494</v>
      </c>
      <c r="H142" s="16">
        <f>+'SCC x Ano'!H174/'SCC x Ano'!H142-1</f>
        <v>0.28299189237038647</v>
      </c>
      <c r="I142" s="16">
        <f>+'SCC x Ano'!I174/'SCC x Ano'!I142-1</f>
        <v>0.40323994449977141</v>
      </c>
      <c r="J142" s="16">
        <f>+'SCC x Ano'!J174/'SCC x Ano'!J142-1</f>
        <v>0.18010299404162544</v>
      </c>
      <c r="K142" s="16">
        <f>+'SCC x Ano'!K174/'SCC x Ano'!K142-1</f>
        <v>1.1557491847097756E-2</v>
      </c>
      <c r="L142" s="16">
        <f>+'SCC x Ano'!L174/'SCC x Ano'!L142-1</f>
        <v>9.8708061572006622E-2</v>
      </c>
    </row>
    <row r="143" spans="1:12" x14ac:dyDescent="0.25">
      <c r="A143" s="1" t="s">
        <v>539</v>
      </c>
      <c r="B143" s="16">
        <f>+'SCC x Ano'!B175/'SCC x Ano'!B143-1</f>
        <v>0.15870164144971244</v>
      </c>
      <c r="C143" s="16">
        <f>+'SCC x Ano'!C175/'SCC x Ano'!C143-1</f>
        <v>0.30380165774282575</v>
      </c>
      <c r="D143" s="16">
        <f>+'SCC x Ano'!D175/'SCC x Ano'!D143-1</f>
        <v>2.1259425624469142E-2</v>
      </c>
      <c r="E143" s="16">
        <f>+'SCC x Ano'!E175/'SCC x Ano'!E143-1</f>
        <v>1.1877935772012016</v>
      </c>
      <c r="F143" s="16">
        <f>+'SCC x Ano'!F175/'SCC x Ano'!F143-1</f>
        <v>2.4455928782551428E-2</v>
      </c>
      <c r="G143" s="16">
        <f>+'SCC x Ano'!G175/'SCC x Ano'!G143-1</f>
        <v>0.17662626487664879</v>
      </c>
      <c r="H143" s="16">
        <f>+'SCC x Ano'!H175/'SCC x Ano'!H143-1</f>
        <v>0.72521831762341371</v>
      </c>
      <c r="I143" s="16">
        <f>+'SCC x Ano'!I175/'SCC x Ano'!I143-1</f>
        <v>-2.2956560259690173E-2</v>
      </c>
      <c r="J143" s="16">
        <f>+'SCC x Ano'!J175/'SCC x Ano'!J143-1</f>
        <v>-0.29215129046353516</v>
      </c>
      <c r="K143" s="16">
        <f>+'SCC x Ano'!K175/'SCC x Ano'!K143-1</f>
        <v>0.16735808716368661</v>
      </c>
      <c r="L143" s="16">
        <f>+'SCC x Ano'!L175/'SCC x Ano'!L143-1</f>
        <v>4.5797219938820577E-2</v>
      </c>
    </row>
    <row r="144" spans="1:12" x14ac:dyDescent="0.25">
      <c r="A144" s="1" t="s">
        <v>540</v>
      </c>
      <c r="B144" s="16">
        <f>+'SCC x Ano'!B176/'SCC x Ano'!B144-1</f>
        <v>0.42023172853932733</v>
      </c>
      <c r="C144" s="16">
        <f>+'SCC x Ano'!C176/'SCC x Ano'!C144-1</f>
        <v>1.512282057715423</v>
      </c>
      <c r="D144" s="16">
        <f>+'SCC x Ano'!D176/'SCC x Ano'!D144-1</f>
        <v>0.11013031222797953</v>
      </c>
      <c r="E144" s="16">
        <f>+'SCC x Ano'!E176/'SCC x Ano'!E144-1</f>
        <v>0.13741970966592376</v>
      </c>
      <c r="F144" s="16">
        <f>+'SCC x Ano'!F176/'SCC x Ano'!F144-1</f>
        <v>7.3648209756673744E-3</v>
      </c>
      <c r="G144" s="16">
        <f>+'SCC x Ano'!G176/'SCC x Ano'!G144-1</f>
        <v>9.8915537217759031E-2</v>
      </c>
      <c r="H144" s="16">
        <f>+'SCC x Ano'!H176/'SCC x Ano'!H144-1</f>
        <v>2.3127053125982622E-2</v>
      </c>
      <c r="I144" s="16">
        <f>+'SCC x Ano'!I176/'SCC x Ano'!I144-1</f>
        <v>0.29610972960616144</v>
      </c>
      <c r="J144" s="16">
        <f>+'SCC x Ano'!J176/'SCC x Ano'!J144-1</f>
        <v>6.6185288470479664E-2</v>
      </c>
      <c r="K144" s="16">
        <f>+'SCC x Ano'!K176/'SCC x Ano'!K144-1</f>
        <v>0.3056139473638444</v>
      </c>
      <c r="L144" s="16">
        <f>+'SCC x Ano'!L176/'SCC x Ano'!L144-1</f>
        <v>0.14946490241151</v>
      </c>
    </row>
    <row r="145" spans="1:12" x14ac:dyDescent="0.25">
      <c r="A145" s="1" t="s">
        <v>541</v>
      </c>
      <c r="B145" s="16">
        <f>+'SCC x Ano'!B177/'SCC x Ano'!B145-1</f>
        <v>0.13596204427164227</v>
      </c>
      <c r="C145" s="16">
        <f>+'SCC x Ano'!C177/'SCC x Ano'!C145-1</f>
        <v>0.18104129854354212</v>
      </c>
      <c r="D145" s="16">
        <f>+'SCC x Ano'!D177/'SCC x Ano'!D145-1</f>
        <v>6.1302423942687589E-2</v>
      </c>
      <c r="E145" s="16">
        <f>+'SCC x Ano'!E177/'SCC x Ano'!E145-1</f>
        <v>0.48365973083205538</v>
      </c>
      <c r="F145" s="16">
        <f>+'SCC x Ano'!F177/'SCC x Ano'!F145-1</f>
        <v>0.16120486037715698</v>
      </c>
      <c r="G145" s="16">
        <f>+'SCC x Ano'!G177/'SCC x Ano'!G145-1</f>
        <v>0.35709054015679786</v>
      </c>
      <c r="H145" s="16">
        <f>+'SCC x Ano'!H177/'SCC x Ano'!H145-1</f>
        <v>0.17948777599601295</v>
      </c>
      <c r="I145" s="16">
        <f>+'SCC x Ano'!I177/'SCC x Ano'!I145-1</f>
        <v>8.7636449662259253E-2</v>
      </c>
      <c r="J145" s="16">
        <f>+'SCC x Ano'!J177/'SCC x Ano'!J145-1</f>
        <v>-5.648801495823752E-2</v>
      </c>
      <c r="K145" s="16">
        <f>+'SCC x Ano'!K177/'SCC x Ano'!K145-1</f>
        <v>0.17515862161385898</v>
      </c>
      <c r="L145" s="16">
        <f>+'SCC x Ano'!L177/'SCC x Ano'!L145-1</f>
        <v>0.13130768166682216</v>
      </c>
    </row>
    <row r="146" spans="1:12" x14ac:dyDescent="0.25">
      <c r="A146" s="1" t="s">
        <v>542</v>
      </c>
      <c r="B146" s="16">
        <f>+'SCC x Ano'!B178/'SCC x Ano'!B146-1</f>
        <v>6.449311754291287E-2</v>
      </c>
      <c r="C146" s="16">
        <f>+'SCC x Ano'!C178/'SCC x Ano'!C146-1</f>
        <v>0.75531724525174693</v>
      </c>
      <c r="D146" s="16">
        <f>+'SCC x Ano'!D178/'SCC x Ano'!D146-1</f>
        <v>-1.5674368225906732E-2</v>
      </c>
      <c r="E146" s="16">
        <f>+'SCC x Ano'!E178/'SCC x Ano'!E146-1</f>
        <v>-5.6617975056578507E-2</v>
      </c>
      <c r="F146" s="16">
        <f>+'SCC x Ano'!F178/'SCC x Ano'!F146-1</f>
        <v>7.8473587175542647E-2</v>
      </c>
      <c r="G146" s="16">
        <f>+'SCC x Ano'!G178/'SCC x Ano'!G146-1</f>
        <v>0.58660569386286188</v>
      </c>
      <c r="H146" s="16">
        <f>+'SCC x Ano'!H178/'SCC x Ano'!H146-1</f>
        <v>0.83074927434547652</v>
      </c>
      <c r="I146" s="16">
        <f>+'SCC x Ano'!I178/'SCC x Ano'!I146-1</f>
        <v>6.2778927373716265E-2</v>
      </c>
      <c r="J146" s="16">
        <f>+'SCC x Ano'!J178/'SCC x Ano'!J146-1</f>
        <v>-2.8045960320390861E-3</v>
      </c>
      <c r="K146" s="16">
        <f>+'SCC x Ano'!K178/'SCC x Ano'!K146-1</f>
        <v>0.34173960860680475</v>
      </c>
      <c r="L146" s="16">
        <f>+'SCC x Ano'!L178/'SCC x Ano'!L146-1</f>
        <v>5.5452431314516826E-2</v>
      </c>
    </row>
    <row r="147" spans="1:12" x14ac:dyDescent="0.25">
      <c r="A147" s="1" t="s">
        <v>543</v>
      </c>
      <c r="B147" s="16">
        <f>+'SCC x Ano'!B179/'SCC x Ano'!B147-1</f>
        <v>0.18351628574497902</v>
      </c>
      <c r="C147" s="16">
        <f>+'SCC x Ano'!C179/'SCC x Ano'!C147-1</f>
        <v>0.15699055443365051</v>
      </c>
      <c r="D147" s="16">
        <f>+'SCC x Ano'!D179/'SCC x Ano'!D147-1</f>
        <v>-1.2926706898922502E-2</v>
      </c>
      <c r="E147" s="16">
        <f>+'SCC x Ano'!E179/'SCC x Ano'!E147-1</f>
        <v>0.50120121081960045</v>
      </c>
      <c r="F147" s="16">
        <f>+'SCC x Ano'!F179/'SCC x Ano'!F147-1</f>
        <v>0.10959632403255615</v>
      </c>
      <c r="G147" s="16">
        <f>+'SCC x Ano'!G179/'SCC x Ano'!G147-1</f>
        <v>0.18124482298622624</v>
      </c>
      <c r="H147" s="16">
        <f>+'SCC x Ano'!H179/'SCC x Ano'!H147-1</f>
        <v>6.5228774395077682E-2</v>
      </c>
      <c r="I147" s="16">
        <f>+'SCC x Ano'!I179/'SCC x Ano'!I147-1</f>
        <v>-5.2617503137097899E-3</v>
      </c>
      <c r="J147" s="16">
        <f>+'SCC x Ano'!J179/'SCC x Ano'!J147-1</f>
        <v>-6.9560701656890545E-2</v>
      </c>
      <c r="K147" s="16">
        <f>+'SCC x Ano'!K179/'SCC x Ano'!K147-1</f>
        <v>0.29799004556412312</v>
      </c>
      <c r="L147" s="16">
        <f>+'SCC x Ano'!L179/'SCC x Ano'!L147-1</f>
        <v>8.6033132319075278E-2</v>
      </c>
    </row>
    <row r="148" spans="1:12" x14ac:dyDescent="0.25">
      <c r="A148" s="1" t="s">
        <v>544</v>
      </c>
      <c r="B148" s="16">
        <f>+'SCC x Ano'!B180/'SCC x Ano'!B148-1</f>
        <v>7.8945227333862444E-2</v>
      </c>
      <c r="C148" s="16">
        <f>+'SCC x Ano'!C180/'SCC x Ano'!C148-1</f>
        <v>8.6653483213440685E-2</v>
      </c>
      <c r="D148" s="16">
        <f>+'SCC x Ano'!D180/'SCC x Ano'!D148-1</f>
        <v>-6.8527992854869546E-2</v>
      </c>
      <c r="E148" s="16">
        <f>+'SCC x Ano'!E180/'SCC x Ano'!E148-1</f>
        <v>0.29158975252447217</v>
      </c>
      <c r="F148" s="16">
        <f>+'SCC x Ano'!F180/'SCC x Ano'!F148-1</f>
        <v>3.3515647000248672E-2</v>
      </c>
      <c r="G148" s="16">
        <f>+'SCC x Ano'!G180/'SCC x Ano'!G148-1</f>
        <v>0.10527990506189311</v>
      </c>
      <c r="H148" s="16">
        <f>+'SCC x Ano'!H180/'SCC x Ano'!H148-1</f>
        <v>-0.18118737089286263</v>
      </c>
      <c r="I148" s="16">
        <f>+'SCC x Ano'!I180/'SCC x Ano'!I148-1</f>
        <v>0.25094934723201923</v>
      </c>
      <c r="J148" s="16">
        <f>+'SCC x Ano'!J180/'SCC x Ano'!J148-1</f>
        <v>3.418832723169607E-2</v>
      </c>
      <c r="K148" s="16">
        <f>+'SCC x Ano'!K180/'SCC x Ano'!K148-1</f>
        <v>0.13089979388503314</v>
      </c>
      <c r="L148" s="16">
        <f>+'SCC x Ano'!L180/'SCC x Ano'!L148-1</f>
        <v>1.2221490806005431E-2</v>
      </c>
    </row>
    <row r="149" spans="1:12" x14ac:dyDescent="0.25">
      <c r="A149" s="1" t="s">
        <v>545</v>
      </c>
      <c r="B149" s="16">
        <f>+'SCC x Ano'!B181/'SCC x Ano'!B149-1</f>
        <v>6.6188607167099844E-2</v>
      </c>
      <c r="C149" s="16">
        <f>+'SCC x Ano'!C181/'SCC x Ano'!C149-1</f>
        <v>0.26712808880113759</v>
      </c>
      <c r="D149" s="16">
        <f>+'SCC x Ano'!D181/'SCC x Ano'!D149-1</f>
        <v>-2.3263071780839306E-2</v>
      </c>
      <c r="E149" s="16">
        <f>+'SCC x Ano'!E181/'SCC x Ano'!E149-1</f>
        <v>-0.12872305442522125</v>
      </c>
      <c r="F149" s="16">
        <f>+'SCC x Ano'!F181/'SCC x Ano'!F149-1</f>
        <v>9.5712574483542978E-2</v>
      </c>
      <c r="G149" s="16">
        <f>+'SCC x Ano'!G181/'SCC x Ano'!G149-1</f>
        <v>0.16306643824434297</v>
      </c>
      <c r="H149" s="16">
        <f>+'SCC x Ano'!H181/'SCC x Ano'!H149-1</f>
        <v>7.5265314274908235E-2</v>
      </c>
      <c r="I149" s="16">
        <f>+'SCC x Ano'!I181/'SCC x Ano'!I149-1</f>
        <v>7.0364340637682599E-2</v>
      </c>
      <c r="J149" s="16">
        <f>+'SCC x Ano'!J181/'SCC x Ano'!J149-1</f>
        <v>0.12648048973932791</v>
      </c>
      <c r="K149" s="16">
        <f>+'SCC x Ano'!K181/'SCC x Ano'!K149-1</f>
        <v>8.6996166527035346E-2</v>
      </c>
      <c r="L149" s="16">
        <f>+'SCC x Ano'!L181/'SCC x Ano'!L149-1</f>
        <v>5.5403064465871843E-2</v>
      </c>
    </row>
    <row r="150" spans="1:12" x14ac:dyDescent="0.25">
      <c r="A150" s="1" t="s">
        <v>546</v>
      </c>
      <c r="B150" s="16">
        <f>+'SCC x Ano'!B182/'SCC x Ano'!B150-1</f>
        <v>0.15294657979847415</v>
      </c>
      <c r="C150" s="16">
        <f>+'SCC x Ano'!C182/'SCC x Ano'!C150-1</f>
        <v>5.8690936250993531E-4</v>
      </c>
      <c r="D150" s="16">
        <f>+'SCC x Ano'!D182/'SCC x Ano'!D150-1</f>
        <v>-2.0551220775926526E-2</v>
      </c>
      <c r="E150" s="16">
        <f>+'SCC x Ano'!E182/'SCC x Ano'!E150-1</f>
        <v>0.61109252423457394</v>
      </c>
      <c r="F150" s="16">
        <f>+'SCC x Ano'!F182/'SCC x Ano'!F150-1</f>
        <v>5.7994104645454403E-2</v>
      </c>
      <c r="G150" s="16">
        <f>+'SCC x Ano'!G182/'SCC x Ano'!G150-1</f>
        <v>0.15494506243970485</v>
      </c>
      <c r="H150" s="16">
        <f>+'SCC x Ano'!H182/'SCC x Ano'!H150-1</f>
        <v>0.26661512606690851</v>
      </c>
      <c r="I150" s="16">
        <f>+'SCC x Ano'!I182/'SCC x Ano'!I150-1</f>
        <v>0.33214874962031082</v>
      </c>
      <c r="J150" s="16">
        <f>+'SCC x Ano'!J182/'SCC x Ano'!J150-1</f>
        <v>0.3062026048642168</v>
      </c>
      <c r="K150" s="16">
        <f>+'SCC x Ano'!K182/'SCC x Ano'!K150-1</f>
        <v>0.20117111819984634</v>
      </c>
      <c r="L150" s="16">
        <f>+'SCC x Ano'!L182/'SCC x Ano'!L150-1</f>
        <v>5.4025212248568266E-2</v>
      </c>
    </row>
    <row r="151" spans="1:12" x14ac:dyDescent="0.25">
      <c r="A151" s="1" t="s">
        <v>547</v>
      </c>
      <c r="B151" s="16">
        <f>+'SCC x Ano'!B183/'SCC x Ano'!B151-1</f>
        <v>0.19361765702903888</v>
      </c>
      <c r="C151" s="16">
        <f>+'SCC x Ano'!C183/'SCC x Ano'!C151-1</f>
        <v>1.3360692516610539E-2</v>
      </c>
      <c r="D151" s="16">
        <f>+'SCC x Ano'!D183/'SCC x Ano'!D151-1</f>
        <v>6.3298751559065947E-2</v>
      </c>
      <c r="E151" s="16">
        <f>+'SCC x Ano'!E183/'SCC x Ano'!E151-1</f>
        <v>0.46637104196156431</v>
      </c>
      <c r="F151" s="16">
        <f>+'SCC x Ano'!F183/'SCC x Ano'!F151-1</f>
        <v>3.8870931283808918E-2</v>
      </c>
      <c r="G151" s="16">
        <f>+'SCC x Ano'!G183/'SCC x Ano'!G151-1</f>
        <v>0.11823954449837992</v>
      </c>
      <c r="H151" s="16">
        <f>+'SCC x Ano'!H183/'SCC x Ano'!H151-1</f>
        <v>-3.7176133102953202E-2</v>
      </c>
      <c r="I151" s="16">
        <f>+'SCC x Ano'!I183/'SCC x Ano'!I151-1</f>
        <v>-0.35243952175743676</v>
      </c>
      <c r="J151" s="16">
        <f>+'SCC x Ano'!J183/'SCC x Ano'!J151-1</f>
        <v>0.16431942182771131</v>
      </c>
      <c r="K151" s="16">
        <f>+'SCC x Ano'!K183/'SCC x Ano'!K151-1</f>
        <v>5.8577787346668408E-2</v>
      </c>
      <c r="L151" s="16">
        <f>+'SCC x Ano'!L183/'SCC x Ano'!L151-1</f>
        <v>5.1945375715921616E-2</v>
      </c>
    </row>
    <row r="152" spans="1:12" x14ac:dyDescent="0.25">
      <c r="A152" s="1" t="s">
        <v>548</v>
      </c>
      <c r="B152" s="16">
        <f>+'SCC x Ano'!B184/'SCC x Ano'!B152-1</f>
        <v>0.20506883817406218</v>
      </c>
      <c r="C152" s="16">
        <f>+'SCC x Ano'!C184/'SCC x Ano'!C152-1</f>
        <v>0.16452330122409542</v>
      </c>
      <c r="D152" s="16">
        <f>+'SCC x Ano'!D184/'SCC x Ano'!D152-1</f>
        <v>2.8771557771291478E-2</v>
      </c>
      <c r="E152" s="16">
        <f>+'SCC x Ano'!E184/'SCC x Ano'!E152-1</f>
        <v>6.9883400020254394E-2</v>
      </c>
      <c r="F152" s="16">
        <f>+'SCC x Ano'!F184/'SCC x Ano'!F152-1</f>
        <v>1.6428466947736808E-2</v>
      </c>
      <c r="G152" s="16">
        <f>+'SCC x Ano'!G184/'SCC x Ano'!G152-1</f>
        <v>7.86298892531756E-2</v>
      </c>
      <c r="H152" s="16">
        <f>+'SCC x Ano'!H184/'SCC x Ano'!H152-1</f>
        <v>4.9986706422507243E-2</v>
      </c>
      <c r="I152" s="16">
        <f>+'SCC x Ano'!I184/'SCC x Ano'!I152-1</f>
        <v>0.21836398012440927</v>
      </c>
      <c r="J152" s="16">
        <f>+'SCC x Ano'!J184/'SCC x Ano'!J152-1</f>
        <v>0.19353017818626084</v>
      </c>
      <c r="K152" s="16">
        <f>+'SCC x Ano'!K184/'SCC x Ano'!K152-1</f>
        <v>0.17052850306490797</v>
      </c>
      <c r="L152" s="16">
        <f>+'SCC x Ano'!L184/'SCC x Ano'!L152-1</f>
        <v>6.036269241081893E-2</v>
      </c>
    </row>
    <row r="153" spans="1:12" x14ac:dyDescent="0.25">
      <c r="A153" s="1" t="s">
        <v>549</v>
      </c>
      <c r="B153" s="16">
        <f>+'SCC x Ano'!B185/'SCC x Ano'!B153-1</f>
        <v>0.10725365603534676</v>
      </c>
      <c r="C153" s="16">
        <f>+'SCC x Ano'!C185/'SCC x Ano'!C153-1</f>
        <v>0.17700286738598603</v>
      </c>
      <c r="D153" s="16">
        <f>+'SCC x Ano'!D185/'SCC x Ano'!D153-1</f>
        <v>-9.0099533966141454E-3</v>
      </c>
      <c r="E153" s="16">
        <f>+'SCC x Ano'!E185/'SCC x Ano'!E153-1</f>
        <v>0.46507574870204049</v>
      </c>
      <c r="F153" s="16">
        <f>+'SCC x Ano'!F185/'SCC x Ano'!F153-1</f>
        <v>0.14808092556102292</v>
      </c>
      <c r="G153" s="16">
        <f>+'SCC x Ano'!G185/'SCC x Ano'!G153-1</f>
        <v>0.12814086468004038</v>
      </c>
      <c r="H153" s="16">
        <f>+'SCC x Ano'!H185/'SCC x Ano'!H153-1</f>
        <v>-1.0606077982588835E-2</v>
      </c>
      <c r="I153" s="16">
        <f>+'SCC x Ano'!I185/'SCC x Ano'!I153-1</f>
        <v>0.14317625085332875</v>
      </c>
      <c r="J153" s="16">
        <f>+'SCC x Ano'!J185/'SCC x Ano'!J153-1</f>
        <v>6.0447366285343751E-2</v>
      </c>
      <c r="K153" s="16">
        <f>+'SCC x Ano'!K185/'SCC x Ano'!K153-1</f>
        <v>0.1155226005623522</v>
      </c>
      <c r="L153" s="16">
        <f>+'SCC x Ano'!L185/'SCC x Ano'!L153-1</f>
        <v>9.3830251876978688E-2</v>
      </c>
    </row>
    <row r="154" spans="1:12" x14ac:dyDescent="0.25">
      <c r="A154" s="1" t="s">
        <v>550</v>
      </c>
      <c r="B154" s="16">
        <f>+'SCC x Ano'!B186/'SCC x Ano'!B154-1</f>
        <v>0.18803942503814297</v>
      </c>
      <c r="C154" s="16">
        <f>+'SCC x Ano'!C186/'SCC x Ano'!C154-1</f>
        <v>-2.2903827245622566E-2</v>
      </c>
      <c r="D154" s="16">
        <f>+'SCC x Ano'!D186/'SCC x Ano'!D154-1</f>
        <v>3.9576612509293341E-2</v>
      </c>
      <c r="E154" s="16">
        <f>+'SCC x Ano'!E186/'SCC x Ano'!E154-1</f>
        <v>0.28782434907102217</v>
      </c>
      <c r="F154" s="16">
        <f>+'SCC x Ano'!F186/'SCC x Ano'!F154-1</f>
        <v>8.8967427354701201E-2</v>
      </c>
      <c r="G154" s="16">
        <f>+'SCC x Ano'!G186/'SCC x Ano'!G154-1</f>
        <v>0.12151143630930084</v>
      </c>
      <c r="H154" s="16">
        <f>+'SCC x Ano'!H186/'SCC x Ano'!H154-1</f>
        <v>8.6642321021147994E-2</v>
      </c>
      <c r="I154" s="16">
        <f>+'SCC x Ano'!I186/'SCC x Ano'!I154-1</f>
        <v>9.8337353923644955E-2</v>
      </c>
      <c r="J154" s="16">
        <f>+'SCC x Ano'!J186/'SCC x Ano'!J154-1</f>
        <v>-1.7429435974909868E-2</v>
      </c>
      <c r="K154" s="16">
        <f>+'SCC x Ano'!K186/'SCC x Ano'!K154-1</f>
        <v>0.19485985335888634</v>
      </c>
      <c r="L154" s="16">
        <f>+'SCC x Ano'!L186/'SCC x Ano'!L154-1</f>
        <v>8.4287984821501238E-2</v>
      </c>
    </row>
    <row r="155" spans="1:12" x14ac:dyDescent="0.25">
      <c r="A155" s="1" t="s">
        <v>551</v>
      </c>
      <c r="B155" s="16">
        <f>+'SCC x Ano'!B187/'SCC x Ano'!B155-1</f>
        <v>6.8865414331682029E-2</v>
      </c>
      <c r="C155" s="16">
        <f>+'SCC x Ano'!C187/'SCC x Ano'!C155-1</f>
        <v>-0.11550803581803515</v>
      </c>
      <c r="D155" s="16">
        <f>+'SCC x Ano'!D187/'SCC x Ano'!D155-1</f>
        <v>-7.1452612589951614E-2</v>
      </c>
      <c r="E155" s="16">
        <f>+'SCC x Ano'!E187/'SCC x Ano'!E155-1</f>
        <v>-0.12802429177163266</v>
      </c>
      <c r="F155" s="16">
        <f>+'SCC x Ano'!F187/'SCC x Ano'!F155-1</f>
        <v>2.0781020901405878E-3</v>
      </c>
      <c r="G155" s="16">
        <f>+'SCC x Ano'!G187/'SCC x Ano'!G155-1</f>
        <v>7.4293801266606785E-2</v>
      </c>
      <c r="H155" s="16">
        <f>+'SCC x Ano'!H187/'SCC x Ano'!H155-1</f>
        <v>0.16981881978314917</v>
      </c>
      <c r="I155" s="16">
        <f>+'SCC x Ano'!I187/'SCC x Ano'!I155-1</f>
        <v>4.4981093508442926E-2</v>
      </c>
      <c r="J155" s="16">
        <f>+'SCC x Ano'!J187/'SCC x Ano'!J155-1</f>
        <v>-1.4000719598029399E-2</v>
      </c>
      <c r="K155" s="16">
        <f>+'SCC x Ano'!K187/'SCC x Ano'!K155-1</f>
        <v>3.7233799202174511E-2</v>
      </c>
      <c r="L155" s="16">
        <f>+'SCC x Ano'!L187/'SCC x Ano'!L155-1</f>
        <v>-1.4563142351273983E-2</v>
      </c>
    </row>
    <row r="156" spans="1:12" x14ac:dyDescent="0.25">
      <c r="A156" s="1" t="s">
        <v>552</v>
      </c>
      <c r="B156" s="16">
        <f>+'SCC x Ano'!B188/'SCC x Ano'!B156-1</f>
        <v>0.12124383697166818</v>
      </c>
      <c r="C156" s="16">
        <f>+'SCC x Ano'!C188/'SCC x Ano'!C156-1</f>
        <v>0.25793303341526497</v>
      </c>
      <c r="D156" s="16">
        <f>+'SCC x Ano'!D188/'SCC x Ano'!D156-1</f>
        <v>-3.3714023703207974E-2</v>
      </c>
      <c r="E156" s="16">
        <f>+'SCC x Ano'!E188/'SCC x Ano'!E156-1</f>
        <v>1.2969590582234898</v>
      </c>
      <c r="F156" s="16">
        <f>+'SCC x Ano'!F188/'SCC x Ano'!F156-1</f>
        <v>9.407093949101375E-2</v>
      </c>
      <c r="G156" s="16">
        <f>+'SCC x Ano'!G188/'SCC x Ano'!G156-1</f>
        <v>0.21844326650735058</v>
      </c>
      <c r="H156" s="16">
        <f>+'SCC x Ano'!H188/'SCC x Ano'!H156-1</f>
        <v>0.25305429133954371</v>
      </c>
      <c r="I156" s="16">
        <f>+'SCC x Ano'!I188/'SCC x Ano'!I156-1</f>
        <v>-6.446294222253024E-2</v>
      </c>
      <c r="J156" s="16">
        <f>+'SCC x Ano'!J188/'SCC x Ano'!J156-1</f>
        <v>0.57473863847433759</v>
      </c>
      <c r="K156" s="16">
        <f>+'SCC x Ano'!K188/'SCC x Ano'!K156-1</f>
        <v>0.17515362602838991</v>
      </c>
      <c r="L156" s="16">
        <f>+'SCC x Ano'!L188/'SCC x Ano'!L156-1</f>
        <v>4.4424442388354857E-2</v>
      </c>
    </row>
    <row r="157" spans="1:12" x14ac:dyDescent="0.25">
      <c r="A157" s="1" t="s">
        <v>553</v>
      </c>
      <c r="B157" s="16">
        <f>+'SCC x Ano'!B189/'SCC x Ano'!B157-1</f>
        <v>-4.4073328047190774E-2</v>
      </c>
      <c r="C157" s="16">
        <f>+'SCC x Ano'!C189/'SCC x Ano'!C157-1</f>
        <v>-0.70508448366186305</v>
      </c>
      <c r="D157" s="16">
        <f>+'SCC x Ano'!D189/'SCC x Ano'!D157-1</f>
        <v>0.13327829515953127</v>
      </c>
      <c r="E157" s="16">
        <f>+'SCC x Ano'!E189/'SCC x Ano'!E157-1</f>
        <v>1.5233718445530631</v>
      </c>
      <c r="F157" s="16">
        <f>+'SCC x Ano'!F189/'SCC x Ano'!F157-1</f>
        <v>0.15747277527864045</v>
      </c>
      <c r="G157" s="16">
        <f>+'SCC x Ano'!G189/'SCC x Ano'!G157-1</f>
        <v>0.21968814867007502</v>
      </c>
      <c r="H157" s="16">
        <f>+'SCC x Ano'!H189/'SCC x Ano'!H157-1</f>
        <v>-4.0854960461356171E-4</v>
      </c>
      <c r="I157" s="16">
        <f>+'SCC x Ano'!I189/'SCC x Ano'!I157-1</f>
        <v>9.1996029990901285E-2</v>
      </c>
      <c r="J157" s="16">
        <f>+'SCC x Ano'!J189/'SCC x Ano'!J157-1</f>
        <v>-0.85537355469884746</v>
      </c>
      <c r="K157" s="16">
        <f>+'SCC x Ano'!K189/'SCC x Ano'!K157-1</f>
        <v>0.28534914891090191</v>
      </c>
      <c r="L157" s="16">
        <f>+'SCC x Ano'!L189/'SCC x Ano'!L157-1</f>
        <v>0.10126868191696192</v>
      </c>
    </row>
    <row r="158" spans="1:12" x14ac:dyDescent="0.25">
      <c r="A158" s="1" t="s">
        <v>554</v>
      </c>
      <c r="B158" s="16">
        <f>+'SCC x Ano'!B190/'SCC x Ano'!B158-1</f>
        <v>0.23579064840816</v>
      </c>
      <c r="C158" s="16">
        <f>+'SCC x Ano'!C190/'SCC x Ano'!C158-1</f>
        <v>0.77701669933891826</v>
      </c>
      <c r="D158" s="16">
        <f>+'SCC x Ano'!D190/'SCC x Ano'!D158-1</f>
        <v>-0.10328949587421665</v>
      </c>
      <c r="E158" s="16">
        <f>+'SCC x Ano'!E190/'SCC x Ano'!E158-1</f>
        <v>1.0117469858765791</v>
      </c>
      <c r="F158" s="16">
        <f>+'SCC x Ano'!F190/'SCC x Ano'!F158-1</f>
        <v>5.2647785479517539E-2</v>
      </c>
      <c r="G158" s="16">
        <f>+'SCC x Ano'!G190/'SCC x Ano'!G158-1</f>
        <v>0.20675047626338361</v>
      </c>
      <c r="H158" s="16">
        <f>+'SCC x Ano'!H190/'SCC x Ano'!H158-1</f>
        <v>0.18194082118302757</v>
      </c>
      <c r="I158" s="16">
        <f>+'SCC x Ano'!I190/'SCC x Ano'!I158-1</f>
        <v>0.10453625371358766</v>
      </c>
      <c r="J158" s="16">
        <f>+'SCC x Ano'!J190/'SCC x Ano'!J158-1</f>
        <v>-0.40557533809808188</v>
      </c>
      <c r="K158" s="16">
        <f>+'SCC x Ano'!K190/'SCC x Ano'!K158-1</f>
        <v>-4.5869976818629921E-3</v>
      </c>
      <c r="L158" s="16">
        <f>+'SCC x Ano'!L190/'SCC x Ano'!L158-1</f>
        <v>1.57993964727563E-2</v>
      </c>
    </row>
    <row r="159" spans="1:12" x14ac:dyDescent="0.25">
      <c r="A159" s="1" t="s">
        <v>555</v>
      </c>
      <c r="B159" s="16">
        <f>+'SCC x Ano'!B191/'SCC x Ano'!B159-1</f>
        <v>0.22213692735001644</v>
      </c>
      <c r="C159" s="16">
        <f>+'SCC x Ano'!C191/'SCC x Ano'!C159-1</f>
        <v>0.30202988602354464</v>
      </c>
      <c r="D159" s="16">
        <f>+'SCC x Ano'!D191/'SCC x Ano'!D159-1</f>
        <v>5.9294025119031701E-2</v>
      </c>
      <c r="E159" s="16">
        <f>+'SCC x Ano'!E191/'SCC x Ano'!E159-1</f>
        <v>0.92998075996393492</v>
      </c>
      <c r="F159" s="16">
        <f>+'SCC x Ano'!F191/'SCC x Ano'!F159-1</f>
        <v>-1.1646466904699726E-2</v>
      </c>
      <c r="G159" s="16">
        <f>+'SCC x Ano'!G191/'SCC x Ano'!G159-1</f>
        <v>-5.349778682764994E-2</v>
      </c>
      <c r="H159" s="16">
        <f>+'SCC x Ano'!H191/'SCC x Ano'!H159-1</f>
        <v>2.1053568960010649E-2</v>
      </c>
      <c r="I159" s="16">
        <f>+'SCC x Ano'!I191/'SCC x Ano'!I159-1</f>
        <v>6.9796830531639431E-2</v>
      </c>
      <c r="J159" s="16">
        <f>+'SCC x Ano'!J191/'SCC x Ano'!J159-1</f>
        <v>-0.17234463964367963</v>
      </c>
      <c r="K159" s="16">
        <f>+'SCC x Ano'!K191/'SCC x Ano'!K159-1</f>
        <v>-0.50837509720094931</v>
      </c>
      <c r="L159" s="16">
        <f>+'SCC x Ano'!L191/'SCC x Ano'!L159-1</f>
        <v>-4.5127459925873414E-2</v>
      </c>
    </row>
    <row r="160" spans="1:12" x14ac:dyDescent="0.25">
      <c r="A160" s="1" t="s">
        <v>95</v>
      </c>
      <c r="B160" s="16">
        <f>+'SCC x Ano'!B192/'SCC x Ano'!B160-1</f>
        <v>0.16744474248032271</v>
      </c>
      <c r="C160" s="16">
        <f>+'SCC x Ano'!C192/'SCC x Ano'!C160-1</f>
        <v>8.2540724526490417E-2</v>
      </c>
      <c r="D160" s="16">
        <f>+'SCC x Ano'!D192/'SCC x Ano'!D160-1</f>
        <v>3.0167037854758716E-2</v>
      </c>
      <c r="E160" s="16">
        <f>+'SCC x Ano'!E192/'SCC x Ano'!E160-1</f>
        <v>0.13362011379644922</v>
      </c>
      <c r="F160" s="16">
        <f>+'SCC x Ano'!F192/'SCC x Ano'!F160-1</f>
        <v>4.3964214500401555E-2</v>
      </c>
      <c r="G160" s="16">
        <f>+'SCC x Ano'!G192/'SCC x Ano'!G160-1</f>
        <v>0.10730229422417636</v>
      </c>
      <c r="H160" s="16">
        <f>+'SCC x Ano'!H192/'SCC x Ano'!H160-1</f>
        <v>6.6273256769492361E-2</v>
      </c>
      <c r="I160" s="16">
        <f>+'SCC x Ano'!I192/'SCC x Ano'!I160-1</f>
        <v>9.1999960188933194E-2</v>
      </c>
      <c r="J160" s="16">
        <f>+'SCC x Ano'!J192/'SCC x Ano'!J160-1</f>
        <v>7.3472168548610384E-2</v>
      </c>
      <c r="K160" s="16">
        <f>+'SCC x Ano'!K192/'SCC x Ano'!K160-1</f>
        <v>0.10588037291366481</v>
      </c>
      <c r="L160" s="16">
        <f>+'SCC x Ano'!L192/'SCC x Ano'!L160-1</f>
        <v>5.5680954811345273E-2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s="123" customFormat="1" x14ac:dyDescent="0.25"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939</v>
      </c>
    </row>
    <row r="165" spans="1:12" x14ac:dyDescent="0.25">
      <c r="A165" s="1" t="s">
        <v>529</v>
      </c>
      <c r="B165" s="16">
        <f>+'SCC x Ano'!B197/'SCC x Ano'!B165-1</f>
        <v>0.20309546284337254</v>
      </c>
      <c r="C165" s="16">
        <f>+'SCC x Ano'!C197/'SCC x Ano'!C165-1</f>
        <v>-0.21378117798302687</v>
      </c>
      <c r="D165" s="16">
        <f>+'SCC x Ano'!D197/'SCC x Ano'!D165-1</f>
        <v>0.10880493465816587</v>
      </c>
      <c r="E165" s="16">
        <f>+'SCC x Ano'!E197/'SCC x Ano'!E165-1</f>
        <v>-8.8962981068110292E-3</v>
      </c>
      <c r="F165" s="16">
        <f>+'SCC x Ano'!F197/'SCC x Ano'!F165-1</f>
        <v>-4.859612528204138E-2</v>
      </c>
      <c r="G165" s="16">
        <f>+'SCC x Ano'!G197/'SCC x Ano'!G165-1</f>
        <v>0.10500810296458329</v>
      </c>
      <c r="H165" s="16">
        <f>+'SCC x Ano'!H197/'SCC x Ano'!H165-1</f>
        <v>-3.9253177977578768E-2</v>
      </c>
      <c r="I165" s="16">
        <f>+'SCC x Ano'!I197/'SCC x Ano'!I165-1</f>
        <v>9.0080278309638828E-2</v>
      </c>
      <c r="J165" s="16">
        <f>+'SCC x Ano'!J197/'SCC x Ano'!J165-1</f>
        <v>3.3206492570566724</v>
      </c>
      <c r="K165" s="16">
        <f>+'SCC x Ano'!K197/'SCC x Ano'!K165-1</f>
        <v>0.10182063822153475</v>
      </c>
      <c r="L165" s="16">
        <f>+'SCC x Ano'!L197/'SCC x Ano'!L165-1</f>
        <v>6.5273790979399005E-2</v>
      </c>
    </row>
    <row r="166" spans="1:12" x14ac:dyDescent="0.25">
      <c r="A166" s="1" t="s">
        <v>530</v>
      </c>
      <c r="B166" s="16">
        <f>+'SCC x Ano'!B198/'SCC x Ano'!B166-1</f>
        <v>-0.17585083405241086</v>
      </c>
      <c r="C166" s="16">
        <f>+'SCC x Ano'!C198/'SCC x Ano'!C166-1</f>
        <v>1.1076255938465023</v>
      </c>
      <c r="D166" s="16">
        <f>+'SCC x Ano'!D198/'SCC x Ano'!D166-1</f>
        <v>0.38149525834713716</v>
      </c>
      <c r="E166" s="16">
        <f>+'SCC x Ano'!E198/'SCC x Ano'!E166-1</f>
        <v>-1</v>
      </c>
      <c r="F166" s="16">
        <f>+'SCC x Ano'!F198/'SCC x Ano'!F166-1</f>
        <v>-4.7276903563766903E-2</v>
      </c>
      <c r="G166" s="16">
        <f>+'SCC x Ano'!G198/'SCC x Ano'!G166-1</f>
        <v>7.9971791402193348E-2</v>
      </c>
      <c r="H166" s="16">
        <f>+'SCC x Ano'!H198/'SCC x Ano'!H166-1</f>
        <v>1.6252424501395302E-2</v>
      </c>
      <c r="I166" s="16">
        <f>+'SCC x Ano'!I198/'SCC x Ano'!I166-1</f>
        <v>-0.25351568082964127</v>
      </c>
      <c r="J166" s="16">
        <f>+'SCC x Ano'!J198/'SCC x Ano'!J166-1</f>
        <v>0.1907322368745954</v>
      </c>
      <c r="K166" s="16">
        <f>+'SCC x Ano'!K198/'SCC x Ano'!K166-1</f>
        <v>-0.26117849212342736</v>
      </c>
      <c r="L166" s="16">
        <f>+'SCC x Ano'!L198/'SCC x Ano'!L166-1</f>
        <v>0.14980601163682716</v>
      </c>
    </row>
    <row r="167" spans="1:12" x14ac:dyDescent="0.25">
      <c r="A167" s="1" t="s">
        <v>531</v>
      </c>
      <c r="B167" s="16">
        <f>+'SCC x Ano'!B199/'SCC x Ano'!B167-1</f>
        <v>0.10528032484737526</v>
      </c>
      <c r="C167" s="16">
        <f>+'SCC x Ano'!C199/'SCC x Ano'!C167-1</f>
        <v>5.4550626480296405E-3</v>
      </c>
      <c r="D167" s="16">
        <f>+'SCC x Ano'!D199/'SCC x Ano'!D167-1</f>
        <v>1.8791106730856155E-2</v>
      </c>
      <c r="E167" s="16">
        <f>+'SCC x Ano'!E199/'SCC x Ano'!E167-1</f>
        <v>7.9720389975324046E-3</v>
      </c>
      <c r="F167" s="16">
        <f>+'SCC x Ano'!F199/'SCC x Ano'!F167-1</f>
        <v>-0.12674084651380668</v>
      </c>
      <c r="G167" s="16">
        <f>+'SCC x Ano'!G199/'SCC x Ano'!G167-1</f>
        <v>-6.4870870370398626E-2</v>
      </c>
      <c r="H167" s="16">
        <f>+'SCC x Ano'!H199/'SCC x Ano'!H167-1</f>
        <v>0.22112737478364486</v>
      </c>
      <c r="I167" s="16">
        <f>+'SCC x Ano'!I199/'SCC x Ano'!I167-1</f>
        <v>0.45160107361802271</v>
      </c>
      <c r="J167" s="16">
        <f>+'SCC x Ano'!J199/'SCC x Ano'!J167-1</f>
        <v>1.5364315217856412</v>
      </c>
      <c r="K167" s="16">
        <f>+'SCC x Ano'!K199/'SCC x Ano'!K167-1</f>
        <v>-2.9467600724650156E-2</v>
      </c>
      <c r="L167" s="16">
        <f>+'SCC x Ano'!L199/'SCC x Ano'!L167-1</f>
        <v>-9.6071653526440537E-3</v>
      </c>
    </row>
    <row r="168" spans="1:12" x14ac:dyDescent="0.25">
      <c r="A168" s="1" t="s">
        <v>532</v>
      </c>
      <c r="B168" s="16">
        <f>+'SCC x Ano'!B200/'SCC x Ano'!B168-1</f>
        <v>-0.12894958198284512</v>
      </c>
      <c r="C168" s="16">
        <f>+'SCC x Ano'!C200/'SCC x Ano'!C168-1</f>
        <v>-0.24130684583543482</v>
      </c>
      <c r="D168" s="16">
        <f>+'SCC x Ano'!D200/'SCC x Ano'!D168-1</f>
        <v>0.20877348559238929</v>
      </c>
      <c r="E168" s="16">
        <f>+'SCC x Ano'!E200/'SCC x Ano'!E168-1</f>
        <v>-0.49570023654734119</v>
      </c>
      <c r="F168" s="16">
        <f>+'SCC x Ano'!F200/'SCC x Ano'!F168-1</f>
        <v>-0.14415194000304532</v>
      </c>
      <c r="G168" s="16">
        <f>+'SCC x Ano'!G200/'SCC x Ano'!G168-1</f>
        <v>-5.3227704065284542E-2</v>
      </c>
      <c r="H168" s="16">
        <f>+'SCC x Ano'!H200/'SCC x Ano'!H168-1</f>
        <v>0.17350465360399348</v>
      </c>
      <c r="I168" s="16">
        <f>+'SCC x Ano'!I200/'SCC x Ano'!I168-1</f>
        <v>-0.17238571860462004</v>
      </c>
      <c r="J168" s="16">
        <f>+'SCC x Ano'!J200/'SCC x Ano'!J168-1</f>
        <v>-7.3569051694906906E-2</v>
      </c>
      <c r="K168" s="16">
        <f>+'SCC x Ano'!K200/'SCC x Ano'!K168-1</f>
        <v>-0.11150529764682027</v>
      </c>
      <c r="L168" s="16">
        <f>+'SCC x Ano'!L200/'SCC x Ano'!L168-1</f>
        <v>3.0254798946866446E-2</v>
      </c>
    </row>
    <row r="169" spans="1:12" x14ac:dyDescent="0.25">
      <c r="A169" s="1" t="s">
        <v>533</v>
      </c>
      <c r="B169" s="16">
        <f>+'SCC x Ano'!B201/'SCC x Ano'!B169-1</f>
        <v>0.52005184311459396</v>
      </c>
      <c r="C169" s="16">
        <f>+'SCC x Ano'!C201/'SCC x Ano'!C169-1</f>
        <v>0.23579822809659201</v>
      </c>
      <c r="D169" s="16">
        <f>+'SCC x Ano'!D201/'SCC x Ano'!D169-1</f>
        <v>1.7687906827235089E-2</v>
      </c>
      <c r="E169" s="16">
        <f>+'SCC x Ano'!E201/'SCC x Ano'!E169-1</f>
        <v>-9.0910104991781537E-4</v>
      </c>
      <c r="F169" s="16">
        <f>+'SCC x Ano'!F201/'SCC x Ano'!F169-1</f>
        <v>-1.5971090082031569E-2</v>
      </c>
      <c r="G169" s="16">
        <f>+'SCC x Ano'!G201/'SCC x Ano'!G169-1</f>
        <v>7.1663576165528431E-2</v>
      </c>
      <c r="H169" s="16">
        <f>+'SCC x Ano'!H201/'SCC x Ano'!H169-1</f>
        <v>0.1081733131348932</v>
      </c>
      <c r="I169" s="16">
        <f>+'SCC x Ano'!I201/'SCC x Ano'!I169-1</f>
        <v>0.1395301805676008</v>
      </c>
      <c r="J169" s="16">
        <f>+'SCC x Ano'!J201/'SCC x Ano'!J169-1</f>
        <v>0.19986881123074185</v>
      </c>
      <c r="K169" s="16">
        <f>+'SCC x Ano'!K201/'SCC x Ano'!K169-1</f>
        <v>2.5865299378440287E-2</v>
      </c>
      <c r="L169" s="16">
        <f>+'SCC x Ano'!L201/'SCC x Ano'!L169-1</f>
        <v>5.9187525066646041E-2</v>
      </c>
    </row>
    <row r="170" spans="1:12" x14ac:dyDescent="0.25">
      <c r="A170" s="1" t="s">
        <v>534</v>
      </c>
      <c r="B170" s="16">
        <f>+'SCC x Ano'!B202/'SCC x Ano'!B170-1</f>
        <v>8.6782189123541853E-2</v>
      </c>
      <c r="C170" s="16">
        <f>+'SCC x Ano'!C202/'SCC x Ano'!C170-1</f>
        <v>4.1488373659041029</v>
      </c>
      <c r="D170" s="16">
        <f>+'SCC x Ano'!D202/'SCC x Ano'!D170-1</f>
        <v>8.404738156926439E-2</v>
      </c>
      <c r="E170" s="16" t="e">
        <f>+'SCC x Ano'!E202/'SCC x Ano'!E170-1</f>
        <v>#DIV/0!</v>
      </c>
      <c r="F170" s="16">
        <f>+'SCC x Ano'!F202/'SCC x Ano'!F170-1</f>
        <v>0.19806723430210549</v>
      </c>
      <c r="G170" s="16">
        <f>+'SCC x Ano'!G202/'SCC x Ano'!G170-1</f>
        <v>5.3348426671044447E-2</v>
      </c>
      <c r="H170" s="16">
        <f>+'SCC x Ano'!H202/'SCC x Ano'!H170-1</f>
        <v>1.3637046701279139</v>
      </c>
      <c r="I170" s="16">
        <f>+'SCC x Ano'!I202/'SCC x Ano'!I170-1</f>
        <v>-0.12623721560652723</v>
      </c>
      <c r="J170" s="16">
        <f>+'SCC x Ano'!J202/'SCC x Ano'!J170-1</f>
        <v>3.2133505648289651E-2</v>
      </c>
      <c r="K170" s="16">
        <f>+'SCC x Ano'!K202/'SCC x Ano'!K170-1</f>
        <v>-1.753583174979767E-2</v>
      </c>
      <c r="L170" s="16">
        <f>+'SCC x Ano'!L202/'SCC x Ano'!L170-1</f>
        <v>0.16214622265591805</v>
      </c>
    </row>
    <row r="171" spans="1:12" x14ac:dyDescent="0.25">
      <c r="A171" s="1" t="s">
        <v>535</v>
      </c>
      <c r="B171" s="16">
        <f>+'SCC x Ano'!B203/'SCC x Ano'!B171-1</f>
        <v>-3.1722861665439472E-2</v>
      </c>
      <c r="C171" s="16">
        <f>+'SCC x Ano'!C203/'SCC x Ano'!C171-1</f>
        <v>-0.18616437682974363</v>
      </c>
      <c r="D171" s="16">
        <f>+'SCC x Ano'!D203/'SCC x Ano'!D171-1</f>
        <v>7.1757954253093059E-2</v>
      </c>
      <c r="E171" s="16" t="e">
        <f>+'SCC x Ano'!E203/'SCC x Ano'!E171-1</f>
        <v>#DIV/0!</v>
      </c>
      <c r="F171" s="16">
        <f>+'SCC x Ano'!F203/'SCC x Ano'!F171-1</f>
        <v>0.28149026862277671</v>
      </c>
      <c r="G171" s="16">
        <f>+'SCC x Ano'!G203/'SCC x Ano'!G171-1</f>
        <v>0.26372197580633672</v>
      </c>
      <c r="H171" s="16">
        <f>+'SCC x Ano'!H203/'SCC x Ano'!H171-1</f>
        <v>0.19399939711899972</v>
      </c>
      <c r="I171" s="16">
        <f>+'SCC x Ano'!I203/'SCC x Ano'!I171-1</f>
        <v>3.4066251181297247E-2</v>
      </c>
      <c r="J171" s="16" t="e">
        <f>+'SCC x Ano'!J203/'SCC x Ano'!J171-1</f>
        <v>#DIV/0!</v>
      </c>
      <c r="K171" s="16">
        <f>+'SCC x Ano'!K203/'SCC x Ano'!K171-1</f>
        <v>-0.21062320036800697</v>
      </c>
      <c r="L171" s="16">
        <f>+'SCC x Ano'!L203/'SCC x Ano'!L171-1</f>
        <v>0.12857960039215466</v>
      </c>
    </row>
    <row r="172" spans="1:12" x14ac:dyDescent="0.25">
      <c r="A172" s="1" t="s">
        <v>536</v>
      </c>
      <c r="B172" s="16">
        <f>+'SCC x Ano'!B204/'SCC x Ano'!B172-1</f>
        <v>0.31193346071832817</v>
      </c>
      <c r="C172" s="16">
        <f>+'SCC x Ano'!C204/'SCC x Ano'!C172-1</f>
        <v>0.28371337751406944</v>
      </c>
      <c r="D172" s="16">
        <f>+'SCC x Ano'!D204/'SCC x Ano'!D172-1</f>
        <v>9.4427684422097036E-2</v>
      </c>
      <c r="E172" s="16">
        <f>+'SCC x Ano'!E204/'SCC x Ano'!E172-1</f>
        <v>1.563844751042426</v>
      </c>
      <c r="F172" s="16">
        <f>+'SCC x Ano'!F204/'SCC x Ano'!F172-1</f>
        <v>-6.5292374000646136E-3</v>
      </c>
      <c r="G172" s="16">
        <f>+'SCC x Ano'!G204/'SCC x Ano'!G172-1</f>
        <v>0.10041239247131228</v>
      </c>
      <c r="H172" s="16">
        <f>+'SCC x Ano'!H204/'SCC x Ano'!H172-1</f>
        <v>0.30968178429049309</v>
      </c>
      <c r="I172" s="16">
        <f>+'SCC x Ano'!I204/'SCC x Ano'!I172-1</f>
        <v>-2.4202172461674554E-2</v>
      </c>
      <c r="J172" s="16">
        <f>+'SCC x Ano'!J204/'SCC x Ano'!J172-1</f>
        <v>3.5315789164979572E-2</v>
      </c>
      <c r="K172" s="16">
        <f>+'SCC x Ano'!K204/'SCC x Ano'!K172-1</f>
        <v>-9.9745420545421015E-2</v>
      </c>
      <c r="L172" s="16">
        <f>+'SCC x Ano'!L204/'SCC x Ano'!L172-1</f>
        <v>6.1134519969814116E-2</v>
      </c>
    </row>
    <row r="173" spans="1:12" x14ac:dyDescent="0.25">
      <c r="A173" s="1" t="s">
        <v>537</v>
      </c>
      <c r="B173" s="16">
        <f>+'SCC x Ano'!B205/'SCC x Ano'!B173-1</f>
        <v>0.19567659545536875</v>
      </c>
      <c r="C173" s="16">
        <f>+'SCC x Ano'!C205/'SCC x Ano'!C173-1</f>
        <v>-3.5238252893200706E-2</v>
      </c>
      <c r="D173" s="16">
        <f>+'SCC x Ano'!D205/'SCC x Ano'!D173-1</f>
        <v>0.16608254489825724</v>
      </c>
      <c r="E173" s="16">
        <f>+'SCC x Ano'!E205/'SCC x Ano'!E173-1</f>
        <v>0.39772849116718723</v>
      </c>
      <c r="F173" s="16">
        <f>+'SCC x Ano'!F205/'SCC x Ano'!F173-1</f>
        <v>6.2788517833454405E-2</v>
      </c>
      <c r="G173" s="16">
        <f>+'SCC x Ano'!G205/'SCC x Ano'!G173-1</f>
        <v>0.17257215192273256</v>
      </c>
      <c r="H173" s="16">
        <f>+'SCC x Ano'!H205/'SCC x Ano'!H173-1</f>
        <v>0.13601926869934822</v>
      </c>
      <c r="I173" s="16">
        <f>+'SCC x Ano'!I205/'SCC x Ano'!I173-1</f>
        <v>-5.1176880953873405E-2</v>
      </c>
      <c r="J173" s="16">
        <f>+'SCC x Ano'!J205/'SCC x Ano'!J173-1</f>
        <v>0.91153542866798176</v>
      </c>
      <c r="K173" s="16">
        <f>+'SCC x Ano'!K205/'SCC x Ano'!K173-1</f>
        <v>0.43860244519444702</v>
      </c>
      <c r="L173" s="16">
        <f>+'SCC x Ano'!L205/'SCC x Ano'!L173-1</f>
        <v>0.15053253295688429</v>
      </c>
    </row>
    <row r="174" spans="1:12" x14ac:dyDescent="0.25">
      <c r="A174" s="1" t="s">
        <v>538</v>
      </c>
      <c r="B174" s="16">
        <f>+'SCC x Ano'!B206/'SCC x Ano'!B174-1</f>
        <v>0.27644821374590478</v>
      </c>
      <c r="C174" s="16">
        <f>+'SCC x Ano'!C206/'SCC x Ano'!C174-1</f>
        <v>0.1759897148114824</v>
      </c>
      <c r="D174" s="16">
        <f>+'SCC x Ano'!D206/'SCC x Ano'!D174-1</f>
        <v>0.11803680934493221</v>
      </c>
      <c r="E174" s="16">
        <f>+'SCC x Ano'!E206/'SCC x Ano'!E174-1</f>
        <v>0.88417736164341587</v>
      </c>
      <c r="F174" s="16">
        <f>+'SCC x Ano'!F206/'SCC x Ano'!F174-1</f>
        <v>5.4009086114676919E-3</v>
      </c>
      <c r="G174" s="16">
        <f>+'SCC x Ano'!G206/'SCC x Ano'!G174-1</f>
        <v>3.7694589363383546E-2</v>
      </c>
      <c r="H174" s="16">
        <f>+'SCC x Ano'!H206/'SCC x Ano'!H174-1</f>
        <v>0.13196284053072094</v>
      </c>
      <c r="I174" s="16">
        <f>+'SCC x Ano'!I206/'SCC x Ano'!I174-1</f>
        <v>9.318826709348027E-3</v>
      </c>
      <c r="J174" s="16">
        <f>+'SCC x Ano'!J206/'SCC x Ano'!J174-1</f>
        <v>-0.90799360726253409</v>
      </c>
      <c r="K174" s="16">
        <f>+'SCC x Ano'!K206/'SCC x Ano'!K174-1</f>
        <v>5.4407178070937423E-2</v>
      </c>
      <c r="L174" s="16">
        <f>+'SCC x Ano'!L206/'SCC x Ano'!L174-1</f>
        <v>7.1203875140722905E-2</v>
      </c>
    </row>
    <row r="175" spans="1:12" x14ac:dyDescent="0.25">
      <c r="A175" s="1" t="s">
        <v>539</v>
      </c>
      <c r="B175" s="16">
        <f>+'SCC x Ano'!B207/'SCC x Ano'!B175-1</f>
        <v>0.14455238339367082</v>
      </c>
      <c r="C175" s="16">
        <f>+'SCC x Ano'!C207/'SCC x Ano'!C175-1</f>
        <v>0.18321461266217876</v>
      </c>
      <c r="D175" s="16">
        <f>+'SCC x Ano'!D207/'SCC x Ano'!D175-1</f>
        <v>-9.5371891481542903E-2</v>
      </c>
      <c r="E175" s="16">
        <f>+'SCC x Ano'!E207/'SCC x Ano'!E175-1</f>
        <v>0.35712517513435316</v>
      </c>
      <c r="F175" s="16">
        <f>+'SCC x Ano'!F207/'SCC x Ano'!F175-1</f>
        <v>6.4117515548263837E-2</v>
      </c>
      <c r="G175" s="16">
        <f>+'SCC x Ano'!G207/'SCC x Ano'!G175-1</f>
        <v>0.10406031148715078</v>
      </c>
      <c r="H175" s="16">
        <f>+'SCC x Ano'!H207/'SCC x Ano'!H175-1</f>
        <v>6.7939237626207571E-2</v>
      </c>
      <c r="I175" s="16">
        <f>+'SCC x Ano'!I207/'SCC x Ano'!I175-1</f>
        <v>8.1542799236582475E-2</v>
      </c>
      <c r="J175" s="16">
        <f>+'SCC x Ano'!J207/'SCC x Ano'!J175-1</f>
        <v>0.10885616207594917</v>
      </c>
      <c r="K175" s="16">
        <f>+'SCC x Ano'!K207/'SCC x Ano'!K175-1</f>
        <v>-1.3254210949484091E-2</v>
      </c>
      <c r="L175" s="16">
        <f>+'SCC x Ano'!L207/'SCC x Ano'!L175-1</f>
        <v>-2.4687333245536291E-2</v>
      </c>
    </row>
    <row r="176" spans="1:12" x14ac:dyDescent="0.25">
      <c r="A176" s="1" t="s">
        <v>540</v>
      </c>
      <c r="B176" s="16">
        <f>+'SCC x Ano'!B208/'SCC x Ano'!B176-1</f>
        <v>0.1725298313235033</v>
      </c>
      <c r="C176" s="16">
        <f>+'SCC x Ano'!C208/'SCC x Ano'!C176-1</f>
        <v>-0.72045664392303665</v>
      </c>
      <c r="D176" s="16">
        <f>+'SCC x Ano'!D208/'SCC x Ano'!D176-1</f>
        <v>5.9377256882543694E-2</v>
      </c>
      <c r="E176" s="16">
        <f>+'SCC x Ano'!E208/'SCC x Ano'!E176-1</f>
        <v>-1.0505834391944746E-2</v>
      </c>
      <c r="F176" s="16">
        <f>+'SCC x Ano'!F208/'SCC x Ano'!F176-1</f>
        <v>8.4041382890080341E-2</v>
      </c>
      <c r="G176" s="16">
        <f>+'SCC x Ano'!G208/'SCC x Ano'!G176-1</f>
        <v>0.32241343287086188</v>
      </c>
      <c r="H176" s="16">
        <f>+'SCC x Ano'!H208/'SCC x Ano'!H176-1</f>
        <v>0.16680105058898587</v>
      </c>
      <c r="I176" s="16">
        <f>+'SCC x Ano'!I208/'SCC x Ano'!I176-1</f>
        <v>0.14418283665626341</v>
      </c>
      <c r="J176" s="16">
        <f>+'SCC x Ano'!J208/'SCC x Ano'!J176-1</f>
        <v>-1</v>
      </c>
      <c r="K176" s="16">
        <f>+'SCC x Ano'!K208/'SCC x Ano'!K176-1</f>
        <v>0.31403265566917438</v>
      </c>
      <c r="L176" s="16">
        <f>+'SCC x Ano'!L208/'SCC x Ano'!L176-1</f>
        <v>3.1010007345892543E-2</v>
      </c>
    </row>
    <row r="177" spans="1:12" x14ac:dyDescent="0.25">
      <c r="A177" s="1" t="s">
        <v>541</v>
      </c>
      <c r="B177" s="16">
        <f>+'SCC x Ano'!B209/'SCC x Ano'!B177-1</f>
        <v>-0.67523946223235209</v>
      </c>
      <c r="C177" s="16">
        <f>+'SCC x Ano'!C209/'SCC x Ano'!C177-1</f>
        <v>1.4509784919991331E-2</v>
      </c>
      <c r="D177" s="16">
        <f>+'SCC x Ano'!D209/'SCC x Ano'!D177-1</f>
        <v>0.11179918307567616</v>
      </c>
      <c r="E177" s="16">
        <f>+'SCC x Ano'!E209/'SCC x Ano'!E177-1</f>
        <v>1.8459229841633125</v>
      </c>
      <c r="F177" s="16">
        <f>+'SCC x Ano'!F209/'SCC x Ano'!F177-1</f>
        <v>0.13777894630267618</v>
      </c>
      <c r="G177" s="16">
        <f>+'SCC x Ano'!G209/'SCC x Ano'!G177-1</f>
        <v>0.56657014794331939</v>
      </c>
      <c r="H177" s="16">
        <f>+'SCC x Ano'!H209/'SCC x Ano'!H177-1</f>
        <v>0.11623312281160514</v>
      </c>
      <c r="I177" s="16">
        <f>+'SCC x Ano'!I209/'SCC x Ano'!I177-1</f>
        <v>-0.11781149840675076</v>
      </c>
      <c r="J177" s="16">
        <f>+'SCC x Ano'!J209/'SCC x Ano'!J177-1</f>
        <v>0.62605156284524455</v>
      </c>
      <c r="K177" s="16">
        <f>+'SCC x Ano'!K209/'SCC x Ano'!K177-1</f>
        <v>9.2088897806542613E-2</v>
      </c>
      <c r="L177" s="16">
        <f>+'SCC x Ano'!L209/'SCC x Ano'!L177-1</f>
        <v>3.1240785759859779E-2</v>
      </c>
    </row>
    <row r="178" spans="1:12" x14ac:dyDescent="0.25">
      <c r="A178" s="1" t="s">
        <v>542</v>
      </c>
      <c r="B178" s="16">
        <f>+'SCC x Ano'!B210/'SCC x Ano'!B178-1</f>
        <v>0.19409609554950258</v>
      </c>
      <c r="C178" s="16">
        <f>+'SCC x Ano'!C210/'SCC x Ano'!C178-1</f>
        <v>0.49630336057016367</v>
      </c>
      <c r="D178" s="16">
        <f>+'SCC x Ano'!D210/'SCC x Ano'!D178-1</f>
        <v>6.7719491297248302E-2</v>
      </c>
      <c r="E178" s="16">
        <f>+'SCC x Ano'!E210/'SCC x Ano'!E178-1</f>
        <v>1.329280702395446</v>
      </c>
      <c r="F178" s="16">
        <f>+'SCC x Ano'!F210/'SCC x Ano'!F178-1</f>
        <v>-0.14234366944551791</v>
      </c>
      <c r="G178" s="16">
        <f>+'SCC x Ano'!G210/'SCC x Ano'!G178-1</f>
        <v>7.2883419162839802E-2</v>
      </c>
      <c r="H178" s="16">
        <f>+'SCC x Ano'!H210/'SCC x Ano'!H178-1</f>
        <v>0.17432018996303311</v>
      </c>
      <c r="I178" s="16">
        <f>+'SCC x Ano'!I210/'SCC x Ano'!I178-1</f>
        <v>0.17866682468823414</v>
      </c>
      <c r="J178" s="16">
        <f>+'SCC x Ano'!J210/'SCC x Ano'!J178-1</f>
        <v>0.25146669549183476</v>
      </c>
      <c r="K178" s="16">
        <f>+'SCC x Ano'!K210/'SCC x Ano'!K178-1</f>
        <v>-0.12769669747364598</v>
      </c>
      <c r="L178" s="16">
        <f>+'SCC x Ano'!L210/'SCC x Ano'!L178-1</f>
        <v>8.8085157867880959E-3</v>
      </c>
    </row>
    <row r="179" spans="1:12" x14ac:dyDescent="0.25">
      <c r="A179" s="1" t="s">
        <v>543</v>
      </c>
      <c r="B179" s="16">
        <f>+'SCC x Ano'!B211/'SCC x Ano'!B179-1</f>
        <v>0.44298274469487176</v>
      </c>
      <c r="C179" s="16">
        <f>+'SCC x Ano'!C211/'SCC x Ano'!C179-1</f>
        <v>0.74545947606455853</v>
      </c>
      <c r="D179" s="16">
        <f>+'SCC x Ano'!D211/'SCC x Ano'!D179-1</f>
        <v>7.4041681955541616E-2</v>
      </c>
      <c r="E179" s="16">
        <f>+'SCC x Ano'!E211/'SCC x Ano'!E179-1</f>
        <v>-0.21007850519649707</v>
      </c>
      <c r="F179" s="16">
        <f>+'SCC x Ano'!F211/'SCC x Ano'!F179-1</f>
        <v>8.3846562523546941E-2</v>
      </c>
      <c r="G179" s="16">
        <f>+'SCC x Ano'!G211/'SCC x Ano'!G179-1</f>
        <v>-4.9690315867634283E-4</v>
      </c>
      <c r="H179" s="16">
        <f>+'SCC x Ano'!H211/'SCC x Ano'!H179-1</f>
        <v>-3.0174172234116559E-2</v>
      </c>
      <c r="I179" s="16">
        <f>+'SCC x Ano'!I211/'SCC x Ano'!I179-1</f>
        <v>-0.18962552738601857</v>
      </c>
      <c r="J179" s="16">
        <f>+'SCC x Ano'!J211/'SCC x Ano'!J179-1</f>
        <v>8.1890651002382464E-2</v>
      </c>
      <c r="K179" s="16">
        <f>+'SCC x Ano'!K211/'SCC x Ano'!K179-1</f>
        <v>7.4500355006977159E-2</v>
      </c>
      <c r="L179" s="16">
        <f>+'SCC x Ano'!L211/'SCC x Ano'!L179-1</f>
        <v>0.11118116718730531</v>
      </c>
    </row>
    <row r="180" spans="1:12" x14ac:dyDescent="0.25">
      <c r="A180" s="1" t="s">
        <v>544</v>
      </c>
      <c r="B180" s="16">
        <f>+'SCC x Ano'!B212/'SCC x Ano'!B180-1</f>
        <v>0.17625471145926852</v>
      </c>
      <c r="C180" s="16">
        <f>+'SCC x Ano'!C212/'SCC x Ano'!C180-1</f>
        <v>0.32259376560143171</v>
      </c>
      <c r="D180" s="16">
        <f>+'SCC x Ano'!D212/'SCC x Ano'!D180-1</f>
        <v>5.1113490320999766E-2</v>
      </c>
      <c r="E180" s="16">
        <f>+'SCC x Ano'!E212/'SCC x Ano'!E180-1</f>
        <v>0.20280100011579383</v>
      </c>
      <c r="F180" s="16">
        <f>+'SCC x Ano'!F212/'SCC x Ano'!F180-1</f>
        <v>-3.8809457682070336E-2</v>
      </c>
      <c r="G180" s="16">
        <f>+'SCC x Ano'!G212/'SCC x Ano'!G180-1</f>
        <v>0.1128830124421798</v>
      </c>
      <c r="H180" s="16">
        <f>+'SCC x Ano'!H212/'SCC x Ano'!H180-1</f>
        <v>5.2253162162598787E-2</v>
      </c>
      <c r="I180" s="16">
        <f>+'SCC x Ano'!I212/'SCC x Ano'!I180-1</f>
        <v>-6.0810143302172714E-2</v>
      </c>
      <c r="J180" s="16">
        <f>+'SCC x Ano'!J212/'SCC x Ano'!J180-1</f>
        <v>-1.0276705074221071E-2</v>
      </c>
      <c r="K180" s="16">
        <f>+'SCC x Ano'!K212/'SCC x Ano'!K180-1</f>
        <v>-5.9997389923026501E-2</v>
      </c>
      <c r="L180" s="16">
        <f>+'SCC x Ano'!L212/'SCC x Ano'!L180-1</f>
        <v>2.1167389787706936E-2</v>
      </c>
    </row>
    <row r="181" spans="1:12" x14ac:dyDescent="0.25">
      <c r="A181" s="1" t="s">
        <v>545</v>
      </c>
      <c r="B181" s="16">
        <f>+'SCC x Ano'!B213/'SCC x Ano'!B181-1</f>
        <v>7.4453178229025863E-3</v>
      </c>
      <c r="C181" s="16">
        <f>+'SCC x Ano'!C213/'SCC x Ano'!C181-1</f>
        <v>-3.9972296468670732E-2</v>
      </c>
      <c r="D181" s="16">
        <f>+'SCC x Ano'!D213/'SCC x Ano'!D181-1</f>
        <v>7.7534058207045176E-2</v>
      </c>
      <c r="E181" s="16">
        <f>+'SCC x Ano'!E213/'SCC x Ano'!E181-1</f>
        <v>0.16658935593822655</v>
      </c>
      <c r="F181" s="16">
        <f>+'SCC x Ano'!F213/'SCC x Ano'!F181-1</f>
        <v>7.0842992731134924E-3</v>
      </c>
      <c r="G181" s="16">
        <f>+'SCC x Ano'!G213/'SCC x Ano'!G181-1</f>
        <v>7.1194707945128499E-2</v>
      </c>
      <c r="H181" s="16">
        <f>+'SCC x Ano'!H213/'SCC x Ano'!H181-1</f>
        <v>6.5678937015466898E-2</v>
      </c>
      <c r="I181" s="16">
        <f>+'SCC x Ano'!I213/'SCC x Ano'!I181-1</f>
        <v>-2.6334734114387581E-2</v>
      </c>
      <c r="J181" s="16">
        <f>+'SCC x Ano'!J213/'SCC x Ano'!J181-1</f>
        <v>-0.12636426232022835</v>
      </c>
      <c r="K181" s="16">
        <f>+'SCC x Ano'!K213/'SCC x Ano'!K181-1</f>
        <v>7.6101555175292157E-2</v>
      </c>
      <c r="L181" s="16">
        <f>+'SCC x Ano'!L213/'SCC x Ano'!L181-1</f>
        <v>3.2229663337320469E-2</v>
      </c>
    </row>
    <row r="182" spans="1:12" x14ac:dyDescent="0.25">
      <c r="A182" s="1" t="s">
        <v>546</v>
      </c>
      <c r="B182" s="16">
        <f>+'SCC x Ano'!B214/'SCC x Ano'!B182-1</f>
        <v>0.19436230894034345</v>
      </c>
      <c r="C182" s="16">
        <f>+'SCC x Ano'!C214/'SCC x Ano'!C182-1</f>
        <v>0.65393423686191743</v>
      </c>
      <c r="D182" s="16">
        <f>+'SCC x Ano'!D214/'SCC x Ano'!D182-1</f>
        <v>8.6862421911814369E-2</v>
      </c>
      <c r="E182" s="16">
        <f>+'SCC x Ano'!E214/'SCC x Ano'!E182-1</f>
        <v>1.1323018141193844</v>
      </c>
      <c r="F182" s="16">
        <f>+'SCC x Ano'!F214/'SCC x Ano'!F182-1</f>
        <v>3.7952588064983361E-2</v>
      </c>
      <c r="G182" s="16">
        <f>+'SCC x Ano'!G214/'SCC x Ano'!G182-1</f>
        <v>0.18071982949581944</v>
      </c>
      <c r="H182" s="16">
        <f>+'SCC x Ano'!H214/'SCC x Ano'!H182-1</f>
        <v>8.7944611313120813E-2</v>
      </c>
      <c r="I182" s="16">
        <f>+'SCC x Ano'!I214/'SCC x Ano'!I182-1</f>
        <v>-1.9513405952144458E-2</v>
      </c>
      <c r="J182" s="16">
        <f>+'SCC x Ano'!J214/'SCC x Ano'!J182-1</f>
        <v>1.4692717438698377E-2</v>
      </c>
      <c r="K182" s="16">
        <f>+'SCC x Ano'!K214/'SCC x Ano'!K182-1</f>
        <v>0.10665320331744277</v>
      </c>
      <c r="L182" s="16">
        <f>+'SCC x Ano'!L214/'SCC x Ano'!L182-1</f>
        <v>8.6550340170816753E-2</v>
      </c>
    </row>
    <row r="183" spans="1:12" x14ac:dyDescent="0.25">
      <c r="A183" s="1" t="s">
        <v>547</v>
      </c>
      <c r="B183" s="16">
        <f>+'SCC x Ano'!B215/'SCC x Ano'!B183-1</f>
        <v>4.5168380688421328E-2</v>
      </c>
      <c r="C183" s="16">
        <f>+'SCC x Ano'!C215/'SCC x Ano'!C183-1</f>
        <v>6.4546635392164653E-2</v>
      </c>
      <c r="D183" s="16">
        <f>+'SCC x Ano'!D215/'SCC x Ano'!D183-1</f>
        <v>-3.9596504858543491E-2</v>
      </c>
      <c r="E183" s="16">
        <f>+'SCC x Ano'!E215/'SCC x Ano'!E183-1</f>
        <v>3.8739172263010824E-2</v>
      </c>
      <c r="F183" s="16">
        <f>+'SCC x Ano'!F215/'SCC x Ano'!F183-1</f>
        <v>-4.2451269736067609E-2</v>
      </c>
      <c r="G183" s="16">
        <f>+'SCC x Ano'!G215/'SCC x Ano'!G183-1</f>
        <v>7.9341682987654538E-2</v>
      </c>
      <c r="H183" s="16">
        <f>+'SCC x Ano'!H215/'SCC x Ano'!H183-1</f>
        <v>0.23329822172897074</v>
      </c>
      <c r="I183" s="16">
        <f>+'SCC x Ano'!I215/'SCC x Ano'!I183-1</f>
        <v>2.0887336518933264E-2</v>
      </c>
      <c r="J183" s="16">
        <f>+'SCC x Ano'!J215/'SCC x Ano'!J183-1</f>
        <v>3.3200416646614883E-3</v>
      </c>
      <c r="K183" s="16">
        <f>+'SCC x Ano'!K215/'SCC x Ano'!K183-1</f>
        <v>6.5945741676830982E-2</v>
      </c>
      <c r="L183" s="16">
        <f>+'SCC x Ano'!L215/'SCC x Ano'!L183-1</f>
        <v>-2.4840686977555926E-2</v>
      </c>
    </row>
    <row r="184" spans="1:12" x14ac:dyDescent="0.25">
      <c r="A184" s="1" t="s">
        <v>548</v>
      </c>
      <c r="B184" s="16">
        <f>+'SCC x Ano'!B216/'SCC x Ano'!B184-1</f>
        <v>5.276531713723398E-2</v>
      </c>
      <c r="C184" s="16">
        <f>+'SCC x Ano'!C216/'SCC x Ano'!C184-1</f>
        <v>1.3141734401079574E-2</v>
      </c>
      <c r="D184" s="16">
        <f>+'SCC x Ano'!D216/'SCC x Ano'!D184-1</f>
        <v>-1.0727987005090478E-2</v>
      </c>
      <c r="E184" s="16">
        <f>+'SCC x Ano'!E216/'SCC x Ano'!E184-1</f>
        <v>0.41882057663999106</v>
      </c>
      <c r="F184" s="16">
        <f>+'SCC x Ano'!F216/'SCC x Ano'!F184-1</f>
        <v>-3.1837305699586316E-2</v>
      </c>
      <c r="G184" s="16">
        <f>+'SCC x Ano'!G216/'SCC x Ano'!G184-1</f>
        <v>9.9806927965628844E-5</v>
      </c>
      <c r="H184" s="16">
        <f>+'SCC x Ano'!H216/'SCC x Ano'!H184-1</f>
        <v>6.6740924092333564E-2</v>
      </c>
      <c r="I184" s="16">
        <f>+'SCC x Ano'!I216/'SCC x Ano'!I184-1</f>
        <v>0.16449693325556836</v>
      </c>
      <c r="J184" s="16">
        <f>+'SCC x Ano'!J216/'SCC x Ano'!J184-1</f>
        <v>-1.7290433133162919E-2</v>
      </c>
      <c r="K184" s="16">
        <f>+'SCC x Ano'!K216/'SCC x Ano'!K184-1</f>
        <v>2.4594302968298454E-2</v>
      </c>
      <c r="L184" s="16">
        <f>+'SCC x Ano'!L216/'SCC x Ano'!L184-1</f>
        <v>7.1913071547748952E-3</v>
      </c>
    </row>
    <row r="185" spans="1:12" x14ac:dyDescent="0.25">
      <c r="A185" s="1" t="s">
        <v>549</v>
      </c>
      <c r="B185" s="16">
        <f>+'SCC x Ano'!B217/'SCC x Ano'!B185-1</f>
        <v>0.15336072314580629</v>
      </c>
      <c r="C185" s="16">
        <f>+'SCC x Ano'!C217/'SCC x Ano'!C185-1</f>
        <v>-0.14902657842804612</v>
      </c>
      <c r="D185" s="16">
        <f>+'SCC x Ano'!D217/'SCC x Ano'!D185-1</f>
        <v>9.6056004007994966E-2</v>
      </c>
      <c r="E185" s="16">
        <f>+'SCC x Ano'!E217/'SCC x Ano'!E185-1</f>
        <v>0.32192114818888928</v>
      </c>
      <c r="F185" s="16">
        <f>+'SCC x Ano'!F217/'SCC x Ano'!F185-1</f>
        <v>-1.1642977106877783E-2</v>
      </c>
      <c r="G185" s="16">
        <f>+'SCC x Ano'!G217/'SCC x Ano'!G185-1</f>
        <v>-3.2068300674706118E-2</v>
      </c>
      <c r="H185" s="16">
        <f>+'SCC x Ano'!H217/'SCC x Ano'!H185-1</f>
        <v>7.0589070810823662E-2</v>
      </c>
      <c r="I185" s="16">
        <f>+'SCC x Ano'!I217/'SCC x Ano'!I185-1</f>
        <v>0.13468852548222054</v>
      </c>
      <c r="J185" s="16">
        <f>+'SCC x Ano'!J217/'SCC x Ano'!J185-1</f>
        <v>0.37731798042648146</v>
      </c>
      <c r="K185" s="16">
        <f>+'SCC x Ano'!K217/'SCC x Ano'!K185-1</f>
        <v>-0.10530091634726346</v>
      </c>
      <c r="L185" s="16">
        <f>+'SCC x Ano'!L217/'SCC x Ano'!L185-1</f>
        <v>3.7347201927346418E-2</v>
      </c>
    </row>
    <row r="186" spans="1:12" x14ac:dyDescent="0.25">
      <c r="A186" s="1" t="s">
        <v>550</v>
      </c>
      <c r="B186" s="16">
        <f>+'SCC x Ano'!B218/'SCC x Ano'!B186-1</f>
        <v>0.10735032537627287</v>
      </c>
      <c r="C186" s="16">
        <f>+'SCC x Ano'!C218/'SCC x Ano'!C186-1</f>
        <v>7.1071803521403076E-2</v>
      </c>
      <c r="D186" s="16">
        <f>+'SCC x Ano'!D218/'SCC x Ano'!D186-1</f>
        <v>0.11869566438249346</v>
      </c>
      <c r="E186" s="16">
        <f>+'SCC x Ano'!E218/'SCC x Ano'!E186-1</f>
        <v>0.35567065335160719</v>
      </c>
      <c r="F186" s="16">
        <f>+'SCC x Ano'!F218/'SCC x Ano'!F186-1</f>
        <v>8.4493537548895326E-3</v>
      </c>
      <c r="G186" s="16">
        <f>+'SCC x Ano'!G218/'SCC x Ano'!G186-1</f>
        <v>5.7681254998780629E-2</v>
      </c>
      <c r="H186" s="16">
        <f>+'SCC x Ano'!H218/'SCC x Ano'!H186-1</f>
        <v>9.1909901695189644E-2</v>
      </c>
      <c r="I186" s="16">
        <f>+'SCC x Ano'!I218/'SCC x Ano'!I186-1</f>
        <v>1.6308762956037448E-2</v>
      </c>
      <c r="J186" s="16">
        <f>+'SCC x Ano'!J218/'SCC x Ano'!J186-1</f>
        <v>-2.9513017358503757E-2</v>
      </c>
      <c r="K186" s="16">
        <f>+'SCC x Ano'!K218/'SCC x Ano'!K186-1</f>
        <v>0.10982252435726569</v>
      </c>
      <c r="L186" s="16">
        <f>+'SCC x Ano'!L218/'SCC x Ano'!L186-1</f>
        <v>7.4588404823461074E-2</v>
      </c>
    </row>
    <row r="187" spans="1:12" x14ac:dyDescent="0.25">
      <c r="A187" s="1" t="s">
        <v>551</v>
      </c>
      <c r="B187" s="16">
        <f>+'SCC x Ano'!B219/'SCC x Ano'!B187-1</f>
        <v>9.9386832473015829E-2</v>
      </c>
      <c r="C187" s="16">
        <f>+'SCC x Ano'!C219/'SCC x Ano'!C187-1</f>
        <v>8.7469148132564012E-3</v>
      </c>
      <c r="D187" s="16">
        <f>+'SCC x Ano'!D219/'SCC x Ano'!D187-1</f>
        <v>0.10319018832736693</v>
      </c>
      <c r="E187" s="16">
        <f>+'SCC x Ano'!E219/'SCC x Ano'!E187-1</f>
        <v>0.63446698593140449</v>
      </c>
      <c r="F187" s="16">
        <f>+'SCC x Ano'!F219/'SCC x Ano'!F187-1</f>
        <v>-2.0666379445075433E-2</v>
      </c>
      <c r="G187" s="16">
        <f>+'SCC x Ano'!G219/'SCC x Ano'!G187-1</f>
        <v>6.794848809498677E-2</v>
      </c>
      <c r="H187" s="16">
        <f>+'SCC x Ano'!H219/'SCC x Ano'!H187-1</f>
        <v>0.20718773220029929</v>
      </c>
      <c r="I187" s="16">
        <f>+'SCC x Ano'!I219/'SCC x Ano'!I187-1</f>
        <v>0.13472008947804537</v>
      </c>
      <c r="J187" s="16">
        <f>+'SCC x Ano'!J219/'SCC x Ano'!J187-1</f>
        <v>0.37573311900661444</v>
      </c>
      <c r="K187" s="16">
        <f>+'SCC x Ano'!K219/'SCC x Ano'!K187-1</f>
        <v>6.7092967559657435E-2</v>
      </c>
      <c r="L187" s="16">
        <f>+'SCC x Ano'!L219/'SCC x Ano'!L187-1</f>
        <v>5.6683554936326042E-2</v>
      </c>
    </row>
    <row r="188" spans="1:12" x14ac:dyDescent="0.25">
      <c r="A188" s="1" t="s">
        <v>552</v>
      </c>
      <c r="B188" s="16">
        <f>+'SCC x Ano'!B220/'SCC x Ano'!B188-1</f>
        <v>0.22446440069305007</v>
      </c>
      <c r="C188" s="16">
        <f>+'SCC x Ano'!C220/'SCC x Ano'!C188-1</f>
        <v>-5.977689332224867E-3</v>
      </c>
      <c r="D188" s="16">
        <f>+'SCC x Ano'!D220/'SCC x Ano'!D188-1</f>
        <v>8.1739619830963228E-2</v>
      </c>
      <c r="E188" s="16">
        <f>+'SCC x Ano'!E220/'SCC x Ano'!E188-1</f>
        <v>-0.22618632085070534</v>
      </c>
      <c r="F188" s="16">
        <f>+'SCC x Ano'!F220/'SCC x Ano'!F188-1</f>
        <v>2.3477190024448147E-2</v>
      </c>
      <c r="G188" s="16">
        <f>+'SCC x Ano'!G220/'SCC x Ano'!G188-1</f>
        <v>8.0427302674201728E-2</v>
      </c>
      <c r="H188" s="16">
        <f>+'SCC x Ano'!H220/'SCC x Ano'!H188-1</f>
        <v>0.2509105800216862</v>
      </c>
      <c r="I188" s="16">
        <f>+'SCC x Ano'!I220/'SCC x Ano'!I188-1</f>
        <v>-4.635600237307913E-2</v>
      </c>
      <c r="J188" s="16">
        <f>+'SCC x Ano'!J220/'SCC x Ano'!J188-1</f>
        <v>2.7845268850675966</v>
      </c>
      <c r="K188" s="16">
        <f>+'SCC x Ano'!K220/'SCC x Ano'!K188-1</f>
        <v>0.23341411907471943</v>
      </c>
      <c r="L188" s="16">
        <f>+'SCC x Ano'!L220/'SCC x Ano'!L188-1</f>
        <v>8.9202453499340528E-2</v>
      </c>
    </row>
    <row r="189" spans="1:12" x14ac:dyDescent="0.25">
      <c r="A189" s="1" t="s">
        <v>553</v>
      </c>
      <c r="B189" s="16">
        <f>+'SCC x Ano'!B221/'SCC x Ano'!B189-1</f>
        <v>8.7065913648683324E-2</v>
      </c>
      <c r="C189" s="16">
        <f>+'SCC x Ano'!C221/'SCC x Ano'!C189-1</f>
        <v>0.15592851026680665</v>
      </c>
      <c r="D189" s="16">
        <f>+'SCC x Ano'!D221/'SCC x Ano'!D189-1</f>
        <v>0.14750490081483569</v>
      </c>
      <c r="E189" s="16">
        <f>+'SCC x Ano'!E221/'SCC x Ano'!E189-1</f>
        <v>-0.72299602508811711</v>
      </c>
      <c r="F189" s="16">
        <f>+'SCC x Ano'!F221/'SCC x Ano'!F189-1</f>
        <v>-8.8609572983966545E-2</v>
      </c>
      <c r="G189" s="16">
        <f>+'SCC x Ano'!G221/'SCC x Ano'!G189-1</f>
        <v>-8.1899229000985674E-2</v>
      </c>
      <c r="H189" s="16">
        <f>+'SCC x Ano'!H221/'SCC x Ano'!H189-1</f>
        <v>0.12401582715869308</v>
      </c>
      <c r="I189" s="16">
        <f>+'SCC x Ano'!I221/'SCC x Ano'!I189-1</f>
        <v>0.10933358845633934</v>
      </c>
      <c r="J189" s="16">
        <f>+'SCC x Ano'!J221/'SCC x Ano'!J189-1</f>
        <v>-9.7362814894825345E-2</v>
      </c>
      <c r="K189" s="16">
        <f>+'SCC x Ano'!K221/'SCC x Ano'!K189-1</f>
        <v>6.9779880206231493E-2</v>
      </c>
      <c r="L189" s="16">
        <f>+'SCC x Ano'!L221/'SCC x Ano'!L189-1</f>
        <v>2.450681221917228E-2</v>
      </c>
    </row>
    <row r="190" spans="1:12" x14ac:dyDescent="0.25">
      <c r="A190" s="1" t="s">
        <v>554</v>
      </c>
      <c r="B190" s="16">
        <f>+'SCC x Ano'!B222/'SCC x Ano'!B190-1</f>
        <v>0.10969565960205663</v>
      </c>
      <c r="C190" s="16">
        <f>+'SCC x Ano'!C222/'SCC x Ano'!C190-1</f>
        <v>-0.21461822766564065</v>
      </c>
      <c r="D190" s="16">
        <f>+'SCC x Ano'!D222/'SCC x Ano'!D190-1</f>
        <v>0.20654942032886159</v>
      </c>
      <c r="E190" s="16">
        <f>+'SCC x Ano'!E222/'SCC x Ano'!E190-1</f>
        <v>0.30695739721800419</v>
      </c>
      <c r="F190" s="16">
        <f>+'SCC x Ano'!F222/'SCC x Ano'!F190-1</f>
        <v>4.8641345279081261E-3</v>
      </c>
      <c r="G190" s="16">
        <f>+'SCC x Ano'!G222/'SCC x Ano'!G190-1</f>
        <v>5.1538899750200873E-2</v>
      </c>
      <c r="H190" s="16">
        <f>+'SCC x Ano'!H222/'SCC x Ano'!H190-1</f>
        <v>8.0098773795663547E-2</v>
      </c>
      <c r="I190" s="16">
        <f>+'SCC x Ano'!I222/'SCC x Ano'!I190-1</f>
        <v>0.30395536061675266</v>
      </c>
      <c r="J190" s="16">
        <f>+'SCC x Ano'!J222/'SCC x Ano'!J190-1</f>
        <v>1.0179215390526317</v>
      </c>
      <c r="K190" s="16">
        <f>+'SCC x Ano'!K222/'SCC x Ano'!K190-1</f>
        <v>6.016960747608846E-2</v>
      </c>
      <c r="L190" s="16">
        <f>+'SCC x Ano'!L222/'SCC x Ano'!L190-1</f>
        <v>0.10255361686596332</v>
      </c>
    </row>
    <row r="191" spans="1:12" x14ac:dyDescent="0.25">
      <c r="A191" s="1" t="s">
        <v>555</v>
      </c>
      <c r="B191" s="16">
        <f>+'SCC x Ano'!B223/'SCC x Ano'!B191-1</f>
        <v>0.2560891318755758</v>
      </c>
      <c r="C191" s="16">
        <f>+'SCC x Ano'!C223/'SCC x Ano'!C191-1</f>
        <v>0.30904600309475283</v>
      </c>
      <c r="D191" s="16">
        <f>+'SCC x Ano'!D223/'SCC x Ano'!D191-1</f>
        <v>9.8059228704193702E-2</v>
      </c>
      <c r="E191" s="16">
        <f>+'SCC x Ano'!E223/'SCC x Ano'!E191-1</f>
        <v>0.47898810411095893</v>
      </c>
      <c r="F191" s="16">
        <f>+'SCC x Ano'!F223/'SCC x Ano'!F191-1</f>
        <v>5.5265831875345617E-2</v>
      </c>
      <c r="G191" s="16">
        <f>+'SCC x Ano'!G223/'SCC x Ano'!G191-1</f>
        <v>5.8490339355379062E-2</v>
      </c>
      <c r="H191" s="16">
        <f>+'SCC x Ano'!H223/'SCC x Ano'!H191-1</f>
        <v>0.31170641252726838</v>
      </c>
      <c r="I191" s="16">
        <f>+'SCC x Ano'!I223/'SCC x Ano'!I191-1</f>
        <v>0.13801119605417789</v>
      </c>
      <c r="J191" s="16">
        <f>+'SCC x Ano'!J223/'SCC x Ano'!J191-1</f>
        <v>0.41486600816099295</v>
      </c>
      <c r="K191" s="16">
        <f>+'SCC x Ano'!K223/'SCC x Ano'!K191-1</f>
        <v>-1.0013730321127179E-2</v>
      </c>
      <c r="L191" s="16">
        <f>+'SCC x Ano'!L223/'SCC x Ano'!L191-1</f>
        <v>8.8911612755425917E-2</v>
      </c>
    </row>
    <row r="192" spans="1:12" x14ac:dyDescent="0.25">
      <c r="A192" s="1" t="s">
        <v>95</v>
      </c>
      <c r="B192" s="16">
        <f>+'SCC x Ano'!B224/'SCC x Ano'!B192-1</f>
        <v>4.7955845028053057E-2</v>
      </c>
      <c r="C192" s="16">
        <f>+'SCC x Ano'!C224/'SCC x Ano'!C192-1</f>
        <v>3.1360601417235401E-2</v>
      </c>
      <c r="D192" s="16">
        <f>+'SCC x Ano'!D224/'SCC x Ano'!D192-1</f>
        <v>1.5952760944291766E-2</v>
      </c>
      <c r="E192" s="16">
        <f>+'SCC x Ano'!E224/'SCC x Ano'!E192-1</f>
        <v>0.35602166309649697</v>
      </c>
      <c r="F192" s="16">
        <f>+'SCC x Ano'!F224/'SCC x Ano'!F192-1</f>
        <v>-1.6555665683209209E-2</v>
      </c>
      <c r="G192" s="16">
        <f>+'SCC x Ano'!G224/'SCC x Ano'!G192-1</f>
        <v>3.9635138550041304E-2</v>
      </c>
      <c r="H192" s="16">
        <f>+'SCC x Ano'!H224/'SCC x Ano'!H192-1</f>
        <v>0.10938042007331217</v>
      </c>
      <c r="I192" s="16">
        <f>+'SCC x Ano'!I224/'SCC x Ano'!I192-1</f>
        <v>0.11586975920678122</v>
      </c>
      <c r="J192" s="16">
        <f>+'SCC x Ano'!J224/'SCC x Ano'!J192-1</f>
        <v>8.8135667627677661E-2</v>
      </c>
      <c r="K192" s="16">
        <f>+'SCC x Ano'!K224/'SCC x Ano'!K192-1</f>
        <v>2.9907415850453534E-2</v>
      </c>
      <c r="L192" s="16">
        <f>+'SCC x Ano'!L224/'SCC x Ano'!L192-1</f>
        <v>1.8149782172189211E-2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s="123" customFormat="1" x14ac:dyDescent="0.25"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939</v>
      </c>
    </row>
    <row r="197" spans="1:12" x14ac:dyDescent="0.25">
      <c r="A197" s="1" t="s">
        <v>529</v>
      </c>
      <c r="B197" s="16">
        <f>+'SCC x Ano'!B229/'SCC x Ano'!B197-1</f>
        <v>-7.2598096536186429E-2</v>
      </c>
      <c r="C197" s="16">
        <f>+'SCC x Ano'!C229/'SCC x Ano'!C197-1</f>
        <v>0.83223614598297635</v>
      </c>
      <c r="D197" s="16">
        <f>+'SCC x Ano'!D229/'SCC x Ano'!D197-1</f>
        <v>7.2462119881099518E-2</v>
      </c>
      <c r="E197" s="16">
        <f>+'SCC x Ano'!E229/'SCC x Ano'!E197-1</f>
        <v>0.17057096279592221</v>
      </c>
      <c r="F197" s="16">
        <f>+'SCC x Ano'!F229/'SCC x Ano'!F197-1</f>
        <v>0.21041619851771798</v>
      </c>
      <c r="G197" s="16">
        <f>+'SCC x Ano'!G229/'SCC x Ano'!G197-1</f>
        <v>9.650910561258752E-2</v>
      </c>
      <c r="H197" s="16">
        <f>+'SCC x Ano'!H229/'SCC x Ano'!H197-1</f>
        <v>2.522399887507798E-2</v>
      </c>
      <c r="I197" s="16">
        <f>+'SCC x Ano'!I229/'SCC x Ano'!I197-1</f>
        <v>-4.9479407067498093E-2</v>
      </c>
      <c r="J197" s="16">
        <f>+'SCC x Ano'!J229/'SCC x Ano'!J197-1</f>
        <v>6.2208385370277508E-2</v>
      </c>
      <c r="K197" s="16">
        <f>+'SCC x Ano'!K229/'SCC x Ano'!K197-1</f>
        <v>0.64324033015038395</v>
      </c>
      <c r="L197" s="16">
        <f>+'SCC x Ano'!L229/'SCC x Ano'!L197-1</f>
        <v>0.11290298095503504</v>
      </c>
    </row>
    <row r="198" spans="1:12" x14ac:dyDescent="0.25">
      <c r="A198" s="1" t="s">
        <v>530</v>
      </c>
      <c r="B198" s="16">
        <f>+'SCC x Ano'!B230/'SCC x Ano'!B198-1</f>
        <v>0.23547798121737706</v>
      </c>
      <c r="C198" s="16">
        <f>+'SCC x Ano'!C230/'SCC x Ano'!C198-1</f>
        <v>0.49458510504724362</v>
      </c>
      <c r="D198" s="16">
        <f>+'SCC x Ano'!D230/'SCC x Ano'!D198-1</f>
        <v>6.9700141036923569E-3</v>
      </c>
      <c r="E198" s="16" t="e">
        <f>+'SCC x Ano'!E230/'SCC x Ano'!E198-1</f>
        <v>#DIV/0!</v>
      </c>
      <c r="F198" s="16">
        <f>+'SCC x Ano'!F230/'SCC x Ano'!F198-1</f>
        <v>0.24473084222673069</v>
      </c>
      <c r="G198" s="16">
        <f>+'SCC x Ano'!G230/'SCC x Ano'!G198-1</f>
        <v>-6.868084402981478E-3</v>
      </c>
      <c r="H198" s="16">
        <f>+'SCC x Ano'!H230/'SCC x Ano'!H198-1</f>
        <v>0.12224038290141581</v>
      </c>
      <c r="I198" s="16">
        <f>+'SCC x Ano'!I230/'SCC x Ano'!I198-1</f>
        <v>0.15172004289331276</v>
      </c>
      <c r="J198" s="16">
        <f>+'SCC x Ano'!J230/'SCC x Ano'!J198-1</f>
        <v>-0.10200408554678997</v>
      </c>
      <c r="K198" s="16">
        <f>+'SCC x Ano'!K230/'SCC x Ano'!K198-1</f>
        <v>1.7419218079675058E-3</v>
      </c>
      <c r="L198" s="16">
        <f>+'SCC x Ano'!L230/'SCC x Ano'!L198-1</f>
        <v>7.4362796617128746E-2</v>
      </c>
    </row>
    <row r="199" spans="1:12" x14ac:dyDescent="0.25">
      <c r="A199" s="1" t="s">
        <v>531</v>
      </c>
      <c r="B199" s="16">
        <f>+'SCC x Ano'!B231/'SCC x Ano'!B199-1</f>
        <v>0.13066741970090856</v>
      </c>
      <c r="C199" s="16">
        <f>+'SCC x Ano'!C231/'SCC x Ano'!C199-1</f>
        <v>0.12903989924669701</v>
      </c>
      <c r="D199" s="16">
        <f>+'SCC x Ano'!D231/'SCC x Ano'!D199-1</f>
        <v>8.0987969415635019E-2</v>
      </c>
      <c r="E199" s="16">
        <f>+'SCC x Ano'!E231/'SCC x Ano'!E199-1</f>
        <v>-0.18509706113465485</v>
      </c>
      <c r="F199" s="16">
        <f>+'SCC x Ano'!F231/'SCC x Ano'!F199-1</f>
        <v>0.11277540196283575</v>
      </c>
      <c r="G199" s="16">
        <f>+'SCC x Ano'!G231/'SCC x Ano'!G199-1</f>
        <v>1.6786490227530759E-2</v>
      </c>
      <c r="H199" s="16">
        <f>+'SCC x Ano'!H231/'SCC x Ano'!H199-1</f>
        <v>1.9317921884306033E-2</v>
      </c>
      <c r="I199" s="16">
        <f>+'SCC x Ano'!I231/'SCC x Ano'!I199-1</f>
        <v>-0.33002257147268865</v>
      </c>
      <c r="J199" s="16">
        <f>+'SCC x Ano'!J231/'SCC x Ano'!J199-1</f>
        <v>-0.73923279454045066</v>
      </c>
      <c r="K199" s="16">
        <f>+'SCC x Ano'!K231/'SCC x Ano'!K199-1</f>
        <v>-3.9278021845358335E-2</v>
      </c>
      <c r="L199" s="16">
        <f>+'SCC x Ano'!L231/'SCC x Ano'!L199-1</f>
        <v>7.4317811891595253E-2</v>
      </c>
    </row>
    <row r="200" spans="1:12" x14ac:dyDescent="0.25">
      <c r="A200" s="1" t="s">
        <v>532</v>
      </c>
      <c r="B200" s="16">
        <f>+'SCC x Ano'!B232/'SCC x Ano'!B200-1</f>
        <v>0.59020521262267223</v>
      </c>
      <c r="C200" s="16">
        <f>+'SCC x Ano'!C232/'SCC x Ano'!C200-1</f>
        <v>-0.61631569684824106</v>
      </c>
      <c r="D200" s="16">
        <f>+'SCC x Ano'!D232/'SCC x Ano'!D200-1</f>
        <v>1.6341311035112271E-2</v>
      </c>
      <c r="E200" s="16">
        <f>+'SCC x Ano'!E232/'SCC x Ano'!E200-1</f>
        <v>-1</v>
      </c>
      <c r="F200" s="16">
        <f>+'SCC x Ano'!F232/'SCC x Ano'!F200-1</f>
        <v>-4.7364345876441671E-3</v>
      </c>
      <c r="G200" s="16">
        <f>+'SCC x Ano'!G232/'SCC x Ano'!G200-1</f>
        <v>0.46964337567244852</v>
      </c>
      <c r="H200" s="16">
        <f>+'SCC x Ano'!H232/'SCC x Ano'!H200-1</f>
        <v>0.44225669954252989</v>
      </c>
      <c r="I200" s="16">
        <f>+'SCC x Ano'!I232/'SCC x Ano'!I200-1</f>
        <v>-7.6089442198158164E-2</v>
      </c>
      <c r="J200" s="16">
        <f>+'SCC x Ano'!J232/'SCC x Ano'!J200-1</f>
        <v>8.4674061801153222E-3</v>
      </c>
      <c r="K200" s="16">
        <f>+'SCC x Ano'!K232/'SCC x Ano'!K200-1</f>
        <v>1.0166511211131151</v>
      </c>
      <c r="L200" s="16">
        <f>+'SCC x Ano'!L232/'SCC x Ano'!L200-1</f>
        <v>5.8663939381784047E-2</v>
      </c>
    </row>
    <row r="201" spans="1:12" x14ac:dyDescent="0.25">
      <c r="A201" s="1" t="s">
        <v>533</v>
      </c>
      <c r="B201" s="16">
        <f>+'SCC x Ano'!B233/'SCC x Ano'!B201-1</f>
        <v>0.21161594493006097</v>
      </c>
      <c r="C201" s="16">
        <f>+'SCC x Ano'!C233/'SCC x Ano'!C201-1</f>
        <v>0.15100004587342797</v>
      </c>
      <c r="D201" s="16">
        <f>+'SCC x Ano'!D233/'SCC x Ano'!D201-1</f>
        <v>1.1296832758949993E-2</v>
      </c>
      <c r="E201" s="16">
        <f>+'SCC x Ano'!E233/'SCC x Ano'!E201-1</f>
        <v>-2.9944782844620765E-2</v>
      </c>
      <c r="F201" s="16">
        <f>+'SCC x Ano'!F233/'SCC x Ano'!F201-1</f>
        <v>7.9089172445403255E-2</v>
      </c>
      <c r="G201" s="16">
        <f>+'SCC x Ano'!G233/'SCC x Ano'!G201-1</f>
        <v>0.10149782536043883</v>
      </c>
      <c r="H201" s="16">
        <f>+'SCC x Ano'!H233/'SCC x Ano'!H201-1</f>
        <v>2.9605150967040523</v>
      </c>
      <c r="I201" s="16">
        <f>+'SCC x Ano'!I233/'SCC x Ano'!I201-1</f>
        <v>0.15603734616109888</v>
      </c>
      <c r="J201" s="16">
        <f>+'SCC x Ano'!J233/'SCC x Ano'!J201-1</f>
        <v>-5.1290403924199146E-2</v>
      </c>
      <c r="K201" s="16">
        <f>+'SCC x Ano'!K233/'SCC x Ano'!K201-1</f>
        <v>0.21515398028544674</v>
      </c>
      <c r="L201" s="16">
        <f>+'SCC x Ano'!L233/'SCC x Ano'!L201-1</f>
        <v>7.9098003888599555E-2</v>
      </c>
    </row>
    <row r="202" spans="1:12" x14ac:dyDescent="0.25">
      <c r="A202" s="1" t="s">
        <v>534</v>
      </c>
      <c r="B202" s="16">
        <f>+'SCC x Ano'!B234/'SCC x Ano'!B202-1</f>
        <v>0.31881311894497277</v>
      </c>
      <c r="C202" s="16">
        <f>+'SCC x Ano'!C234/'SCC x Ano'!C202-1</f>
        <v>-1.9304291795135264E-2</v>
      </c>
      <c r="D202" s="16">
        <f>+'SCC x Ano'!D234/'SCC x Ano'!D202-1</f>
        <v>0.10801888389450665</v>
      </c>
      <c r="E202" s="16" t="e">
        <f>+'SCC x Ano'!E234/'SCC x Ano'!E202-1</f>
        <v>#DIV/0!</v>
      </c>
      <c r="F202" s="16">
        <f>+'SCC x Ano'!F234/'SCC x Ano'!F202-1</f>
        <v>-5.4094284501151613E-3</v>
      </c>
      <c r="G202" s="16">
        <f>+'SCC x Ano'!G234/'SCC x Ano'!G202-1</f>
        <v>0.41934270405084306</v>
      </c>
      <c r="H202" s="16">
        <f>+'SCC x Ano'!H234/'SCC x Ano'!H202-1</f>
        <v>2.865803486146401E-3</v>
      </c>
      <c r="I202" s="16">
        <f>+'SCC x Ano'!I234/'SCC x Ano'!I202-1</f>
        <v>-0.36216329159712202</v>
      </c>
      <c r="J202" s="16">
        <f>+'SCC x Ano'!J234/'SCC x Ano'!J202-1</f>
        <v>-0.12297108180647498</v>
      </c>
      <c r="K202" s="16">
        <f>+'SCC x Ano'!K234/'SCC x Ano'!K202-1</f>
        <v>-0.30436158066779917</v>
      </c>
      <c r="L202" s="16">
        <f>+'SCC x Ano'!L234/'SCC x Ano'!L202-1</f>
        <v>5.0748648900155402E-2</v>
      </c>
    </row>
    <row r="203" spans="1:12" x14ac:dyDescent="0.25">
      <c r="A203" s="1" t="s">
        <v>535</v>
      </c>
      <c r="B203" s="16">
        <f>+'SCC x Ano'!B235/'SCC x Ano'!B203-1</f>
        <v>8.6201868848169383E-2</v>
      </c>
      <c r="C203" s="16">
        <f>+'SCC x Ano'!C235/'SCC x Ano'!C203-1</f>
        <v>0.30360836859887175</v>
      </c>
      <c r="D203" s="16">
        <f>+'SCC x Ano'!D235/'SCC x Ano'!D203-1</f>
        <v>9.3664883752010875E-2</v>
      </c>
      <c r="E203" s="16">
        <f>+'SCC x Ano'!E235/'SCC x Ano'!E203-1</f>
        <v>2.1457645222905599</v>
      </c>
      <c r="F203" s="16">
        <f>+'SCC x Ano'!F235/'SCC x Ano'!F203-1</f>
        <v>-8.875314551853497E-2</v>
      </c>
      <c r="G203" s="16">
        <f>+'SCC x Ano'!G235/'SCC x Ano'!G203-1</f>
        <v>9.7324098202264508E-2</v>
      </c>
      <c r="H203" s="16">
        <f>+'SCC x Ano'!H235/'SCC x Ano'!H203-1</f>
        <v>0.20508314067974953</v>
      </c>
      <c r="I203" s="16">
        <f>+'SCC x Ano'!I235/'SCC x Ano'!I203-1</f>
        <v>3.9170869337387115E-2</v>
      </c>
      <c r="J203" s="16">
        <f>+'SCC x Ano'!J235/'SCC x Ano'!J203-1</f>
        <v>0.68578996421988503</v>
      </c>
      <c r="K203" s="16">
        <f>+'SCC x Ano'!K235/'SCC x Ano'!K203-1</f>
        <v>-9.2675706765017574E-2</v>
      </c>
      <c r="L203" s="16">
        <f>+'SCC x Ano'!L235/'SCC x Ano'!L203-1</f>
        <v>2.2875822076731334E-2</v>
      </c>
    </row>
    <row r="204" spans="1:12" x14ac:dyDescent="0.25">
      <c r="A204" s="1" t="s">
        <v>536</v>
      </c>
      <c r="B204" s="16">
        <f>+'SCC x Ano'!B236/'SCC x Ano'!B204-1</f>
        <v>0.17664504999673691</v>
      </c>
      <c r="C204" s="16">
        <f>+'SCC x Ano'!C236/'SCC x Ano'!C204-1</f>
        <v>0.20756455714119149</v>
      </c>
      <c r="D204" s="16">
        <f>+'SCC x Ano'!D236/'SCC x Ano'!D204-1</f>
        <v>-5.9441432797636695E-3</v>
      </c>
      <c r="E204" s="16">
        <f>+'SCC x Ano'!E236/'SCC x Ano'!E204-1</f>
        <v>0.52551299082849168</v>
      </c>
      <c r="F204" s="16">
        <f>+'SCC x Ano'!F236/'SCC x Ano'!F204-1</f>
        <v>2.5423378047622958E-2</v>
      </c>
      <c r="G204" s="16">
        <f>+'SCC x Ano'!G236/'SCC x Ano'!G204-1</f>
        <v>0.25235056984671411</v>
      </c>
      <c r="H204" s="16">
        <f>+'SCC x Ano'!H236/'SCC x Ano'!H204-1</f>
        <v>-0.11444898614181342</v>
      </c>
      <c r="I204" s="16">
        <f>+'SCC x Ano'!I236/'SCC x Ano'!I204-1</f>
        <v>-0.33259003949307742</v>
      </c>
      <c r="J204" s="16">
        <f>+'SCC x Ano'!J236/'SCC x Ano'!J204-1</f>
        <v>-0.1922105843959101</v>
      </c>
      <c r="K204" s="16">
        <f>+'SCC x Ano'!K236/'SCC x Ano'!K204-1</f>
        <v>-7.1529097781835471E-2</v>
      </c>
      <c r="L204" s="16">
        <f>+'SCC x Ano'!L236/'SCC x Ano'!L204-1</f>
        <v>7.6849852474782931E-3</v>
      </c>
    </row>
    <row r="205" spans="1:12" x14ac:dyDescent="0.25">
      <c r="A205" s="1" t="s">
        <v>537</v>
      </c>
      <c r="B205" s="16">
        <f>+'SCC x Ano'!B237/'SCC x Ano'!B205-1</f>
        <v>0.18290569343698193</v>
      </c>
      <c r="C205" s="16">
        <f>+'SCC x Ano'!C237/'SCC x Ano'!C205-1</f>
        <v>-6.4183362257364762E-2</v>
      </c>
      <c r="D205" s="16">
        <f>+'SCC x Ano'!D237/'SCC x Ano'!D205-1</f>
        <v>-4.1749144003584426E-3</v>
      </c>
      <c r="E205" s="16">
        <f>+'SCC x Ano'!E237/'SCC x Ano'!E205-1</f>
        <v>5.5141767499087502E-2</v>
      </c>
      <c r="F205" s="16">
        <f>+'SCC x Ano'!F237/'SCC x Ano'!F205-1</f>
        <v>-9.5350488787437904E-4</v>
      </c>
      <c r="G205" s="16">
        <f>+'SCC x Ano'!G237/'SCC x Ano'!G205-1</f>
        <v>-8.7819451417499139E-2</v>
      </c>
      <c r="H205" s="16">
        <f>+'SCC x Ano'!H237/'SCC x Ano'!H205-1</f>
        <v>0.25036678225465936</v>
      </c>
      <c r="I205" s="16">
        <f>+'SCC x Ano'!I237/'SCC x Ano'!I205-1</f>
        <v>5.9874716115090099E-2</v>
      </c>
      <c r="J205" s="16">
        <f>+'SCC x Ano'!J237/'SCC x Ano'!J205-1</f>
        <v>-0.4072773795937692</v>
      </c>
      <c r="K205" s="16">
        <f>+'SCC x Ano'!K237/'SCC x Ano'!K205-1</f>
        <v>-0.56434682999665386</v>
      </c>
      <c r="L205" s="16">
        <f>+'SCC x Ano'!L237/'SCC x Ano'!L205-1</f>
        <v>-7.0692437581735046E-2</v>
      </c>
    </row>
    <row r="206" spans="1:12" x14ac:dyDescent="0.25">
      <c r="A206" s="1" t="s">
        <v>538</v>
      </c>
      <c r="B206" s="16">
        <f>+'SCC x Ano'!B238/'SCC x Ano'!B206-1</f>
        <v>8.8883719738324762E-2</v>
      </c>
      <c r="C206" s="16">
        <f>+'SCC x Ano'!C238/'SCC x Ano'!C206-1</f>
        <v>-0.12103977719075965</v>
      </c>
      <c r="D206" s="16">
        <f>+'SCC x Ano'!D238/'SCC x Ano'!D206-1</f>
        <v>0.23672680028363735</v>
      </c>
      <c r="E206" s="16">
        <f>+'SCC x Ano'!E238/'SCC x Ano'!E206-1</f>
        <v>0.71683237030822555</v>
      </c>
      <c r="F206" s="16">
        <f>+'SCC x Ano'!F238/'SCC x Ano'!F206-1</f>
        <v>5.0437877135218523E-2</v>
      </c>
      <c r="G206" s="16">
        <f>+'SCC x Ano'!G238/'SCC x Ano'!G206-1</f>
        <v>2.3103501263769699E-2</v>
      </c>
      <c r="H206" s="16">
        <f>+'SCC x Ano'!H238/'SCC x Ano'!H206-1</f>
        <v>0.25001979506507976</v>
      </c>
      <c r="I206" s="16">
        <f>+'SCC x Ano'!I238/'SCC x Ano'!I206-1</f>
        <v>-5.4116638542136553E-2</v>
      </c>
      <c r="J206" s="16">
        <f>+'SCC x Ano'!J238/'SCC x Ano'!J206-1</f>
        <v>0.6484178322434635</v>
      </c>
      <c r="K206" s="16">
        <f>+'SCC x Ano'!K238/'SCC x Ano'!K206-1</f>
        <v>0.14750809209918714</v>
      </c>
      <c r="L206" s="16">
        <f>+'SCC x Ano'!L238/'SCC x Ano'!L206-1</f>
        <v>0.10044810816053262</v>
      </c>
    </row>
    <row r="207" spans="1:12" x14ac:dyDescent="0.25">
      <c r="A207" s="1" t="s">
        <v>539</v>
      </c>
      <c r="B207" s="16">
        <f>+'SCC x Ano'!B239/'SCC x Ano'!B207-1</f>
        <v>3.6694311700270044E-2</v>
      </c>
      <c r="C207" s="16">
        <f>+'SCC x Ano'!C239/'SCC x Ano'!C207-1</f>
        <v>9.3263541981963405E-2</v>
      </c>
      <c r="D207" s="16">
        <f>+'SCC x Ano'!D239/'SCC x Ano'!D207-1</f>
        <v>3.7647762708980625E-2</v>
      </c>
      <c r="E207" s="16">
        <f>+'SCC x Ano'!E239/'SCC x Ano'!E207-1</f>
        <v>0.22925152107968927</v>
      </c>
      <c r="F207" s="16">
        <f>+'SCC x Ano'!F239/'SCC x Ano'!F207-1</f>
        <v>1.9267420430888027E-2</v>
      </c>
      <c r="G207" s="16">
        <f>+'SCC x Ano'!G239/'SCC x Ano'!G207-1</f>
        <v>-4.0448459011254156E-2</v>
      </c>
      <c r="H207" s="16">
        <f>+'SCC x Ano'!H239/'SCC x Ano'!H207-1</f>
        <v>6.430874953173138E-2</v>
      </c>
      <c r="I207" s="16">
        <f>+'SCC x Ano'!I239/'SCC x Ano'!I207-1</f>
        <v>-3.2380563100235515E-2</v>
      </c>
      <c r="J207" s="16">
        <f>+'SCC x Ano'!J239/'SCC x Ano'!J207-1</f>
        <v>1.5082875443385158E-2</v>
      </c>
      <c r="K207" s="16">
        <f>+'SCC x Ano'!K239/'SCC x Ano'!K207-1</f>
        <v>0.19459567771560859</v>
      </c>
      <c r="L207" s="16">
        <f>+'SCC x Ano'!L239/'SCC x Ano'!L207-1</f>
        <v>4.2383291818054003E-2</v>
      </c>
    </row>
    <row r="208" spans="1:12" x14ac:dyDescent="0.25">
      <c r="A208" s="1" t="s">
        <v>540</v>
      </c>
      <c r="B208" s="16">
        <f>+'SCC x Ano'!B240/'SCC x Ano'!B208-1</f>
        <v>0.18334691710158513</v>
      </c>
      <c r="C208" s="16">
        <f>+'SCC x Ano'!C240/'SCC x Ano'!C208-1</f>
        <v>0.28891868240662921</v>
      </c>
      <c r="D208" s="16">
        <f>+'SCC x Ano'!D240/'SCC x Ano'!D208-1</f>
        <v>0.15307933863475287</v>
      </c>
      <c r="E208" s="16">
        <f>+'SCC x Ano'!E240/'SCC x Ano'!E208-1</f>
        <v>1.056580459635942</v>
      </c>
      <c r="F208" s="16">
        <f>+'SCC x Ano'!F240/'SCC x Ano'!F208-1</f>
        <v>0.14737240256679285</v>
      </c>
      <c r="G208" s="16">
        <f>+'SCC x Ano'!G240/'SCC x Ano'!G208-1</f>
        <v>0.1642006895652377</v>
      </c>
      <c r="H208" s="16">
        <f>+'SCC x Ano'!H240/'SCC x Ano'!H208-1</f>
        <v>0.32158811306200108</v>
      </c>
      <c r="I208" s="16">
        <f>+'SCC x Ano'!I240/'SCC x Ano'!I208-1</f>
        <v>-0.22481315496597154</v>
      </c>
      <c r="J208" s="16" t="e">
        <f>+'SCC x Ano'!J240/'SCC x Ano'!J208-1</f>
        <v>#DIV/0!</v>
      </c>
      <c r="K208" s="16">
        <f>+'SCC x Ano'!K240/'SCC x Ano'!K208-1</f>
        <v>7.7124658717225847E-2</v>
      </c>
      <c r="L208" s="16">
        <f>+'SCC x Ano'!L240/'SCC x Ano'!L208-1</f>
        <v>0.14369006763881775</v>
      </c>
    </row>
    <row r="209" spans="1:12" x14ac:dyDescent="0.25">
      <c r="A209" s="1" t="s">
        <v>541</v>
      </c>
      <c r="B209" s="16">
        <f>+'SCC x Ano'!B241/'SCC x Ano'!B209-1</f>
        <v>0.20098070452226446</v>
      </c>
      <c r="C209" s="16">
        <f>+'SCC x Ano'!C241/'SCC x Ano'!C209-1</f>
        <v>7.8871565325773663E-2</v>
      </c>
      <c r="D209" s="16">
        <f>+'SCC x Ano'!D241/'SCC x Ano'!D209-1</f>
        <v>-6.4477555958036614E-2</v>
      </c>
      <c r="E209" s="16">
        <f>+'SCC x Ano'!E241/'SCC x Ano'!E209-1</f>
        <v>-0.59509851628575716</v>
      </c>
      <c r="F209" s="16">
        <f>+'SCC x Ano'!F241/'SCC x Ano'!F209-1</f>
        <v>-4.3069007800511927E-2</v>
      </c>
      <c r="G209" s="16">
        <f>+'SCC x Ano'!G241/'SCC x Ano'!G209-1</f>
        <v>-0.15138710709400449</v>
      </c>
      <c r="H209" s="16">
        <f>+'SCC x Ano'!H241/'SCC x Ano'!H209-1</f>
        <v>0.23765548040017492</v>
      </c>
      <c r="I209" s="16">
        <f>+'SCC x Ano'!I241/'SCC x Ano'!I209-1</f>
        <v>-3.2171797165701732E-2</v>
      </c>
      <c r="J209" s="16">
        <f>+'SCC x Ano'!J241/'SCC x Ano'!J209-1</f>
        <v>-4.3112606374090534E-2</v>
      </c>
      <c r="K209" s="16">
        <f>+'SCC x Ano'!K241/'SCC x Ano'!K209-1</f>
        <v>6.9846925295997009E-2</v>
      </c>
      <c r="L209" s="16">
        <f>+'SCC x Ano'!L241/'SCC x Ano'!L209-1</f>
        <v>-3.3284685634543454E-2</v>
      </c>
    </row>
    <row r="210" spans="1:12" x14ac:dyDescent="0.25">
      <c r="A210" s="1" t="s">
        <v>542</v>
      </c>
      <c r="B210" s="16">
        <f>+'SCC x Ano'!B242/'SCC x Ano'!B210-1</f>
        <v>0.3843555843951576</v>
      </c>
      <c r="C210" s="16">
        <f>+'SCC x Ano'!C242/'SCC x Ano'!C210-1</f>
        <v>1.2593765667881396E-2</v>
      </c>
      <c r="D210" s="16">
        <f>+'SCC x Ano'!D242/'SCC x Ano'!D210-1</f>
        <v>7.4860538622464334E-2</v>
      </c>
      <c r="E210" s="16">
        <f>+'SCC x Ano'!E242/'SCC x Ano'!E210-1</f>
        <v>-0.32858031299934443</v>
      </c>
      <c r="F210" s="16">
        <f>+'SCC x Ano'!F242/'SCC x Ano'!F210-1</f>
        <v>0.18815936383434217</v>
      </c>
      <c r="G210" s="16">
        <f>+'SCC x Ano'!G242/'SCC x Ano'!G210-1</f>
        <v>6.029888439666764E-2</v>
      </c>
      <c r="H210" s="16">
        <f>+'SCC x Ano'!H242/'SCC x Ano'!H210-1</f>
        <v>0.66013092301221277</v>
      </c>
      <c r="I210" s="16">
        <f>+'SCC x Ano'!I242/'SCC x Ano'!I210-1</f>
        <v>-5.1111089665249798E-2</v>
      </c>
      <c r="J210" s="16">
        <f>+'SCC x Ano'!J242/'SCC x Ano'!J210-1</f>
        <v>-0.19030094342053094</v>
      </c>
      <c r="K210" s="16">
        <f>+'SCC x Ano'!K242/'SCC x Ano'!K210-1</f>
        <v>0.24787347728865039</v>
      </c>
      <c r="L210" s="16">
        <f>+'SCC x Ano'!L242/'SCC x Ano'!L210-1</f>
        <v>0.12755288818514532</v>
      </c>
    </row>
    <row r="211" spans="1:12" x14ac:dyDescent="0.25">
      <c r="A211" s="1" t="s">
        <v>543</v>
      </c>
      <c r="B211" s="16">
        <f>+'SCC x Ano'!B243/'SCC x Ano'!B211-1</f>
        <v>-4.0941510935495695E-2</v>
      </c>
      <c r="C211" s="16">
        <f>+'SCC x Ano'!C243/'SCC x Ano'!C211-1</f>
        <v>-0.38814022612512933</v>
      </c>
      <c r="D211" s="16">
        <f>+'SCC x Ano'!D243/'SCC x Ano'!D211-1</f>
        <v>0.19759382134309522</v>
      </c>
      <c r="E211" s="16">
        <f>+'SCC x Ano'!E243/'SCC x Ano'!E211-1</f>
        <v>-1.4705724096171213E-3</v>
      </c>
      <c r="F211" s="16">
        <f>+'SCC x Ano'!F243/'SCC x Ano'!F211-1</f>
        <v>-3.7773315564518462E-2</v>
      </c>
      <c r="G211" s="16">
        <f>+'SCC x Ano'!G243/'SCC x Ano'!G211-1</f>
        <v>0.15120556484700276</v>
      </c>
      <c r="H211" s="16">
        <f>+'SCC x Ano'!H243/'SCC x Ano'!H211-1</f>
        <v>0.2664932604736836</v>
      </c>
      <c r="I211" s="16">
        <f>+'SCC x Ano'!I243/'SCC x Ano'!I211-1</f>
        <v>0.19802515573065893</v>
      </c>
      <c r="J211" s="16">
        <f>+'SCC x Ano'!J243/'SCC x Ano'!J211-1</f>
        <v>0.33904889592078424</v>
      </c>
      <c r="K211" s="16">
        <f>+'SCC x Ano'!K243/'SCC x Ano'!K211-1</f>
        <v>0.10760529184786538</v>
      </c>
      <c r="L211" s="16">
        <f>+'SCC x Ano'!L243/'SCC x Ano'!L211-1</f>
        <v>5.9176490827781869E-2</v>
      </c>
    </row>
    <row r="212" spans="1:12" x14ac:dyDescent="0.25">
      <c r="A212" s="1" t="s">
        <v>544</v>
      </c>
      <c r="B212" s="16">
        <f>+'SCC x Ano'!B244/'SCC x Ano'!B212-1</f>
        <v>-8.5953529969055031E-3</v>
      </c>
      <c r="C212" s="16">
        <f>+'SCC x Ano'!C244/'SCC x Ano'!C212-1</f>
        <v>-9.8714552988709237E-2</v>
      </c>
      <c r="D212" s="16">
        <f>+'SCC x Ano'!D244/'SCC x Ano'!D212-1</f>
        <v>7.4925218857917919E-2</v>
      </c>
      <c r="E212" s="16">
        <f>+'SCC x Ano'!E244/'SCC x Ano'!E212-1</f>
        <v>0.18592784937259177</v>
      </c>
      <c r="F212" s="16">
        <f>+'SCC x Ano'!F244/'SCC x Ano'!F212-1</f>
        <v>7.9019586594195168E-2</v>
      </c>
      <c r="G212" s="16">
        <f>+'SCC x Ano'!G244/'SCC x Ano'!G212-1</f>
        <v>0.12040663126389561</v>
      </c>
      <c r="H212" s="16">
        <f>+'SCC x Ano'!H244/'SCC x Ano'!H212-1</f>
        <v>0.1577301484514495</v>
      </c>
      <c r="I212" s="16">
        <f>+'SCC x Ano'!I244/'SCC x Ano'!I212-1</f>
        <v>-7.4536095297819238E-2</v>
      </c>
      <c r="J212" s="16">
        <f>+'SCC x Ano'!J244/'SCC x Ano'!J212-1</f>
        <v>-1.8054119589469231E-2</v>
      </c>
      <c r="K212" s="16">
        <f>+'SCC x Ano'!K244/'SCC x Ano'!K212-1</f>
        <v>0.34414401462125688</v>
      </c>
      <c r="L212" s="16">
        <f>+'SCC x Ano'!L244/'SCC x Ano'!L212-1</f>
        <v>7.9827197636945568E-2</v>
      </c>
    </row>
    <row r="213" spans="1:12" x14ac:dyDescent="0.25">
      <c r="A213" s="1" t="s">
        <v>545</v>
      </c>
      <c r="B213" s="16">
        <f>+'SCC x Ano'!B245/'SCC x Ano'!B213-1</f>
        <v>1.2985848136915168E-2</v>
      </c>
      <c r="C213" s="16">
        <f>+'SCC x Ano'!C245/'SCC x Ano'!C213-1</f>
        <v>0.23612215241401291</v>
      </c>
      <c r="D213" s="16">
        <f>+'SCC x Ano'!D245/'SCC x Ano'!D213-1</f>
        <v>-1.2195937923673683E-2</v>
      </c>
      <c r="E213" s="16">
        <f>+'SCC x Ano'!E245/'SCC x Ano'!E213-1</f>
        <v>0.17702060842981182</v>
      </c>
      <c r="F213" s="16">
        <f>+'SCC x Ano'!F245/'SCC x Ano'!F213-1</f>
        <v>-2.1268148774814088E-2</v>
      </c>
      <c r="G213" s="16">
        <f>+'SCC x Ano'!G245/'SCC x Ano'!G213-1</f>
        <v>-1.735108687116016E-3</v>
      </c>
      <c r="H213" s="16">
        <f>+'SCC x Ano'!H245/'SCC x Ano'!H213-1</f>
        <v>6.2369456603609486E-2</v>
      </c>
      <c r="I213" s="16">
        <f>+'SCC x Ano'!I245/'SCC x Ano'!I213-1</f>
        <v>-5.4806963139801157E-2</v>
      </c>
      <c r="J213" s="16">
        <f>+'SCC x Ano'!J245/'SCC x Ano'!J213-1</f>
        <v>7.9903135800556413E-3</v>
      </c>
      <c r="K213" s="16">
        <f>+'SCC x Ano'!K245/'SCC x Ano'!K213-1</f>
        <v>7.3351383531683023E-2</v>
      </c>
      <c r="L213" s="16">
        <f>+'SCC x Ano'!L245/'SCC x Ano'!L213-1</f>
        <v>-2.0655221620757835E-5</v>
      </c>
    </row>
    <row r="214" spans="1:12" x14ac:dyDescent="0.25">
      <c r="A214" s="1" t="s">
        <v>546</v>
      </c>
      <c r="B214" s="16">
        <f>+'SCC x Ano'!B246/'SCC x Ano'!B214-1</f>
        <v>3.4304666324174171E-3</v>
      </c>
      <c r="C214" s="16">
        <f>+'SCC x Ano'!C246/'SCC x Ano'!C214-1</f>
        <v>-0.8055013448024394</v>
      </c>
      <c r="D214" s="16">
        <f>+'SCC x Ano'!D246/'SCC x Ano'!D214-1</f>
        <v>-6.6065936090310418E-3</v>
      </c>
      <c r="E214" s="16">
        <f>+'SCC x Ano'!E246/'SCC x Ano'!E214-1</f>
        <v>-0.25365654759382072</v>
      </c>
      <c r="F214" s="16">
        <f>+'SCC x Ano'!F246/'SCC x Ano'!F214-1</f>
        <v>5.4656893913899385E-2</v>
      </c>
      <c r="G214" s="16">
        <f>+'SCC x Ano'!G246/'SCC x Ano'!G214-1</f>
        <v>4.8852141510096869E-2</v>
      </c>
      <c r="H214" s="16">
        <f>+'SCC x Ano'!H246/'SCC x Ano'!H214-1</f>
        <v>0.29380563661976988</v>
      </c>
      <c r="I214" s="16">
        <f>+'SCC x Ano'!I246/'SCC x Ano'!I214-1</f>
        <v>0.10669888901226621</v>
      </c>
      <c r="J214" s="16">
        <f>+'SCC x Ano'!J246/'SCC x Ano'!J214-1</f>
        <v>-0.14403993262659809</v>
      </c>
      <c r="K214" s="16">
        <f>+'SCC x Ano'!K246/'SCC x Ano'!K214-1</f>
        <v>0.14929660126423561</v>
      </c>
      <c r="L214" s="16">
        <f>+'SCC x Ano'!L246/'SCC x Ano'!L214-1</f>
        <v>7.0426345882035335E-3</v>
      </c>
    </row>
    <row r="215" spans="1:12" x14ac:dyDescent="0.25">
      <c r="A215" s="1" t="s">
        <v>547</v>
      </c>
      <c r="B215" s="16">
        <f>+'SCC x Ano'!B247/'SCC x Ano'!B215-1</f>
        <v>1.6695309953216109E-2</v>
      </c>
      <c r="C215" s="16">
        <f>+'SCC x Ano'!C247/'SCC x Ano'!C215-1</f>
        <v>0.13201300959138562</v>
      </c>
      <c r="D215" s="16">
        <f>+'SCC x Ano'!D247/'SCC x Ano'!D215-1</f>
        <v>1.3686001232020351E-2</v>
      </c>
      <c r="E215" s="16">
        <f>+'SCC x Ano'!E247/'SCC x Ano'!E215-1</f>
        <v>-3.4696450918258348E-2</v>
      </c>
      <c r="F215" s="16">
        <f>+'SCC x Ano'!F247/'SCC x Ano'!F215-1</f>
        <v>2.2076861747213128E-2</v>
      </c>
      <c r="G215" s="16">
        <f>+'SCC x Ano'!G247/'SCC x Ano'!G215-1</f>
        <v>6.7570689608958956E-2</v>
      </c>
      <c r="H215" s="16">
        <f>+'SCC x Ano'!H247/'SCC x Ano'!H215-1</f>
        <v>6.5449712425288409E-2</v>
      </c>
      <c r="I215" s="16">
        <f>+'SCC x Ano'!I247/'SCC x Ano'!I215-1</f>
        <v>-5.8427145594710517E-2</v>
      </c>
      <c r="J215" s="16">
        <f>+'SCC x Ano'!J247/'SCC x Ano'!J215-1</f>
        <v>-0.22627195551640489</v>
      </c>
      <c r="K215" s="16">
        <f>+'SCC x Ano'!K247/'SCC x Ano'!K215-1</f>
        <v>1.8062216288335708E-2</v>
      </c>
      <c r="L215" s="16">
        <f>+'SCC x Ano'!L247/'SCC x Ano'!L215-1</f>
        <v>1.246172823899161E-2</v>
      </c>
    </row>
    <row r="216" spans="1:12" x14ac:dyDescent="0.25">
      <c r="A216" s="1" t="s">
        <v>548</v>
      </c>
      <c r="B216" s="16">
        <f>+'SCC x Ano'!B248/'SCC x Ano'!B216-1</f>
        <v>7.7544213820389674E-2</v>
      </c>
      <c r="C216" s="16">
        <f>+'SCC x Ano'!C248/'SCC x Ano'!C216-1</f>
        <v>0.1084010814722054</v>
      </c>
      <c r="D216" s="16">
        <f>+'SCC x Ano'!D248/'SCC x Ano'!D216-1</f>
        <v>6.5549521569838731E-3</v>
      </c>
      <c r="E216" s="16">
        <f>+'SCC x Ano'!E248/'SCC x Ano'!E216-1</f>
        <v>0.33019287587390611</v>
      </c>
      <c r="F216" s="16">
        <f>+'SCC x Ano'!F248/'SCC x Ano'!F216-1</f>
        <v>-8.1642981652156887E-3</v>
      </c>
      <c r="G216" s="16">
        <f>+'SCC x Ano'!G248/'SCC x Ano'!G216-1</f>
        <v>2.4976383006227065E-2</v>
      </c>
      <c r="H216" s="16">
        <f>+'SCC x Ano'!H248/'SCC x Ano'!H216-1</f>
        <v>5.4824034064089089E-2</v>
      </c>
      <c r="I216" s="16">
        <f>+'SCC x Ano'!I248/'SCC x Ano'!I216-1</f>
        <v>-0.22184558760303996</v>
      </c>
      <c r="J216" s="16">
        <f>+'SCC x Ano'!J248/'SCC x Ano'!J216-1</f>
        <v>4.3901690726004583E-2</v>
      </c>
      <c r="K216" s="16">
        <f>+'SCC x Ano'!K248/'SCC x Ano'!K216-1</f>
        <v>6.616503224398862E-2</v>
      </c>
      <c r="L216" s="16">
        <f>+'SCC x Ano'!L248/'SCC x Ano'!L216-1</f>
        <v>1.5475520037701029E-2</v>
      </c>
    </row>
    <row r="217" spans="1:12" x14ac:dyDescent="0.25">
      <c r="A217" s="1" t="s">
        <v>549</v>
      </c>
      <c r="B217" s="16">
        <f>+'SCC x Ano'!B249/'SCC x Ano'!B217-1</f>
        <v>-2.408754735800489E-3</v>
      </c>
      <c r="C217" s="16">
        <f>+'SCC x Ano'!C249/'SCC x Ano'!C217-1</f>
        <v>-0.11159795936978378</v>
      </c>
      <c r="D217" s="16">
        <f>+'SCC x Ano'!D249/'SCC x Ano'!D217-1</f>
        <v>-2.3855369988997288E-2</v>
      </c>
      <c r="E217" s="16">
        <f>+'SCC x Ano'!E249/'SCC x Ano'!E217-1</f>
        <v>-0.30733324535298456</v>
      </c>
      <c r="F217" s="16">
        <f>+'SCC x Ano'!F249/'SCC x Ano'!F217-1</f>
        <v>3.6623094370801246E-2</v>
      </c>
      <c r="G217" s="16">
        <f>+'SCC x Ano'!G249/'SCC x Ano'!G217-1</f>
        <v>0.13534085486591962</v>
      </c>
      <c r="H217" s="16">
        <f>+'SCC x Ano'!H249/'SCC x Ano'!H217-1</f>
        <v>8.3548251758851055E-2</v>
      </c>
      <c r="I217" s="16">
        <f>+'SCC x Ano'!I249/'SCC x Ano'!I217-1</f>
        <v>-0.28980549214874851</v>
      </c>
      <c r="J217" s="16">
        <f>+'SCC x Ano'!J249/'SCC x Ano'!J217-1</f>
        <v>6.3560431665054429E-2</v>
      </c>
      <c r="K217" s="16">
        <f>+'SCC x Ano'!K249/'SCC x Ano'!K217-1</f>
        <v>0.11767570636057001</v>
      </c>
      <c r="L217" s="16">
        <f>+'SCC x Ano'!L249/'SCC x Ano'!L217-1</f>
        <v>-1.8773793836368569E-4</v>
      </c>
    </row>
    <row r="218" spans="1:12" x14ac:dyDescent="0.25">
      <c r="A218" s="1" t="s">
        <v>550</v>
      </c>
      <c r="B218" s="16">
        <f>+'SCC x Ano'!B250/'SCC x Ano'!B218-1</f>
        <v>7.3891946784527374E-2</v>
      </c>
      <c r="C218" s="16">
        <f>+'SCC x Ano'!C250/'SCC x Ano'!C218-1</f>
        <v>6.2959093778604425E-2</v>
      </c>
      <c r="D218" s="16">
        <f>+'SCC x Ano'!D250/'SCC x Ano'!D218-1</f>
        <v>7.2571632654154783E-3</v>
      </c>
      <c r="E218" s="16">
        <f>+'SCC x Ano'!E250/'SCC x Ano'!E218-1</f>
        <v>9.0783461063790316E-2</v>
      </c>
      <c r="F218" s="16">
        <f>+'SCC x Ano'!F250/'SCC x Ano'!F218-1</f>
        <v>-1.0553934253083597E-2</v>
      </c>
      <c r="G218" s="16">
        <f>+'SCC x Ano'!G250/'SCC x Ano'!G218-1</f>
        <v>0.11363008616904624</v>
      </c>
      <c r="H218" s="16">
        <f>+'SCC x Ano'!H250/'SCC x Ano'!H218-1</f>
        <v>-2.6670363041353395E-2</v>
      </c>
      <c r="I218" s="16">
        <f>+'SCC x Ano'!I250/'SCC x Ano'!I218-1</f>
        <v>-0.29203758786775647</v>
      </c>
      <c r="J218" s="16">
        <f>+'SCC x Ano'!J250/'SCC x Ano'!J218-1</f>
        <v>5.383791742879418E-2</v>
      </c>
      <c r="K218" s="16">
        <f>+'SCC x Ano'!K250/'SCC x Ano'!K218-1</f>
        <v>0.14179081176349562</v>
      </c>
      <c r="L218" s="16">
        <f>+'SCC x Ano'!L250/'SCC x Ano'!L218-1</f>
        <v>1.0616346601211024E-2</v>
      </c>
    </row>
    <row r="219" spans="1:12" x14ac:dyDescent="0.25">
      <c r="A219" s="1" t="s">
        <v>551</v>
      </c>
      <c r="B219" s="16">
        <f>+'SCC x Ano'!B251/'SCC x Ano'!B219-1</f>
        <v>5.9727306576060624E-2</v>
      </c>
      <c r="C219" s="16">
        <f>+'SCC x Ano'!C251/'SCC x Ano'!C219-1</f>
        <v>0.22907821888030266</v>
      </c>
      <c r="D219" s="16">
        <f>+'SCC x Ano'!D251/'SCC x Ano'!D219-1</f>
        <v>7.7744118692904873E-2</v>
      </c>
      <c r="E219" s="16">
        <f>+'SCC x Ano'!E251/'SCC x Ano'!E219-1</f>
        <v>2.5224281654570588</v>
      </c>
      <c r="F219" s="16">
        <f>+'SCC x Ano'!F251/'SCC x Ano'!F219-1</f>
        <v>2.299156097683297E-2</v>
      </c>
      <c r="G219" s="16">
        <f>+'SCC x Ano'!G251/'SCC x Ano'!G219-1</f>
        <v>9.1548271308865337E-2</v>
      </c>
      <c r="H219" s="16">
        <f>+'SCC x Ano'!H251/'SCC x Ano'!H219-1</f>
        <v>0.12192666630355053</v>
      </c>
      <c r="I219" s="16">
        <f>+'SCC x Ano'!I251/'SCC x Ano'!I219-1</f>
        <v>-0.14236194976047467</v>
      </c>
      <c r="J219" s="16">
        <f>+'SCC x Ano'!J251/'SCC x Ano'!J219-1</f>
        <v>2.0942836659323172E-2</v>
      </c>
      <c r="K219" s="16">
        <f>+'SCC x Ano'!K251/'SCC x Ano'!K219-1</f>
        <v>8.2958954747078817E-2</v>
      </c>
      <c r="L219" s="16">
        <f>+'SCC x Ano'!L251/'SCC x Ano'!L219-1</f>
        <v>6.2960714417567898E-2</v>
      </c>
    </row>
    <row r="220" spans="1:12" x14ac:dyDescent="0.25">
      <c r="A220" s="1" t="s">
        <v>552</v>
      </c>
      <c r="B220" s="16">
        <f>+'SCC x Ano'!B252/'SCC x Ano'!B220-1</f>
        <v>0.14223921877505297</v>
      </c>
      <c r="C220" s="16">
        <f>+'SCC x Ano'!C252/'SCC x Ano'!C220-1</f>
        <v>-8.3205008609566145E-2</v>
      </c>
      <c r="D220" s="16">
        <f>+'SCC x Ano'!D252/'SCC x Ano'!D220-1</f>
        <v>-0.1077171002724272</v>
      </c>
      <c r="E220" s="16">
        <f>+'SCC x Ano'!E252/'SCC x Ano'!E220-1</f>
        <v>-0.16910243480300091</v>
      </c>
      <c r="F220" s="16">
        <f>+'SCC x Ano'!F252/'SCC x Ano'!F220-1</f>
        <v>0.18005020770411395</v>
      </c>
      <c r="G220" s="16">
        <f>+'SCC x Ano'!G252/'SCC x Ano'!G220-1</f>
        <v>0.19266319161742751</v>
      </c>
      <c r="H220" s="16">
        <f>+'SCC x Ano'!H252/'SCC x Ano'!H220-1</f>
        <v>9.7024704403430251E-2</v>
      </c>
      <c r="I220" s="16">
        <f>+'SCC x Ano'!I252/'SCC x Ano'!I220-1</f>
        <v>0.10996507905716979</v>
      </c>
      <c r="J220" s="16">
        <f>+'SCC x Ano'!J252/'SCC x Ano'!J220-1</f>
        <v>8.2809906637807629E-2</v>
      </c>
      <c r="K220" s="16">
        <f>+'SCC x Ano'!K252/'SCC x Ano'!K220-1</f>
        <v>0.22229190143206279</v>
      </c>
      <c r="L220" s="16">
        <f>+'SCC x Ano'!L252/'SCC x Ano'!L220-1</f>
        <v>2.9848129724799222E-2</v>
      </c>
    </row>
    <row r="221" spans="1:12" x14ac:dyDescent="0.25">
      <c r="A221" s="1" t="s">
        <v>553</v>
      </c>
      <c r="B221" s="16">
        <f>+'SCC x Ano'!B253/'SCC x Ano'!B221-1</f>
        <v>0.14837798251693046</v>
      </c>
      <c r="C221" s="16">
        <f>+'SCC x Ano'!C253/'SCC x Ano'!C221-1</f>
        <v>0.32282403469520449</v>
      </c>
      <c r="D221" s="16">
        <f>+'SCC x Ano'!D253/'SCC x Ano'!D221-1</f>
        <v>4.2579621742657059E-2</v>
      </c>
      <c r="E221" s="16">
        <f>+'SCC x Ano'!E253/'SCC x Ano'!E221-1</f>
        <v>-4.0426576945488346E-2</v>
      </c>
      <c r="F221" s="16">
        <f>+'SCC x Ano'!F253/'SCC x Ano'!F221-1</f>
        <v>6.3331778153268292E-3</v>
      </c>
      <c r="G221" s="16">
        <f>+'SCC x Ano'!G253/'SCC x Ano'!G221-1</f>
        <v>0.22780271038362221</v>
      </c>
      <c r="H221" s="16">
        <f>+'SCC x Ano'!H253/'SCC x Ano'!H221-1</f>
        <v>0.21037872644600841</v>
      </c>
      <c r="I221" s="16">
        <f>+'SCC x Ano'!I253/'SCC x Ano'!I221-1</f>
        <v>-0.11772236672039271</v>
      </c>
      <c r="J221" s="16">
        <f>+'SCC x Ano'!J253/'SCC x Ano'!J221-1</f>
        <v>0.24297195029982888</v>
      </c>
      <c r="K221" s="16">
        <f>+'SCC x Ano'!K253/'SCC x Ano'!K221-1</f>
        <v>0.16384303882415829</v>
      </c>
      <c r="L221" s="16">
        <f>+'SCC x Ano'!L253/'SCC x Ano'!L221-1</f>
        <v>4.8006176184596683E-2</v>
      </c>
    </row>
    <row r="222" spans="1:12" x14ac:dyDescent="0.25">
      <c r="A222" s="1" t="s">
        <v>554</v>
      </c>
      <c r="B222" s="16">
        <f>+'SCC x Ano'!B254/'SCC x Ano'!B222-1</f>
        <v>0.14857777549861506</v>
      </c>
      <c r="C222" s="16">
        <f>+'SCC x Ano'!C254/'SCC x Ano'!C222-1</f>
        <v>0.47188662181929852</v>
      </c>
      <c r="D222" s="16">
        <f>+'SCC x Ano'!D254/'SCC x Ano'!D222-1</f>
        <v>-4.5509092291081021E-2</v>
      </c>
      <c r="E222" s="16">
        <f>+'SCC x Ano'!E254/'SCC x Ano'!E222-1</f>
        <v>0.3324885264619446</v>
      </c>
      <c r="F222" s="16">
        <f>+'SCC x Ano'!F254/'SCC x Ano'!F222-1</f>
        <v>7.8830743782415391E-2</v>
      </c>
      <c r="G222" s="16">
        <f>+'SCC x Ano'!G254/'SCC x Ano'!G222-1</f>
        <v>1.6050802511815343E-2</v>
      </c>
      <c r="H222" s="16">
        <f>+'SCC x Ano'!H254/'SCC x Ano'!H222-1</f>
        <v>0.20531744714910682</v>
      </c>
      <c r="I222" s="16">
        <f>+'SCC x Ano'!I254/'SCC x Ano'!I222-1</f>
        <v>-7.3780096703625508E-2</v>
      </c>
      <c r="J222" s="16">
        <f>+'SCC x Ano'!J254/'SCC x Ano'!J222-1</f>
        <v>-2.0335271625605666E-2</v>
      </c>
      <c r="K222" s="16">
        <f>+'SCC x Ano'!K254/'SCC x Ano'!K222-1</f>
        <v>9.8292330284767804E-2</v>
      </c>
      <c r="L222" s="16">
        <f>+'SCC x Ano'!L254/'SCC x Ano'!L222-1</f>
        <v>3.9412456514809735E-2</v>
      </c>
    </row>
    <row r="223" spans="1:12" x14ac:dyDescent="0.25">
      <c r="A223" s="1" t="s">
        <v>555</v>
      </c>
      <c r="B223" s="16">
        <f>+'SCC x Ano'!B255/'SCC x Ano'!B223-1</f>
        <v>2.9821379537853021E-2</v>
      </c>
      <c r="C223" s="16">
        <f>+'SCC x Ano'!C255/'SCC x Ano'!C223-1</f>
        <v>0.17114336086326309</v>
      </c>
      <c r="D223" s="16">
        <f>+'SCC x Ano'!D255/'SCC x Ano'!D223-1</f>
        <v>2.4627770963239648E-2</v>
      </c>
      <c r="E223" s="16">
        <f>+'SCC x Ano'!E255/'SCC x Ano'!E223-1</f>
        <v>1.2280598968474941</v>
      </c>
      <c r="F223" s="16">
        <f>+'SCC x Ano'!F255/'SCC x Ano'!F223-1</f>
        <v>-1.7357801675458306E-3</v>
      </c>
      <c r="G223" s="16">
        <f>+'SCC x Ano'!G255/'SCC x Ano'!G223-1</f>
        <v>4.7069194238390955E-2</v>
      </c>
      <c r="H223" s="16">
        <f>+'SCC x Ano'!H255/'SCC x Ano'!H223-1</f>
        <v>-9.1124639265396268E-2</v>
      </c>
      <c r="I223" s="16">
        <f>+'SCC x Ano'!I255/'SCC x Ano'!I223-1</f>
        <v>-0.21187120065717502</v>
      </c>
      <c r="J223" s="16">
        <f>+'SCC x Ano'!J255/'SCC x Ano'!J223-1</f>
        <v>-7.1277026074557659E-3</v>
      </c>
      <c r="K223" s="16">
        <f>+'SCC x Ano'!K255/'SCC x Ano'!K223-1</f>
        <v>0.14474855740346015</v>
      </c>
      <c r="L223" s="16">
        <f>+'SCC x Ano'!L255/'SCC x Ano'!L223-1</f>
        <v>2.6436012057238001E-2</v>
      </c>
    </row>
    <row r="224" spans="1:12" x14ac:dyDescent="0.25">
      <c r="A224" s="11" t="s">
        <v>95</v>
      </c>
      <c r="B224" s="16">
        <f>+'SCC x Ano'!B256/'SCC x Ano'!B224-1</f>
        <v>6.1919114417242627E-2</v>
      </c>
      <c r="C224" s="16">
        <f>+'SCC x Ano'!C256/'SCC x Ano'!C224-1</f>
        <v>6.6042059168096801E-2</v>
      </c>
      <c r="D224" s="16">
        <f>+'SCC x Ano'!D256/'SCC x Ano'!D224-1</f>
        <v>1.5039425705278164E-2</v>
      </c>
      <c r="E224" s="16">
        <f>+'SCC x Ano'!E256/'SCC x Ano'!E224-1</f>
        <v>0.2817802451420055</v>
      </c>
      <c r="F224" s="16">
        <f>+'SCC x Ano'!F256/'SCC x Ano'!F224-1</f>
        <v>7.7618580605143261E-3</v>
      </c>
      <c r="G224" s="16">
        <f>+'SCC x Ano'!G256/'SCC x Ano'!G224-1</f>
        <v>4.8587392670858431E-2</v>
      </c>
      <c r="H224" s="16">
        <f>+'SCC x Ano'!H256/'SCC x Ano'!H224-1</f>
        <v>0.10762798002770091</v>
      </c>
      <c r="I224" s="16">
        <f>+'SCC x Ano'!I256/'SCC x Ano'!I224-1</f>
        <v>-0.18143817595801903</v>
      </c>
      <c r="J224" s="16">
        <f>+'SCC x Ano'!J256/'SCC x Ano'!J224-1</f>
        <v>-6.7138188407274924E-2</v>
      </c>
      <c r="K224" s="16">
        <f>+'SCC x Ano'!K256/'SCC x Ano'!K224-1</f>
        <v>7.4899683823818286E-2</v>
      </c>
      <c r="L224" s="16">
        <f>+'SCC x Ano'!L256/'SCC x Ano'!L224-1</f>
        <v>2.0517919592037748E-2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s="123" customFormat="1" x14ac:dyDescent="0.25"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939</v>
      </c>
    </row>
    <row r="229" spans="1:12" x14ac:dyDescent="0.25">
      <c r="A229" s="123" t="s">
        <v>529</v>
      </c>
      <c r="B229" s="16">
        <f>+'SCC x Ano'!B261/'SCC x Ano'!B229-1</f>
        <v>7.557389254353275E-2</v>
      </c>
      <c r="C229" s="16">
        <f>+'SCC x Ano'!C261/'SCC x Ano'!C229-1</f>
        <v>-0.23245943929568658</v>
      </c>
      <c r="D229" s="16">
        <f>+'SCC x Ano'!D261/'SCC x Ano'!D229-1</f>
        <v>-0.1023958843357925</v>
      </c>
      <c r="E229" s="16">
        <f>+'SCC x Ano'!E261/'SCC x Ano'!E229-1</f>
        <v>-0.65252848086258741</v>
      </c>
      <c r="F229" s="16">
        <f>+'SCC x Ano'!F261/'SCC x Ano'!F229-1</f>
        <v>-0.250344773518414</v>
      </c>
      <c r="G229" s="16">
        <f>+'SCC x Ano'!G261/'SCC x Ano'!G229-1</f>
        <v>-5.0507231148581022E-3</v>
      </c>
      <c r="H229" s="16">
        <f>+'SCC x Ano'!H261/'SCC x Ano'!H229-1</f>
        <v>-0.13868795076526463</v>
      </c>
      <c r="I229" s="16">
        <f>+'SCC x Ano'!I261/'SCC x Ano'!I229-1</f>
        <v>-0.26567836861890803</v>
      </c>
      <c r="J229" s="16">
        <f>+'SCC x Ano'!J261/'SCC x Ano'!J229-1</f>
        <v>-0.64284776197611815</v>
      </c>
      <c r="K229" s="16">
        <f>+'SCC x Ano'!K261/'SCC x Ano'!K229-1</f>
        <v>-0.31611106891715113</v>
      </c>
      <c r="L229" s="16">
        <f>+'SCC x Ano'!L261/'SCC x Ano'!L229-1</f>
        <v>-0.15224498177007539</v>
      </c>
    </row>
    <row r="230" spans="1:12" x14ac:dyDescent="0.25">
      <c r="A230" s="123" t="s">
        <v>530</v>
      </c>
      <c r="B230" s="16">
        <f>+'SCC x Ano'!B262/'SCC x Ano'!B230-1</f>
        <v>0.33136927770394453</v>
      </c>
      <c r="C230" s="16">
        <f>+'SCC x Ano'!C262/'SCC x Ano'!C230-1</f>
        <v>-0.68720670590766852</v>
      </c>
      <c r="D230" s="16">
        <f>+'SCC x Ano'!D262/'SCC x Ano'!D230-1</f>
        <v>-0.14776611125865891</v>
      </c>
      <c r="E230" s="16">
        <f>+'SCC x Ano'!E262/'SCC x Ano'!E230-1</f>
        <v>-1</v>
      </c>
      <c r="F230" s="16">
        <f>+'SCC x Ano'!F262/'SCC x Ano'!F230-1</f>
        <v>-0.24725386286733109</v>
      </c>
      <c r="G230" s="16">
        <f>+'SCC x Ano'!G262/'SCC x Ano'!G230-1</f>
        <v>0.19669872881752992</v>
      </c>
      <c r="H230" s="16">
        <f>+'SCC x Ano'!H262/'SCC x Ano'!H230-1</f>
        <v>-0.74850417980264472</v>
      </c>
      <c r="I230" s="16">
        <f>+'SCC x Ano'!I262/'SCC x Ano'!I230-1</f>
        <v>-7.612942793517985E-2</v>
      </c>
      <c r="J230" s="16">
        <f>+'SCC x Ano'!J262/'SCC x Ano'!J230-1</f>
        <v>-2.3726710426461683E-2</v>
      </c>
      <c r="K230" s="16">
        <f>+'SCC x Ano'!K262/'SCC x Ano'!K230-1</f>
        <v>0.97187488603901473</v>
      </c>
      <c r="L230" s="16">
        <f>+'SCC x Ano'!L262/'SCC x Ano'!L230-1</f>
        <v>-0.13463315437563905</v>
      </c>
    </row>
    <row r="231" spans="1:12" x14ac:dyDescent="0.25">
      <c r="A231" s="123" t="s">
        <v>531</v>
      </c>
      <c r="B231" s="16">
        <f>+'SCC x Ano'!B263/'SCC x Ano'!B231-1</f>
        <v>0.2329540879020402</v>
      </c>
      <c r="C231" s="16">
        <f>+'SCC x Ano'!C263/'SCC x Ano'!C231-1</f>
        <v>6.7022400533723214E-2</v>
      </c>
      <c r="D231" s="16">
        <f>+'SCC x Ano'!D263/'SCC x Ano'!D231-1</f>
        <v>-0.34318033256554092</v>
      </c>
      <c r="E231" s="16">
        <f>+'SCC x Ano'!E263/'SCC x Ano'!E231-1</f>
        <v>-4.0543305308958777E-2</v>
      </c>
      <c r="F231" s="16">
        <f>+'SCC x Ano'!F263/'SCC x Ano'!F231-1</f>
        <v>3.9848500936968678E-2</v>
      </c>
      <c r="G231" s="16">
        <f>+'SCC x Ano'!G263/'SCC x Ano'!G231-1</f>
        <v>-0.1155327655234728</v>
      </c>
      <c r="H231" s="16">
        <f>+'SCC x Ano'!H263/'SCC x Ano'!H231-1</f>
        <v>-6.4509590754656232E-2</v>
      </c>
      <c r="I231" s="16">
        <f>+'SCC x Ano'!I263/'SCC x Ano'!I231-1</f>
        <v>6.0615050771250178E-2</v>
      </c>
      <c r="J231" s="16">
        <f>+'SCC x Ano'!J263/'SCC x Ano'!J231-1</f>
        <v>-1</v>
      </c>
      <c r="K231" s="16">
        <f>+'SCC x Ano'!K263/'SCC x Ano'!K231-1</f>
        <v>-3.4474161589409524E-2</v>
      </c>
      <c r="L231" s="16">
        <f>+'SCC x Ano'!L263/'SCC x Ano'!L231-1</f>
        <v>-0.13069754035731651</v>
      </c>
    </row>
    <row r="232" spans="1:12" x14ac:dyDescent="0.25">
      <c r="A232" s="123" t="s">
        <v>532</v>
      </c>
      <c r="B232" s="16">
        <f>+'SCC x Ano'!B264/'SCC x Ano'!B232-1</f>
        <v>0.58381766554096304</v>
      </c>
      <c r="C232" s="16">
        <f>+'SCC x Ano'!C264/'SCC x Ano'!C232-1</f>
        <v>-0.35830549269089418</v>
      </c>
      <c r="D232" s="16">
        <f>+'SCC x Ano'!D264/'SCC x Ano'!D232-1</f>
        <v>8.2379805110031512E-2</v>
      </c>
      <c r="E232" s="16" t="e">
        <f>+'SCC x Ano'!E264/'SCC x Ano'!E232-1</f>
        <v>#DIV/0!</v>
      </c>
      <c r="F232" s="16">
        <f>+'SCC x Ano'!F264/'SCC x Ano'!F232-1</f>
        <v>-0.13216271832217119</v>
      </c>
      <c r="G232" s="16">
        <f>+'SCC x Ano'!G264/'SCC x Ano'!G232-1</f>
        <v>8.8443595223207661E-2</v>
      </c>
      <c r="H232" s="16">
        <f>+'SCC x Ano'!H264/'SCC x Ano'!H232-1</f>
        <v>-0.13680924373439585</v>
      </c>
      <c r="I232" s="16">
        <f>+'SCC x Ano'!I264/'SCC x Ano'!I232-1</f>
        <v>-0.26177324006446745</v>
      </c>
      <c r="J232" s="16">
        <f>+'SCC x Ano'!J264/'SCC x Ano'!J232-1</f>
        <v>-8.0616356121897992E-2</v>
      </c>
      <c r="K232" s="16">
        <f>+'SCC x Ano'!K264/'SCC x Ano'!K232-1</f>
        <v>-0.10288522202918038</v>
      </c>
      <c r="L232" s="16">
        <f>+'SCC x Ano'!L264/'SCC x Ano'!L232-1</f>
        <v>2.6198796430840776E-3</v>
      </c>
    </row>
    <row r="233" spans="1:12" x14ac:dyDescent="0.25">
      <c r="A233" s="123" t="s">
        <v>533</v>
      </c>
      <c r="B233" s="16">
        <f>+'SCC x Ano'!B265/'SCC x Ano'!B233-1</f>
        <v>-4.0172331739253053E-2</v>
      </c>
      <c r="C233" s="16">
        <f>+'SCC x Ano'!C265/'SCC x Ano'!C233-1</f>
        <v>-0.15289951243002442</v>
      </c>
      <c r="D233" s="16">
        <f>+'SCC x Ano'!D265/'SCC x Ano'!D233-1</f>
        <v>-0.13993931751888966</v>
      </c>
      <c r="E233" s="16">
        <f>+'SCC x Ano'!E265/'SCC x Ano'!E233-1</f>
        <v>0.9547721517640233</v>
      </c>
      <c r="F233" s="16">
        <f>+'SCC x Ano'!F265/'SCC x Ano'!F233-1</f>
        <v>-0.18209907980918749</v>
      </c>
      <c r="G233" s="16">
        <f>+'SCC x Ano'!G265/'SCC x Ano'!G233-1</f>
        <v>0.15347490104821637</v>
      </c>
      <c r="H233" s="16">
        <f>+'SCC x Ano'!H265/'SCC x Ano'!H233-1</f>
        <v>5.9695388303654839E-2</v>
      </c>
      <c r="I233" s="16">
        <f>+'SCC x Ano'!I265/'SCC x Ano'!I233-1</f>
        <v>-0.13062322495655632</v>
      </c>
      <c r="J233" s="16">
        <f>+'SCC x Ano'!J265/'SCC x Ano'!J233-1</f>
        <v>-0.112597879839752</v>
      </c>
      <c r="K233" s="16">
        <f>+'SCC x Ano'!K265/'SCC x Ano'!K233-1</f>
        <v>-3.3855683220351485E-2</v>
      </c>
      <c r="L233" s="16">
        <f>+'SCC x Ano'!L265/'SCC x Ano'!L233-1</f>
        <v>-0.12166910220132421</v>
      </c>
    </row>
    <row r="234" spans="1:12" x14ac:dyDescent="0.25">
      <c r="A234" s="123" t="s">
        <v>534</v>
      </c>
      <c r="B234" s="16">
        <f>+'SCC x Ano'!B266/'SCC x Ano'!B234-1</f>
        <v>-0.23777378083576894</v>
      </c>
      <c r="C234" s="16">
        <f>+'SCC x Ano'!C266/'SCC x Ano'!C234-1</f>
        <v>-0.89181121092540871</v>
      </c>
      <c r="D234" s="16">
        <f>+'SCC x Ano'!D266/'SCC x Ano'!D234-1</f>
        <v>-2.6578015825221013E-2</v>
      </c>
      <c r="E234" s="16">
        <f>+'SCC x Ano'!E266/'SCC x Ano'!E234-1</f>
        <v>-0.18449677518528618</v>
      </c>
      <c r="F234" s="16">
        <f>+'SCC x Ano'!F266/'SCC x Ano'!F234-1</f>
        <v>-0.15152871801872958</v>
      </c>
      <c r="G234" s="16">
        <f>+'SCC x Ano'!G266/'SCC x Ano'!G234-1</f>
        <v>0.22794723523874572</v>
      </c>
      <c r="H234" s="16">
        <f>+'SCC x Ano'!H266/'SCC x Ano'!H234-1</f>
        <v>-0.27269858968388938</v>
      </c>
      <c r="I234" s="16">
        <f>+'SCC x Ano'!I266/'SCC x Ano'!I234-1</f>
        <v>-0.40804997666354048</v>
      </c>
      <c r="J234" s="16">
        <f>+'SCC x Ano'!J266/'SCC x Ano'!J234-1</f>
        <v>9.8188109752552988E-2</v>
      </c>
      <c r="K234" s="16">
        <f>+'SCC x Ano'!K266/'SCC x Ano'!K234-1</f>
        <v>-0.34260147520068984</v>
      </c>
      <c r="L234" s="16">
        <f>+'SCC x Ano'!L266/'SCC x Ano'!L234-1</f>
        <v>-0.12586353473086342</v>
      </c>
    </row>
    <row r="235" spans="1:12" x14ac:dyDescent="0.25">
      <c r="A235" s="123" t="s">
        <v>535</v>
      </c>
      <c r="B235" s="16">
        <f>+'SCC x Ano'!B267/'SCC x Ano'!B235-1</f>
        <v>-0.19868470327706245</v>
      </c>
      <c r="C235" s="16">
        <f>+'SCC x Ano'!C267/'SCC x Ano'!C235-1</f>
        <v>-5.8178104297357147E-2</v>
      </c>
      <c r="D235" s="16">
        <f>+'SCC x Ano'!D267/'SCC x Ano'!D235-1</f>
        <v>-2.9027923390540944E-2</v>
      </c>
      <c r="E235" s="16">
        <f>+'SCC x Ano'!E267/'SCC x Ano'!E235-1</f>
        <v>0.18050981357336027</v>
      </c>
      <c r="F235" s="16">
        <f>+'SCC x Ano'!F267/'SCC x Ano'!F235-1</f>
        <v>-0.15667537898319006</v>
      </c>
      <c r="G235" s="16">
        <f>+'SCC x Ano'!G267/'SCC x Ano'!G235-1</f>
        <v>4.100219501471547E-2</v>
      </c>
      <c r="H235" s="16">
        <f>+'SCC x Ano'!H267/'SCC x Ano'!H235-1</f>
        <v>-0.37966944515787582</v>
      </c>
      <c r="I235" s="16">
        <f>+'SCC x Ano'!I267/'SCC x Ano'!I235-1</f>
        <v>0.1505172129826069</v>
      </c>
      <c r="J235" s="16">
        <f>+'SCC x Ano'!J267/'SCC x Ano'!J235-1</f>
        <v>-0.71888200391609103</v>
      </c>
      <c r="K235" s="16">
        <f>+'SCC x Ano'!K267/'SCC x Ano'!K235-1</f>
        <v>1.0858517663746863</v>
      </c>
      <c r="L235" s="16">
        <f>+'SCC x Ano'!L267/'SCC x Ano'!L235-1</f>
        <v>-4.912749256292015E-2</v>
      </c>
    </row>
    <row r="236" spans="1:12" x14ac:dyDescent="0.25">
      <c r="A236" s="123" t="s">
        <v>536</v>
      </c>
      <c r="B236" s="16">
        <f>+'SCC x Ano'!B268/'SCC x Ano'!B236-1</f>
        <v>-0.14976084108957599</v>
      </c>
      <c r="C236" s="16">
        <f>+'SCC x Ano'!C268/'SCC x Ano'!C236-1</f>
        <v>-6.4290620531102349E-2</v>
      </c>
      <c r="D236" s="16">
        <f>+'SCC x Ano'!D268/'SCC x Ano'!D236-1</f>
        <v>-0.25994431042166255</v>
      </c>
      <c r="E236" s="16">
        <f>+'SCC x Ano'!E268/'SCC x Ano'!E236-1</f>
        <v>1.7129089206005932</v>
      </c>
      <c r="F236" s="16">
        <f>+'SCC x Ano'!F268/'SCC x Ano'!F236-1</f>
        <v>-0.12119261950516935</v>
      </c>
      <c r="G236" s="16">
        <f>+'SCC x Ano'!G268/'SCC x Ano'!G236-1</f>
        <v>3.0989549280909356E-2</v>
      </c>
      <c r="H236" s="16">
        <f>+'SCC x Ano'!H268/'SCC x Ano'!H236-1</f>
        <v>0.45869142372987248</v>
      </c>
      <c r="I236" s="16">
        <f>+'SCC x Ano'!I268/'SCC x Ano'!I236-1</f>
        <v>-8.3480862214204921E-2</v>
      </c>
      <c r="J236" s="16">
        <f>+'SCC x Ano'!J268/'SCC x Ano'!J236-1</f>
        <v>-6.8282389779331099E-2</v>
      </c>
      <c r="K236" s="16">
        <f>+'SCC x Ano'!K268/'SCC x Ano'!K236-1</f>
        <v>-0.14314418102171367</v>
      </c>
      <c r="L236" s="16">
        <f>+'SCC x Ano'!L268/'SCC x Ano'!L236-1</f>
        <v>-0.17644902784408012</v>
      </c>
    </row>
    <row r="237" spans="1:12" x14ac:dyDescent="0.25">
      <c r="A237" s="123" t="s">
        <v>537</v>
      </c>
      <c r="B237" s="16">
        <f>+'SCC x Ano'!B269/'SCC x Ano'!B237-1</f>
        <v>0.11203794374095333</v>
      </c>
      <c r="C237" s="16">
        <f>+'SCC x Ano'!C269/'SCC x Ano'!C237-1</f>
        <v>-0.14110148719755999</v>
      </c>
      <c r="D237" s="16">
        <f>+'SCC x Ano'!D269/'SCC x Ano'!D237-1</f>
        <v>-4.2830499812053002E-2</v>
      </c>
      <c r="E237" s="16">
        <f>+'SCC x Ano'!E269/'SCC x Ano'!E237-1</f>
        <v>0.42959325965877837</v>
      </c>
      <c r="F237" s="16">
        <f>+'SCC x Ano'!F269/'SCC x Ano'!F237-1</f>
        <v>-1.8511036938610115E-2</v>
      </c>
      <c r="G237" s="16">
        <f>+'SCC x Ano'!G269/'SCC x Ano'!G237-1</f>
        <v>0.114586196387644</v>
      </c>
      <c r="H237" s="16">
        <f>+'SCC x Ano'!H269/'SCC x Ano'!H237-1</f>
        <v>8.7736698893452481E-3</v>
      </c>
      <c r="I237" s="16">
        <f>+'SCC x Ano'!I269/'SCC x Ano'!I237-1</f>
        <v>-5.0223910067762056E-2</v>
      </c>
      <c r="J237" s="16">
        <f>+'SCC x Ano'!J269/'SCC x Ano'!J237-1</f>
        <v>-0.97457746079254248</v>
      </c>
      <c r="K237" s="16">
        <f>+'SCC x Ano'!K269/'SCC x Ano'!K237-1</f>
        <v>0.1811887914599728</v>
      </c>
      <c r="L237" s="16">
        <f>+'SCC x Ano'!L269/'SCC x Ano'!L237-1</f>
        <v>-4.0452083152180962E-2</v>
      </c>
    </row>
    <row r="238" spans="1:12" x14ac:dyDescent="0.25">
      <c r="A238" s="123" t="s">
        <v>538</v>
      </c>
      <c r="B238" s="16">
        <f>+'SCC x Ano'!B270/'SCC x Ano'!B238-1</f>
        <v>0.13776520756529265</v>
      </c>
      <c r="C238" s="16">
        <f>+'SCC x Ano'!C270/'SCC x Ano'!C238-1</f>
        <v>-3.5332226036078551E-2</v>
      </c>
      <c r="D238" s="16">
        <f>+'SCC x Ano'!D270/'SCC x Ano'!D238-1</f>
        <v>-0.20499517148814062</v>
      </c>
      <c r="E238" s="16">
        <f>+'SCC x Ano'!E270/'SCC x Ano'!E238-1</f>
        <v>0.31159834678470921</v>
      </c>
      <c r="F238" s="16">
        <f>+'SCC x Ano'!F270/'SCC x Ano'!F238-1</f>
        <v>-2.1353432224602398E-2</v>
      </c>
      <c r="G238" s="16">
        <f>+'SCC x Ano'!G270/'SCC x Ano'!G238-1</f>
        <v>-8.0729110588889208E-2</v>
      </c>
      <c r="H238" s="16">
        <f>+'SCC x Ano'!H270/'SCC x Ano'!H238-1</f>
        <v>-2.5716017278090919E-2</v>
      </c>
      <c r="I238" s="16">
        <f>+'SCC x Ano'!I270/'SCC x Ano'!I238-1</f>
        <v>-0.15497500860074043</v>
      </c>
      <c r="J238" s="16">
        <f>+'SCC x Ano'!J270/'SCC x Ano'!J238-1</f>
        <v>-0.18379827951996619</v>
      </c>
      <c r="K238" s="16">
        <f>+'SCC x Ano'!K270/'SCC x Ano'!K238-1</f>
        <v>0.16136050984783989</v>
      </c>
      <c r="L238" s="16">
        <f>+'SCC x Ano'!L270/'SCC x Ano'!L238-1</f>
        <v>-6.3512961782530297E-2</v>
      </c>
    </row>
    <row r="239" spans="1:12" x14ac:dyDescent="0.25">
      <c r="A239" s="123" t="s">
        <v>539</v>
      </c>
      <c r="B239" s="16">
        <f>+'SCC x Ano'!B271/'SCC x Ano'!B239-1</f>
        <v>0.60517497654943608</v>
      </c>
      <c r="C239" s="16">
        <f>+'SCC x Ano'!C271/'SCC x Ano'!C239-1</f>
        <v>-0.39852260647936066</v>
      </c>
      <c r="D239" s="16">
        <f>+'SCC x Ano'!D271/'SCC x Ano'!D239-1</f>
        <v>-6.704261404397982E-2</v>
      </c>
      <c r="E239" s="16">
        <f>+'SCC x Ano'!E271/'SCC x Ano'!E239-1</f>
        <v>-0.39936966644926442</v>
      </c>
      <c r="F239" s="16">
        <f>+'SCC x Ano'!F271/'SCC x Ano'!F239-1</f>
        <v>-0.11973688882488598</v>
      </c>
      <c r="G239" s="16">
        <f>+'SCC x Ano'!G271/'SCC x Ano'!G239-1</f>
        <v>0.15931248992434077</v>
      </c>
      <c r="H239" s="16">
        <f>+'SCC x Ano'!H271/'SCC x Ano'!H239-1</f>
        <v>-0.15942178387422157</v>
      </c>
      <c r="I239" s="16">
        <f>+'SCC x Ano'!I271/'SCC x Ano'!I239-1</f>
        <v>-0.27224256319544726</v>
      </c>
      <c r="J239" s="16">
        <f>+'SCC x Ano'!J271/'SCC x Ano'!J239-1</f>
        <v>-4.0653447457799197E-2</v>
      </c>
      <c r="K239" s="16">
        <f>+'SCC x Ano'!K271/'SCC x Ano'!K239-1</f>
        <v>2.6621473050367106E-2</v>
      </c>
      <c r="L239" s="16">
        <f>+'SCC x Ano'!L271/'SCC x Ano'!L239-1</f>
        <v>-5.8311919360916842E-2</v>
      </c>
    </row>
    <row r="240" spans="1:12" x14ac:dyDescent="0.25">
      <c r="A240" s="123" t="s">
        <v>540</v>
      </c>
      <c r="B240" s="16">
        <f>+'SCC x Ano'!B272/'SCC x Ano'!B240-1</f>
        <v>0.29223427989818007</v>
      </c>
      <c r="C240" s="16">
        <f>+'SCC x Ano'!C272/'SCC x Ano'!C240-1</f>
        <v>-6.3920009821865964E-2</v>
      </c>
      <c r="D240" s="16">
        <f>+'SCC x Ano'!D272/'SCC x Ano'!D240-1</f>
        <v>-0.26557266417674708</v>
      </c>
      <c r="E240" s="16">
        <f>+'SCC x Ano'!E272/'SCC x Ano'!E240-1</f>
        <v>-0.2878119538690439</v>
      </c>
      <c r="F240" s="16">
        <f>+'SCC x Ano'!F272/'SCC x Ano'!F240-1</f>
        <v>-0.18965613877504617</v>
      </c>
      <c r="G240" s="16">
        <f>+'SCC x Ano'!G272/'SCC x Ano'!G240-1</f>
        <v>0.17295754457801649</v>
      </c>
      <c r="H240" s="16">
        <f>+'SCC x Ano'!H272/'SCC x Ano'!H240-1</f>
        <v>-0.1532181805108348</v>
      </c>
      <c r="I240" s="16">
        <f>+'SCC x Ano'!I272/'SCC x Ano'!I240-1</f>
        <v>-0.23517562478874821</v>
      </c>
      <c r="J240" s="16">
        <f>+'SCC x Ano'!J272/'SCC x Ano'!J240-1</f>
        <v>-1</v>
      </c>
      <c r="K240" s="16">
        <f>+'SCC x Ano'!K272/'SCC x Ano'!K240-1</f>
        <v>0.15767153539914935</v>
      </c>
      <c r="L240" s="16">
        <f>+'SCC x Ano'!L272/'SCC x Ano'!L240-1</f>
        <v>-0.17870705517595398</v>
      </c>
    </row>
    <row r="241" spans="1:12" x14ac:dyDescent="0.25">
      <c r="A241" s="123" t="s">
        <v>541</v>
      </c>
      <c r="B241" s="16">
        <f>+'SCC x Ano'!B273/'SCC x Ano'!B241-1</f>
        <v>3.4390503493406666E-2</v>
      </c>
      <c r="C241" s="16">
        <f>+'SCC x Ano'!C273/'SCC x Ano'!C241-1</f>
        <v>-5.1226446163128991E-2</v>
      </c>
      <c r="D241" s="16">
        <f>+'SCC x Ano'!D273/'SCC x Ano'!D241-1</f>
        <v>-0.23320968437084033</v>
      </c>
      <c r="E241" s="16">
        <f>+'SCC x Ano'!E273/'SCC x Ano'!E241-1</f>
        <v>0.13921040757047676</v>
      </c>
      <c r="F241" s="16">
        <f>+'SCC x Ano'!F273/'SCC x Ano'!F241-1</f>
        <v>-0.14891577292931935</v>
      </c>
      <c r="G241" s="16">
        <f>+'SCC x Ano'!G273/'SCC x Ano'!G241-1</f>
        <v>0.13539489737374066</v>
      </c>
      <c r="H241" s="16">
        <f>+'SCC x Ano'!H273/'SCC x Ano'!H241-1</f>
        <v>-0.15908958609410129</v>
      </c>
      <c r="I241" s="16">
        <f>+'SCC x Ano'!I273/'SCC x Ano'!I241-1</f>
        <v>-0.3132727494165537</v>
      </c>
      <c r="J241" s="16">
        <f>+'SCC x Ano'!J273/'SCC x Ano'!J241-1</f>
        <v>-0.20800227414436945</v>
      </c>
      <c r="K241" s="16">
        <f>+'SCC x Ano'!K273/'SCC x Ano'!K241-1</f>
        <v>1.5585146402366412E-2</v>
      </c>
      <c r="L241" s="16">
        <f>+'SCC x Ano'!L273/'SCC x Ano'!L241-1</f>
        <v>-0.14791248743223451</v>
      </c>
    </row>
    <row r="242" spans="1:12" x14ac:dyDescent="0.25">
      <c r="A242" s="123" t="s">
        <v>542</v>
      </c>
      <c r="B242" s="16">
        <f>+'SCC x Ano'!B274/'SCC x Ano'!B242-1</f>
        <v>0.14391866180647161</v>
      </c>
      <c r="C242" s="16">
        <f>+'SCC x Ano'!C274/'SCC x Ano'!C242-1</f>
        <v>-9.3672626852467911E-3</v>
      </c>
      <c r="D242" s="16">
        <f>+'SCC x Ano'!D274/'SCC x Ano'!D242-1</f>
        <v>-0.40863737659439869</v>
      </c>
      <c r="E242" s="16">
        <f>+'SCC x Ano'!E274/'SCC x Ano'!E242-1</f>
        <v>1.686648612635322E-2</v>
      </c>
      <c r="F242" s="16">
        <f>+'SCC x Ano'!F274/'SCC x Ano'!F242-1</f>
        <v>-9.4270166121931509E-2</v>
      </c>
      <c r="G242" s="16">
        <f>+'SCC x Ano'!G274/'SCC x Ano'!G242-1</f>
        <v>0.13463473371691825</v>
      </c>
      <c r="H242" s="16">
        <f>+'SCC x Ano'!H274/'SCC x Ano'!H242-1</f>
        <v>-0.24508698398627116</v>
      </c>
      <c r="I242" s="16">
        <f>+'SCC x Ano'!I274/'SCC x Ano'!I242-1</f>
        <v>1.5466167256991126E-2</v>
      </c>
      <c r="J242" s="16">
        <f>+'SCC x Ano'!J274/'SCC x Ano'!J242-1</f>
        <v>0.16038493256301423</v>
      </c>
      <c r="K242" s="16">
        <f>+'SCC x Ano'!K274/'SCC x Ano'!K242-1</f>
        <v>4.1001432689411477E-3</v>
      </c>
      <c r="L242" s="16">
        <f>+'SCC x Ano'!L274/'SCC x Ano'!L242-1</f>
        <v>-0.23285999206517172</v>
      </c>
    </row>
    <row r="243" spans="1:12" x14ac:dyDescent="0.25">
      <c r="A243" s="123" t="s">
        <v>543</v>
      </c>
      <c r="B243" s="16">
        <f>+'SCC x Ano'!B275/'SCC x Ano'!B243-1</f>
        <v>0.10334885543514316</v>
      </c>
      <c r="C243" s="16">
        <f>+'SCC x Ano'!C275/'SCC x Ano'!C243-1</f>
        <v>-0.24094591092095641</v>
      </c>
      <c r="D243" s="16">
        <f>+'SCC x Ano'!D275/'SCC x Ano'!D243-1</f>
        <v>-0.23467782865190845</v>
      </c>
      <c r="E243" s="16">
        <f>+'SCC x Ano'!E275/'SCC x Ano'!E243-1</f>
        <v>1.801361913648325E-2</v>
      </c>
      <c r="F243" s="16">
        <f>+'SCC x Ano'!F275/'SCC x Ano'!F243-1</f>
        <v>-0.13062106014791641</v>
      </c>
      <c r="G243" s="16">
        <f>+'SCC x Ano'!G275/'SCC x Ano'!G243-1</f>
        <v>-2.4176985242733151E-3</v>
      </c>
      <c r="H243" s="16">
        <f>+'SCC x Ano'!H275/'SCC x Ano'!H243-1</f>
        <v>-9.61613683746535E-2</v>
      </c>
      <c r="I243" s="16">
        <f>+'SCC x Ano'!I275/'SCC x Ano'!I243-1</f>
        <v>0.31869690827601582</v>
      </c>
      <c r="J243" s="16">
        <f>+'SCC x Ano'!J275/'SCC x Ano'!J243-1</f>
        <v>0.25004109419556353</v>
      </c>
      <c r="K243" s="16">
        <f>+'SCC x Ano'!K275/'SCC x Ano'!K243-1</f>
        <v>-0.26157107923226275</v>
      </c>
      <c r="L243" s="16">
        <f>+'SCC x Ano'!L275/'SCC x Ano'!L243-1</f>
        <v>-0.14597735707103587</v>
      </c>
    </row>
    <row r="244" spans="1:12" x14ac:dyDescent="0.25">
      <c r="A244" s="123" t="s">
        <v>544</v>
      </c>
      <c r="B244" s="16">
        <f>+'SCC x Ano'!B276/'SCC x Ano'!B244-1</f>
        <v>4.1849976494012786E-4</v>
      </c>
      <c r="C244" s="16">
        <f>+'SCC x Ano'!C276/'SCC x Ano'!C244-1</f>
        <v>-0.23473188244673004</v>
      </c>
      <c r="D244" s="16">
        <f>+'SCC x Ano'!D276/'SCC x Ano'!D244-1</f>
        <v>-0.16405188444666841</v>
      </c>
      <c r="E244" s="16">
        <f>+'SCC x Ano'!E276/'SCC x Ano'!E244-1</f>
        <v>0.17075421431672511</v>
      </c>
      <c r="F244" s="16">
        <f>+'SCC x Ano'!F276/'SCC x Ano'!F244-1</f>
        <v>-0.14166338725718941</v>
      </c>
      <c r="G244" s="16">
        <f>+'SCC x Ano'!G276/'SCC x Ano'!G244-1</f>
        <v>0.12634015577141056</v>
      </c>
      <c r="H244" s="16">
        <f>+'SCC x Ano'!H276/'SCC x Ano'!H244-1</f>
        <v>-0.21370719553300443</v>
      </c>
      <c r="I244" s="16">
        <f>+'SCC x Ano'!I276/'SCC x Ano'!I244-1</f>
        <v>-0.1010177464607791</v>
      </c>
      <c r="J244" s="16">
        <f>+'SCC x Ano'!J276/'SCC x Ano'!J244-1</f>
        <v>-1.1724767278062043E-2</v>
      </c>
      <c r="K244" s="16">
        <f>+'SCC x Ano'!K276/'SCC x Ano'!K244-1</f>
        <v>-0.11489867066546089</v>
      </c>
      <c r="L244" s="16">
        <f>+'SCC x Ano'!L276/'SCC x Ano'!L244-1</f>
        <v>-0.13385878986943223</v>
      </c>
    </row>
    <row r="245" spans="1:12" x14ac:dyDescent="0.25">
      <c r="A245" s="123" t="s">
        <v>545</v>
      </c>
      <c r="B245" s="16">
        <f>+'SCC x Ano'!B277/'SCC x Ano'!B245-1</f>
        <v>2.2945018860141664E-2</v>
      </c>
      <c r="C245" s="16">
        <f>+'SCC x Ano'!C277/'SCC x Ano'!C245-1</f>
        <v>-7.0842245962099426E-2</v>
      </c>
      <c r="D245" s="16">
        <f>+'SCC x Ano'!D277/'SCC x Ano'!D245-1</f>
        <v>-0.31025298566032367</v>
      </c>
      <c r="E245" s="16">
        <f>+'SCC x Ano'!E277/'SCC x Ano'!E245-1</f>
        <v>0.11640517682021856</v>
      </c>
      <c r="F245" s="16">
        <f>+'SCC x Ano'!F277/'SCC x Ano'!F245-1</f>
        <v>-0.12050670831937593</v>
      </c>
      <c r="G245" s="16">
        <f>+'SCC x Ano'!G277/'SCC x Ano'!G245-1</f>
        <v>-5.5382187324459764E-4</v>
      </c>
      <c r="H245" s="16">
        <f>+'SCC x Ano'!H277/'SCC x Ano'!H245-1</f>
        <v>-0.18308811819182125</v>
      </c>
      <c r="I245" s="16">
        <f>+'SCC x Ano'!I277/'SCC x Ano'!I245-1</f>
        <v>5.5051297355616757E-2</v>
      </c>
      <c r="J245" s="16">
        <f>+'SCC x Ano'!J277/'SCC x Ano'!J245-1</f>
        <v>-9.7673113444744053E-2</v>
      </c>
      <c r="K245" s="16">
        <f>+'SCC x Ano'!K277/'SCC x Ano'!K245-1</f>
        <v>5.4795608846016197E-2</v>
      </c>
      <c r="L245" s="16">
        <f>+'SCC x Ano'!L277/'SCC x Ano'!L245-1</f>
        <v>-0.15044000557251924</v>
      </c>
    </row>
    <row r="246" spans="1:12" x14ac:dyDescent="0.25">
      <c r="A246" s="123" t="s">
        <v>546</v>
      </c>
      <c r="B246" s="16">
        <f>+'SCC x Ano'!B278/'SCC x Ano'!B246-1</f>
        <v>5.2772186034144797E-2</v>
      </c>
      <c r="C246" s="16">
        <f>+'SCC x Ano'!C278/'SCC x Ano'!C246-1</f>
        <v>-8.5750411857773101E-2</v>
      </c>
      <c r="D246" s="16">
        <f>+'SCC x Ano'!D278/'SCC x Ano'!D246-1</f>
        <v>-0.31741255247651601</v>
      </c>
      <c r="E246" s="16">
        <f>+'SCC x Ano'!E278/'SCC x Ano'!E246-1</f>
        <v>-0.16365370495340981</v>
      </c>
      <c r="F246" s="16">
        <f>+'SCC x Ano'!F278/'SCC x Ano'!F246-1</f>
        <v>-0.15010758585611528</v>
      </c>
      <c r="G246" s="16">
        <f>+'SCC x Ano'!G278/'SCC x Ano'!G246-1</f>
        <v>-2.6084119028077501E-2</v>
      </c>
      <c r="H246" s="16">
        <f>+'SCC x Ano'!H278/'SCC x Ano'!H246-1</f>
        <v>-0.46413523029851089</v>
      </c>
      <c r="I246" s="16">
        <f>+'SCC x Ano'!I278/'SCC x Ano'!I246-1</f>
        <v>9.4739054923626442E-2</v>
      </c>
      <c r="J246" s="16">
        <f>+'SCC x Ano'!J278/'SCC x Ano'!J246-1</f>
        <v>-6.6114537090488201E-2</v>
      </c>
      <c r="K246" s="16">
        <f>+'SCC x Ano'!K278/'SCC x Ano'!K246-1</f>
        <v>-0.13522159113419419</v>
      </c>
      <c r="L246" s="16">
        <f>+'SCC x Ano'!L278/'SCC x Ano'!L246-1</f>
        <v>-0.1883800841748855</v>
      </c>
    </row>
    <row r="247" spans="1:12" x14ac:dyDescent="0.25">
      <c r="A247" s="123" t="s">
        <v>547</v>
      </c>
      <c r="B247" s="16">
        <f>+'SCC x Ano'!B279/'SCC x Ano'!B247-1</f>
        <v>0.12804926204125655</v>
      </c>
      <c r="C247" s="16">
        <f>+'SCC x Ano'!C279/'SCC x Ano'!C247-1</f>
        <v>-6.2265211093412209E-2</v>
      </c>
      <c r="D247" s="16">
        <f>+'SCC x Ano'!D279/'SCC x Ano'!D247-1</f>
        <v>-0.10080770239644432</v>
      </c>
      <c r="E247" s="16">
        <f>+'SCC x Ano'!E279/'SCC x Ano'!E247-1</f>
        <v>0.72997043590068578</v>
      </c>
      <c r="F247" s="16">
        <f>+'SCC x Ano'!F279/'SCC x Ano'!F247-1</f>
        <v>-0.14971404923411336</v>
      </c>
      <c r="G247" s="16">
        <f>+'SCC x Ano'!G279/'SCC x Ano'!G247-1</f>
        <v>2.7997973802439402E-2</v>
      </c>
      <c r="H247" s="16">
        <f>+'SCC x Ano'!H279/'SCC x Ano'!H247-1</f>
        <v>-0.17172732925856427</v>
      </c>
      <c r="I247" s="16">
        <f>+'SCC x Ano'!I279/'SCC x Ano'!I247-1</f>
        <v>-0.15624867793101171</v>
      </c>
      <c r="J247" s="16">
        <f>+'SCC x Ano'!J279/'SCC x Ano'!J247-1</f>
        <v>0.2010793918702265</v>
      </c>
      <c r="K247" s="16">
        <f>+'SCC x Ano'!K279/'SCC x Ano'!K247-1</f>
        <v>-0.1437741576294842</v>
      </c>
      <c r="L247" s="16">
        <f>+'SCC x Ano'!L279/'SCC x Ano'!L247-1</f>
        <v>-9.1819622531841283E-2</v>
      </c>
    </row>
    <row r="248" spans="1:12" x14ac:dyDescent="0.25">
      <c r="A248" s="123" t="s">
        <v>548</v>
      </c>
      <c r="B248" s="16">
        <f>+'SCC x Ano'!B280/'SCC x Ano'!B248-1</f>
        <v>3.3633711306095826E-3</v>
      </c>
      <c r="C248" s="16">
        <f>+'SCC x Ano'!C280/'SCC x Ano'!C248-1</f>
        <v>-6.4228804918598836E-2</v>
      </c>
      <c r="D248" s="16">
        <f>+'SCC x Ano'!D280/'SCC x Ano'!D248-1</f>
        <v>-0.32785282893122003</v>
      </c>
      <c r="E248" s="16">
        <f>+'SCC x Ano'!E280/'SCC x Ano'!E248-1</f>
        <v>0.11085568750572738</v>
      </c>
      <c r="F248" s="16">
        <f>+'SCC x Ano'!F280/'SCC x Ano'!F248-1</f>
        <v>-0.13744286809365203</v>
      </c>
      <c r="G248" s="16">
        <f>+'SCC x Ano'!G280/'SCC x Ano'!G248-1</f>
        <v>-2.8106833697548961E-2</v>
      </c>
      <c r="H248" s="16">
        <f>+'SCC x Ano'!H280/'SCC x Ano'!H248-1</f>
        <v>-6.5757555499062148E-2</v>
      </c>
      <c r="I248" s="16">
        <f>+'SCC x Ano'!I280/'SCC x Ano'!I248-1</f>
        <v>-0.1905092253009093</v>
      </c>
      <c r="J248" s="16">
        <f>+'SCC x Ano'!J280/'SCC x Ano'!J248-1</f>
        <v>-0.35123995031426791</v>
      </c>
      <c r="K248" s="16">
        <f>+'SCC x Ano'!K280/'SCC x Ano'!K248-1</f>
        <v>-3.39934004671546E-2</v>
      </c>
      <c r="L248" s="16">
        <f>+'SCC x Ano'!L280/'SCC x Ano'!L248-1</f>
        <v>-0.16514085130946343</v>
      </c>
    </row>
    <row r="249" spans="1:12" x14ac:dyDescent="0.25">
      <c r="A249" s="123" t="s">
        <v>549</v>
      </c>
      <c r="B249" s="16">
        <f>+'SCC x Ano'!B281/'SCC x Ano'!B249-1</f>
        <v>4.7604061229970185E-2</v>
      </c>
      <c r="C249" s="16">
        <f>+'SCC x Ano'!C281/'SCC x Ano'!C249-1</f>
        <v>8.9517314038278784E-3</v>
      </c>
      <c r="D249" s="16">
        <f>+'SCC x Ano'!D281/'SCC x Ano'!D249-1</f>
        <v>-0.24910478306608641</v>
      </c>
      <c r="E249" s="16">
        <f>+'SCC x Ano'!E281/'SCC x Ano'!E249-1</f>
        <v>7.2908922218907435E-2</v>
      </c>
      <c r="F249" s="16">
        <f>+'SCC x Ano'!F281/'SCC x Ano'!F249-1</f>
        <v>-0.13490375332915294</v>
      </c>
      <c r="G249" s="16">
        <f>+'SCC x Ano'!G281/'SCC x Ano'!G249-1</f>
        <v>-8.1804118278177129E-2</v>
      </c>
      <c r="H249" s="16">
        <f>+'SCC x Ano'!H281/'SCC x Ano'!H249-1</f>
        <v>-8.8336324807799516E-2</v>
      </c>
      <c r="I249" s="16">
        <f>+'SCC x Ano'!I281/'SCC x Ano'!I249-1</f>
        <v>-0.1932409716080804</v>
      </c>
      <c r="J249" s="16">
        <f>+'SCC x Ano'!J281/'SCC x Ano'!J249-1</f>
        <v>-0.25233544514942718</v>
      </c>
      <c r="K249" s="16">
        <f>+'SCC x Ano'!K281/'SCC x Ano'!K249-1</f>
        <v>-1.56788297818925E-2</v>
      </c>
      <c r="L249" s="16">
        <f>+'SCC x Ano'!L281/'SCC x Ano'!L249-1</f>
        <v>-0.14107172740456575</v>
      </c>
    </row>
    <row r="250" spans="1:12" x14ac:dyDescent="0.25">
      <c r="A250" s="123" t="s">
        <v>550</v>
      </c>
      <c r="B250" s="16">
        <f>+'SCC x Ano'!B282/'SCC x Ano'!B250-1</f>
        <v>5.8394348501633164E-2</v>
      </c>
      <c r="C250" s="16">
        <f>+'SCC x Ano'!C282/'SCC x Ano'!C250-1</f>
        <v>-8.3099664118514216E-2</v>
      </c>
      <c r="D250" s="16">
        <f>+'SCC x Ano'!D282/'SCC x Ano'!D250-1</f>
        <v>-0.36660660693360958</v>
      </c>
      <c r="E250" s="16">
        <f>+'SCC x Ano'!E282/'SCC x Ano'!E250-1</f>
        <v>1.4393359315780438</v>
      </c>
      <c r="F250" s="16">
        <f>+'SCC x Ano'!F282/'SCC x Ano'!F250-1</f>
        <v>-0.14667082861589564</v>
      </c>
      <c r="G250" s="16">
        <f>+'SCC x Ano'!G282/'SCC x Ano'!G250-1</f>
        <v>-2.2423234394667424E-2</v>
      </c>
      <c r="H250" s="16">
        <f>+'SCC x Ano'!H282/'SCC x Ano'!H250-1</f>
        <v>-5.0482977239084015E-2</v>
      </c>
      <c r="I250" s="16">
        <f>+'SCC x Ano'!I282/'SCC x Ano'!I250-1</f>
        <v>-3.1136574388846983E-2</v>
      </c>
      <c r="J250" s="16">
        <f>+'SCC x Ano'!J282/'SCC x Ano'!J250-1</f>
        <v>0.27562679079899244</v>
      </c>
      <c r="K250" s="16">
        <f>+'SCC x Ano'!K282/'SCC x Ano'!K250-1</f>
        <v>-2.7343671229844713E-2</v>
      </c>
      <c r="L250" s="16">
        <f>+'SCC x Ano'!L282/'SCC x Ano'!L250-1</f>
        <v>-0.17400511448857259</v>
      </c>
    </row>
    <row r="251" spans="1:12" x14ac:dyDescent="0.25">
      <c r="A251" s="123" t="s">
        <v>551</v>
      </c>
      <c r="B251" s="16">
        <f>+'SCC x Ano'!B283/'SCC x Ano'!B251-1</f>
        <v>6.948291073419588E-2</v>
      </c>
      <c r="C251" s="16">
        <f>+'SCC x Ano'!C283/'SCC x Ano'!C251-1</f>
        <v>-0.16266572697185766</v>
      </c>
      <c r="D251" s="16">
        <f>+'SCC x Ano'!D283/'SCC x Ano'!D251-1</f>
        <v>-0.44063171328853146</v>
      </c>
      <c r="E251" s="16">
        <f>+'SCC x Ano'!E283/'SCC x Ano'!E251-1</f>
        <v>-0.1080927534563827</v>
      </c>
      <c r="F251" s="16">
        <f>+'SCC x Ano'!F283/'SCC x Ano'!F251-1</f>
        <v>-0.16717789980642306</v>
      </c>
      <c r="G251" s="16">
        <f>+'SCC x Ano'!G283/'SCC x Ano'!G251-1</f>
        <v>-1.4551416175727194E-2</v>
      </c>
      <c r="H251" s="16">
        <f>+'SCC x Ano'!H283/'SCC x Ano'!H251-1</f>
        <v>-7.1389253168487654E-2</v>
      </c>
      <c r="I251" s="16">
        <f>+'SCC x Ano'!I283/'SCC x Ano'!I251-1</f>
        <v>-0.11199101748467832</v>
      </c>
      <c r="J251" s="16">
        <f>+'SCC x Ano'!J283/'SCC x Ano'!J251-1</f>
        <v>-0.14063447714642574</v>
      </c>
      <c r="K251" s="16">
        <f>+'SCC x Ano'!K283/'SCC x Ano'!K251-1</f>
        <v>-0.15001822373536111</v>
      </c>
      <c r="L251" s="16">
        <f>+'SCC x Ano'!L283/'SCC x Ano'!L251-1</f>
        <v>-0.233771976334059</v>
      </c>
    </row>
    <row r="252" spans="1:12" x14ac:dyDescent="0.25">
      <c r="A252" s="123" t="s">
        <v>552</v>
      </c>
      <c r="B252" s="16">
        <f>+'SCC x Ano'!B284/'SCC x Ano'!B252-1</f>
        <v>7.7037664168983166E-2</v>
      </c>
      <c r="C252" s="16">
        <f>+'SCC x Ano'!C284/'SCC x Ano'!C252-1</f>
        <v>3.0111217585343519E-2</v>
      </c>
      <c r="D252" s="16">
        <f>+'SCC x Ano'!D284/'SCC x Ano'!D252-1</f>
        <v>-0.26712992654233503</v>
      </c>
      <c r="E252" s="16">
        <f>+'SCC x Ano'!E284/'SCC x Ano'!E252-1</f>
        <v>0.5186786663518308</v>
      </c>
      <c r="F252" s="16">
        <f>+'SCC x Ano'!F284/'SCC x Ano'!F252-1</f>
        <v>-0.12516405999495916</v>
      </c>
      <c r="G252" s="16">
        <f>+'SCC x Ano'!G284/'SCC x Ano'!G252-1</f>
        <v>2.0902100499277987E-2</v>
      </c>
      <c r="H252" s="16">
        <f>+'SCC x Ano'!H284/'SCC x Ano'!H252-1</f>
        <v>-0.10533467881905489</v>
      </c>
      <c r="I252" s="16">
        <f>+'SCC x Ano'!I284/'SCC x Ano'!I252-1</f>
        <v>-0.12478392219003431</v>
      </c>
      <c r="J252" s="16">
        <f>+'SCC x Ano'!J284/'SCC x Ano'!J252-1</f>
        <v>-8.3083288865919647E-2</v>
      </c>
      <c r="K252" s="16">
        <f>+'SCC x Ano'!K284/'SCC x Ano'!K252-1</f>
        <v>-0.10257548056319987</v>
      </c>
      <c r="L252" s="16">
        <f>+'SCC x Ano'!L284/'SCC x Ano'!L252-1</f>
        <v>-0.15595857855932671</v>
      </c>
    </row>
    <row r="253" spans="1:12" x14ac:dyDescent="0.25">
      <c r="A253" s="123" t="s">
        <v>553</v>
      </c>
      <c r="B253" s="16">
        <f>+'SCC x Ano'!B285/'SCC x Ano'!B253-1</f>
        <v>-4.0213914256683747E-2</v>
      </c>
      <c r="C253" s="16">
        <f>+'SCC x Ano'!C285/'SCC x Ano'!C253-1</f>
        <v>-0.27413036809482616</v>
      </c>
      <c r="D253" s="16">
        <f>+'SCC x Ano'!D285/'SCC x Ano'!D253-1</f>
        <v>-0.14521387665496821</v>
      </c>
      <c r="E253" s="16">
        <f>+'SCC x Ano'!E285/'SCC x Ano'!E253-1</f>
        <v>0.31185880125630683</v>
      </c>
      <c r="F253" s="16">
        <f>+'SCC x Ano'!F285/'SCC x Ano'!F253-1</f>
        <v>-9.8856563075153225E-2</v>
      </c>
      <c r="G253" s="16">
        <f>+'SCC x Ano'!G285/'SCC x Ano'!G253-1</f>
        <v>3.4477460576366248E-2</v>
      </c>
      <c r="H253" s="16">
        <f>+'SCC x Ano'!H285/'SCC x Ano'!H253-1</f>
        <v>-0.18948521015295905</v>
      </c>
      <c r="I253" s="16">
        <f>+'SCC x Ano'!I285/'SCC x Ano'!I253-1</f>
        <v>-0.11309722328053429</v>
      </c>
      <c r="J253" s="16">
        <f>+'SCC x Ano'!J285/'SCC x Ano'!J253-1</f>
        <v>-0.88258980699567102</v>
      </c>
      <c r="K253" s="16">
        <f>+'SCC x Ano'!K285/'SCC x Ano'!K253-1</f>
        <v>0.10434834200807153</v>
      </c>
      <c r="L253" s="16">
        <f>+'SCC x Ano'!L285/'SCC x Ano'!L253-1</f>
        <v>-0.10232205175049514</v>
      </c>
    </row>
    <row r="254" spans="1:12" x14ac:dyDescent="0.25">
      <c r="A254" s="123" t="s">
        <v>554</v>
      </c>
      <c r="B254" s="16">
        <f>+'SCC x Ano'!B286/'SCC x Ano'!B254-1</f>
        <v>3.3403258220320531E-2</v>
      </c>
      <c r="C254" s="16">
        <f>+'SCC x Ano'!C286/'SCC x Ano'!C254-1</f>
        <v>2.7023233777351718E-2</v>
      </c>
      <c r="D254" s="16">
        <f>+'SCC x Ano'!D286/'SCC x Ano'!D254-1</f>
        <v>-0.14040097824413367</v>
      </c>
      <c r="E254" s="16">
        <f>+'SCC x Ano'!E286/'SCC x Ano'!E254-1</f>
        <v>0.46332619160271871</v>
      </c>
      <c r="F254" s="16">
        <f>+'SCC x Ano'!F286/'SCC x Ano'!F254-1</f>
        <v>-0.1306261369611651</v>
      </c>
      <c r="G254" s="16">
        <f>+'SCC x Ano'!G286/'SCC x Ano'!G254-1</f>
        <v>5.7133821175679333E-2</v>
      </c>
      <c r="H254" s="16">
        <f>+'SCC x Ano'!H286/'SCC x Ano'!H254-1</f>
        <v>-0.10293823367453692</v>
      </c>
      <c r="I254" s="16">
        <f>+'SCC x Ano'!I286/'SCC x Ano'!I254-1</f>
        <v>-8.6796076278335188E-2</v>
      </c>
      <c r="J254" s="16">
        <f>+'SCC x Ano'!J286/'SCC x Ano'!J254-1</f>
        <v>2.5742735991848162</v>
      </c>
      <c r="K254" s="16">
        <f>+'SCC x Ano'!K286/'SCC x Ano'!K254-1</f>
        <v>2.1461899067337864E-2</v>
      </c>
      <c r="L254" s="16">
        <f>+'SCC x Ano'!L286/'SCC x Ano'!L254-1</f>
        <v>-8.5721289050905147E-2</v>
      </c>
    </row>
    <row r="255" spans="1:12" x14ac:dyDescent="0.25">
      <c r="A255" s="123" t="s">
        <v>555</v>
      </c>
      <c r="B255" s="16">
        <f>+'SCC x Ano'!B287/'SCC x Ano'!B255-1</f>
        <v>9.7914207964327593E-2</v>
      </c>
      <c r="C255" s="16">
        <f>+'SCC x Ano'!C287/'SCC x Ano'!C255-1</f>
        <v>-0.31247592012348635</v>
      </c>
      <c r="D255" s="16">
        <f>+'SCC x Ano'!D287/'SCC x Ano'!D255-1</f>
        <v>3.605990029710715E-2</v>
      </c>
      <c r="E255" s="16">
        <f>+'SCC x Ano'!E287/'SCC x Ano'!E255-1</f>
        <v>0.42624226758587191</v>
      </c>
      <c r="F255" s="16">
        <f>+'SCC x Ano'!F287/'SCC x Ano'!F255-1</f>
        <v>-0.15993912579680158</v>
      </c>
      <c r="G255" s="16">
        <f>+'SCC x Ano'!G287/'SCC x Ano'!G255-1</f>
        <v>-3.1600662012313152E-2</v>
      </c>
      <c r="H255" s="16">
        <f>+'SCC x Ano'!H287/'SCC x Ano'!H255-1</f>
        <v>-0.10464674143228847</v>
      </c>
      <c r="I255" s="16">
        <f>+'SCC x Ano'!I287/'SCC x Ano'!I255-1</f>
        <v>-1.9911410416843078E-2</v>
      </c>
      <c r="J255" s="16">
        <f>+'SCC x Ano'!J287/'SCC x Ano'!J255-1</f>
        <v>-0.12307455900121633</v>
      </c>
      <c r="K255" s="16">
        <f>+'SCC x Ano'!K287/'SCC x Ano'!K255-1</f>
        <v>-5.1028663832009324E-2</v>
      </c>
      <c r="L255" s="16">
        <f>+'SCC x Ano'!L287/'SCC x Ano'!L255-1</f>
        <v>-3.3520388484180819E-2</v>
      </c>
    </row>
    <row r="256" spans="1:12" x14ac:dyDescent="0.25">
      <c r="A256" s="133" t="s">
        <v>95</v>
      </c>
      <c r="B256" s="16">
        <f>+'SCC x Ano'!B288/'SCC x Ano'!B256-1</f>
        <v>4.2344808430869518E-2</v>
      </c>
      <c r="C256" s="16">
        <f>+'SCC x Ano'!C288/'SCC x Ano'!C256-1</f>
        <v>-8.0913780075666408E-2</v>
      </c>
      <c r="D256" s="16">
        <f>+'SCC x Ano'!D288/'SCC x Ano'!D256-1</f>
        <v>-0.23894962330246583</v>
      </c>
      <c r="E256" s="16">
        <f>+'SCC x Ano'!E288/'SCC x Ano'!E256-1</f>
        <v>0.16022528938292768</v>
      </c>
      <c r="F256" s="16">
        <f>+'SCC x Ano'!F288/'SCC x Ano'!F256-1</f>
        <v>-0.13708446589945</v>
      </c>
      <c r="G256" s="16">
        <f>+'SCC x Ano'!G288/'SCC x Ano'!G256-1</f>
        <v>-6.9927855580598219E-3</v>
      </c>
      <c r="H256" s="16">
        <f>+'SCC x Ano'!H288/'SCC x Ano'!H256-1</f>
        <v>-0.10362428304996452</v>
      </c>
      <c r="I256" s="16">
        <f>+'SCC x Ano'!I288/'SCC x Ano'!I256-1</f>
        <v>-0.15242671994407375</v>
      </c>
      <c r="J256" s="16">
        <f>+'SCC x Ano'!J288/'SCC x Ano'!J256-1</f>
        <v>-0.10413700260419922</v>
      </c>
      <c r="K256" s="16">
        <f>+'SCC x Ano'!K288/'SCC x Ano'!K256-1</f>
        <v>-4.220820806923975E-2</v>
      </c>
      <c r="L256" s="16">
        <f>+'SCC x Ano'!L288/'SCC x Ano'!L256-1</f>
        <v>-0.14465700460904418</v>
      </c>
    </row>
    <row r="259" spans="1:12" x14ac:dyDescent="0.25">
      <c r="A259" s="123"/>
      <c r="B259" s="123">
        <f>B227+1</f>
        <v>2016</v>
      </c>
      <c r="C259" s="123">
        <f t="shared" ref="C259:L259" si="0">C227+1</f>
        <v>2016</v>
      </c>
      <c r="D259" s="123">
        <f t="shared" si="0"/>
        <v>2016</v>
      </c>
      <c r="E259" s="123">
        <f t="shared" si="0"/>
        <v>2016</v>
      </c>
      <c r="F259" s="123">
        <f t="shared" si="0"/>
        <v>2016</v>
      </c>
      <c r="G259" s="123">
        <f t="shared" si="0"/>
        <v>2016</v>
      </c>
      <c r="H259" s="123">
        <f t="shared" si="0"/>
        <v>2016</v>
      </c>
      <c r="I259" s="123">
        <f t="shared" si="0"/>
        <v>2016</v>
      </c>
      <c r="J259" s="123">
        <f t="shared" si="0"/>
        <v>2016</v>
      </c>
      <c r="K259" s="123">
        <f t="shared" si="0"/>
        <v>2016</v>
      </c>
      <c r="L259" s="123">
        <f t="shared" si="0"/>
        <v>2016</v>
      </c>
    </row>
    <row r="260" spans="1:12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939</v>
      </c>
    </row>
    <row r="261" spans="1:12" x14ac:dyDescent="0.25">
      <c r="A261" s="123" t="s">
        <v>529</v>
      </c>
      <c r="B261" s="16">
        <f>+'SCC x Ano'!B293/'SCC x Ano'!B261-1</f>
        <v>-1.8957405396330618E-2</v>
      </c>
      <c r="C261" s="16">
        <f>+'SCC x Ano'!C293/'SCC x Ano'!C261-1</f>
        <v>7.4290714377242661E-2</v>
      </c>
      <c r="D261" s="16">
        <f>+'SCC x Ano'!D293/'SCC x Ano'!D261-1</f>
        <v>-9.8124437084532889E-2</v>
      </c>
      <c r="E261" s="16">
        <f>+'SCC x Ano'!E293/'SCC x Ano'!E261-1</f>
        <v>0.79594974940343954</v>
      </c>
      <c r="F261" s="16">
        <f>+'SCC x Ano'!F293/'SCC x Ano'!F261-1</f>
        <v>-0.10530335208394614</v>
      </c>
      <c r="G261" s="16">
        <f>+'SCC x Ano'!G293/'SCC x Ano'!G261-1</f>
        <v>0.16083682857367965</v>
      </c>
      <c r="H261" s="16">
        <f>+'SCC x Ano'!H293/'SCC x Ano'!H261-1</f>
        <v>-3.856853217022449E-3</v>
      </c>
      <c r="I261" s="16">
        <f>+'SCC x Ano'!I293/'SCC x Ano'!I261-1</f>
        <v>3.2763544162705882E-2</v>
      </c>
      <c r="J261" s="16">
        <f>+'SCC x Ano'!J293/'SCC x Ano'!J261-1</f>
        <v>-3.812621551027906E-2</v>
      </c>
      <c r="K261" s="16">
        <f>+'SCC x Ano'!K293/'SCC x Ano'!K261-1</f>
        <v>-1.0985097461838289E-2</v>
      </c>
      <c r="L261" s="16">
        <f>+'SCC x Ano'!L293/'SCC x Ano'!L261-1</f>
        <v>-7.7284289620381585E-2</v>
      </c>
    </row>
    <row r="262" spans="1:12" x14ac:dyDescent="0.25">
      <c r="A262" s="123" t="s">
        <v>530</v>
      </c>
      <c r="B262" s="16">
        <f>+'SCC x Ano'!B294/'SCC x Ano'!B262-1</f>
        <v>-0.4332775939647302</v>
      </c>
      <c r="C262" s="16">
        <f>+'SCC x Ano'!C294/'SCC x Ano'!C262-1</f>
        <v>-0.19025179098855194</v>
      </c>
      <c r="D262" s="16">
        <f>+'SCC x Ano'!D294/'SCC x Ano'!D262-1</f>
        <v>-9.6548431990835959E-2</v>
      </c>
      <c r="E262" s="16" t="e">
        <f>+'SCC x Ano'!E294/'SCC x Ano'!E262-1</f>
        <v>#DIV/0!</v>
      </c>
      <c r="F262" s="16">
        <f>+'SCC x Ano'!F294/'SCC x Ano'!F262-1</f>
        <v>6.7524795641015434E-2</v>
      </c>
      <c r="G262" s="16">
        <f>+'SCC x Ano'!G294/'SCC x Ano'!G262-1</f>
        <v>-0.15435806213137027</v>
      </c>
      <c r="H262" s="16">
        <f>+'SCC x Ano'!H294/'SCC x Ano'!H262-1</f>
        <v>-4.2063201506923442E-2</v>
      </c>
      <c r="I262" s="16">
        <f>+'SCC x Ano'!I294/'SCC x Ano'!I262-1</f>
        <v>-0.43656830580781814</v>
      </c>
      <c r="J262" s="16">
        <f>+'SCC x Ano'!J294/'SCC x Ano'!J262-1</f>
        <v>1.2167144097417566</v>
      </c>
      <c r="K262" s="16">
        <f>+'SCC x Ano'!K294/'SCC x Ano'!K262-1</f>
        <v>0.27595699053806966</v>
      </c>
      <c r="L262" s="16">
        <f>+'SCC x Ano'!L294/'SCC x Ano'!L262-1</f>
        <v>0.11848768089878225</v>
      </c>
    </row>
    <row r="263" spans="1:12" x14ac:dyDescent="0.25">
      <c r="A263" s="123" t="s">
        <v>531</v>
      </c>
      <c r="B263" s="16">
        <f>+'SCC x Ano'!B295/'SCC x Ano'!B263-1</f>
        <v>6.7270525994497454E-2</v>
      </c>
      <c r="C263" s="16">
        <f>+'SCC x Ano'!C295/'SCC x Ano'!C263-1</f>
        <v>-0.28308483614349811</v>
      </c>
      <c r="D263" s="16">
        <f>+'SCC x Ano'!D295/'SCC x Ano'!D263-1</f>
        <v>-0.14484957087884498</v>
      </c>
      <c r="E263" s="16">
        <f>+'SCC x Ano'!E295/'SCC x Ano'!E263-1</f>
        <v>1.9132893495707028</v>
      </c>
      <c r="F263" s="16">
        <f>+'SCC x Ano'!F295/'SCC x Ano'!F263-1</f>
        <v>3.6577799073489459E-2</v>
      </c>
      <c r="G263" s="16">
        <f>+'SCC x Ano'!G295/'SCC x Ano'!G263-1</f>
        <v>0.30426294726684189</v>
      </c>
      <c r="H263" s="16">
        <f>+'SCC x Ano'!H295/'SCC x Ano'!H263-1</f>
        <v>-1.0312403586035246E-2</v>
      </c>
      <c r="I263" s="16">
        <f>+'SCC x Ano'!I295/'SCC x Ano'!I263-1</f>
        <v>-0.26696273270495008</v>
      </c>
      <c r="J263" s="16" t="e">
        <f>+'SCC x Ano'!J295/'SCC x Ano'!J263-1</f>
        <v>#DIV/0!</v>
      </c>
      <c r="K263" s="16">
        <f>+'SCC x Ano'!K295/'SCC x Ano'!K263-1</f>
        <v>9.0762353416844466E-3</v>
      </c>
      <c r="L263" s="16">
        <f>+'SCC x Ano'!L295/'SCC x Ano'!L263-1</f>
        <v>-4.7934038777412313E-2</v>
      </c>
    </row>
    <row r="264" spans="1:12" x14ac:dyDescent="0.25">
      <c r="A264" s="123" t="s">
        <v>532</v>
      </c>
      <c r="B264" s="16">
        <f>+'SCC x Ano'!B296/'SCC x Ano'!B264-1</f>
        <v>-0.20335607945262646</v>
      </c>
      <c r="C264" s="16">
        <f>+'SCC x Ano'!C296/'SCC x Ano'!C264-1</f>
        <v>49.842170477325773</v>
      </c>
      <c r="D264" s="16">
        <f>+'SCC x Ano'!D296/'SCC x Ano'!D264-1</f>
        <v>-2.6348662132737899E-2</v>
      </c>
      <c r="E264" s="16" t="e">
        <f>+'SCC x Ano'!E296/'SCC x Ano'!E264-1</f>
        <v>#DIV/0!</v>
      </c>
      <c r="F264" s="16">
        <f>+'SCC x Ano'!F296/'SCC x Ano'!F264-1</f>
        <v>-9.5542253608257743E-2</v>
      </c>
      <c r="G264" s="16">
        <f>+'SCC x Ano'!G296/'SCC x Ano'!G264-1</f>
        <v>-6.1919350649091931E-2</v>
      </c>
      <c r="H264" s="16">
        <f>+'SCC x Ano'!H296/'SCC x Ano'!H264-1</f>
        <v>-0.18232142636916637</v>
      </c>
      <c r="I264" s="16">
        <f>+'SCC x Ano'!I296/'SCC x Ano'!I264-1</f>
        <v>0.20192278870791136</v>
      </c>
      <c r="J264" s="16">
        <f>+'SCC x Ano'!J296/'SCC x Ano'!J264-1</f>
        <v>0.12604035649127465</v>
      </c>
      <c r="K264" s="16">
        <f>+'SCC x Ano'!K296/'SCC x Ano'!K264-1</f>
        <v>-0.56890051181429802</v>
      </c>
      <c r="L264" s="16">
        <f>+'SCC x Ano'!L296/'SCC x Ano'!L264-1</f>
        <v>-1.6894393832265098E-2</v>
      </c>
    </row>
    <row r="265" spans="1:12" x14ac:dyDescent="0.25">
      <c r="A265" s="123" t="s">
        <v>533</v>
      </c>
      <c r="B265" s="16">
        <f>+'SCC x Ano'!B297/'SCC x Ano'!B265-1</f>
        <v>2.2820298672018513E-2</v>
      </c>
      <c r="C265" s="16">
        <f>+'SCC x Ano'!C297/'SCC x Ano'!C265-1</f>
        <v>-0.35836597716734608</v>
      </c>
      <c r="D265" s="16">
        <f>+'SCC x Ano'!D297/'SCC x Ano'!D265-1</f>
        <v>-8.6400999887742969E-2</v>
      </c>
      <c r="E265" s="16">
        <f>+'SCC x Ano'!E297/'SCC x Ano'!E265-1</f>
        <v>-7.051378645160733E-2</v>
      </c>
      <c r="F265" s="16">
        <f>+'SCC x Ano'!F297/'SCC x Ano'!F265-1</f>
        <v>-8.4153225590402392E-2</v>
      </c>
      <c r="G265" s="16">
        <f>+'SCC x Ano'!G297/'SCC x Ano'!G265-1</f>
        <v>8.7287511537093021E-3</v>
      </c>
      <c r="H265" s="16">
        <f>+'SCC x Ano'!H297/'SCC x Ano'!H265-1</f>
        <v>-8.7363813816754288E-2</v>
      </c>
      <c r="I265" s="16">
        <f>+'SCC x Ano'!I297/'SCC x Ano'!I265-1</f>
        <v>-0.13404869643389017</v>
      </c>
      <c r="J265" s="16">
        <f>+'SCC x Ano'!J297/'SCC x Ano'!J265-1</f>
        <v>-4.8318866872986033E-2</v>
      </c>
      <c r="K265" s="16">
        <f>+'SCC x Ano'!K297/'SCC x Ano'!K265-1</f>
        <v>-9.8035109917600449E-2</v>
      </c>
      <c r="L265" s="16">
        <f>+'SCC x Ano'!L297/'SCC x Ano'!L265-1</f>
        <v>-8.1651696131517015E-2</v>
      </c>
    </row>
    <row r="266" spans="1:12" x14ac:dyDescent="0.25">
      <c r="A266" s="123" t="s">
        <v>534</v>
      </c>
      <c r="B266" s="16">
        <f>+'SCC x Ano'!B298/'SCC x Ano'!B266-1</f>
        <v>-5.6034859164139084E-2</v>
      </c>
      <c r="C266" s="16">
        <f>+'SCC x Ano'!C298/'SCC x Ano'!C266-1</f>
        <v>-0.85898242930416324</v>
      </c>
      <c r="D266" s="16">
        <f>+'SCC x Ano'!D298/'SCC x Ano'!D266-1</f>
        <v>-5.4683873724171495E-2</v>
      </c>
      <c r="E266" s="16">
        <f>+'SCC x Ano'!E298/'SCC x Ano'!E266-1</f>
        <v>-0.49526437186193029</v>
      </c>
      <c r="F266" s="16">
        <f>+'SCC x Ano'!F298/'SCC x Ano'!F266-1</f>
        <v>4.4721725173304971E-2</v>
      </c>
      <c r="G266" s="16">
        <f>+'SCC x Ano'!G298/'SCC x Ano'!G266-1</f>
        <v>-0.14184302208516408</v>
      </c>
      <c r="H266" s="16">
        <f>+'SCC x Ano'!H298/'SCC x Ano'!H266-1</f>
        <v>-5.3470653127961509E-2</v>
      </c>
      <c r="I266" s="16">
        <f>+'SCC x Ano'!I298/'SCC x Ano'!I266-1</f>
        <v>-3.4344606605186234E-2</v>
      </c>
      <c r="J266" s="16">
        <f>+'SCC x Ano'!J298/'SCC x Ano'!J266-1</f>
        <v>-9.246728578544805E-2</v>
      </c>
      <c r="K266" s="16">
        <f>+'SCC x Ano'!K298/'SCC x Ano'!K266-1</f>
        <v>-0.53765709427497832</v>
      </c>
      <c r="L266" s="16">
        <f>+'SCC x Ano'!L298/'SCC x Ano'!L266-1</f>
        <v>-4.9367105977470294E-2</v>
      </c>
    </row>
    <row r="267" spans="1:12" x14ac:dyDescent="0.25">
      <c r="A267" s="123" t="s">
        <v>535</v>
      </c>
      <c r="B267" s="16">
        <f>+'SCC x Ano'!B299/'SCC x Ano'!B267-1</f>
        <v>-0.15027404559170698</v>
      </c>
      <c r="C267" s="16">
        <f>+'SCC x Ano'!C299/'SCC x Ano'!C267-1</f>
        <v>4.156179569623716</v>
      </c>
      <c r="D267" s="16">
        <f>+'SCC x Ano'!D299/'SCC x Ano'!D267-1</f>
        <v>-4.7093052625256981E-2</v>
      </c>
      <c r="E267" s="16">
        <f>+'SCC x Ano'!E299/'SCC x Ano'!E267-1</f>
        <v>0.14307689863332596</v>
      </c>
      <c r="F267" s="16">
        <f>+'SCC x Ano'!F299/'SCC x Ano'!F267-1</f>
        <v>-1.7007884017620545E-2</v>
      </c>
      <c r="G267" s="16">
        <f>+'SCC x Ano'!G299/'SCC x Ano'!G267-1</f>
        <v>4.4869275991529678E-2</v>
      </c>
      <c r="H267" s="16">
        <f>+'SCC x Ano'!H299/'SCC x Ano'!H267-1</f>
        <v>-8.4423432044057445E-2</v>
      </c>
      <c r="I267" s="16">
        <f>+'SCC x Ano'!I299/'SCC x Ano'!I267-1</f>
        <v>-1.7860895338757787E-2</v>
      </c>
      <c r="J267" s="16">
        <f>+'SCC x Ano'!J299/'SCC x Ano'!J267-1</f>
        <v>2.7978622759919869</v>
      </c>
      <c r="K267" s="16">
        <f>+'SCC x Ano'!K299/'SCC x Ano'!K267-1</f>
        <v>-0.13007529685549646</v>
      </c>
      <c r="L267" s="16">
        <f>+'SCC x Ano'!L299/'SCC x Ano'!L267-1</f>
        <v>-1.5330359248013292E-2</v>
      </c>
    </row>
    <row r="268" spans="1:12" x14ac:dyDescent="0.25">
      <c r="A268" s="123" t="s">
        <v>536</v>
      </c>
      <c r="B268" s="16">
        <f>+'SCC x Ano'!B300/'SCC x Ano'!B268-1</f>
        <v>-5.2477262443366812E-2</v>
      </c>
      <c r="C268" s="16">
        <f>+'SCC x Ano'!C300/'SCC x Ano'!C268-1</f>
        <v>-3.5471748404419357E-2</v>
      </c>
      <c r="D268" s="16">
        <f>+'SCC x Ano'!D300/'SCC x Ano'!D268-1</f>
        <v>-4.2278192050890562E-2</v>
      </c>
      <c r="E268" s="16">
        <f>+'SCC x Ano'!E300/'SCC x Ano'!E268-1</f>
        <v>0.1787291173808645</v>
      </c>
      <c r="F268" s="16">
        <f>+'SCC x Ano'!F300/'SCC x Ano'!F268-1</f>
        <v>-5.4343658977566101E-2</v>
      </c>
      <c r="G268" s="16">
        <f>+'SCC x Ano'!G300/'SCC x Ano'!G268-1</f>
        <v>-2.0797682404688156E-2</v>
      </c>
      <c r="H268" s="16">
        <f>+'SCC x Ano'!H300/'SCC x Ano'!H268-1</f>
        <v>-0.28330038804809066</v>
      </c>
      <c r="I268" s="16">
        <f>+'SCC x Ano'!I300/'SCC x Ano'!I268-1</f>
        <v>-0.28723080571014048</v>
      </c>
      <c r="J268" s="16">
        <f>+'SCC x Ano'!J300/'SCC x Ano'!J268-1</f>
        <v>-8.3705227914692371E-2</v>
      </c>
      <c r="K268" s="16">
        <f>+'SCC x Ano'!K300/'SCC x Ano'!K268-1</f>
        <v>6.9948126816558487E-2</v>
      </c>
      <c r="L268" s="16">
        <f>+'SCC x Ano'!L300/'SCC x Ano'!L268-1</f>
        <v>-5.0029713909361173E-2</v>
      </c>
    </row>
    <row r="269" spans="1:12" x14ac:dyDescent="0.25">
      <c r="A269" s="123" t="s">
        <v>537</v>
      </c>
      <c r="B269" s="16">
        <f>+'SCC x Ano'!B301/'SCC x Ano'!B269-1</f>
        <v>-5.2543887076884177E-2</v>
      </c>
      <c r="C269" s="16">
        <f>+'SCC x Ano'!C301/'SCC x Ano'!C269-1</f>
        <v>-9.418157657492765E-3</v>
      </c>
      <c r="D269" s="16">
        <f>+'SCC x Ano'!D301/'SCC x Ano'!D269-1</f>
        <v>-7.0701847081706459E-2</v>
      </c>
      <c r="E269" s="16">
        <f>+'SCC x Ano'!E301/'SCC x Ano'!E269-1</f>
        <v>0.1554851064979641</v>
      </c>
      <c r="F269" s="16">
        <f>+'SCC x Ano'!F301/'SCC x Ano'!F269-1</f>
        <v>7.7226973705871726E-2</v>
      </c>
      <c r="G269" s="16">
        <f>+'SCC x Ano'!G301/'SCC x Ano'!G269-1</f>
        <v>3.4730944647350048E-2</v>
      </c>
      <c r="H269" s="16">
        <f>+'SCC x Ano'!H301/'SCC x Ano'!H269-1</f>
        <v>2.3540528455890497E-2</v>
      </c>
      <c r="I269" s="16">
        <f>+'SCC x Ano'!I301/'SCC x Ano'!I269-1</f>
        <v>0.12541997030281671</v>
      </c>
      <c r="J269" s="16">
        <f>+'SCC x Ano'!J301/'SCC x Ano'!J269-1</f>
        <v>20.429040918586129</v>
      </c>
      <c r="K269" s="16">
        <f>+'SCC x Ano'!K301/'SCC x Ano'!K269-1</f>
        <v>-4.6718312473687407E-2</v>
      </c>
      <c r="L269" s="16">
        <f>+'SCC x Ano'!L301/'SCC x Ano'!L269-1</f>
        <v>1.9662338615553443E-2</v>
      </c>
    </row>
    <row r="270" spans="1:12" x14ac:dyDescent="0.25">
      <c r="A270" s="123" t="s">
        <v>538</v>
      </c>
      <c r="B270" s="16">
        <f>+'SCC x Ano'!B302/'SCC x Ano'!B270-1</f>
        <v>-5.7531071446470183E-2</v>
      </c>
      <c r="C270" s="16">
        <f>+'SCC x Ano'!C302/'SCC x Ano'!C270-1</f>
        <v>5.41442935026335E-2</v>
      </c>
      <c r="D270" s="16">
        <f>+'SCC x Ano'!D302/'SCC x Ano'!D270-1</f>
        <v>5.7156681444465729E-3</v>
      </c>
      <c r="E270" s="16">
        <f>+'SCC x Ano'!E302/'SCC x Ano'!E270-1</f>
        <v>0.38116972615687539</v>
      </c>
      <c r="F270" s="16">
        <f>+'SCC x Ano'!F302/'SCC x Ano'!F270-1</f>
        <v>-6.2683768073740653E-2</v>
      </c>
      <c r="G270" s="16">
        <f>+'SCC x Ano'!G302/'SCC x Ano'!G270-1</f>
        <v>6.7978183838405259E-2</v>
      </c>
      <c r="H270" s="16">
        <f>+'SCC x Ano'!H302/'SCC x Ano'!H270-1</f>
        <v>-3.9946950116719671E-2</v>
      </c>
      <c r="I270" s="16">
        <f>+'SCC x Ano'!I302/'SCC x Ano'!I270-1</f>
        <v>2.8190844427143036E-2</v>
      </c>
      <c r="J270" s="16">
        <f>+'SCC x Ano'!J302/'SCC x Ano'!J270-1</f>
        <v>1.956326037353473</v>
      </c>
      <c r="K270" s="16">
        <f>+'SCC x Ano'!K302/'SCC x Ano'!K270-1</f>
        <v>8.8159066321985557E-2</v>
      </c>
      <c r="L270" s="16">
        <f>+'SCC x Ano'!L302/'SCC x Ano'!L270-1</f>
        <v>-1.6731195924330144E-2</v>
      </c>
    </row>
    <row r="271" spans="1:12" x14ac:dyDescent="0.25">
      <c r="A271" s="123" t="s">
        <v>539</v>
      </c>
      <c r="B271" s="16">
        <f>+'SCC x Ano'!B303/'SCC x Ano'!B271-1</f>
        <v>-0.12513258842538344</v>
      </c>
      <c r="C271" s="16">
        <f>+'SCC x Ano'!C303/'SCC x Ano'!C271-1</f>
        <v>4.2250465654452007E-2</v>
      </c>
      <c r="D271" s="16">
        <f>+'SCC x Ano'!D303/'SCC x Ano'!D271-1</f>
        <v>8.3793603445643905E-2</v>
      </c>
      <c r="E271" s="16">
        <f>+'SCC x Ano'!E303/'SCC x Ano'!E271-1</f>
        <v>-0.16173504163544594</v>
      </c>
      <c r="F271" s="16">
        <f>+'SCC x Ano'!F303/'SCC x Ano'!F271-1</f>
        <v>-5.9782499209061535E-2</v>
      </c>
      <c r="G271" s="16">
        <f>+'SCC x Ano'!G303/'SCC x Ano'!G271-1</f>
        <v>6.3829404174098547E-2</v>
      </c>
      <c r="H271" s="16">
        <f>+'SCC x Ano'!H303/'SCC x Ano'!H271-1</f>
        <v>-8.8809921668019487E-2</v>
      </c>
      <c r="I271" s="16">
        <f>+'SCC x Ano'!I303/'SCC x Ano'!I271-1</f>
        <v>-0.23778144241281984</v>
      </c>
      <c r="J271" s="16">
        <f>+'SCC x Ano'!J303/'SCC x Ano'!J271-1</f>
        <v>3.3091034150120491E-2</v>
      </c>
      <c r="K271" s="16">
        <f>+'SCC x Ano'!K303/'SCC x Ano'!K271-1</f>
        <v>3.4315828246778146E-2</v>
      </c>
      <c r="L271" s="16">
        <f>+'SCC x Ano'!L303/'SCC x Ano'!L271-1</f>
        <v>1.9499492253587825E-2</v>
      </c>
    </row>
    <row r="272" spans="1:12" x14ac:dyDescent="0.25">
      <c r="A272" s="123" t="s">
        <v>540</v>
      </c>
      <c r="B272" s="16">
        <f>+'SCC x Ano'!B304/'SCC x Ano'!B272-1</f>
        <v>-0.20694285728566209</v>
      </c>
      <c r="C272" s="16">
        <f>+'SCC x Ano'!C304/'SCC x Ano'!C272-1</f>
        <v>-3.3113330251493545E-2</v>
      </c>
      <c r="D272" s="16">
        <f>+'SCC x Ano'!D304/'SCC x Ano'!D272-1</f>
        <v>-8.3908049477108837E-2</v>
      </c>
      <c r="E272" s="16">
        <f>+'SCC x Ano'!E304/'SCC x Ano'!E272-1</f>
        <v>-0.1525289211602594</v>
      </c>
      <c r="F272" s="16">
        <f>+'SCC x Ano'!F304/'SCC x Ano'!F272-1</f>
        <v>-5.0600118830896323E-2</v>
      </c>
      <c r="G272" s="16">
        <f>+'SCC x Ano'!G304/'SCC x Ano'!G272-1</f>
        <v>0.15165546099728777</v>
      </c>
      <c r="H272" s="16">
        <f>+'SCC x Ano'!H304/'SCC x Ano'!H272-1</f>
        <v>4.814181262055417E-2</v>
      </c>
      <c r="I272" s="16">
        <f>+'SCC x Ano'!I304/'SCC x Ano'!I272-1</f>
        <v>-0.16667575005458102</v>
      </c>
      <c r="J272" s="16" t="e">
        <f>+'SCC x Ano'!J304/'SCC x Ano'!J272-1</f>
        <v>#DIV/0!</v>
      </c>
      <c r="K272" s="16">
        <f>+'SCC x Ano'!K304/'SCC x Ano'!K272-1</f>
        <v>0.5029893631352198</v>
      </c>
      <c r="L272" s="16">
        <f>+'SCC x Ano'!L304/'SCC x Ano'!L272-1</f>
        <v>-3.6408425737919137E-2</v>
      </c>
    </row>
    <row r="273" spans="1:12" x14ac:dyDescent="0.25">
      <c r="A273" s="123" t="s">
        <v>541</v>
      </c>
      <c r="B273" s="16">
        <f>+'SCC x Ano'!B305/'SCC x Ano'!B273-1</f>
        <v>-1.7671889349281877E-2</v>
      </c>
      <c r="C273" s="16">
        <f>+'SCC x Ano'!C305/'SCC x Ano'!C273-1</f>
        <v>1.5188649164943113E-2</v>
      </c>
      <c r="D273" s="16">
        <f>+'SCC x Ano'!D305/'SCC x Ano'!D273-1</f>
        <v>-4.4441114402802295E-3</v>
      </c>
      <c r="E273" s="16">
        <f>+'SCC x Ano'!E305/'SCC x Ano'!E273-1</f>
        <v>-2.789330044439553E-2</v>
      </c>
      <c r="F273" s="16">
        <f>+'SCC x Ano'!F305/'SCC x Ano'!F273-1</f>
        <v>-5.1794203583775178E-2</v>
      </c>
      <c r="G273" s="16">
        <f>+'SCC x Ano'!G305/'SCC x Ano'!G273-1</f>
        <v>-2.1642071245075445E-2</v>
      </c>
      <c r="H273" s="16">
        <f>+'SCC x Ano'!H305/'SCC x Ano'!H273-1</f>
        <v>5.1934842128547265E-2</v>
      </c>
      <c r="I273" s="16">
        <f>+'SCC x Ano'!I305/'SCC x Ano'!I273-1</f>
        <v>-0.25419029186925879</v>
      </c>
      <c r="J273" s="16">
        <f>+'SCC x Ano'!J305/'SCC x Ano'!J273-1</f>
        <v>0.26358465936790987</v>
      </c>
      <c r="K273" s="16">
        <f>+'SCC x Ano'!K305/'SCC x Ano'!K273-1</f>
        <v>-3.7086437463651256E-2</v>
      </c>
      <c r="L273" s="16">
        <f>+'SCC x Ano'!L305/'SCC x Ano'!L273-1</f>
        <v>-3.5385965614986636E-2</v>
      </c>
    </row>
    <row r="274" spans="1:12" x14ac:dyDescent="0.25">
      <c r="A274" s="123" t="s">
        <v>542</v>
      </c>
      <c r="B274" s="16">
        <f>+'SCC x Ano'!B306/'SCC x Ano'!B274-1</f>
        <v>4.4404308019554417E-3</v>
      </c>
      <c r="C274" s="16">
        <f>+'SCC x Ano'!C306/'SCC x Ano'!C274-1</f>
        <v>-0.38487983631763056</v>
      </c>
      <c r="D274" s="16">
        <f>+'SCC x Ano'!D306/'SCC x Ano'!D274-1</f>
        <v>-8.4131392636843993E-2</v>
      </c>
      <c r="E274" s="16">
        <f>+'SCC x Ano'!E306/'SCC x Ano'!E274-1</f>
        <v>-0.21667052259135711</v>
      </c>
      <c r="F274" s="16">
        <f>+'SCC x Ano'!F306/'SCC x Ano'!F274-1</f>
        <v>-8.0287607149304607E-2</v>
      </c>
      <c r="G274" s="16">
        <f>+'SCC x Ano'!G306/'SCC x Ano'!G274-1</f>
        <v>2.9297672150259135E-3</v>
      </c>
      <c r="H274" s="16">
        <f>+'SCC x Ano'!H306/'SCC x Ano'!H274-1</f>
        <v>0.14970271757348996</v>
      </c>
      <c r="I274" s="16">
        <f>+'SCC x Ano'!I306/'SCC x Ano'!I274-1</f>
        <v>-0.20674062614645161</v>
      </c>
      <c r="J274" s="16">
        <f>+'SCC x Ano'!J306/'SCC x Ano'!J274-1</f>
        <v>0.47772695379364838</v>
      </c>
      <c r="K274" s="16">
        <f>+'SCC x Ano'!K306/'SCC x Ano'!K274-1</f>
        <v>0.1219337341916833</v>
      </c>
      <c r="L274" s="16">
        <f>+'SCC x Ano'!L306/'SCC x Ano'!L274-1</f>
        <v>-6.2213451247418394E-2</v>
      </c>
    </row>
    <row r="275" spans="1:12" x14ac:dyDescent="0.25">
      <c r="A275" s="123" t="s">
        <v>543</v>
      </c>
      <c r="B275" s="16">
        <f>+'SCC x Ano'!B307/'SCC x Ano'!B275-1</f>
        <v>-6.3225945281576434E-3</v>
      </c>
      <c r="C275" s="16">
        <f>+'SCC x Ano'!C307/'SCC x Ano'!C275-1</f>
        <v>0.38030571066853369</v>
      </c>
      <c r="D275" s="16">
        <f>+'SCC x Ano'!D307/'SCC x Ano'!D275-1</f>
        <v>-9.9327124301600178E-2</v>
      </c>
      <c r="E275" s="16">
        <f>+'SCC x Ano'!E307/'SCC x Ano'!E275-1</f>
        <v>-0.12627797163400989</v>
      </c>
      <c r="F275" s="16">
        <f>+'SCC x Ano'!F307/'SCC x Ano'!F275-1</f>
        <v>-6.8405832628899543E-2</v>
      </c>
      <c r="G275" s="16">
        <f>+'SCC x Ano'!G307/'SCC x Ano'!G275-1</f>
        <v>2.9780227933793091E-2</v>
      </c>
      <c r="H275" s="16">
        <f>+'SCC x Ano'!H307/'SCC x Ano'!H275-1</f>
        <v>0.1146927339560595</v>
      </c>
      <c r="I275" s="16">
        <f>+'SCC x Ano'!I307/'SCC x Ano'!I275-1</f>
        <v>0.23193343167239178</v>
      </c>
      <c r="J275" s="16">
        <f>+'SCC x Ano'!J307/'SCC x Ano'!J275-1</f>
        <v>-0.69615249547107638</v>
      </c>
      <c r="K275" s="16">
        <f>+'SCC x Ano'!K307/'SCC x Ano'!K275-1</f>
        <v>0.25990155699804385</v>
      </c>
      <c r="L275" s="16">
        <f>+'SCC x Ano'!L307/'SCC x Ano'!L275-1</f>
        <v>-3.7715163679606256E-2</v>
      </c>
    </row>
    <row r="276" spans="1:12" x14ac:dyDescent="0.25">
      <c r="A276" s="123" t="s">
        <v>544</v>
      </c>
      <c r="B276" s="16">
        <f>+'SCC x Ano'!B308/'SCC x Ano'!B276-1</f>
        <v>-5.0565425141346765E-2</v>
      </c>
      <c r="C276" s="16">
        <f>+'SCC x Ano'!C308/'SCC x Ano'!C276-1</f>
        <v>-0.2029464689571655</v>
      </c>
      <c r="D276" s="16">
        <f>+'SCC x Ano'!D308/'SCC x Ano'!D276-1</f>
        <v>-7.4669446963522512E-2</v>
      </c>
      <c r="E276" s="16">
        <f>+'SCC x Ano'!E308/'SCC x Ano'!E276-1</f>
        <v>7.1464947644026555E-3</v>
      </c>
      <c r="F276" s="16">
        <f>+'SCC x Ano'!F308/'SCC x Ano'!F276-1</f>
        <v>-8.0411267981390755E-2</v>
      </c>
      <c r="G276" s="16">
        <f>+'SCC x Ano'!G308/'SCC x Ano'!G276-1</f>
        <v>0.15478144969025953</v>
      </c>
      <c r="H276" s="16">
        <f>+'SCC x Ano'!H308/'SCC x Ano'!H276-1</f>
        <v>-0.15774086800633402</v>
      </c>
      <c r="I276" s="16">
        <f>+'SCC x Ano'!I308/'SCC x Ano'!I276-1</f>
        <v>-0.1584034504664309</v>
      </c>
      <c r="J276" s="16">
        <f>+'SCC x Ano'!J308/'SCC x Ano'!J276-1</f>
        <v>-6.4404969025373293E-2</v>
      </c>
      <c r="K276" s="16">
        <f>+'SCC x Ano'!K308/'SCC x Ano'!K276-1</f>
        <v>9.7077019369487205E-2</v>
      </c>
      <c r="L276" s="16">
        <f>+'SCC x Ano'!L308/'SCC x Ano'!L276-1</f>
        <v>-5.9395579470661874E-2</v>
      </c>
    </row>
    <row r="277" spans="1:12" x14ac:dyDescent="0.25">
      <c r="A277" s="123" t="s">
        <v>545</v>
      </c>
      <c r="B277" s="16">
        <f>+'SCC x Ano'!B309/'SCC x Ano'!B277-1</f>
        <v>-0.13876274783847731</v>
      </c>
      <c r="C277" s="16">
        <f>+'SCC x Ano'!C309/'SCC x Ano'!C277-1</f>
        <v>-6.5633182975270987E-2</v>
      </c>
      <c r="D277" s="16">
        <f>+'SCC x Ano'!D309/'SCC x Ano'!D277-1</f>
        <v>-8.4717754465371109E-2</v>
      </c>
      <c r="E277" s="16">
        <f>+'SCC x Ano'!E309/'SCC x Ano'!E277-1</f>
        <v>0.31121575993504358</v>
      </c>
      <c r="F277" s="16">
        <f>+'SCC x Ano'!F309/'SCC x Ano'!F277-1</f>
        <v>-5.0585443484386761E-2</v>
      </c>
      <c r="G277" s="16">
        <f>+'SCC x Ano'!G309/'SCC x Ano'!G277-1</f>
        <v>4.252002116769793E-3</v>
      </c>
      <c r="H277" s="16">
        <f>+'SCC x Ano'!H309/'SCC x Ano'!H277-1</f>
        <v>-5.0881136336946464E-2</v>
      </c>
      <c r="I277" s="16">
        <f>+'SCC x Ano'!I309/'SCC x Ano'!I277-1</f>
        <v>-3.9985709697978877E-2</v>
      </c>
      <c r="J277" s="16">
        <f>+'SCC x Ano'!J309/'SCC x Ano'!J277-1</f>
        <v>-0.10273187428414243</v>
      </c>
      <c r="K277" s="16">
        <f>+'SCC x Ano'!K309/'SCC x Ano'!K277-1</f>
        <v>0.14799101882275778</v>
      </c>
      <c r="L277" s="16">
        <f>+'SCC x Ano'!L309/'SCC x Ano'!L277-1</f>
        <v>-4.8686806015051376E-2</v>
      </c>
    </row>
    <row r="278" spans="1:12" x14ac:dyDescent="0.25">
      <c r="A278" s="123" t="s">
        <v>546</v>
      </c>
      <c r="B278" s="16">
        <f>+'SCC x Ano'!B310/'SCC x Ano'!B278-1</f>
        <v>-0.19328394764803869</v>
      </c>
      <c r="C278" s="16">
        <f>+'SCC x Ano'!C310/'SCC x Ano'!C278-1</f>
        <v>0.18452008556946375</v>
      </c>
      <c r="D278" s="16">
        <f>+'SCC x Ano'!D310/'SCC x Ano'!D278-1</f>
        <v>-0.12986230664412246</v>
      </c>
      <c r="E278" s="16">
        <f>+'SCC x Ano'!E310/'SCC x Ano'!E278-1</f>
        <v>0.56955979279710478</v>
      </c>
      <c r="F278" s="16">
        <f>+'SCC x Ano'!F310/'SCC x Ano'!F278-1</f>
        <v>-6.5099698858586796E-2</v>
      </c>
      <c r="G278" s="16">
        <f>+'SCC x Ano'!G310/'SCC x Ano'!G278-1</f>
        <v>-6.9876541611973764E-2</v>
      </c>
      <c r="H278" s="16">
        <f>+'SCC x Ano'!H310/'SCC x Ano'!H278-1</f>
        <v>-0.34977690637848746</v>
      </c>
      <c r="I278" s="16">
        <f>+'SCC x Ano'!I310/'SCC x Ano'!I278-1</f>
        <v>-8.9014706870216176E-2</v>
      </c>
      <c r="J278" s="16">
        <f>+'SCC x Ano'!J310/'SCC x Ano'!J278-1</f>
        <v>0.11883227573517496</v>
      </c>
      <c r="K278" s="16">
        <f>+'SCC x Ano'!K310/'SCC x Ano'!K278-1</f>
        <v>7.5173472536374408E-2</v>
      </c>
      <c r="L278" s="16">
        <f>+'SCC x Ano'!L310/'SCC x Ano'!L278-1</f>
        <v>-8.8223897467818335E-2</v>
      </c>
    </row>
    <row r="279" spans="1:12" x14ac:dyDescent="0.25">
      <c r="A279" s="123" t="s">
        <v>547</v>
      </c>
      <c r="B279" s="16">
        <f>+'SCC x Ano'!B311/'SCC x Ano'!B279-1</f>
        <v>-0.23953566001695836</v>
      </c>
      <c r="C279" s="16">
        <f>+'SCC x Ano'!C311/'SCC x Ano'!C279-1</f>
        <v>-7.4780471837648022E-2</v>
      </c>
      <c r="D279" s="16">
        <f>+'SCC x Ano'!D311/'SCC x Ano'!D279-1</f>
        <v>-8.7131593377382632E-2</v>
      </c>
      <c r="E279" s="16">
        <f>+'SCC x Ano'!E311/'SCC x Ano'!E279-1</f>
        <v>0.14105410583877886</v>
      </c>
      <c r="F279" s="16">
        <f>+'SCC x Ano'!F311/'SCC x Ano'!F279-1</f>
        <v>-2.2468748236205371E-2</v>
      </c>
      <c r="G279" s="16">
        <f>+'SCC x Ano'!G311/'SCC x Ano'!G279-1</f>
        <v>-2.5612061015757526E-2</v>
      </c>
      <c r="H279" s="16">
        <f>+'SCC x Ano'!H311/'SCC x Ano'!H279-1</f>
        <v>0.15931995260483522</v>
      </c>
      <c r="I279" s="16">
        <f>+'SCC x Ano'!I311/'SCC x Ano'!I279-1</f>
        <v>-9.5871999579224321E-2</v>
      </c>
      <c r="J279" s="16">
        <f>+'SCC x Ano'!J311/'SCC x Ano'!J279-1</f>
        <v>-3.4807923230830706E-2</v>
      </c>
      <c r="K279" s="16">
        <f>+'SCC x Ano'!K311/'SCC x Ano'!K279-1</f>
        <v>-0.20468303924044096</v>
      </c>
      <c r="L279" s="16">
        <f>+'SCC x Ano'!L311/'SCC x Ano'!L279-1</f>
        <v>-7.8425607740065906E-2</v>
      </c>
    </row>
    <row r="280" spans="1:12" x14ac:dyDescent="0.25">
      <c r="A280" s="123" t="s">
        <v>548</v>
      </c>
      <c r="B280" s="16">
        <f>+'SCC x Ano'!B312/'SCC x Ano'!B280-1</f>
        <v>-5.2017222588872536E-2</v>
      </c>
      <c r="C280" s="16">
        <f>+'SCC x Ano'!C312/'SCC x Ano'!C280-1</f>
        <v>-0.18995003731785909</v>
      </c>
      <c r="D280" s="16">
        <f>+'SCC x Ano'!D312/'SCC x Ano'!D280-1</f>
        <v>2.3223376043128852E-3</v>
      </c>
      <c r="E280" s="16">
        <f>+'SCC x Ano'!E312/'SCC x Ano'!E280-1</f>
        <v>3.1148316278701849E-3</v>
      </c>
      <c r="F280" s="16">
        <f>+'SCC x Ano'!F312/'SCC x Ano'!F280-1</f>
        <v>-9.2586049313399199E-2</v>
      </c>
      <c r="G280" s="16">
        <f>+'SCC x Ano'!G312/'SCC x Ano'!G280-1</f>
        <v>4.2397326763985443E-3</v>
      </c>
      <c r="H280" s="16">
        <f>+'SCC x Ano'!H312/'SCC x Ano'!H280-1</f>
        <v>-7.438462264314416E-2</v>
      </c>
      <c r="I280" s="16">
        <f>+'SCC x Ano'!I312/'SCC x Ano'!I280-1</f>
        <v>-1.2569187478066901E-2</v>
      </c>
      <c r="J280" s="16">
        <f>+'SCC x Ano'!J312/'SCC x Ano'!J280-1</f>
        <v>0.87108333708816432</v>
      </c>
      <c r="K280" s="16">
        <f>+'SCC x Ano'!K312/'SCC x Ano'!K280-1</f>
        <v>2.8715242320669132E-2</v>
      </c>
      <c r="L280" s="16">
        <f>+'SCC x Ano'!L312/'SCC x Ano'!L280-1</f>
        <v>-3.4966590489330596E-2</v>
      </c>
    </row>
    <row r="281" spans="1:12" x14ac:dyDescent="0.25">
      <c r="A281" s="123" t="s">
        <v>549</v>
      </c>
      <c r="B281" s="16">
        <f>+'SCC x Ano'!B313/'SCC x Ano'!B281-1</f>
        <v>-8.9490084628278788E-2</v>
      </c>
      <c r="C281" s="16">
        <f>+'SCC x Ano'!C313/'SCC x Ano'!C281-1</f>
        <v>4.9853315570308698E-2</v>
      </c>
      <c r="D281" s="16">
        <f>+'SCC x Ano'!D313/'SCC x Ano'!D281-1</f>
        <v>-9.7860665594149521E-2</v>
      </c>
      <c r="E281" s="16">
        <f>+'SCC x Ano'!E313/'SCC x Ano'!E281-1</f>
        <v>7.3791201419270536E-2</v>
      </c>
      <c r="F281" s="16">
        <f>+'SCC x Ano'!F313/'SCC x Ano'!F281-1</f>
        <v>-3.0592280383716752E-2</v>
      </c>
      <c r="G281" s="16">
        <f>+'SCC x Ano'!G313/'SCC x Ano'!G281-1</f>
        <v>-1.4997440314511445E-2</v>
      </c>
      <c r="H281" s="16">
        <f>+'SCC x Ano'!H313/'SCC x Ano'!H281-1</f>
        <v>-2.2458712148394233E-2</v>
      </c>
      <c r="I281" s="16">
        <f>+'SCC x Ano'!I313/'SCC x Ano'!I281-1</f>
        <v>6.5197911892767024E-3</v>
      </c>
      <c r="J281" s="16">
        <f>+'SCC x Ano'!J313/'SCC x Ano'!J281-1</f>
        <v>-6.5246051624194945E-2</v>
      </c>
      <c r="K281" s="16">
        <f>+'SCC x Ano'!K313/'SCC x Ano'!K281-1</f>
        <v>0.1590370277520583</v>
      </c>
      <c r="L281" s="16">
        <f>+'SCC x Ano'!L313/'SCC x Ano'!L281-1</f>
        <v>-3.5828286687652589E-2</v>
      </c>
    </row>
    <row r="282" spans="1:12" x14ac:dyDescent="0.25">
      <c r="A282" s="123" t="s">
        <v>550</v>
      </c>
      <c r="B282" s="16">
        <f>+'SCC x Ano'!B314/'SCC x Ano'!B282-1</f>
        <v>-4.5420702499627374E-2</v>
      </c>
      <c r="C282" s="16">
        <f>+'SCC x Ano'!C314/'SCC x Ano'!C282-1</f>
        <v>-9.4583430943904645E-2</v>
      </c>
      <c r="D282" s="16">
        <f>+'SCC x Ano'!D314/'SCC x Ano'!D282-1</f>
        <v>-0.11358927214538983</v>
      </c>
      <c r="E282" s="16">
        <f>+'SCC x Ano'!E314/'SCC x Ano'!E282-1</f>
        <v>-6.7629949795632971E-2</v>
      </c>
      <c r="F282" s="16">
        <f>+'SCC x Ano'!F314/'SCC x Ano'!F282-1</f>
        <v>-5.9303965244418277E-2</v>
      </c>
      <c r="G282" s="16">
        <f>+'SCC x Ano'!G314/'SCC x Ano'!G282-1</f>
        <v>3.7972849937831565E-2</v>
      </c>
      <c r="H282" s="16">
        <f>+'SCC x Ano'!H314/'SCC x Ano'!H282-1</f>
        <v>-2.5711471038882161E-2</v>
      </c>
      <c r="I282" s="16">
        <f>+'SCC x Ano'!I314/'SCC x Ano'!I282-1</f>
        <v>-0.16254910206931938</v>
      </c>
      <c r="J282" s="16">
        <f>+'SCC x Ano'!J314/'SCC x Ano'!J282-1</f>
        <v>0.21810081816267335</v>
      </c>
      <c r="K282" s="16">
        <f>+'SCC x Ano'!K314/'SCC x Ano'!K282-1</f>
        <v>-3.3875496923115755E-2</v>
      </c>
      <c r="L282" s="16">
        <f>+'SCC x Ano'!L314/'SCC x Ano'!L282-1</f>
        <v>-7.0087641420214286E-2</v>
      </c>
    </row>
    <row r="283" spans="1:12" x14ac:dyDescent="0.25">
      <c r="A283" s="123" t="s">
        <v>551</v>
      </c>
      <c r="B283" s="16">
        <f>+'SCC x Ano'!B315/'SCC x Ano'!B283-1</f>
        <v>1.1749639396418932E-2</v>
      </c>
      <c r="C283" s="16">
        <f>+'SCC x Ano'!C315/'SCC x Ano'!C283-1</f>
        <v>-2.9275346759831233E-2</v>
      </c>
      <c r="D283" s="16">
        <f>+'SCC x Ano'!D315/'SCC x Ano'!D283-1</f>
        <v>-0.13542977028295666</v>
      </c>
      <c r="E283" s="16">
        <f>+'SCC x Ano'!E315/'SCC x Ano'!E283-1</f>
        <v>0.2310046033275388</v>
      </c>
      <c r="F283" s="16">
        <f>+'SCC x Ano'!F315/'SCC x Ano'!F283-1</f>
        <v>-1.6682976897943735E-3</v>
      </c>
      <c r="G283" s="16">
        <f>+'SCC x Ano'!G315/'SCC x Ano'!G283-1</f>
        <v>-1.0189607214511009E-2</v>
      </c>
      <c r="H283" s="16">
        <f>+'SCC x Ano'!H315/'SCC x Ano'!H283-1</f>
        <v>0.16015376467123787</v>
      </c>
      <c r="I283" s="16">
        <f>+'SCC x Ano'!I315/'SCC x Ano'!I283-1</f>
        <v>-0.11233233711316637</v>
      </c>
      <c r="J283" s="16">
        <f>+'SCC x Ano'!J315/'SCC x Ano'!J283-1</f>
        <v>5.1719722814157487E-2</v>
      </c>
      <c r="K283" s="16">
        <f>+'SCC x Ano'!K315/'SCC x Ano'!K283-1</f>
        <v>0.15768544473236279</v>
      </c>
      <c r="L283" s="16">
        <f>+'SCC x Ano'!L315/'SCC x Ano'!L283-1</f>
        <v>-2.0400746534910752E-2</v>
      </c>
    </row>
    <row r="284" spans="1:12" x14ac:dyDescent="0.25">
      <c r="A284" s="123" t="s">
        <v>552</v>
      </c>
      <c r="B284" s="16">
        <f>+'SCC x Ano'!B316/'SCC x Ano'!B284-1</f>
        <v>-9.8384618370656041E-2</v>
      </c>
      <c r="C284" s="16">
        <f>+'SCC x Ano'!C316/'SCC x Ano'!C284-1</f>
        <v>0.16805356327258569</v>
      </c>
      <c r="D284" s="16">
        <f>+'SCC x Ano'!D316/'SCC x Ano'!D284-1</f>
        <v>0.124417581768139</v>
      </c>
      <c r="E284" s="16">
        <f>+'SCC x Ano'!E316/'SCC x Ano'!E284-1</f>
        <v>-0.39215082037229321</v>
      </c>
      <c r="F284" s="16">
        <f>+'SCC x Ano'!F316/'SCC x Ano'!F284-1</f>
        <v>-0.1138680407866165</v>
      </c>
      <c r="G284" s="16">
        <f>+'SCC x Ano'!G316/'SCC x Ano'!G284-1</f>
        <v>-4.4048324409584616E-4</v>
      </c>
      <c r="H284" s="16">
        <f>+'SCC x Ano'!H316/'SCC x Ano'!H284-1</f>
        <v>0.29642586379690861</v>
      </c>
      <c r="I284" s="16">
        <f>+'SCC x Ano'!I316/'SCC x Ano'!I284-1</f>
        <v>-3.8866676358339292E-2</v>
      </c>
      <c r="J284" s="16">
        <f>+'SCC x Ano'!J316/'SCC x Ano'!J284-1</f>
        <v>-0.11247587164542849</v>
      </c>
      <c r="K284" s="16">
        <f>+'SCC x Ano'!K316/'SCC x Ano'!K284-1</f>
        <v>7.977098327211829E-2</v>
      </c>
      <c r="L284" s="16">
        <f>+'SCC x Ano'!L316/'SCC x Ano'!L284-1</f>
        <v>1.6727923528714772E-2</v>
      </c>
    </row>
    <row r="285" spans="1:12" x14ac:dyDescent="0.25">
      <c r="A285" s="123" t="s">
        <v>553</v>
      </c>
      <c r="B285" s="16">
        <f>+'SCC x Ano'!B317/'SCC x Ano'!B285-1</f>
        <v>-2.1138750634946524E-2</v>
      </c>
      <c r="C285" s="16">
        <f>+'SCC x Ano'!C317/'SCC x Ano'!C285-1</f>
        <v>0.30000014281432974</v>
      </c>
      <c r="D285" s="16">
        <f>+'SCC x Ano'!D317/'SCC x Ano'!D285-1</f>
        <v>-0.144488693190157</v>
      </c>
      <c r="E285" s="16">
        <f>+'SCC x Ano'!E317/'SCC x Ano'!E285-1</f>
        <v>0.71191865199498983</v>
      </c>
      <c r="F285" s="16">
        <f>+'SCC x Ano'!F317/'SCC x Ano'!F285-1</f>
        <v>-8.713248703936094E-2</v>
      </c>
      <c r="G285" s="16">
        <f>+'SCC x Ano'!G317/'SCC x Ano'!G285-1</f>
        <v>-1.6905473643889279E-2</v>
      </c>
      <c r="H285" s="16">
        <f>+'SCC x Ano'!H317/'SCC x Ano'!H285-1</f>
        <v>0.22246651084234959</v>
      </c>
      <c r="I285" s="16">
        <f>+'SCC x Ano'!I317/'SCC x Ano'!I285-1</f>
        <v>-0.10244915900923823</v>
      </c>
      <c r="J285" s="16">
        <f>+'SCC x Ano'!J317/'SCC x Ano'!J285-1</f>
        <v>3.1528915143675595</v>
      </c>
      <c r="K285" s="16">
        <f>+'SCC x Ano'!K317/'SCC x Ano'!K285-1</f>
        <v>0.19523678138482015</v>
      </c>
      <c r="L285" s="16">
        <f>+'SCC x Ano'!L317/'SCC x Ano'!L285-1</f>
        <v>-6.3114363126571704E-2</v>
      </c>
    </row>
    <row r="286" spans="1:12" x14ac:dyDescent="0.25">
      <c r="A286" s="123" t="s">
        <v>554</v>
      </c>
      <c r="B286" s="16">
        <f>+'SCC x Ano'!B318/'SCC x Ano'!B286-1</f>
        <v>1.4311470491194411E-2</v>
      </c>
      <c r="C286" s="16">
        <f>+'SCC x Ano'!C318/'SCC x Ano'!C286-1</f>
        <v>-4.1758976403071912E-2</v>
      </c>
      <c r="D286" s="16">
        <f>+'SCC x Ano'!D318/'SCC x Ano'!D286-1</f>
        <v>-0.16105808528951793</v>
      </c>
      <c r="E286" s="16">
        <f>+'SCC x Ano'!E318/'SCC x Ano'!E286-1</f>
        <v>2.6796001502100264E-2</v>
      </c>
      <c r="F286" s="16">
        <f>+'SCC x Ano'!F318/'SCC x Ano'!F286-1</f>
        <v>6.9182632755897533E-3</v>
      </c>
      <c r="G286" s="16">
        <f>+'SCC x Ano'!G318/'SCC x Ano'!G286-1</f>
        <v>5.0546966087839929E-2</v>
      </c>
      <c r="H286" s="16">
        <f>+'SCC x Ano'!H318/'SCC x Ano'!H286-1</f>
        <v>6.9013080819630757E-2</v>
      </c>
      <c r="I286" s="16">
        <f>+'SCC x Ano'!I318/'SCC x Ano'!I286-1</f>
        <v>-7.7938260040304352E-2</v>
      </c>
      <c r="J286" s="16">
        <f>+'SCC x Ano'!J318/'SCC x Ano'!J286-1</f>
        <v>-0.66676957171743578</v>
      </c>
      <c r="K286" s="16">
        <f>+'SCC x Ano'!K318/'SCC x Ano'!K286-1</f>
        <v>0.2076080997359766</v>
      </c>
      <c r="L286" s="16">
        <f>+'SCC x Ano'!L318/'SCC x Ano'!L286-1</f>
        <v>-4.4979783048955335E-2</v>
      </c>
    </row>
    <row r="287" spans="1:12" x14ac:dyDescent="0.25">
      <c r="A287" s="123" t="s">
        <v>555</v>
      </c>
      <c r="B287" s="16">
        <f>+'SCC x Ano'!B319/'SCC x Ano'!B287-1</f>
        <v>-0.14556959568970973</v>
      </c>
      <c r="C287" s="16">
        <f>+'SCC x Ano'!C319/'SCC x Ano'!C287-1</f>
        <v>-0.36433534212834562</v>
      </c>
      <c r="D287" s="16">
        <f>+'SCC x Ano'!D319/'SCC x Ano'!D287-1</f>
        <v>-0.18601469395713477</v>
      </c>
      <c r="E287" s="16">
        <f>+'SCC x Ano'!E319/'SCC x Ano'!E287-1</f>
        <v>9.7404112001161947E-2</v>
      </c>
      <c r="F287" s="16">
        <f>+'SCC x Ano'!F319/'SCC x Ano'!F287-1</f>
        <v>-0.10733567559866852</v>
      </c>
      <c r="G287" s="16">
        <f>+'SCC x Ano'!G319/'SCC x Ano'!G287-1</f>
        <v>0.14301450846400687</v>
      </c>
      <c r="H287" s="16">
        <f>+'SCC x Ano'!H319/'SCC x Ano'!H287-1</f>
        <v>-0.11307966501342859</v>
      </c>
      <c r="I287" s="16">
        <f>+'SCC x Ano'!I319/'SCC x Ano'!I287-1</f>
        <v>-0.15967315603890564</v>
      </c>
      <c r="J287" s="16">
        <f>+'SCC x Ano'!J319/'SCC x Ano'!J287-1</f>
        <v>-0.35197010633943338</v>
      </c>
      <c r="K287" s="16">
        <f>+'SCC x Ano'!K319/'SCC x Ano'!K287-1</f>
        <v>-4.4394072185446221E-2</v>
      </c>
      <c r="L287" s="16">
        <f>+'SCC x Ano'!L319/'SCC x Ano'!L287-1</f>
        <v>-0.14901759699926576</v>
      </c>
    </row>
    <row r="288" spans="1:12" x14ac:dyDescent="0.25">
      <c r="A288" s="133" t="s">
        <v>95</v>
      </c>
      <c r="B288" s="16">
        <f>+'SCC x Ano'!B320/'SCC x Ano'!B288-1</f>
        <v>-7.5685529842461574E-2</v>
      </c>
      <c r="C288" s="16">
        <f>+'SCC x Ano'!C320/'SCC x Ano'!C288-1</f>
        <v>-0.11780386956424649</v>
      </c>
      <c r="D288" s="16">
        <f>+'SCC x Ano'!D320/'SCC x Ano'!D288-1</f>
        <v>-6.1224772610118716E-2</v>
      </c>
      <c r="E288" s="16">
        <f>+'SCC x Ano'!E320/'SCC x Ano'!E288-1</f>
        <v>2.9448256643317183E-2</v>
      </c>
      <c r="F288" s="16">
        <f>+'SCC x Ano'!F320/'SCC x Ano'!F288-1</f>
        <v>-6.5603927684405816E-2</v>
      </c>
      <c r="G288" s="16">
        <f>+'SCC x Ano'!G320/'SCC x Ano'!G288-1</f>
        <v>1.1132799451867292E-2</v>
      </c>
      <c r="H288" s="16">
        <f>+'SCC x Ano'!H320/'SCC x Ano'!H288-1</f>
        <v>-1.7165282538109894E-2</v>
      </c>
      <c r="I288" s="16">
        <f>+'SCC x Ano'!I320/'SCC x Ano'!I288-1</f>
        <v>-4.8852879541948058E-2</v>
      </c>
      <c r="J288" s="16">
        <f>+'SCC x Ano'!J320/'SCC x Ano'!J288-1</f>
        <v>0.1241967481863524</v>
      </c>
      <c r="K288" s="16">
        <f>+'SCC x Ano'!K320/'SCC x Ano'!K288-1</f>
        <v>2.7834861586460979E-2</v>
      </c>
      <c r="L288" s="16">
        <f>+'SCC x Ano'!L320/'SCC x Ano'!L288-1</f>
        <v>-4.8575002997824801E-2</v>
      </c>
    </row>
    <row r="291" spans="1:12" x14ac:dyDescent="0.25">
      <c r="A291" s="123"/>
      <c r="B291" s="123">
        <f>B259+1</f>
        <v>2017</v>
      </c>
      <c r="C291" s="123">
        <f t="shared" ref="C291:L291" si="1">C259+1</f>
        <v>2017</v>
      </c>
      <c r="D291" s="123">
        <f t="shared" si="1"/>
        <v>2017</v>
      </c>
      <c r="E291" s="123">
        <f t="shared" si="1"/>
        <v>2017</v>
      </c>
      <c r="F291" s="123">
        <f t="shared" si="1"/>
        <v>2017</v>
      </c>
      <c r="G291" s="123">
        <f t="shared" si="1"/>
        <v>2017</v>
      </c>
      <c r="H291" s="123">
        <f t="shared" si="1"/>
        <v>2017</v>
      </c>
      <c r="I291" s="123">
        <f t="shared" si="1"/>
        <v>2017</v>
      </c>
      <c r="J291" s="123">
        <f t="shared" si="1"/>
        <v>2017</v>
      </c>
      <c r="K291" s="123">
        <f t="shared" si="1"/>
        <v>2017</v>
      </c>
      <c r="L291" s="123">
        <f t="shared" si="1"/>
        <v>2017</v>
      </c>
    </row>
    <row r="292" spans="1:12" x14ac:dyDescent="0.25">
      <c r="A292" s="123"/>
      <c r="B292" s="123" t="s">
        <v>780</v>
      </c>
      <c r="C292" s="123" t="s">
        <v>782</v>
      </c>
      <c r="D292" s="123" t="s">
        <v>23</v>
      </c>
      <c r="E292" s="123" t="s">
        <v>787</v>
      </c>
      <c r="F292" s="123" t="s">
        <v>788</v>
      </c>
      <c r="G292" s="123" t="s">
        <v>791</v>
      </c>
      <c r="H292" s="123" t="s">
        <v>25</v>
      </c>
      <c r="I292" s="123" t="s">
        <v>24</v>
      </c>
      <c r="J292" s="123" t="s">
        <v>35</v>
      </c>
      <c r="K292" s="123" t="s">
        <v>795</v>
      </c>
      <c r="L292" s="123" t="s">
        <v>939</v>
      </c>
    </row>
    <row r="293" spans="1:12" x14ac:dyDescent="0.25">
      <c r="A293" s="123" t="s">
        <v>529</v>
      </c>
      <c r="B293" s="16">
        <f>+'SCC x Ano'!B325/'SCC x Ano'!B293-1</f>
        <v>3.0554575387637062E-2</v>
      </c>
      <c r="C293" s="16">
        <f>+'SCC x Ano'!C325/'SCC x Ano'!C293-1</f>
        <v>1.496632964947664E-2</v>
      </c>
      <c r="D293" s="16">
        <f>+'SCC x Ano'!D325/'SCC x Ano'!D293-1</f>
        <v>-3.9472792045858185E-5</v>
      </c>
      <c r="E293" s="16">
        <f>+'SCC x Ano'!E325/'SCC x Ano'!E293-1</f>
        <v>0.38035535102101403</v>
      </c>
      <c r="F293" s="16">
        <f>+'SCC x Ano'!F325/'SCC x Ano'!F293-1</f>
        <v>-5.7371236222852562E-2</v>
      </c>
      <c r="G293" s="16">
        <f>+'SCC x Ano'!G325/'SCC x Ano'!G293-1</f>
        <v>-2.4276246319541617E-2</v>
      </c>
      <c r="H293" s="16">
        <f>+'SCC x Ano'!H325/'SCC x Ano'!H293-1</f>
        <v>0.12437878396292912</v>
      </c>
      <c r="I293" s="16">
        <f>+'SCC x Ano'!I325/'SCC x Ano'!I293-1</f>
        <v>-9.7153149062488953E-2</v>
      </c>
      <c r="J293" s="16">
        <f>+'SCC x Ano'!J325/'SCC x Ano'!J293-1</f>
        <v>1.7031932737629973</v>
      </c>
      <c r="K293" s="16">
        <f>+'SCC x Ano'!K325/'SCC x Ano'!K293-1</f>
        <v>0.15812944472713708</v>
      </c>
      <c r="L293" s="16">
        <f>+'SCC x Ano'!L325/'SCC x Ano'!L293-1</f>
        <v>-4.373828089796028E-3</v>
      </c>
    </row>
    <row r="294" spans="1:12" x14ac:dyDescent="0.25">
      <c r="A294" s="123" t="s">
        <v>530</v>
      </c>
      <c r="B294" s="16">
        <f>+'SCC x Ano'!B326/'SCC x Ano'!B294-1</f>
        <v>0.42742006379737485</v>
      </c>
      <c r="C294" s="16">
        <f>+'SCC x Ano'!C326/'SCC x Ano'!C294-1</f>
        <v>2.2940814562472056</v>
      </c>
      <c r="D294" s="16">
        <f>+'SCC x Ano'!D326/'SCC x Ano'!D294-1</f>
        <v>-4.619735784803547E-2</v>
      </c>
      <c r="E294" s="16">
        <f>+'SCC x Ano'!E326/'SCC x Ano'!E294-1</f>
        <v>-1</v>
      </c>
      <c r="F294" s="16">
        <f>+'SCC x Ano'!F326/'SCC x Ano'!F294-1</f>
        <v>-9.0358839200247787E-2</v>
      </c>
      <c r="G294" s="16">
        <f>+'SCC x Ano'!G326/'SCC x Ano'!G294-1</f>
        <v>-5.8454011114797089E-2</v>
      </c>
      <c r="H294" s="16">
        <f>+'SCC x Ano'!H326/'SCC x Ano'!H294-1</f>
        <v>1.5342877125186893E-2</v>
      </c>
      <c r="I294" s="16">
        <f>+'SCC x Ano'!I326/'SCC x Ano'!I294-1</f>
        <v>0.16097379693705394</v>
      </c>
      <c r="J294" s="16">
        <f>+'SCC x Ano'!J326/'SCC x Ano'!J294-1</f>
        <v>-2.8590115515610526E-2</v>
      </c>
      <c r="K294" s="16">
        <f>+'SCC x Ano'!K326/'SCC x Ano'!K294-1</f>
        <v>1.5770278496578727</v>
      </c>
      <c r="L294" s="16">
        <f>+'SCC x Ano'!L326/'SCC x Ano'!L294-1</f>
        <v>7.0123238903607055E-2</v>
      </c>
    </row>
    <row r="295" spans="1:12" x14ac:dyDescent="0.25">
      <c r="A295" s="123" t="s">
        <v>531</v>
      </c>
      <c r="B295" s="16">
        <f>+'SCC x Ano'!B327/'SCC x Ano'!B295-1</f>
        <v>-0.13378845815759899</v>
      </c>
      <c r="C295" s="16">
        <f>+'SCC x Ano'!C327/'SCC x Ano'!C295-1</f>
        <v>0.18876186758549607</v>
      </c>
      <c r="D295" s="16">
        <f>+'SCC x Ano'!D327/'SCC x Ano'!D295-1</f>
        <v>-5.1123795688041818E-2</v>
      </c>
      <c r="E295" s="16">
        <f>+'SCC x Ano'!E327/'SCC x Ano'!E295-1</f>
        <v>1.2360711119483785</v>
      </c>
      <c r="F295" s="16">
        <f>+'SCC x Ano'!F327/'SCC x Ano'!F295-1</f>
        <v>-9.3035961574688297E-2</v>
      </c>
      <c r="G295" s="16">
        <f>+'SCC x Ano'!G327/'SCC x Ano'!G295-1</f>
        <v>7.6369543986751331E-2</v>
      </c>
      <c r="H295" s="16">
        <f>+'SCC x Ano'!H327/'SCC x Ano'!H295-1</f>
        <v>-5.7098999059317923E-2</v>
      </c>
      <c r="I295" s="16">
        <f>+'SCC x Ano'!I327/'SCC x Ano'!I295-1</f>
        <v>0.16128958592764553</v>
      </c>
      <c r="J295" s="16" t="e">
        <f>+'SCC x Ano'!J327/'SCC x Ano'!J295-1</f>
        <v>#DIV/0!</v>
      </c>
      <c r="K295" s="16">
        <f>+'SCC x Ano'!K327/'SCC x Ano'!K295-1</f>
        <v>-5.4840518373734604E-2</v>
      </c>
      <c r="L295" s="16">
        <f>+'SCC x Ano'!L327/'SCC x Ano'!L295-1</f>
        <v>-5.4976960734875235E-2</v>
      </c>
    </row>
    <row r="296" spans="1:12" x14ac:dyDescent="0.25">
      <c r="A296" s="123" t="s">
        <v>532</v>
      </c>
      <c r="B296" s="16">
        <f>+'SCC x Ano'!B328/'SCC x Ano'!B296-1</f>
        <v>7.9928306450239406E-2</v>
      </c>
      <c r="C296" s="16">
        <f>+'SCC x Ano'!C328/'SCC x Ano'!C296-1</f>
        <v>7.7374642566478524E-2</v>
      </c>
      <c r="D296" s="16">
        <f>+'SCC x Ano'!D328/'SCC x Ano'!D296-1</f>
        <v>7.3295930101174189E-2</v>
      </c>
      <c r="E296" s="16">
        <f>+'SCC x Ano'!E328/'SCC x Ano'!E296-1</f>
        <v>-1</v>
      </c>
      <c r="F296" s="16">
        <f>+'SCC x Ano'!F328/'SCC x Ano'!F296-1</f>
        <v>-3.9187350106202223E-2</v>
      </c>
      <c r="G296" s="16">
        <f>+'SCC x Ano'!G328/'SCC x Ano'!G296-1</f>
        <v>-7.6826149977266112E-2</v>
      </c>
      <c r="H296" s="16">
        <f>+'SCC x Ano'!H328/'SCC x Ano'!H296-1</f>
        <v>-0.35954599489757555</v>
      </c>
      <c r="I296" s="16">
        <f>+'SCC x Ano'!I328/'SCC x Ano'!I296-1</f>
        <v>-0.42312194807180481</v>
      </c>
      <c r="J296" s="16">
        <f>+'SCC x Ano'!J328/'SCC x Ano'!J296-1</f>
        <v>-0.25455787945179653</v>
      </c>
      <c r="K296" s="16">
        <f>+'SCC x Ano'!K328/'SCC x Ano'!K296-1</f>
        <v>-0.19168484278118703</v>
      </c>
      <c r="L296" s="16">
        <f>+'SCC x Ano'!L328/'SCC x Ano'!L296-1</f>
        <v>4.7942248361350082E-3</v>
      </c>
    </row>
    <row r="297" spans="1:12" x14ac:dyDescent="0.25">
      <c r="A297" s="123" t="s">
        <v>533</v>
      </c>
      <c r="B297" s="16">
        <f>+'SCC x Ano'!B329/'SCC x Ano'!B297-1</f>
        <v>0.12075855520704049</v>
      </c>
      <c r="C297" s="16">
        <f>+'SCC x Ano'!C329/'SCC x Ano'!C297-1</f>
        <v>-0.14576649049151891</v>
      </c>
      <c r="D297" s="16">
        <f>+'SCC x Ano'!D329/'SCC x Ano'!D297-1</f>
        <v>5.5317148132973948E-2</v>
      </c>
      <c r="E297" s="16">
        <f>+'SCC x Ano'!E329/'SCC x Ano'!E297-1</f>
        <v>5.1788239497454258E-2</v>
      </c>
      <c r="F297" s="16">
        <f>+'SCC x Ano'!F329/'SCC x Ano'!F297-1</f>
        <v>-5.7022226000407183E-2</v>
      </c>
      <c r="G297" s="16">
        <f>+'SCC x Ano'!G329/'SCC x Ano'!G297-1</f>
        <v>6.6720143320482705E-2</v>
      </c>
      <c r="H297" s="16">
        <f>+'SCC x Ano'!H329/'SCC x Ano'!H297-1</f>
        <v>4.830361093376867E-2</v>
      </c>
      <c r="I297" s="16">
        <f>+'SCC x Ano'!I329/'SCC x Ano'!I297-1</f>
        <v>-0.27153870322185292</v>
      </c>
      <c r="J297" s="16">
        <f>+'SCC x Ano'!J329/'SCC x Ano'!J297-1</f>
        <v>-6.1940830288778614E-2</v>
      </c>
      <c r="K297" s="16">
        <f>+'SCC x Ano'!K329/'SCC x Ano'!K297-1</f>
        <v>8.9980762021864003E-2</v>
      </c>
      <c r="L297" s="16">
        <f>+'SCC x Ano'!L329/'SCC x Ano'!L297-1</f>
        <v>-9.2617800251604265E-4</v>
      </c>
    </row>
    <row r="298" spans="1:12" x14ac:dyDescent="0.25">
      <c r="A298" s="123" t="s">
        <v>534</v>
      </c>
      <c r="B298" s="16">
        <f>+'SCC x Ano'!B330/'SCC x Ano'!B298-1</f>
        <v>-0.11691301850172864</v>
      </c>
      <c r="C298" s="16">
        <f>+'SCC x Ano'!C330/'SCC x Ano'!C298-1</f>
        <v>-0.50622318330191884</v>
      </c>
      <c r="D298" s="16">
        <f>+'SCC x Ano'!D330/'SCC x Ano'!D298-1</f>
        <v>1.4466114186428625E-2</v>
      </c>
      <c r="E298" s="16">
        <f>+'SCC x Ano'!E330/'SCC x Ano'!E298-1</f>
        <v>-0.7073842533021043</v>
      </c>
      <c r="F298" s="16">
        <f>+'SCC x Ano'!F330/'SCC x Ano'!F298-1</f>
        <v>-1.1247070309327811E-2</v>
      </c>
      <c r="G298" s="16">
        <f>+'SCC x Ano'!G330/'SCC x Ano'!G298-1</f>
        <v>0.10256607886603608</v>
      </c>
      <c r="H298" s="16">
        <f>+'SCC x Ano'!H330/'SCC x Ano'!H298-1</f>
        <v>-0.15011239519695452</v>
      </c>
      <c r="I298" s="16">
        <f>+'SCC x Ano'!I330/'SCC x Ano'!I298-1</f>
        <v>0.89433042143852925</v>
      </c>
      <c r="J298" s="16">
        <f>+'SCC x Ano'!J330/'SCC x Ano'!J298-1</f>
        <v>2.8632703740160359E-2</v>
      </c>
      <c r="K298" s="16">
        <f>+'SCC x Ano'!K330/'SCC x Ano'!K298-1</f>
        <v>0.59913525532224132</v>
      </c>
      <c r="L298" s="16">
        <f>+'SCC x Ano'!L330/'SCC x Ano'!L298-1</f>
        <v>1.0521462084157163E-2</v>
      </c>
    </row>
    <row r="299" spans="1:12" x14ac:dyDescent="0.25">
      <c r="A299" s="123" t="s">
        <v>535</v>
      </c>
      <c r="B299" s="16">
        <f>+'SCC x Ano'!B331/'SCC x Ano'!B299-1</f>
        <v>-2.2475333714709667E-2</v>
      </c>
      <c r="C299" s="16">
        <f>+'SCC x Ano'!C331/'SCC x Ano'!C299-1</f>
        <v>-0.33538587969746192</v>
      </c>
      <c r="D299" s="16">
        <f>+'SCC x Ano'!D331/'SCC x Ano'!D299-1</f>
        <v>-3.934932905767452E-2</v>
      </c>
      <c r="E299" s="16">
        <f>+'SCC x Ano'!E331/'SCC x Ano'!E299-1</f>
        <v>0.36058661880156273</v>
      </c>
      <c r="F299" s="16">
        <f>+'SCC x Ano'!F331/'SCC x Ano'!F299-1</f>
        <v>2.6405424657466092E-2</v>
      </c>
      <c r="G299" s="16">
        <f>+'SCC x Ano'!G331/'SCC x Ano'!G299-1</f>
        <v>-4.0357407786895005E-2</v>
      </c>
      <c r="H299" s="16">
        <f>+'SCC x Ano'!H331/'SCC x Ano'!H299-1</f>
        <v>-2.1244909131476919E-2</v>
      </c>
      <c r="I299" s="16">
        <f>+'SCC x Ano'!I331/'SCC x Ano'!I299-1</f>
        <v>-0.23755620621855877</v>
      </c>
      <c r="J299" s="16">
        <f>+'SCC x Ano'!J331/'SCC x Ano'!J299-1</f>
        <v>-0.15383620123447939</v>
      </c>
      <c r="K299" s="16">
        <f>+'SCC x Ano'!K331/'SCC x Ano'!K299-1</f>
        <v>6.5408438880737441E-2</v>
      </c>
      <c r="L299" s="16">
        <f>+'SCC x Ano'!L331/'SCC x Ano'!L299-1</f>
        <v>-2.6200624915032722E-2</v>
      </c>
    </row>
    <row r="300" spans="1:12" x14ac:dyDescent="0.25">
      <c r="A300" s="123" t="s">
        <v>536</v>
      </c>
      <c r="B300" s="16">
        <f>+'SCC x Ano'!B332/'SCC x Ano'!B300-1</f>
        <v>1.8346549317522554E-2</v>
      </c>
      <c r="C300" s="16">
        <f>+'SCC x Ano'!C332/'SCC x Ano'!C300-1</f>
        <v>0.48662108770071844</v>
      </c>
      <c r="D300" s="16">
        <f>+'SCC x Ano'!D332/'SCC x Ano'!D300-1</f>
        <v>-1.5416324352404254E-2</v>
      </c>
      <c r="E300" s="16">
        <f>+'SCC x Ano'!E332/'SCC x Ano'!E300-1</f>
        <v>0.25616981893325996</v>
      </c>
      <c r="F300" s="16">
        <f>+'SCC x Ano'!F332/'SCC x Ano'!F300-1</f>
        <v>4.4191784321815808E-2</v>
      </c>
      <c r="G300" s="16">
        <f>+'SCC x Ano'!G332/'SCC x Ano'!G300-1</f>
        <v>-9.0956561006206416E-2</v>
      </c>
      <c r="H300" s="16">
        <f>+'SCC x Ano'!H332/'SCC x Ano'!H300-1</f>
        <v>3.1427986048740086E-2</v>
      </c>
      <c r="I300" s="16">
        <f>+'SCC x Ano'!I332/'SCC x Ano'!I300-1</f>
        <v>-0.15510954224732831</v>
      </c>
      <c r="J300" s="16">
        <f>+'SCC x Ano'!J332/'SCC x Ano'!J300-1</f>
        <v>0.72268310439272554</v>
      </c>
      <c r="K300" s="16">
        <f>+'SCC x Ano'!K332/'SCC x Ano'!K300-1</f>
        <v>-8.2427291548563875E-2</v>
      </c>
      <c r="L300" s="16">
        <f>+'SCC x Ano'!L332/'SCC x Ano'!L300-1</f>
        <v>1.4053105888559125E-2</v>
      </c>
    </row>
    <row r="301" spans="1:12" x14ac:dyDescent="0.25">
      <c r="A301" s="123" t="s">
        <v>537</v>
      </c>
      <c r="B301" s="16">
        <f>+'SCC x Ano'!B333/'SCC x Ano'!B301-1</f>
        <v>-2.6403110485469616E-2</v>
      </c>
      <c r="C301" s="16">
        <f>+'SCC x Ano'!C333/'SCC x Ano'!C301-1</f>
        <v>0.13693749923898113</v>
      </c>
      <c r="D301" s="16">
        <f>+'SCC x Ano'!D333/'SCC x Ano'!D301-1</f>
        <v>-3.5035224913134599E-2</v>
      </c>
      <c r="E301" s="16">
        <f>+'SCC x Ano'!E333/'SCC x Ano'!E301-1</f>
        <v>5.9823651575910075E-2</v>
      </c>
      <c r="F301" s="16">
        <f>+'SCC x Ano'!F333/'SCC x Ano'!F301-1</f>
        <v>-1.3261665365595032E-2</v>
      </c>
      <c r="G301" s="16">
        <f>+'SCC x Ano'!G333/'SCC x Ano'!G301-1</f>
        <v>1.4587127900249186E-2</v>
      </c>
      <c r="H301" s="16">
        <f>+'SCC x Ano'!H333/'SCC x Ano'!H301-1</f>
        <v>0.18666914711976212</v>
      </c>
      <c r="I301" s="16">
        <f>+'SCC x Ano'!I333/'SCC x Ano'!I301-1</f>
        <v>-7.6081870315189315E-2</v>
      </c>
      <c r="J301" s="16">
        <f>+'SCC x Ano'!J333/'SCC x Ano'!J301-1</f>
        <v>0.15374534355531666</v>
      </c>
      <c r="K301" s="16">
        <f>+'SCC x Ano'!K333/'SCC x Ano'!K301-1</f>
        <v>9.7160578858838775E-2</v>
      </c>
      <c r="L301" s="16">
        <f>+'SCC x Ano'!L333/'SCC x Ano'!L301-1</f>
        <v>1.3455370151287394E-3</v>
      </c>
    </row>
    <row r="302" spans="1:12" x14ac:dyDescent="0.25">
      <c r="A302" s="123" t="s">
        <v>538</v>
      </c>
      <c r="B302" s="16">
        <f>+'SCC x Ano'!B334/'SCC x Ano'!B302-1</f>
        <v>2.802713484231667E-2</v>
      </c>
      <c r="C302" s="16">
        <f>+'SCC x Ano'!C334/'SCC x Ano'!C302-1</f>
        <v>-8.1135787656195002E-2</v>
      </c>
      <c r="D302" s="16">
        <f>+'SCC x Ano'!D334/'SCC x Ano'!D302-1</f>
        <v>-1.678412901343318E-2</v>
      </c>
      <c r="E302" s="16">
        <f>+'SCC x Ano'!E334/'SCC x Ano'!E302-1</f>
        <v>1.23857398412202</v>
      </c>
      <c r="F302" s="16">
        <f>+'SCC x Ano'!F334/'SCC x Ano'!F302-1</f>
        <v>2.6457074137250292E-2</v>
      </c>
      <c r="G302" s="16">
        <f>+'SCC x Ano'!G334/'SCC x Ano'!G302-1</f>
        <v>-6.71468921629087E-2</v>
      </c>
      <c r="H302" s="16">
        <f>+'SCC x Ano'!H334/'SCC x Ano'!H302-1</f>
        <v>0.13632703920352318</v>
      </c>
      <c r="I302" s="16">
        <f>+'SCC x Ano'!I334/'SCC x Ano'!I302-1</f>
        <v>-1.1014946293185446E-2</v>
      </c>
      <c r="J302" s="16">
        <f>+'SCC x Ano'!J334/'SCC x Ano'!J302-1</f>
        <v>0.33280762085092785</v>
      </c>
      <c r="K302" s="16">
        <f>+'SCC x Ano'!K334/'SCC x Ano'!K302-1</f>
        <v>-2.3253938371284755E-2</v>
      </c>
      <c r="L302" s="16">
        <f>+'SCC x Ano'!L334/'SCC x Ano'!L302-1</f>
        <v>1.4400153811100269E-2</v>
      </c>
    </row>
    <row r="303" spans="1:12" x14ac:dyDescent="0.25">
      <c r="A303" s="123" t="s">
        <v>539</v>
      </c>
      <c r="B303" s="16">
        <f>+'SCC x Ano'!B335/'SCC x Ano'!B303-1</f>
        <v>-0.1501550948564836</v>
      </c>
      <c r="C303" s="16">
        <f>+'SCC x Ano'!C335/'SCC x Ano'!C303-1</f>
        <v>7.8488394203984013E-2</v>
      </c>
      <c r="D303" s="16">
        <f>+'SCC x Ano'!D335/'SCC x Ano'!D303-1</f>
        <v>-4.7631223087354901E-2</v>
      </c>
      <c r="E303" s="16">
        <f>+'SCC x Ano'!E335/'SCC x Ano'!E303-1</f>
        <v>-0.14826589468112006</v>
      </c>
      <c r="F303" s="16">
        <f>+'SCC x Ano'!F335/'SCC x Ano'!F303-1</f>
        <v>-2.5673105511299643E-2</v>
      </c>
      <c r="G303" s="16">
        <f>+'SCC x Ano'!G335/'SCC x Ano'!G303-1</f>
        <v>0.63531432693013512</v>
      </c>
      <c r="H303" s="16">
        <f>+'SCC x Ano'!H335/'SCC x Ano'!H303-1</f>
        <v>0.23835308784564169</v>
      </c>
      <c r="I303" s="16">
        <f>+'SCC x Ano'!I335/'SCC x Ano'!I303-1</f>
        <v>-0.14545119676094431</v>
      </c>
      <c r="J303" s="16">
        <f>+'SCC x Ano'!J335/'SCC x Ano'!J303-1</f>
        <v>9.8214598571273681E-2</v>
      </c>
      <c r="K303" s="16">
        <f>+'SCC x Ano'!K335/'SCC x Ano'!K303-1</f>
        <v>1.0452085223812579E-2</v>
      </c>
      <c r="L303" s="16">
        <f>+'SCC x Ano'!L335/'SCC x Ano'!L303-1</f>
        <v>-2.5850848356559264E-2</v>
      </c>
    </row>
    <row r="304" spans="1:12" x14ac:dyDescent="0.25">
      <c r="A304" s="123" t="s">
        <v>540</v>
      </c>
      <c r="B304" s="16">
        <f>+'SCC x Ano'!B336/'SCC x Ano'!B304-1</f>
        <v>0.15635348413294237</v>
      </c>
      <c r="C304" s="16">
        <f>+'SCC x Ano'!C336/'SCC x Ano'!C304-1</f>
        <v>-1.3089084985396293E-2</v>
      </c>
      <c r="D304" s="16">
        <f>+'SCC x Ano'!D336/'SCC x Ano'!D304-1</f>
        <v>-7.1145943232444941E-2</v>
      </c>
      <c r="E304" s="16">
        <f>+'SCC x Ano'!E336/'SCC x Ano'!E304-1</f>
        <v>0.26062768509970335</v>
      </c>
      <c r="F304" s="16">
        <f>+'SCC x Ano'!F336/'SCC x Ano'!F304-1</f>
        <v>-0.106013976102596</v>
      </c>
      <c r="G304" s="16">
        <f>+'SCC x Ano'!G336/'SCC x Ano'!G304-1</f>
        <v>8.02233171881086E-2</v>
      </c>
      <c r="H304" s="16">
        <f>+'SCC x Ano'!H336/'SCC x Ano'!H304-1</f>
        <v>0.22360095850571859</v>
      </c>
      <c r="I304" s="16">
        <f>+'SCC x Ano'!I336/'SCC x Ano'!I304-1</f>
        <v>6.2923146370937877E-2</v>
      </c>
      <c r="J304" s="16" t="e">
        <f>+'SCC x Ano'!J336/'SCC x Ano'!J304-1</f>
        <v>#DIV/0!</v>
      </c>
      <c r="K304" s="16">
        <f>+'SCC x Ano'!K336/'SCC x Ano'!K304-1</f>
        <v>-0.28210727345440378</v>
      </c>
      <c r="L304" s="16">
        <f>+'SCC x Ano'!L336/'SCC x Ano'!L304-1</f>
        <v>-7.3107636584942903E-2</v>
      </c>
    </row>
    <row r="305" spans="1:12" x14ac:dyDescent="0.25">
      <c r="A305" s="123" t="s">
        <v>541</v>
      </c>
      <c r="B305" s="16">
        <f>+'SCC x Ano'!B337/'SCC x Ano'!B305-1</f>
        <v>0.11525774398237698</v>
      </c>
      <c r="C305" s="16">
        <f>+'SCC x Ano'!C337/'SCC x Ano'!C305-1</f>
        <v>6.9661782209650136E-2</v>
      </c>
      <c r="D305" s="16">
        <f>+'SCC x Ano'!D337/'SCC x Ano'!D305-1</f>
        <v>-9.2970426815027096E-2</v>
      </c>
      <c r="E305" s="16">
        <f>+'SCC x Ano'!E337/'SCC x Ano'!E305-1</f>
        <v>0.43813216673532129</v>
      </c>
      <c r="F305" s="16">
        <f>+'SCC x Ano'!F337/'SCC x Ano'!F305-1</f>
        <v>-0.33805863366506161</v>
      </c>
      <c r="G305" s="16">
        <f>+'SCC x Ano'!G337/'SCC x Ano'!G305-1</f>
        <v>-8.118426894011932E-2</v>
      </c>
      <c r="H305" s="16">
        <f>+'SCC x Ano'!H337/'SCC x Ano'!H305-1</f>
        <v>0.28069485121825277</v>
      </c>
      <c r="I305" s="16">
        <f>+'SCC x Ano'!I337/'SCC x Ano'!I305-1</f>
        <v>-5.5191951361405089E-2</v>
      </c>
      <c r="J305" s="16">
        <f>+'SCC x Ano'!J337/'SCC x Ano'!J305-1</f>
        <v>-0.59312619000843403</v>
      </c>
      <c r="K305" s="16">
        <f>+'SCC x Ano'!K337/'SCC x Ano'!K305-1</f>
        <v>-4.3948417892063607E-2</v>
      </c>
      <c r="L305" s="16">
        <f>+'SCC x Ano'!L337/'SCC x Ano'!L305-1</f>
        <v>-0.19494672155244197</v>
      </c>
    </row>
    <row r="306" spans="1:12" x14ac:dyDescent="0.25">
      <c r="A306" s="123" t="s">
        <v>542</v>
      </c>
      <c r="B306" s="16">
        <f>+'SCC x Ano'!B338/'SCC x Ano'!B306-1</f>
        <v>9.2793204505430271E-2</v>
      </c>
      <c r="C306" s="16">
        <f>+'SCC x Ano'!C338/'SCC x Ano'!C306-1</f>
        <v>8.4172819915050878E-2</v>
      </c>
      <c r="D306" s="16">
        <f>+'SCC x Ano'!D338/'SCC x Ano'!D306-1</f>
        <v>5.8472259277505989E-2</v>
      </c>
      <c r="E306" s="16">
        <f>+'SCC x Ano'!E338/'SCC x Ano'!E306-1</f>
        <v>1.0019295558775081</v>
      </c>
      <c r="F306" s="16">
        <f>+'SCC x Ano'!F338/'SCC x Ano'!F306-1</f>
        <v>0.11433565223267883</v>
      </c>
      <c r="G306" s="16">
        <f>+'SCC x Ano'!G338/'SCC x Ano'!G306-1</f>
        <v>-3.4015330280843914E-2</v>
      </c>
      <c r="H306" s="16">
        <f>+'SCC x Ano'!H338/'SCC x Ano'!H306-1</f>
        <v>0.19359023308298617</v>
      </c>
      <c r="I306" s="16">
        <f>+'SCC x Ano'!I338/'SCC x Ano'!I306-1</f>
        <v>-0.21686453902951397</v>
      </c>
      <c r="J306" s="16">
        <f>+'SCC x Ano'!J338/'SCC x Ano'!J306-1</f>
        <v>-0.42599628176144344</v>
      </c>
      <c r="K306" s="16">
        <f>+'SCC x Ano'!K338/'SCC x Ano'!K306-1</f>
        <v>-0.11862954424980832</v>
      </c>
      <c r="L306" s="16">
        <f>+'SCC x Ano'!L338/'SCC x Ano'!L306-1</f>
        <v>7.1881971292072411E-2</v>
      </c>
    </row>
    <row r="307" spans="1:12" x14ac:dyDescent="0.25">
      <c r="A307" s="123" t="s">
        <v>543</v>
      </c>
      <c r="B307" s="16">
        <f>+'SCC x Ano'!B339/'SCC x Ano'!B307-1</f>
        <v>-8.0587013465477364E-2</v>
      </c>
      <c r="C307" s="16">
        <f>+'SCC x Ano'!C339/'SCC x Ano'!C307-1</f>
        <v>-0.4538722837060446</v>
      </c>
      <c r="D307" s="16">
        <f>+'SCC x Ano'!D339/'SCC x Ano'!D307-1</f>
        <v>-6.1136228413964488E-2</v>
      </c>
      <c r="E307" s="16">
        <f>+'SCC x Ano'!E339/'SCC x Ano'!E307-1</f>
        <v>3.0056790733265837E-2</v>
      </c>
      <c r="F307" s="16">
        <f>+'SCC x Ano'!F339/'SCC x Ano'!F307-1</f>
        <v>-0.18062226469462228</v>
      </c>
      <c r="G307" s="16">
        <f>+'SCC x Ano'!G339/'SCC x Ano'!G307-1</f>
        <v>-0.13204403547231347</v>
      </c>
      <c r="H307" s="16">
        <f>+'SCC x Ano'!H339/'SCC x Ano'!H307-1</f>
        <v>4.9377352923094753E-2</v>
      </c>
      <c r="I307" s="16">
        <f>+'SCC x Ano'!I339/'SCC x Ano'!I307-1</f>
        <v>-0.54195499724962892</v>
      </c>
      <c r="J307" s="16">
        <f>+'SCC x Ano'!J339/'SCC x Ano'!J307-1</f>
        <v>-0.45442347002923911</v>
      </c>
      <c r="K307" s="16">
        <f>+'SCC x Ano'!K339/'SCC x Ano'!K307-1</f>
        <v>-0.12323108957371409</v>
      </c>
      <c r="L307" s="16">
        <f>+'SCC x Ano'!L339/'SCC x Ano'!L307-1</f>
        <v>-0.11915088541848673</v>
      </c>
    </row>
    <row r="308" spans="1:12" x14ac:dyDescent="0.25">
      <c r="A308" s="123" t="s">
        <v>544</v>
      </c>
      <c r="B308" s="16">
        <f>+'SCC x Ano'!B340/'SCC x Ano'!B308-1</f>
        <v>-3.5275800771462973E-2</v>
      </c>
      <c r="C308" s="16">
        <f>+'SCC x Ano'!C340/'SCC x Ano'!C308-1</f>
        <v>0.2167433458817829</v>
      </c>
      <c r="D308" s="16">
        <f>+'SCC x Ano'!D340/'SCC x Ano'!D308-1</f>
        <v>-0.27630328574264651</v>
      </c>
      <c r="E308" s="16">
        <f>+'SCC x Ano'!E340/'SCC x Ano'!E308-1</f>
        <v>1.222497354914994</v>
      </c>
      <c r="F308" s="16">
        <f>+'SCC x Ano'!F340/'SCC x Ano'!F308-1</f>
        <v>-6.2412911740234445E-2</v>
      </c>
      <c r="G308" s="16">
        <f>+'SCC x Ano'!G340/'SCC x Ano'!G308-1</f>
        <v>6.2491693082310951E-2</v>
      </c>
      <c r="H308" s="16">
        <f>+'SCC x Ano'!H340/'SCC x Ano'!H308-1</f>
        <v>-0.13435776096876595</v>
      </c>
      <c r="I308" s="16">
        <f>+'SCC x Ano'!I340/'SCC x Ano'!I308-1</f>
        <v>-0.11500079360863458</v>
      </c>
      <c r="J308" s="16">
        <f>+'SCC x Ano'!J340/'SCC x Ano'!J308-1</f>
        <v>-4.8926232865244335E-2</v>
      </c>
      <c r="K308" s="16">
        <f>+'SCC x Ano'!K340/'SCC x Ano'!K308-1</f>
        <v>-2.6771166146711267E-2</v>
      </c>
      <c r="L308" s="16">
        <f>+'SCC x Ano'!L340/'SCC x Ano'!L308-1</f>
        <v>-0.10656197626862607</v>
      </c>
    </row>
    <row r="309" spans="1:12" x14ac:dyDescent="0.25">
      <c r="A309" s="123" t="s">
        <v>545</v>
      </c>
      <c r="B309" s="16">
        <f>+'SCC x Ano'!B341/'SCC x Ano'!B309-1</f>
        <v>5.595248930208907E-3</v>
      </c>
      <c r="C309" s="16">
        <f>+'SCC x Ano'!C341/'SCC x Ano'!C309-1</f>
        <v>-0.14118865547245163</v>
      </c>
      <c r="D309" s="16">
        <f>+'SCC x Ano'!D341/'SCC x Ano'!D309-1</f>
        <v>-4.9221008955643075E-2</v>
      </c>
      <c r="E309" s="16">
        <f>+'SCC x Ano'!E341/'SCC x Ano'!E309-1</f>
        <v>0.82760976514777584</v>
      </c>
      <c r="F309" s="16">
        <f>+'SCC x Ano'!F341/'SCC x Ano'!F309-1</f>
        <v>-4.8189110317746309E-2</v>
      </c>
      <c r="G309" s="16">
        <f>+'SCC x Ano'!G341/'SCC x Ano'!G309-1</f>
        <v>-2.5712956485708927E-2</v>
      </c>
      <c r="H309" s="16">
        <f>+'SCC x Ano'!H341/'SCC x Ano'!H309-1</f>
        <v>7.449589672803536E-2</v>
      </c>
      <c r="I309" s="16">
        <f>+'SCC x Ano'!I341/'SCC x Ano'!I309-1</f>
        <v>5.3260383861583049E-2</v>
      </c>
      <c r="J309" s="16">
        <f>+'SCC x Ano'!J341/'SCC x Ano'!J309-1</f>
        <v>0.22988513565526625</v>
      </c>
      <c r="K309" s="16">
        <f>+'SCC x Ano'!K341/'SCC x Ano'!K309-1</f>
        <v>-6.3524614412112657E-3</v>
      </c>
      <c r="L309" s="16">
        <f>+'SCC x Ano'!L341/'SCC x Ano'!L309-1</f>
        <v>-2.1904309003248801E-2</v>
      </c>
    </row>
    <row r="310" spans="1:12" x14ac:dyDescent="0.25">
      <c r="A310" s="123" t="s">
        <v>546</v>
      </c>
      <c r="B310" s="16">
        <f>+'SCC x Ano'!B342/'SCC x Ano'!B310-1</f>
        <v>3.9165837324301123E-2</v>
      </c>
      <c r="C310" s="16">
        <f>+'SCC x Ano'!C342/'SCC x Ano'!C310-1</f>
        <v>-0.14837076455318343</v>
      </c>
      <c r="D310" s="16">
        <f>+'SCC x Ano'!D342/'SCC x Ano'!D310-1</f>
        <v>-3.3401294072930687E-2</v>
      </c>
      <c r="E310" s="16">
        <f>+'SCC x Ano'!E342/'SCC x Ano'!E310-1</f>
        <v>0.43784680085785599</v>
      </c>
      <c r="F310" s="16">
        <f>+'SCC x Ano'!F342/'SCC x Ano'!F310-1</f>
        <v>-5.7599494235077042E-2</v>
      </c>
      <c r="G310" s="16">
        <f>+'SCC x Ano'!G342/'SCC x Ano'!G310-1</f>
        <v>-8.4114659827556171E-2</v>
      </c>
      <c r="H310" s="16">
        <f>+'SCC x Ano'!H342/'SCC x Ano'!H310-1</f>
        <v>7.3892983284215008E-2</v>
      </c>
      <c r="I310" s="16">
        <f>+'SCC x Ano'!I342/'SCC x Ano'!I310-1</f>
        <v>0.16408668946414906</v>
      </c>
      <c r="J310" s="16">
        <f>+'SCC x Ano'!J342/'SCC x Ano'!J310-1</f>
        <v>2.9827318157195997</v>
      </c>
      <c r="K310" s="16">
        <f>+'SCC x Ano'!K342/'SCC x Ano'!K310-1</f>
        <v>-2.3445994690456939E-2</v>
      </c>
      <c r="L310" s="16">
        <f>+'SCC x Ano'!L342/'SCC x Ano'!L310-1</f>
        <v>-1.8291410555944965E-2</v>
      </c>
    </row>
    <row r="311" spans="1:12" x14ac:dyDescent="0.25">
      <c r="A311" s="123" t="s">
        <v>547</v>
      </c>
      <c r="B311" s="16">
        <f>+'SCC x Ano'!B343/'SCC x Ano'!B311-1</f>
        <v>-1.2590516450515565E-2</v>
      </c>
      <c r="C311" s="16">
        <f>+'SCC x Ano'!C343/'SCC x Ano'!C311-1</f>
        <v>-1.1211570478165123E-2</v>
      </c>
      <c r="D311" s="16">
        <f>+'SCC x Ano'!D343/'SCC x Ano'!D311-1</f>
        <v>2.4509163978933879E-2</v>
      </c>
      <c r="E311" s="16">
        <f>+'SCC x Ano'!E343/'SCC x Ano'!E311-1</f>
        <v>1.3375435880685238E-2</v>
      </c>
      <c r="F311" s="16">
        <f>+'SCC x Ano'!F343/'SCC x Ano'!F311-1</f>
        <v>-3.8449515096786513E-2</v>
      </c>
      <c r="G311" s="16">
        <f>+'SCC x Ano'!G343/'SCC x Ano'!G311-1</f>
        <v>-2.2403330778385744E-2</v>
      </c>
      <c r="H311" s="16">
        <f>+'SCC x Ano'!H343/'SCC x Ano'!H311-1</f>
        <v>1.4047361468326303E-2</v>
      </c>
      <c r="I311" s="16">
        <f>+'SCC x Ano'!I343/'SCC x Ano'!I311-1</f>
        <v>-0.20581688499156658</v>
      </c>
      <c r="J311" s="16">
        <f>+'SCC x Ano'!J343/'SCC x Ano'!J311-1</f>
        <v>-7.9038282812945448E-3</v>
      </c>
      <c r="K311" s="16">
        <f>+'SCC x Ano'!K343/'SCC x Ano'!K311-1</f>
        <v>-4.8624137417609958E-2</v>
      </c>
      <c r="L311" s="16">
        <f>+'SCC x Ano'!L343/'SCC x Ano'!L311-1</f>
        <v>-1.0528949432013768E-3</v>
      </c>
    </row>
    <row r="312" spans="1:12" x14ac:dyDescent="0.25">
      <c r="A312" s="123" t="s">
        <v>548</v>
      </c>
      <c r="B312" s="16">
        <f>+'SCC x Ano'!B344/'SCC x Ano'!B312-1</f>
        <v>-3.4213431859044796E-3</v>
      </c>
      <c r="C312" s="16">
        <f>+'SCC x Ano'!C344/'SCC x Ano'!C312-1</f>
        <v>0.18835873597056318</v>
      </c>
      <c r="D312" s="16">
        <f>+'SCC x Ano'!D344/'SCC x Ano'!D312-1</f>
        <v>-0.16172701496580155</v>
      </c>
      <c r="E312" s="16">
        <f>+'SCC x Ano'!E344/'SCC x Ano'!E312-1</f>
        <v>0.19365974232505789</v>
      </c>
      <c r="F312" s="16">
        <f>+'SCC x Ano'!F344/'SCC x Ano'!F312-1</f>
        <v>-2.4483097245947105E-2</v>
      </c>
      <c r="G312" s="16">
        <f>+'SCC x Ano'!G344/'SCC x Ano'!G312-1</f>
        <v>-1.8956232561669784E-2</v>
      </c>
      <c r="H312" s="16">
        <f>+'SCC x Ano'!H344/'SCC x Ano'!H312-1</f>
        <v>3.8991790832554107E-2</v>
      </c>
      <c r="I312" s="16">
        <f>+'SCC x Ano'!I344/'SCC x Ano'!I312-1</f>
        <v>-5.8402065345809939E-2</v>
      </c>
      <c r="J312" s="16">
        <f>+'SCC x Ano'!J344/'SCC x Ano'!J312-1</f>
        <v>-0.4583637692835526</v>
      </c>
      <c r="K312" s="16">
        <f>+'SCC x Ano'!K344/'SCC x Ano'!K312-1</f>
        <v>-6.6139715255568388E-2</v>
      </c>
      <c r="L312" s="16">
        <f>+'SCC x Ano'!L344/'SCC x Ano'!L312-1</f>
        <v>-5.3563120207331116E-2</v>
      </c>
    </row>
    <row r="313" spans="1:12" x14ac:dyDescent="0.25">
      <c r="A313" s="123" t="s">
        <v>549</v>
      </c>
      <c r="B313" s="16">
        <f>+'SCC x Ano'!B345/'SCC x Ano'!B313-1</f>
        <v>2.0712612085217685E-2</v>
      </c>
      <c r="C313" s="16">
        <f>+'SCC x Ano'!C345/'SCC x Ano'!C313-1</f>
        <v>1.3120032470898879E-2</v>
      </c>
      <c r="D313" s="16">
        <f>+'SCC x Ano'!D345/'SCC x Ano'!D313-1</f>
        <v>-6.4476389785354415E-2</v>
      </c>
      <c r="E313" s="16">
        <f>+'SCC x Ano'!E345/'SCC x Ano'!E313-1</f>
        <v>0.54456984422930454</v>
      </c>
      <c r="F313" s="16">
        <f>+'SCC x Ano'!F345/'SCC x Ano'!F313-1</f>
        <v>-4.5396485976966439E-2</v>
      </c>
      <c r="G313" s="16">
        <f>+'SCC x Ano'!G345/'SCC x Ano'!G313-1</f>
        <v>2.8717588492674917E-3</v>
      </c>
      <c r="H313" s="16">
        <f>+'SCC x Ano'!H345/'SCC x Ano'!H313-1</f>
        <v>6.9552949586449309E-2</v>
      </c>
      <c r="I313" s="16">
        <f>+'SCC x Ano'!I345/'SCC x Ano'!I313-1</f>
        <v>1.7818249577756129E-2</v>
      </c>
      <c r="J313" s="16">
        <f>+'SCC x Ano'!J345/'SCC x Ano'!J313-1</f>
        <v>-8.8093795092642813E-2</v>
      </c>
      <c r="K313" s="16">
        <f>+'SCC x Ano'!K345/'SCC x Ano'!K313-1</f>
        <v>-9.8335398296530818E-2</v>
      </c>
      <c r="L313" s="16">
        <f>+'SCC x Ano'!L345/'SCC x Ano'!L313-1</f>
        <v>-3.3551463135616078E-2</v>
      </c>
    </row>
    <row r="314" spans="1:12" x14ac:dyDescent="0.25">
      <c r="A314" s="123" t="s">
        <v>550</v>
      </c>
      <c r="B314" s="16">
        <f>+'SCC x Ano'!B346/'SCC x Ano'!B314-1</f>
        <v>0.1066471313670363</v>
      </c>
      <c r="C314" s="16">
        <f>+'SCC x Ano'!C346/'SCC x Ano'!C314-1</f>
        <v>-9.0877867929128775E-2</v>
      </c>
      <c r="D314" s="16">
        <f>+'SCC x Ano'!D346/'SCC x Ano'!D314-1</f>
        <v>-0.13466870350348159</v>
      </c>
      <c r="E314" s="16">
        <f>+'SCC x Ano'!E346/'SCC x Ano'!E314-1</f>
        <v>0.61072605726670881</v>
      </c>
      <c r="F314" s="16">
        <f>+'SCC x Ano'!F346/'SCC x Ano'!F314-1</f>
        <v>4.766972442887818E-2</v>
      </c>
      <c r="G314" s="16">
        <f>+'SCC x Ano'!G346/'SCC x Ano'!G314-1</f>
        <v>2.7749159660805711E-2</v>
      </c>
      <c r="H314" s="16">
        <f>+'SCC x Ano'!H346/'SCC x Ano'!H314-1</f>
        <v>0.11834609958325859</v>
      </c>
      <c r="I314" s="16">
        <f>+'SCC x Ano'!I346/'SCC x Ano'!I314-1</f>
        <v>-9.4713632555790683E-3</v>
      </c>
      <c r="J314" s="16">
        <f>+'SCC x Ano'!J346/'SCC x Ano'!J314-1</f>
        <v>-3.2505491870752801E-2</v>
      </c>
      <c r="K314" s="16">
        <f>+'SCC x Ano'!K346/'SCC x Ano'!K314-1</f>
        <v>-7.9009911399832822E-2</v>
      </c>
      <c r="L314" s="16">
        <f>+'SCC x Ano'!L346/'SCC x Ano'!L314-1</f>
        <v>6.2169955217421524E-3</v>
      </c>
    </row>
    <row r="315" spans="1:12" x14ac:dyDescent="0.25">
      <c r="A315" s="123" t="s">
        <v>551</v>
      </c>
      <c r="B315" s="16">
        <f>+'SCC x Ano'!B347/'SCC x Ano'!B315-1</f>
        <v>-3.6506438870836933E-2</v>
      </c>
      <c r="C315" s="16">
        <f>+'SCC x Ano'!C347/'SCC x Ano'!C315-1</f>
        <v>-1.6040688347253029E-3</v>
      </c>
      <c r="D315" s="16">
        <f>+'SCC x Ano'!D347/'SCC x Ano'!D315-1</f>
        <v>-4.6867542539452689E-2</v>
      </c>
      <c r="E315" s="16">
        <f>+'SCC x Ano'!E347/'SCC x Ano'!E315-1</f>
        <v>0.13753362733708485</v>
      </c>
      <c r="F315" s="16">
        <f>+'SCC x Ano'!F347/'SCC x Ano'!F315-1</f>
        <v>4.547238889928007E-2</v>
      </c>
      <c r="G315" s="16">
        <f>+'SCC x Ano'!G347/'SCC x Ano'!G315-1</f>
        <v>-9.3800331294534578E-3</v>
      </c>
      <c r="H315" s="16">
        <f>+'SCC x Ano'!H347/'SCC x Ano'!H315-1</f>
        <v>9.2000172885529308E-2</v>
      </c>
      <c r="I315" s="16">
        <f>+'SCC x Ano'!I347/'SCC x Ano'!I315-1</f>
        <v>-0.13058747419985606</v>
      </c>
      <c r="J315" s="16">
        <f>+'SCC x Ano'!J347/'SCC x Ano'!J315-1</f>
        <v>5.0888338134878586E-2</v>
      </c>
      <c r="K315" s="16">
        <f>+'SCC x Ano'!K347/'SCC x Ano'!K315-1</f>
        <v>-5.8329386889045431E-2</v>
      </c>
      <c r="L315" s="16">
        <f>+'SCC x Ano'!L347/'SCC x Ano'!L315-1</f>
        <v>-3.3110885410867485E-3</v>
      </c>
    </row>
    <row r="316" spans="1:12" x14ac:dyDescent="0.25">
      <c r="A316" s="123" t="s">
        <v>552</v>
      </c>
      <c r="B316" s="16">
        <f>+'SCC x Ano'!B348/'SCC x Ano'!B316-1</f>
        <v>2.4982096762388606E-2</v>
      </c>
      <c r="C316" s="16">
        <f>+'SCC x Ano'!C348/'SCC x Ano'!C316-1</f>
        <v>0.10913286848331993</v>
      </c>
      <c r="D316" s="16">
        <f>+'SCC x Ano'!D348/'SCC x Ano'!D316-1</f>
        <v>-2.8662359134405846E-2</v>
      </c>
      <c r="E316" s="16">
        <f>+'SCC x Ano'!E348/'SCC x Ano'!E316-1</f>
        <v>1.1169248436252808</v>
      </c>
      <c r="F316" s="16">
        <f>+'SCC x Ano'!F348/'SCC x Ano'!F316-1</f>
        <v>-0.12495459332798375</v>
      </c>
      <c r="G316" s="16">
        <f>+'SCC x Ano'!G348/'SCC x Ano'!G316-1</f>
        <v>-0.12685335612607906</v>
      </c>
      <c r="H316" s="16">
        <f>+'SCC x Ano'!H348/'SCC x Ano'!H316-1</f>
        <v>0.230510374270952</v>
      </c>
      <c r="I316" s="16">
        <f>+'SCC x Ano'!I348/'SCC x Ano'!I316-1</f>
        <v>5.7855648316077035E-2</v>
      </c>
      <c r="J316" s="16">
        <f>+'SCC x Ano'!J348/'SCC x Ano'!J316-1</f>
        <v>-0.78596108188525027</v>
      </c>
      <c r="K316" s="16">
        <f>+'SCC x Ano'!K348/'SCC x Ano'!K316-1</f>
        <v>-2.995914357578322E-2</v>
      </c>
      <c r="L316" s="16">
        <f>+'SCC x Ano'!L348/'SCC x Ano'!L316-1</f>
        <v>-3.9896516943619287E-2</v>
      </c>
    </row>
    <row r="317" spans="1:12" x14ac:dyDescent="0.25">
      <c r="A317" s="123" t="s">
        <v>553</v>
      </c>
      <c r="B317" s="16">
        <f>+'SCC x Ano'!B349/'SCC x Ano'!B317-1</f>
        <v>-1.5268269721319006E-2</v>
      </c>
      <c r="C317" s="16">
        <f>+'SCC x Ano'!C349/'SCC x Ano'!C317-1</f>
        <v>-0.14653122138286168</v>
      </c>
      <c r="D317" s="16">
        <f>+'SCC x Ano'!D349/'SCC x Ano'!D317-1</f>
        <v>2.2804546408324411E-2</v>
      </c>
      <c r="E317" s="16">
        <f>+'SCC x Ano'!E349/'SCC x Ano'!E317-1</f>
        <v>4.792402280802599E-2</v>
      </c>
      <c r="F317" s="16">
        <f>+'SCC x Ano'!F349/'SCC x Ano'!F317-1</f>
        <v>-3.661549191790503E-2</v>
      </c>
      <c r="G317" s="16">
        <f>+'SCC x Ano'!G349/'SCC x Ano'!G317-1</f>
        <v>0.11209922492037738</v>
      </c>
      <c r="H317" s="16">
        <f>+'SCC x Ano'!H349/'SCC x Ano'!H317-1</f>
        <v>0.1223023538539123</v>
      </c>
      <c r="I317" s="16">
        <f>+'SCC x Ano'!I349/'SCC x Ano'!I317-1</f>
        <v>0.25909566210769785</v>
      </c>
      <c r="J317" s="16">
        <f>+'SCC x Ano'!J349/'SCC x Ano'!J317-1</f>
        <v>0.1425863999635919</v>
      </c>
      <c r="K317" s="16">
        <f>+'SCC x Ano'!K349/'SCC x Ano'!K317-1</f>
        <v>0.19549879960843253</v>
      </c>
      <c r="L317" s="16">
        <f>+'SCC x Ano'!L349/'SCC x Ano'!L317-1</f>
        <v>3.2606456219802071E-2</v>
      </c>
    </row>
    <row r="318" spans="1:12" x14ac:dyDescent="0.25">
      <c r="A318" s="123" t="s">
        <v>554</v>
      </c>
      <c r="B318" s="16">
        <f>+'SCC x Ano'!B350/'SCC x Ano'!B318-1</f>
        <v>1.7650559412105915E-2</v>
      </c>
      <c r="C318" s="16">
        <f>+'SCC x Ano'!C350/'SCC x Ano'!C318-1</f>
        <v>0.12309033952291415</v>
      </c>
      <c r="D318" s="16">
        <f>+'SCC x Ano'!D350/'SCC x Ano'!D318-1</f>
        <v>1.4919785335004709E-2</v>
      </c>
      <c r="E318" s="16">
        <f>+'SCC x Ano'!E350/'SCC x Ano'!E318-1</f>
        <v>0.31239292615249736</v>
      </c>
      <c r="F318" s="16">
        <f>+'SCC x Ano'!F350/'SCC x Ano'!F318-1</f>
        <v>-4.1456737472234551E-2</v>
      </c>
      <c r="G318" s="16">
        <f>+'SCC x Ano'!G350/'SCC x Ano'!G318-1</f>
        <v>4.1320718925985656E-3</v>
      </c>
      <c r="H318" s="16">
        <f>+'SCC x Ano'!H350/'SCC x Ano'!H318-1</f>
        <v>6.9657628066983168E-2</v>
      </c>
      <c r="I318" s="16">
        <f>+'SCC x Ano'!I350/'SCC x Ano'!I318-1</f>
        <v>-5.2633309675700346E-2</v>
      </c>
      <c r="J318" s="16">
        <f>+'SCC x Ano'!J350/'SCC x Ano'!J318-1</f>
        <v>-6.415781768947959E-2</v>
      </c>
      <c r="K318" s="16">
        <f>+'SCC x Ano'!K350/'SCC x Ano'!K318-1</f>
        <v>0.17056948063487276</v>
      </c>
      <c r="L318" s="16">
        <f>+'SCC x Ano'!L350/'SCC x Ano'!L318-1</f>
        <v>1.4397904035959419E-2</v>
      </c>
    </row>
    <row r="319" spans="1:12" x14ac:dyDescent="0.25">
      <c r="A319" s="123" t="s">
        <v>555</v>
      </c>
      <c r="B319" s="16">
        <f>+'SCC x Ano'!B351/'SCC x Ano'!B319-1</f>
        <v>7.3946922253594671E-2</v>
      </c>
      <c r="C319" s="16">
        <f>+'SCC x Ano'!C351/'SCC x Ano'!C319-1</f>
        <v>0.22772696234680012</v>
      </c>
      <c r="D319" s="16">
        <f>+'SCC x Ano'!D351/'SCC x Ano'!D319-1</f>
        <v>0.17444332210294844</v>
      </c>
      <c r="E319" s="16">
        <f>+'SCC x Ano'!E351/'SCC x Ano'!E319-1</f>
        <v>1.1827027396659235</v>
      </c>
      <c r="F319" s="16">
        <f>+'SCC x Ano'!F351/'SCC x Ano'!F319-1</f>
        <v>-4.6137371191324661E-2</v>
      </c>
      <c r="G319" s="16">
        <f>+'SCC x Ano'!G351/'SCC x Ano'!G319-1</f>
        <v>-3.1413288701043207E-5</v>
      </c>
      <c r="H319" s="16">
        <f>+'SCC x Ano'!H351/'SCC x Ano'!H319-1</f>
        <v>0.11953381640088545</v>
      </c>
      <c r="I319" s="16">
        <f>+'SCC x Ano'!I351/'SCC x Ano'!I319-1</f>
        <v>-1.208791324886227E-2</v>
      </c>
      <c r="J319" s="16">
        <f>+'SCC x Ano'!J351/'SCC x Ano'!J319-1</f>
        <v>-3.322427801946215E-2</v>
      </c>
      <c r="K319" s="16">
        <f>+'SCC x Ano'!K351/'SCC x Ano'!K319-1</f>
        <v>-0.20449258702192452</v>
      </c>
      <c r="L319" s="16">
        <f>+'SCC x Ano'!L351/'SCC x Ano'!L319-1</f>
        <v>7.9357856348618139E-2</v>
      </c>
    </row>
    <row r="320" spans="1:12" x14ac:dyDescent="0.25">
      <c r="A320" s="133" t="s">
        <v>95</v>
      </c>
      <c r="B320" s="16">
        <f>+'SCC x Ano'!B352/'SCC x Ano'!B320-1</f>
        <v>2.8268699858704505E-3</v>
      </c>
      <c r="C320" s="16">
        <f>+'SCC x Ano'!C352/'SCC x Ano'!C320-1</f>
        <v>7.6597610045196829E-2</v>
      </c>
      <c r="D320" s="16">
        <f>+'SCC x Ano'!D352/'SCC x Ano'!D320-1</f>
        <v>-6.1272984553236598E-2</v>
      </c>
      <c r="E320" s="16">
        <f>+'SCC x Ano'!E352/'SCC x Ano'!E320-1</f>
        <v>0.22438090236170583</v>
      </c>
      <c r="F320" s="16">
        <f>+'SCC x Ano'!F352/'SCC x Ano'!F320-1</f>
        <v>-3.7479703335297931E-2</v>
      </c>
      <c r="G320" s="16">
        <f>+'SCC x Ano'!G352/'SCC x Ano'!G320-1</f>
        <v>-8.9056720292084446E-3</v>
      </c>
      <c r="H320" s="16">
        <f>+'SCC x Ano'!H352/'SCC x Ano'!H320-1</f>
        <v>6.7377745780866194E-2</v>
      </c>
      <c r="I320" s="16">
        <f>+'SCC x Ano'!I352/'SCC x Ano'!I320-1</f>
        <v>-5.6737579792384252E-2</v>
      </c>
      <c r="J320" s="16">
        <f>+'SCC x Ano'!J352/'SCC x Ano'!J320-1</f>
        <v>-0.12593052417333084</v>
      </c>
      <c r="K320" s="16">
        <f>+'SCC x Ano'!K352/'SCC x Ano'!K320-1</f>
        <v>-5.8913614795698566E-2</v>
      </c>
      <c r="L320" s="16">
        <f>+'SCC x Ano'!L352/'SCC x Ano'!L320-1</f>
        <v>-3.282103673857939E-2</v>
      </c>
    </row>
    <row r="323" spans="1:12" x14ac:dyDescent="0.25">
      <c r="A323" s="123"/>
      <c r="B323" s="123">
        <f>B291+1</f>
        <v>2018</v>
      </c>
      <c r="C323" s="123">
        <f t="shared" ref="C323:L323" si="2">C291+1</f>
        <v>2018</v>
      </c>
      <c r="D323" s="123">
        <f t="shared" si="2"/>
        <v>2018</v>
      </c>
      <c r="E323" s="123">
        <f t="shared" si="2"/>
        <v>2018</v>
      </c>
      <c r="F323" s="123">
        <f t="shared" si="2"/>
        <v>2018</v>
      </c>
      <c r="G323" s="123">
        <f t="shared" si="2"/>
        <v>2018</v>
      </c>
      <c r="H323" s="123">
        <f t="shared" si="2"/>
        <v>2018</v>
      </c>
      <c r="I323" s="123">
        <f t="shared" si="2"/>
        <v>2018</v>
      </c>
      <c r="J323" s="123">
        <f t="shared" si="2"/>
        <v>2018</v>
      </c>
      <c r="K323" s="123">
        <f t="shared" si="2"/>
        <v>2018</v>
      </c>
      <c r="L323" s="123">
        <f t="shared" si="2"/>
        <v>2018</v>
      </c>
    </row>
    <row r="324" spans="1:12" x14ac:dyDescent="0.25">
      <c r="A324" s="123"/>
      <c r="B324" s="123" t="s">
        <v>780</v>
      </c>
      <c r="C324" s="123" t="s">
        <v>782</v>
      </c>
      <c r="D324" s="123" t="s">
        <v>23</v>
      </c>
      <c r="E324" s="123" t="s">
        <v>787</v>
      </c>
      <c r="F324" s="123" t="s">
        <v>788</v>
      </c>
      <c r="G324" s="123" t="s">
        <v>791</v>
      </c>
      <c r="H324" s="123" t="s">
        <v>25</v>
      </c>
      <c r="I324" s="123" t="s">
        <v>24</v>
      </c>
      <c r="J324" s="123" t="s">
        <v>35</v>
      </c>
      <c r="K324" s="123" t="s">
        <v>795</v>
      </c>
      <c r="L324" s="123" t="s">
        <v>939</v>
      </c>
    </row>
    <row r="325" spans="1:12" x14ac:dyDescent="0.25">
      <c r="A325" s="123" t="s">
        <v>529</v>
      </c>
      <c r="B325" s="16">
        <f>+'SCC x Ano'!B357/'SCC x Ano'!B325-1</f>
        <v>3.2533276498293517E-2</v>
      </c>
      <c r="C325" s="16">
        <f>+'SCC x Ano'!C357/'SCC x Ano'!C325-1</f>
        <v>4.5296807166692821E-2</v>
      </c>
      <c r="D325" s="16">
        <f>+'SCC x Ano'!D357/'SCC x Ano'!D325-1</f>
        <v>-0.1344018158949043</v>
      </c>
      <c r="E325" s="16">
        <f>+'SCC x Ano'!E357/'SCC x Ano'!E325-1</f>
        <v>1.2167689430697779</v>
      </c>
      <c r="F325" s="16">
        <f>+'SCC x Ano'!F357/'SCC x Ano'!F325-1</f>
        <v>0.17989080334682983</v>
      </c>
      <c r="G325" s="16">
        <f>+'SCC x Ano'!G357/'SCC x Ano'!G325-1</f>
        <v>-4.7046699254627788E-2</v>
      </c>
      <c r="H325" s="16">
        <f>+'SCC x Ano'!H357/'SCC x Ano'!H325-1</f>
        <v>0.45600880804398036</v>
      </c>
      <c r="I325" s="16">
        <f>+'SCC x Ano'!I357/'SCC x Ano'!I325-1</f>
        <v>0.15802376111241312</v>
      </c>
      <c r="J325" s="16">
        <f>+'SCC x Ano'!J357/'SCC x Ano'!J325-1</f>
        <v>3.4275418351850551E-2</v>
      </c>
      <c r="K325" s="16">
        <f>+'SCC x Ano'!K357/'SCC x Ano'!K325-1</f>
        <v>0.11768320346392391</v>
      </c>
      <c r="L325" s="16">
        <f>+'SCC x Ano'!L357/'SCC x Ano'!L325-1</f>
        <v>9.7885191523117143E-4</v>
      </c>
    </row>
    <row r="326" spans="1:12" x14ac:dyDescent="0.25">
      <c r="A326" s="123" t="s">
        <v>530</v>
      </c>
      <c r="B326" s="16">
        <f>+'SCC x Ano'!B358/'SCC x Ano'!B326-1</f>
        <v>-9.6369090236249511E-2</v>
      </c>
      <c r="C326" s="16">
        <f>+'SCC x Ano'!C358/'SCC x Ano'!C326-1</f>
        <v>-0.92105446217500975</v>
      </c>
      <c r="D326" s="16">
        <f>+'SCC x Ano'!D358/'SCC x Ano'!D326-1</f>
        <v>-7.7048630559550801E-2</v>
      </c>
      <c r="E326" s="16" t="e">
        <f>+'SCC x Ano'!E358/'SCC x Ano'!E326-1</f>
        <v>#DIV/0!</v>
      </c>
      <c r="F326" s="16">
        <f>+'SCC x Ano'!F358/'SCC x Ano'!F326-1</f>
        <v>3.5859749636113936E-2</v>
      </c>
      <c r="G326" s="16">
        <f>+'SCC x Ano'!G358/'SCC x Ano'!G326-1</f>
        <v>1.2851892012440747E-2</v>
      </c>
      <c r="H326" s="16">
        <f>+'SCC x Ano'!H358/'SCC x Ano'!H326-1</f>
        <v>-5.0801187833226735E-2</v>
      </c>
      <c r="I326" s="16">
        <f>+'SCC x Ano'!I358/'SCC x Ano'!I326-1</f>
        <v>0.34412129863913488</v>
      </c>
      <c r="J326" s="16">
        <f>+'SCC x Ano'!J358/'SCC x Ano'!J326-1</f>
        <v>-0.27661773506043708</v>
      </c>
      <c r="K326" s="16">
        <f>+'SCC x Ano'!K358/'SCC x Ano'!K326-1</f>
        <v>-0.2730592742998631</v>
      </c>
      <c r="L326" s="16">
        <f>+'SCC x Ano'!L358/'SCC x Ano'!L326-1</f>
        <v>-0.16053818462310876</v>
      </c>
    </row>
    <row r="327" spans="1:12" x14ac:dyDescent="0.25">
      <c r="A327" s="123" t="s">
        <v>531</v>
      </c>
      <c r="B327" s="16">
        <f>+'SCC x Ano'!B359/'SCC x Ano'!B327-1</f>
        <v>0.13662004874555245</v>
      </c>
      <c r="C327" s="16">
        <f>+'SCC x Ano'!C359/'SCC x Ano'!C327-1</f>
        <v>-8.2442970222448952E-2</v>
      </c>
      <c r="D327" s="16">
        <f>+'SCC x Ano'!D359/'SCC x Ano'!D327-1</f>
        <v>-0.11934720514400654</v>
      </c>
      <c r="E327" s="16">
        <f>+'SCC x Ano'!E359/'SCC x Ano'!E327-1</f>
        <v>0.13965299882527327</v>
      </c>
      <c r="F327" s="16">
        <f>+'SCC x Ano'!F359/'SCC x Ano'!F327-1</f>
        <v>-4.3368911000833399E-2</v>
      </c>
      <c r="G327" s="16">
        <f>+'SCC x Ano'!G359/'SCC x Ano'!G327-1</f>
        <v>-7.9338880664511446E-2</v>
      </c>
      <c r="H327" s="16">
        <f>+'SCC x Ano'!H359/'SCC x Ano'!H327-1</f>
        <v>-0.12793459156839182</v>
      </c>
      <c r="I327" s="16">
        <f>+'SCC x Ano'!I359/'SCC x Ano'!I327-1</f>
        <v>0.20497505304554831</v>
      </c>
      <c r="J327" s="16" t="e">
        <f>+'SCC x Ano'!J359/'SCC x Ano'!J327-1</f>
        <v>#DIV/0!</v>
      </c>
      <c r="K327" s="16">
        <f>+'SCC x Ano'!K359/'SCC x Ano'!K327-1</f>
        <v>-0.25068896934025031</v>
      </c>
      <c r="L327" s="16">
        <f>+'SCC x Ano'!L359/'SCC x Ano'!L327-1</f>
        <v>-4.6294864316797302E-2</v>
      </c>
    </row>
    <row r="328" spans="1:12" x14ac:dyDescent="0.25">
      <c r="A328" s="123" t="s">
        <v>532</v>
      </c>
      <c r="B328" s="16">
        <f>+'SCC x Ano'!B360/'SCC x Ano'!B328-1</f>
        <v>-0.10388211790622681</v>
      </c>
      <c r="C328" s="16">
        <f>+'SCC x Ano'!C360/'SCC x Ano'!C328-1</f>
        <v>1.0092812216741631E-2</v>
      </c>
      <c r="D328" s="16">
        <f>+'SCC x Ano'!D360/'SCC x Ano'!D328-1</f>
        <v>-5.4142110214995154E-2</v>
      </c>
      <c r="E328" s="16" t="e">
        <f>+'SCC x Ano'!E360/'SCC x Ano'!E328-1</f>
        <v>#DIV/0!</v>
      </c>
      <c r="F328" s="16">
        <f>+'SCC x Ano'!F360/'SCC x Ano'!F328-1</f>
        <v>-6.9088530702605677E-3</v>
      </c>
      <c r="G328" s="16">
        <f>+'SCC x Ano'!G360/'SCC x Ano'!G328-1</f>
        <v>0.10513743845281431</v>
      </c>
      <c r="H328" s="16">
        <f>+'SCC x Ano'!H360/'SCC x Ano'!H328-1</f>
        <v>0.13552420534706933</v>
      </c>
      <c r="I328" s="16">
        <f>+'SCC x Ano'!I360/'SCC x Ano'!I328-1</f>
        <v>-5.1542118992565666E-2</v>
      </c>
      <c r="J328" s="16">
        <f>+'SCC x Ano'!J360/'SCC x Ano'!J328-1</f>
        <v>0.25469904678988509</v>
      </c>
      <c r="K328" s="16">
        <f>+'SCC x Ano'!K360/'SCC x Ano'!K328-1</f>
        <v>0.4323743938802429</v>
      </c>
      <c r="L328" s="16">
        <f>+'SCC x Ano'!L360/'SCC x Ano'!L328-1</f>
        <v>-2.3541233167362008E-2</v>
      </c>
    </row>
    <row r="329" spans="1:12" x14ac:dyDescent="0.25">
      <c r="A329" s="123" t="s">
        <v>533</v>
      </c>
      <c r="B329" s="16">
        <f>+'SCC x Ano'!B361/'SCC x Ano'!B329-1</f>
        <v>-6.5936893661052043E-2</v>
      </c>
      <c r="C329" s="16">
        <f>+'SCC x Ano'!C361/'SCC x Ano'!C329-1</f>
        <v>1.2203571496679873</v>
      </c>
      <c r="D329" s="16">
        <f>+'SCC x Ano'!D361/'SCC x Ano'!D329-1</f>
        <v>-1.5844778357882006E-2</v>
      </c>
      <c r="E329" s="16">
        <f>+'SCC x Ano'!E361/'SCC x Ano'!E329-1</f>
        <v>0.30750513827759018</v>
      </c>
      <c r="F329" s="16">
        <f>+'SCC x Ano'!F361/'SCC x Ano'!F329-1</f>
        <v>-3.0903540482349778E-2</v>
      </c>
      <c r="G329" s="16">
        <f>+'SCC x Ano'!G361/'SCC x Ano'!G329-1</f>
        <v>-0.13632713354771431</v>
      </c>
      <c r="H329" s="16">
        <f>+'SCC x Ano'!H361/'SCC x Ano'!H329-1</f>
        <v>-0.69632723552515952</v>
      </c>
      <c r="I329" s="16">
        <f>+'SCC x Ano'!I361/'SCC x Ano'!I329-1</f>
        <v>0.23791199954691655</v>
      </c>
      <c r="J329" s="16">
        <f>+'SCC x Ano'!J361/'SCC x Ano'!J329-1</f>
        <v>7.9111639416935553E-3</v>
      </c>
      <c r="K329" s="16">
        <f>+'SCC x Ano'!K361/'SCC x Ano'!K329-1</f>
        <v>-0.12961791512373311</v>
      </c>
      <c r="L329" s="16">
        <f>+'SCC x Ano'!L361/'SCC x Ano'!L329-1</f>
        <v>-2.9030592868800498E-2</v>
      </c>
    </row>
    <row r="330" spans="1:12" x14ac:dyDescent="0.25">
      <c r="A330" s="123" t="s">
        <v>534</v>
      </c>
      <c r="B330" s="16">
        <f>+'SCC x Ano'!B362/'SCC x Ano'!B330-1</f>
        <v>-0.18817541429697116</v>
      </c>
      <c r="C330" s="16">
        <f>+'SCC x Ano'!C362/'SCC x Ano'!C330-1</f>
        <v>0.23577466546943993</v>
      </c>
      <c r="D330" s="16">
        <f>+'SCC x Ano'!D362/'SCC x Ano'!D330-1</f>
        <v>-0.11065895587823693</v>
      </c>
      <c r="E330" s="16">
        <f>+'SCC x Ano'!E362/'SCC x Ano'!E330-1</f>
        <v>10.213763364781919</v>
      </c>
      <c r="F330" s="16">
        <f>+'SCC x Ano'!F362/'SCC x Ano'!F330-1</f>
        <v>0.13129851782324309</v>
      </c>
      <c r="G330" s="16">
        <f>+'SCC x Ano'!G362/'SCC x Ano'!G330-1</f>
        <v>-0.10489114467176563</v>
      </c>
      <c r="H330" s="16">
        <f>+'SCC x Ano'!H362/'SCC x Ano'!H330-1</f>
        <v>0.33632738895982817</v>
      </c>
      <c r="I330" s="16">
        <f>+'SCC x Ano'!I362/'SCC x Ano'!I330-1</f>
        <v>0.64445643544395814</v>
      </c>
      <c r="J330" s="16">
        <f>+'SCC x Ano'!J362/'SCC x Ano'!J330-1</f>
        <v>2.5154921122374496E-3</v>
      </c>
      <c r="K330" s="16">
        <f>+'SCC x Ano'!K362/'SCC x Ano'!K330-1</f>
        <v>8.9436329755756674</v>
      </c>
      <c r="L330" s="16">
        <f>+'SCC x Ano'!L362/'SCC x Ano'!L330-1</f>
        <v>0.20139435459134991</v>
      </c>
    </row>
    <row r="331" spans="1:12" x14ac:dyDescent="0.25">
      <c r="A331" s="123" t="s">
        <v>535</v>
      </c>
      <c r="B331" s="16">
        <f>+'SCC x Ano'!B363/'SCC x Ano'!B331-1</f>
        <v>6.7696105394150941E-2</v>
      </c>
      <c r="C331" s="16">
        <f>+'SCC x Ano'!C363/'SCC x Ano'!C331-1</f>
        <v>0.45276125898025188</v>
      </c>
      <c r="D331" s="16">
        <f>+'SCC x Ano'!D363/'SCC x Ano'!D331-1</f>
        <v>1.7140639071069108E-2</v>
      </c>
      <c r="E331" s="16">
        <f>+'SCC x Ano'!E363/'SCC x Ano'!E331-1</f>
        <v>-0.27159887697078855</v>
      </c>
      <c r="F331" s="16">
        <f>+'SCC x Ano'!F363/'SCC x Ano'!F331-1</f>
        <v>0.12074409103656381</v>
      </c>
      <c r="G331" s="16">
        <f>+'SCC x Ano'!G363/'SCC x Ano'!G331-1</f>
        <v>0.15025660482594438</v>
      </c>
      <c r="H331" s="16">
        <f>+'SCC x Ano'!H363/'SCC x Ano'!H331-1</f>
        <v>1.0323189609718009E-2</v>
      </c>
      <c r="I331" s="16">
        <f>+'SCC x Ano'!I363/'SCC x Ano'!I331-1</f>
        <v>-0.24813392788670163</v>
      </c>
      <c r="J331" s="16">
        <f>+'SCC x Ano'!J363/'SCC x Ano'!J331-1</f>
        <v>8.1695495157979359E-2</v>
      </c>
      <c r="K331" s="16">
        <f>+'SCC x Ano'!K363/'SCC x Ano'!K331-1</f>
        <v>-5.9264891089627403E-2</v>
      </c>
      <c r="L331" s="16">
        <f>+'SCC x Ano'!L363/'SCC x Ano'!L331-1</f>
        <v>5.3026713238546463E-2</v>
      </c>
    </row>
    <row r="332" spans="1:12" x14ac:dyDescent="0.25">
      <c r="A332" s="123" t="s">
        <v>536</v>
      </c>
      <c r="B332" s="16">
        <f>+'SCC x Ano'!B364/'SCC x Ano'!B332-1</f>
        <v>0.14537493268569901</v>
      </c>
      <c r="C332" s="16">
        <f>+'SCC x Ano'!C364/'SCC x Ano'!C332-1</f>
        <v>0.1278820133681895</v>
      </c>
      <c r="D332" s="16">
        <f>+'SCC x Ano'!D364/'SCC x Ano'!D332-1</f>
        <v>-3.1200227272581982E-2</v>
      </c>
      <c r="E332" s="16">
        <f>+'SCC x Ano'!E364/'SCC x Ano'!E332-1</f>
        <v>0.1764900059032779</v>
      </c>
      <c r="F332" s="16">
        <f>+'SCC x Ano'!F364/'SCC x Ano'!F332-1</f>
        <v>1.3059676076666582E-2</v>
      </c>
      <c r="G332" s="16">
        <f>+'SCC x Ano'!G364/'SCC x Ano'!G332-1</f>
        <v>-1.8381276938638447E-2</v>
      </c>
      <c r="H332" s="16">
        <f>+'SCC x Ano'!H364/'SCC x Ano'!H332-1</f>
        <v>-1.3584636891445734E-2</v>
      </c>
      <c r="I332" s="16">
        <f>+'SCC x Ano'!I364/'SCC x Ano'!I332-1</f>
        <v>-0.22057506676984107</v>
      </c>
      <c r="J332" s="16">
        <f>+'SCC x Ano'!J364/'SCC x Ano'!J332-1</f>
        <v>0.17461817609620645</v>
      </c>
      <c r="K332" s="16">
        <f>+'SCC x Ano'!K364/'SCC x Ano'!K332-1</f>
        <v>-2.0598203436590912E-2</v>
      </c>
      <c r="L332" s="16">
        <f>+'SCC x Ano'!L364/'SCC x Ano'!L332-1</f>
        <v>7.0971887805622025E-3</v>
      </c>
    </row>
    <row r="333" spans="1:12" x14ac:dyDescent="0.25">
      <c r="A333" s="123" t="s">
        <v>537</v>
      </c>
      <c r="B333" s="16">
        <f>+'SCC x Ano'!B365/'SCC x Ano'!B333-1</f>
        <v>0.30972626345241805</v>
      </c>
      <c r="C333" s="16">
        <f>+'SCC x Ano'!C365/'SCC x Ano'!C333-1</f>
        <v>8.7731558460902415E-2</v>
      </c>
      <c r="D333" s="16">
        <f>+'SCC x Ano'!D365/'SCC x Ano'!D333-1</f>
        <v>-1.2555163962101545E-2</v>
      </c>
      <c r="E333" s="16">
        <f>+'SCC x Ano'!E365/'SCC x Ano'!E333-1</f>
        <v>-7.7143634534293404E-2</v>
      </c>
      <c r="F333" s="16">
        <f>+'SCC x Ano'!F365/'SCC x Ano'!F333-1</f>
        <v>-4.5971170897856739E-2</v>
      </c>
      <c r="G333" s="16">
        <f>+'SCC x Ano'!G365/'SCC x Ano'!G333-1</f>
        <v>0.11733950306227503</v>
      </c>
      <c r="H333" s="16">
        <f>+'SCC x Ano'!H365/'SCC x Ano'!H333-1</f>
        <v>1.1433627066766063</v>
      </c>
      <c r="I333" s="16">
        <f>+'SCC x Ano'!I365/'SCC x Ano'!I333-1</f>
        <v>-2.1119178432696839E-2</v>
      </c>
      <c r="J333" s="16">
        <f>+'SCC x Ano'!J365/'SCC x Ano'!J333-1</f>
        <v>-0.29760381974737349</v>
      </c>
      <c r="K333" s="16">
        <f>+'SCC x Ano'!K365/'SCC x Ano'!K333-1</f>
        <v>-1.9352760545529923E-2</v>
      </c>
      <c r="L333" s="16">
        <f>+'SCC x Ano'!L365/'SCC x Ano'!L333-1</f>
        <v>1.7230966220397326E-2</v>
      </c>
    </row>
    <row r="334" spans="1:12" x14ac:dyDescent="0.25">
      <c r="A334" s="123" t="s">
        <v>538</v>
      </c>
      <c r="B334" s="16">
        <f>+'SCC x Ano'!B366/'SCC x Ano'!B334-1</f>
        <v>-3.9322009894153909E-2</v>
      </c>
      <c r="C334" s="16">
        <f>+'SCC x Ano'!C366/'SCC x Ano'!C334-1</f>
        <v>-0.12231432247010787</v>
      </c>
      <c r="D334" s="16">
        <f>+'SCC x Ano'!D366/'SCC x Ano'!D334-1</f>
        <v>9.4767511081816913E-3</v>
      </c>
      <c r="E334" s="16">
        <f>+'SCC x Ano'!E366/'SCC x Ano'!E334-1</f>
        <v>-0.16341045919060859</v>
      </c>
      <c r="F334" s="16">
        <f>+'SCC x Ano'!F366/'SCC x Ano'!F334-1</f>
        <v>0.16538265048033174</v>
      </c>
      <c r="G334" s="16">
        <f>+'SCC x Ano'!G366/'SCC x Ano'!G334-1</f>
        <v>-0.12973655180288524</v>
      </c>
      <c r="H334" s="16">
        <f>+'SCC x Ano'!H366/'SCC x Ano'!H334-1</f>
        <v>-9.8059998668699966E-2</v>
      </c>
      <c r="I334" s="16">
        <f>+'SCC x Ano'!I366/'SCC x Ano'!I334-1</f>
        <v>4.0114184534910668E-2</v>
      </c>
      <c r="J334" s="16">
        <f>+'SCC x Ano'!J366/'SCC x Ano'!J334-1</f>
        <v>0.72619453619273244</v>
      </c>
      <c r="K334" s="16">
        <f>+'SCC x Ano'!K366/'SCC x Ano'!K334-1</f>
        <v>9.3192897771647187E-2</v>
      </c>
      <c r="L334" s="16">
        <f>+'SCC x Ano'!L366/'SCC x Ano'!L334-1</f>
        <v>5.8201580584547274E-2</v>
      </c>
    </row>
    <row r="335" spans="1:12" x14ac:dyDescent="0.25">
      <c r="A335" s="123" t="s">
        <v>539</v>
      </c>
      <c r="B335" s="16">
        <f>+'SCC x Ano'!B367/'SCC x Ano'!B335-1</f>
        <v>6.7668440686117659E-2</v>
      </c>
      <c r="C335" s="16">
        <f>+'SCC x Ano'!C367/'SCC x Ano'!C335-1</f>
        <v>-1.2883570146427048E-2</v>
      </c>
      <c r="D335" s="16">
        <f>+'SCC x Ano'!D367/'SCC x Ano'!D335-1</f>
        <v>0.21752453454429821</v>
      </c>
      <c r="E335" s="16">
        <f>+'SCC x Ano'!E367/'SCC x Ano'!E335-1</f>
        <v>5.3641596537424618E-2</v>
      </c>
      <c r="F335" s="16">
        <f>+'SCC x Ano'!F367/'SCC x Ano'!F335-1</f>
        <v>1.5937015906698937E-2</v>
      </c>
      <c r="G335" s="16">
        <f>+'SCC x Ano'!G367/'SCC x Ano'!G335-1</f>
        <v>-3.3901847221466719E-2</v>
      </c>
      <c r="H335" s="16">
        <f>+'SCC x Ano'!H367/'SCC x Ano'!H335-1</f>
        <v>-0.16395115611067657</v>
      </c>
      <c r="I335" s="16">
        <f>+'SCC x Ano'!I367/'SCC x Ano'!I335-1</f>
        <v>-0.12620514813144823</v>
      </c>
      <c r="J335" s="16">
        <f>+'SCC x Ano'!J367/'SCC x Ano'!J335-1</f>
        <v>2.3503365763956952E-2</v>
      </c>
      <c r="K335" s="16">
        <f>+'SCC x Ano'!K367/'SCC x Ano'!K335-1</f>
        <v>0.40845680244495486</v>
      </c>
      <c r="L335" s="16">
        <f>+'SCC x Ano'!L367/'SCC x Ano'!L335-1</f>
        <v>0.15463564951142872</v>
      </c>
    </row>
    <row r="336" spans="1:12" x14ac:dyDescent="0.25">
      <c r="A336" s="123" t="s">
        <v>540</v>
      </c>
      <c r="B336" s="16">
        <f>+'SCC x Ano'!B368/'SCC x Ano'!B336-1</f>
        <v>0.19015978754814933</v>
      </c>
      <c r="C336" s="16">
        <f>+'SCC x Ano'!C368/'SCC x Ano'!C336-1</f>
        <v>0.2972099392832106</v>
      </c>
      <c r="D336" s="16">
        <f>+'SCC x Ano'!D368/'SCC x Ano'!D336-1</f>
        <v>-0.10339460866132533</v>
      </c>
      <c r="E336" s="16">
        <f>+'SCC x Ano'!E368/'SCC x Ano'!E336-1</f>
        <v>0.20097506519811814</v>
      </c>
      <c r="F336" s="16">
        <f>+'SCC x Ano'!F368/'SCC x Ano'!F336-1</f>
        <v>7.0336397565732289E-2</v>
      </c>
      <c r="G336" s="16">
        <f>+'SCC x Ano'!G368/'SCC x Ano'!G336-1</f>
        <v>-0.17807514955922699</v>
      </c>
      <c r="H336" s="16">
        <f>+'SCC x Ano'!H368/'SCC x Ano'!H336-1</f>
        <v>-0.2388555600425204</v>
      </c>
      <c r="I336" s="16">
        <f>+'SCC x Ano'!I368/'SCC x Ano'!I336-1</f>
        <v>-0.21255121344322891</v>
      </c>
      <c r="J336" s="16" t="e">
        <f>+'SCC x Ano'!J368/'SCC x Ano'!J336-1</f>
        <v>#DIV/0!</v>
      </c>
      <c r="K336" s="16">
        <f>+'SCC x Ano'!K368/'SCC x Ano'!K336-1</f>
        <v>-0.18822599501265092</v>
      </c>
      <c r="L336" s="16">
        <f>+'SCC x Ano'!L368/'SCC x Ano'!L336-1</f>
        <v>-2.8750988426350932E-2</v>
      </c>
    </row>
    <row r="337" spans="1:12" x14ac:dyDescent="0.25">
      <c r="A337" s="123" t="s">
        <v>541</v>
      </c>
      <c r="B337" s="16">
        <f>+'SCC x Ano'!B369/'SCC x Ano'!B337-1</f>
        <v>-1.5775845088878415E-2</v>
      </c>
      <c r="C337" s="16">
        <f>+'SCC x Ano'!C369/'SCC x Ano'!C337-1</f>
        <v>2.3164409438094502E-2</v>
      </c>
      <c r="D337" s="16">
        <f>+'SCC x Ano'!D369/'SCC x Ano'!D337-1</f>
        <v>-3.2842894483772644E-2</v>
      </c>
      <c r="E337" s="16">
        <f>+'SCC x Ano'!E369/'SCC x Ano'!E337-1</f>
        <v>1.7135421217672864E-2</v>
      </c>
      <c r="F337" s="16">
        <f>+'SCC x Ano'!F369/'SCC x Ano'!F337-1</f>
        <v>7.4634071598495444E-2</v>
      </c>
      <c r="G337" s="16">
        <f>+'SCC x Ano'!G369/'SCC x Ano'!G337-1</f>
        <v>-2.3796358862274825E-2</v>
      </c>
      <c r="H337" s="16">
        <f>+'SCC x Ano'!H369/'SCC x Ano'!H337-1</f>
        <v>-0.14759991115566606</v>
      </c>
      <c r="I337" s="16">
        <f>+'SCC x Ano'!I369/'SCC x Ano'!I337-1</f>
        <v>8.0667420303405679E-2</v>
      </c>
      <c r="J337" s="16">
        <f>+'SCC x Ano'!J369/'SCC x Ano'!J337-1</f>
        <v>-1.3851283016144134E-3</v>
      </c>
      <c r="K337" s="16">
        <f>+'SCC x Ano'!K369/'SCC x Ano'!K337-1</f>
        <v>0.18869223925028122</v>
      </c>
      <c r="L337" s="16">
        <f>+'SCC x Ano'!L369/'SCC x Ano'!L337-1</f>
        <v>3.9298450261218365E-2</v>
      </c>
    </row>
    <row r="338" spans="1:12" x14ac:dyDescent="0.25">
      <c r="A338" s="123" t="s">
        <v>542</v>
      </c>
      <c r="B338" s="16">
        <f>+'SCC x Ano'!B370/'SCC x Ano'!B338-1</f>
        <v>-7.5856383331687316E-2</v>
      </c>
      <c r="C338" s="16">
        <f>+'SCC x Ano'!C370/'SCC x Ano'!C338-1</f>
        <v>-0.11086816270391464</v>
      </c>
      <c r="D338" s="16">
        <f>+'SCC x Ano'!D370/'SCC x Ano'!D338-1</f>
        <v>4.5619014538898828E-2</v>
      </c>
      <c r="E338" s="16">
        <f>+'SCC x Ano'!E370/'SCC x Ano'!E338-1</f>
        <v>0.68393614420448312</v>
      </c>
      <c r="F338" s="16">
        <f>+'SCC x Ano'!F370/'SCC x Ano'!F338-1</f>
        <v>0.11003006185547726</v>
      </c>
      <c r="G338" s="16">
        <f>+'SCC x Ano'!G370/'SCC x Ano'!G338-1</f>
        <v>0.13828838263707754</v>
      </c>
      <c r="H338" s="16">
        <f>+'SCC x Ano'!H370/'SCC x Ano'!H338-1</f>
        <v>-0.117602515581545</v>
      </c>
      <c r="I338" s="16">
        <f>+'SCC x Ano'!I370/'SCC x Ano'!I338-1</f>
        <v>6.6692074027647763E-2</v>
      </c>
      <c r="J338" s="16">
        <f>+'SCC x Ano'!J370/'SCC x Ano'!J338-1</f>
        <v>-0.13000862359591814</v>
      </c>
      <c r="K338" s="16">
        <f>+'SCC x Ano'!K370/'SCC x Ano'!K338-1</f>
        <v>6.0481063528100787E-2</v>
      </c>
      <c r="L338" s="16">
        <f>+'SCC x Ano'!L370/'SCC x Ano'!L338-1</f>
        <v>6.7995393127980197E-2</v>
      </c>
    </row>
    <row r="339" spans="1:12" x14ac:dyDescent="0.25">
      <c r="A339" s="123" t="s">
        <v>543</v>
      </c>
      <c r="B339" s="16">
        <f>+'SCC x Ano'!B371/'SCC x Ano'!B339-1</f>
        <v>2.3356689416482723E-3</v>
      </c>
      <c r="C339" s="16">
        <f>+'SCC x Ano'!C371/'SCC x Ano'!C339-1</f>
        <v>-1.496367210180316E-2</v>
      </c>
      <c r="D339" s="16">
        <f>+'SCC x Ano'!D371/'SCC x Ano'!D339-1</f>
        <v>-6.7254985423445324E-2</v>
      </c>
      <c r="E339" s="16">
        <f>+'SCC x Ano'!E371/'SCC x Ano'!E339-1</f>
        <v>-8.0706479521175267E-2</v>
      </c>
      <c r="F339" s="16">
        <f>+'SCC x Ano'!F371/'SCC x Ano'!F339-1</f>
        <v>1.0450817458360184E-2</v>
      </c>
      <c r="G339" s="16">
        <f>+'SCC x Ano'!G371/'SCC x Ano'!G339-1</f>
        <v>-0.13090600687417986</v>
      </c>
      <c r="H339" s="16">
        <f>+'SCC x Ano'!H371/'SCC x Ano'!H339-1</f>
        <v>-0.18643402562281097</v>
      </c>
      <c r="I339" s="16">
        <f>+'SCC x Ano'!I371/'SCC x Ano'!I339-1</f>
        <v>0.12785918772428828</v>
      </c>
      <c r="J339" s="16">
        <f>+'SCC x Ano'!J371/'SCC x Ano'!J339-1</f>
        <v>4.9744022652950859E-2</v>
      </c>
      <c r="K339" s="16">
        <f>+'SCC x Ano'!K371/'SCC x Ano'!K339-1</f>
        <v>0.27797452095875408</v>
      </c>
      <c r="L339" s="16">
        <f>+'SCC x Ano'!L371/'SCC x Ano'!L339-1</f>
        <v>-6.3189947369145516E-3</v>
      </c>
    </row>
    <row r="340" spans="1:12" x14ac:dyDescent="0.25">
      <c r="A340" s="123" t="s">
        <v>544</v>
      </c>
      <c r="B340" s="16">
        <f>+'SCC x Ano'!B372/'SCC x Ano'!B340-1</f>
        <v>1.1878533701337624E-2</v>
      </c>
      <c r="C340" s="16">
        <f>+'SCC x Ano'!C372/'SCC x Ano'!C340-1</f>
        <v>-6.1618139256447213E-2</v>
      </c>
      <c r="D340" s="16">
        <f>+'SCC x Ano'!D372/'SCC x Ano'!D340-1</f>
        <v>0.25283666300910612</v>
      </c>
      <c r="E340" s="16">
        <f>+'SCC x Ano'!E372/'SCC x Ano'!E340-1</f>
        <v>0.14923140786215283</v>
      </c>
      <c r="F340" s="16">
        <f>+'SCC x Ano'!F372/'SCC x Ano'!F340-1</f>
        <v>4.8691121361433831E-2</v>
      </c>
      <c r="G340" s="16">
        <f>+'SCC x Ano'!G372/'SCC x Ano'!G340-1</f>
        <v>-0.30275788348195398</v>
      </c>
      <c r="H340" s="16">
        <f>+'SCC x Ano'!H372/'SCC x Ano'!H340-1</f>
        <v>-7.1659476216798801E-3</v>
      </c>
      <c r="I340" s="16">
        <f>+'SCC x Ano'!I372/'SCC x Ano'!I340-1</f>
        <v>1.4729772676764785E-2</v>
      </c>
      <c r="J340" s="16">
        <f>+'SCC x Ano'!J372/'SCC x Ano'!J340-1</f>
        <v>0.35471061104312263</v>
      </c>
      <c r="K340" s="16">
        <f>+'SCC x Ano'!K372/'SCC x Ano'!K340-1</f>
        <v>0.14670226529038466</v>
      </c>
      <c r="L340" s="16">
        <f>+'SCC x Ano'!L372/'SCC x Ano'!L340-1</f>
        <v>9.8024281859548701E-2</v>
      </c>
    </row>
    <row r="341" spans="1:12" x14ac:dyDescent="0.25">
      <c r="A341" s="123" t="s">
        <v>545</v>
      </c>
      <c r="B341" s="16">
        <f>+'SCC x Ano'!B373/'SCC x Ano'!B341-1</f>
        <v>4.6464644915051867E-2</v>
      </c>
      <c r="C341" s="16">
        <f>+'SCC x Ano'!C373/'SCC x Ano'!C341-1</f>
        <v>-3.2357156263436493E-2</v>
      </c>
      <c r="D341" s="16">
        <f>+'SCC x Ano'!D373/'SCC x Ano'!D341-1</f>
        <v>-4.7131275717140042E-2</v>
      </c>
      <c r="E341" s="16">
        <f>+'SCC x Ano'!E373/'SCC x Ano'!E341-1</f>
        <v>0.18313160235062109</v>
      </c>
      <c r="F341" s="16">
        <f>+'SCC x Ano'!F373/'SCC x Ano'!F341-1</f>
        <v>2.6331336461863364E-2</v>
      </c>
      <c r="G341" s="16">
        <f>+'SCC x Ano'!G373/'SCC x Ano'!G341-1</f>
        <v>-7.5272963948172178E-2</v>
      </c>
      <c r="H341" s="16">
        <f>+'SCC x Ano'!H373/'SCC x Ano'!H341-1</f>
        <v>-9.0723102475672501E-2</v>
      </c>
      <c r="I341" s="16">
        <f>+'SCC x Ano'!I373/'SCC x Ano'!I341-1</f>
        <v>1.173273184318302E-2</v>
      </c>
      <c r="J341" s="16">
        <f>+'SCC x Ano'!J373/'SCC x Ano'!J341-1</f>
        <v>-6.2689547331057582E-2</v>
      </c>
      <c r="K341" s="16">
        <f>+'SCC x Ano'!K373/'SCC x Ano'!K341-1</f>
        <v>0.16205287925461831</v>
      </c>
      <c r="L341" s="16">
        <f>+'SCC x Ano'!L373/'SCC x Ano'!L341-1</f>
        <v>1.6291787694854731E-2</v>
      </c>
    </row>
    <row r="342" spans="1:12" x14ac:dyDescent="0.25">
      <c r="A342" s="123" t="s">
        <v>546</v>
      </c>
      <c r="B342" s="16">
        <f>+'SCC x Ano'!B374/'SCC x Ano'!B342-1</f>
        <v>0.12250074720788584</v>
      </c>
      <c r="C342" s="16">
        <f>+'SCC x Ano'!C374/'SCC x Ano'!C342-1</f>
        <v>0.13135754886066797</v>
      </c>
      <c r="D342" s="16">
        <f>+'SCC x Ano'!D374/'SCC x Ano'!D342-1</f>
        <v>-2.8304385982900304E-2</v>
      </c>
      <c r="E342" s="16">
        <f>+'SCC x Ano'!E374/'SCC x Ano'!E342-1</f>
        <v>0.1412182843099643</v>
      </c>
      <c r="F342" s="16">
        <f>+'SCC x Ano'!F374/'SCC x Ano'!F342-1</f>
        <v>1.9788120531560871E-2</v>
      </c>
      <c r="G342" s="16">
        <f>+'SCC x Ano'!G374/'SCC x Ano'!G342-1</f>
        <v>-7.7907759568574986E-2</v>
      </c>
      <c r="H342" s="16">
        <f>+'SCC x Ano'!H374/'SCC x Ano'!H342-1</f>
        <v>-7.1699516899022764E-2</v>
      </c>
      <c r="I342" s="16">
        <f>+'SCC x Ano'!I374/'SCC x Ano'!I342-1</f>
        <v>0.12529308194366728</v>
      </c>
      <c r="J342" s="16">
        <f>+'SCC x Ano'!J374/'SCC x Ano'!J342-1</f>
        <v>0.76486601631476314</v>
      </c>
      <c r="K342" s="16">
        <f>+'SCC x Ano'!K374/'SCC x Ano'!K342-1</f>
        <v>3.5562632795560933E-2</v>
      </c>
      <c r="L342" s="16">
        <f>+'SCC x Ano'!L374/'SCC x Ano'!L342-1</f>
        <v>2.6791990584527525E-2</v>
      </c>
    </row>
    <row r="343" spans="1:12" x14ac:dyDescent="0.25">
      <c r="A343" s="123" t="s">
        <v>547</v>
      </c>
      <c r="B343" s="16">
        <f>+'SCC x Ano'!B375/'SCC x Ano'!B343-1</f>
        <v>5.8586355279510061E-2</v>
      </c>
      <c r="C343" s="16">
        <f>+'SCC x Ano'!C375/'SCC x Ano'!C343-1</f>
        <v>-8.5063793667302545E-2</v>
      </c>
      <c r="D343" s="16">
        <f>+'SCC x Ano'!D375/'SCC x Ano'!D343-1</f>
        <v>-1.1312215477676024E-2</v>
      </c>
      <c r="E343" s="16">
        <f>+'SCC x Ano'!E375/'SCC x Ano'!E343-1</f>
        <v>0.62028302462312146</v>
      </c>
      <c r="F343" s="16">
        <f>+'SCC x Ano'!F375/'SCC x Ano'!F343-1</f>
        <v>3.6513910112259129E-3</v>
      </c>
      <c r="G343" s="16">
        <f>+'SCC x Ano'!G375/'SCC x Ano'!G343-1</f>
        <v>-7.7057741436399541E-2</v>
      </c>
      <c r="H343" s="16">
        <f>+'SCC x Ano'!H375/'SCC x Ano'!H343-1</f>
        <v>-0.15338438538571997</v>
      </c>
      <c r="I343" s="16">
        <f>+'SCC x Ano'!I375/'SCC x Ano'!I343-1</f>
        <v>0.10059370583789695</v>
      </c>
      <c r="J343" s="16">
        <f>+'SCC x Ano'!J375/'SCC x Ano'!J343-1</f>
        <v>-2.1404186944903203E-2</v>
      </c>
      <c r="K343" s="16">
        <f>+'SCC x Ano'!K375/'SCC x Ano'!K343-1</f>
        <v>6.1613745380106666E-2</v>
      </c>
      <c r="L343" s="16">
        <f>+'SCC x Ano'!L375/'SCC x Ano'!L343-1</f>
        <v>8.0107116162595471E-3</v>
      </c>
    </row>
    <row r="344" spans="1:12" x14ac:dyDescent="0.25">
      <c r="A344" s="123" t="s">
        <v>548</v>
      </c>
      <c r="B344" s="16">
        <f>+'SCC x Ano'!B376/'SCC x Ano'!B344-1</f>
        <v>2.6883775747021943E-2</v>
      </c>
      <c r="C344" s="16">
        <f>+'SCC x Ano'!C376/'SCC x Ano'!C344-1</f>
        <v>4.845359575456154E-2</v>
      </c>
      <c r="D344" s="16">
        <f>+'SCC x Ano'!D376/'SCC x Ano'!D344-1</f>
        <v>-0.10108171567822499</v>
      </c>
      <c r="E344" s="16">
        <f>+'SCC x Ano'!E376/'SCC x Ano'!E344-1</f>
        <v>3.3981380666145533E-2</v>
      </c>
      <c r="F344" s="16">
        <f>+'SCC x Ano'!F376/'SCC x Ano'!F344-1</f>
        <v>-4.2539142061433055E-2</v>
      </c>
      <c r="G344" s="16">
        <f>+'SCC x Ano'!G376/'SCC x Ano'!G344-1</f>
        <v>7.6007136545472198E-2</v>
      </c>
      <c r="H344" s="16">
        <f>+'SCC x Ano'!H376/'SCC x Ano'!H344-1</f>
        <v>-5.4841639975979684E-2</v>
      </c>
      <c r="I344" s="16">
        <f>+'SCC x Ano'!I376/'SCC x Ano'!I344-1</f>
        <v>-6.1944273814370732E-2</v>
      </c>
      <c r="J344" s="16">
        <f>+'SCC x Ano'!J376/'SCC x Ano'!J344-1</f>
        <v>0.15713047700294247</v>
      </c>
      <c r="K344" s="16">
        <f>+'SCC x Ano'!K376/'SCC x Ano'!K344-1</f>
        <v>7.1286599122516225E-2</v>
      </c>
      <c r="L344" s="16">
        <f>+'SCC x Ano'!L376/'SCC x Ano'!L344-1</f>
        <v>-2.2338915418547711E-2</v>
      </c>
    </row>
    <row r="345" spans="1:12" x14ac:dyDescent="0.25">
      <c r="A345" s="123" t="s">
        <v>549</v>
      </c>
      <c r="B345" s="16">
        <f>+'SCC x Ano'!B377/'SCC x Ano'!B345-1</f>
        <v>6.077364932253837E-2</v>
      </c>
      <c r="C345" s="16">
        <f>+'SCC x Ano'!C377/'SCC x Ano'!C345-1</f>
        <v>4.4073395363064538E-2</v>
      </c>
      <c r="D345" s="16">
        <f>+'SCC x Ano'!D377/'SCC x Ano'!D345-1</f>
        <v>4.0167811095454198E-2</v>
      </c>
      <c r="E345" s="16">
        <f>+'SCC x Ano'!E377/'SCC x Ano'!E345-1</f>
        <v>0.76048408102875675</v>
      </c>
      <c r="F345" s="16">
        <f>+'SCC x Ano'!F377/'SCC x Ano'!F345-1</f>
        <v>2.9450738217391415E-3</v>
      </c>
      <c r="G345" s="16">
        <f>+'SCC x Ano'!G377/'SCC x Ano'!G345-1</f>
        <v>4.7880080556687243E-2</v>
      </c>
      <c r="H345" s="16">
        <f>+'SCC x Ano'!H377/'SCC x Ano'!H345-1</f>
        <v>-7.4256616475515291E-2</v>
      </c>
      <c r="I345" s="16">
        <f>+'SCC x Ano'!I377/'SCC x Ano'!I345-1</f>
        <v>-7.4985744723836567E-2</v>
      </c>
      <c r="J345" s="16">
        <f>+'SCC x Ano'!J377/'SCC x Ano'!J345-1</f>
        <v>2.4369124884353388E-2</v>
      </c>
      <c r="K345" s="16">
        <f>+'SCC x Ano'!K377/'SCC x Ano'!K345-1</f>
        <v>0.16841255229067786</v>
      </c>
      <c r="L345" s="16">
        <f>+'SCC x Ano'!L377/'SCC x Ano'!L345-1</f>
        <v>4.7063325259657507E-2</v>
      </c>
    </row>
    <row r="346" spans="1:12" x14ac:dyDescent="0.25">
      <c r="A346" s="123" t="s">
        <v>550</v>
      </c>
      <c r="B346" s="16">
        <f>+'SCC x Ano'!B378/'SCC x Ano'!B346-1</f>
        <v>9.7133405303705178E-2</v>
      </c>
      <c r="C346" s="16">
        <f>+'SCC x Ano'!C378/'SCC x Ano'!C346-1</f>
        <v>-6.1664391878254454E-2</v>
      </c>
      <c r="D346" s="16">
        <f>+'SCC x Ano'!D378/'SCC x Ano'!D346-1</f>
        <v>-1.8477153824278392E-2</v>
      </c>
      <c r="E346" s="16">
        <f>+'SCC x Ano'!E378/'SCC x Ano'!E346-1</f>
        <v>-3.3160919656246124E-2</v>
      </c>
      <c r="F346" s="16">
        <f>+'SCC x Ano'!F378/'SCC x Ano'!F346-1</f>
        <v>3.9852420675331013E-2</v>
      </c>
      <c r="G346" s="16">
        <f>+'SCC x Ano'!G378/'SCC x Ano'!G346-1</f>
        <v>-7.8000420806168647E-2</v>
      </c>
      <c r="H346" s="16">
        <f>+'SCC x Ano'!H378/'SCC x Ano'!H346-1</f>
        <v>-1.913717263783099E-2</v>
      </c>
      <c r="I346" s="16">
        <f>+'SCC x Ano'!I378/'SCC x Ano'!I346-1</f>
        <v>0.18749324846135629</v>
      </c>
      <c r="J346" s="16">
        <f>+'SCC x Ano'!J378/'SCC x Ano'!J346-1</f>
        <v>0.17259821607025927</v>
      </c>
      <c r="K346" s="16">
        <f>+'SCC x Ano'!K378/'SCC x Ano'!K346-1</f>
        <v>0.17016658599670276</v>
      </c>
      <c r="L346" s="16">
        <f>+'SCC x Ano'!L378/'SCC x Ano'!L346-1</f>
        <v>3.4958188653051891E-2</v>
      </c>
    </row>
    <row r="347" spans="1:12" x14ac:dyDescent="0.25">
      <c r="A347" s="123" t="s">
        <v>551</v>
      </c>
      <c r="B347" s="16">
        <f>+'SCC x Ano'!B379/'SCC x Ano'!B347-1</f>
        <v>7.386406057451067E-2</v>
      </c>
      <c r="C347" s="16">
        <f>+'SCC x Ano'!C379/'SCC x Ano'!C347-1</f>
        <v>-0.20185918405347281</v>
      </c>
      <c r="D347" s="16">
        <f>+'SCC x Ano'!D379/'SCC x Ano'!D347-1</f>
        <v>-0.11185635868306876</v>
      </c>
      <c r="E347" s="16">
        <f>+'SCC x Ano'!E379/'SCC x Ano'!E347-1</f>
        <v>6.703242423280642E-2</v>
      </c>
      <c r="F347" s="16">
        <f>+'SCC x Ano'!F379/'SCC x Ano'!F347-1</f>
        <v>-7.7061858641422898E-3</v>
      </c>
      <c r="G347" s="16">
        <f>+'SCC x Ano'!G379/'SCC x Ano'!G347-1</f>
        <v>-6.9859780533594096E-2</v>
      </c>
      <c r="H347" s="16">
        <f>+'SCC x Ano'!H379/'SCC x Ano'!H347-1</f>
        <v>-9.0832051495821298E-2</v>
      </c>
      <c r="I347" s="16">
        <f>+'SCC x Ano'!I379/'SCC x Ano'!I347-1</f>
        <v>4.66478176160805E-2</v>
      </c>
      <c r="J347" s="16">
        <f>+'SCC x Ano'!J379/'SCC x Ano'!J347-1</f>
        <v>-0.73212968888893781</v>
      </c>
      <c r="K347" s="16">
        <f>+'SCC x Ano'!K379/'SCC x Ano'!K347-1</f>
        <v>1.8493403915031736E-2</v>
      </c>
      <c r="L347" s="16">
        <f>+'SCC x Ano'!L379/'SCC x Ano'!L347-1</f>
        <v>-3.0768717487893227E-2</v>
      </c>
    </row>
    <row r="348" spans="1:12" x14ac:dyDescent="0.25">
      <c r="A348" s="123" t="s">
        <v>552</v>
      </c>
      <c r="B348" s="16">
        <f>+'SCC x Ano'!B380/'SCC x Ano'!B348-1</f>
        <v>0.10777199357453626</v>
      </c>
      <c r="C348" s="16">
        <f>+'SCC x Ano'!C380/'SCC x Ano'!C348-1</f>
        <v>-0.17990528443639731</v>
      </c>
      <c r="D348" s="16">
        <f>+'SCC x Ano'!D380/'SCC x Ano'!D348-1</f>
        <v>-5.2442089223768362E-2</v>
      </c>
      <c r="E348" s="16">
        <f>+'SCC x Ano'!E380/'SCC x Ano'!E348-1</f>
        <v>-0.29446321354264315</v>
      </c>
      <c r="F348" s="16">
        <f>+'SCC x Ano'!F380/'SCC x Ano'!F348-1</f>
        <v>0.1932810226176076</v>
      </c>
      <c r="G348" s="16">
        <f>+'SCC x Ano'!G380/'SCC x Ano'!G348-1</f>
        <v>9.694276795351775E-2</v>
      </c>
      <c r="H348" s="16">
        <f>+'SCC x Ano'!H380/'SCC x Ano'!H348-1</f>
        <v>-1.1574323235973516E-2</v>
      </c>
      <c r="I348" s="16">
        <f>+'SCC x Ano'!I380/'SCC x Ano'!I348-1</f>
        <v>-6.1281064863685453E-2</v>
      </c>
      <c r="J348" s="16">
        <f>+'SCC x Ano'!J380/'SCC x Ano'!J348-1</f>
        <v>-0.50952272139415888</v>
      </c>
      <c r="K348" s="16">
        <f>+'SCC x Ano'!K380/'SCC x Ano'!K348-1</f>
        <v>0.30250723843509797</v>
      </c>
      <c r="L348" s="16">
        <f>+'SCC x Ano'!L380/'SCC x Ano'!L348-1</f>
        <v>5.9736393406007782E-2</v>
      </c>
    </row>
    <row r="349" spans="1:12" x14ac:dyDescent="0.25">
      <c r="A349" s="123" t="s">
        <v>553</v>
      </c>
      <c r="B349" s="16">
        <f>+'SCC x Ano'!B381/'SCC x Ano'!B349-1</f>
        <v>0.23103379582488781</v>
      </c>
      <c r="C349" s="16">
        <f>+'SCC x Ano'!C381/'SCC x Ano'!C349-1</f>
        <v>-6.7709059436184216E-2</v>
      </c>
      <c r="D349" s="16">
        <f>+'SCC x Ano'!D381/'SCC x Ano'!D349-1</f>
        <v>-4.2716812085651368E-3</v>
      </c>
      <c r="E349" s="16">
        <f>+'SCC x Ano'!E381/'SCC x Ano'!E349-1</f>
        <v>0.14745137449334633</v>
      </c>
      <c r="F349" s="16">
        <f>+'SCC x Ano'!F381/'SCC x Ano'!F349-1</f>
        <v>5.8619194610224801E-2</v>
      </c>
      <c r="G349" s="16">
        <f>+'SCC x Ano'!G381/'SCC x Ano'!G349-1</f>
        <v>1.5165637777463159E-2</v>
      </c>
      <c r="H349" s="16">
        <f>+'SCC x Ano'!H381/'SCC x Ano'!H349-1</f>
        <v>-3.8122958565453557E-2</v>
      </c>
      <c r="I349" s="16">
        <f>+'SCC x Ano'!I381/'SCC x Ano'!I349-1</f>
        <v>-0.19064697632513206</v>
      </c>
      <c r="J349" s="16">
        <f>+'SCC x Ano'!J381/'SCC x Ano'!J349-1</f>
        <v>1.1394836647918942</v>
      </c>
      <c r="K349" s="16">
        <f>+'SCC x Ano'!K381/'SCC x Ano'!K349-1</f>
        <v>0.37689729628267532</v>
      </c>
      <c r="L349" s="16">
        <f>+'SCC x Ano'!L381/'SCC x Ano'!L349-1</f>
        <v>7.1367755491210438E-2</v>
      </c>
    </row>
    <row r="350" spans="1:12" x14ac:dyDescent="0.25">
      <c r="A350" s="123" t="s">
        <v>554</v>
      </c>
      <c r="B350" s="16">
        <f>+'SCC x Ano'!B382/'SCC x Ano'!B350-1</f>
        <v>5.6245544617928411E-2</v>
      </c>
      <c r="C350" s="16">
        <f>+'SCC x Ano'!C382/'SCC x Ano'!C350-1</f>
        <v>4.1202513902359961E-2</v>
      </c>
      <c r="D350" s="16">
        <f>+'SCC x Ano'!D382/'SCC x Ano'!D350-1</f>
        <v>-3.2055923514633489E-2</v>
      </c>
      <c r="E350" s="16">
        <f>+'SCC x Ano'!E382/'SCC x Ano'!E350-1</f>
        <v>0.29149223695014204</v>
      </c>
      <c r="F350" s="16">
        <f>+'SCC x Ano'!F382/'SCC x Ano'!F350-1</f>
        <v>3.9484101379756442E-2</v>
      </c>
      <c r="G350" s="16">
        <f>+'SCC x Ano'!G382/'SCC x Ano'!G350-1</f>
        <v>5.112540054861503E-3</v>
      </c>
      <c r="H350" s="16">
        <f>+'SCC x Ano'!H382/'SCC x Ano'!H350-1</f>
        <v>-0.26593408270686369</v>
      </c>
      <c r="I350" s="16">
        <f>+'SCC x Ano'!I382/'SCC x Ano'!I350-1</f>
        <v>1.2108868636200754E-2</v>
      </c>
      <c r="J350" s="16">
        <f>+'SCC x Ano'!J382/'SCC x Ano'!J350-1</f>
        <v>-0.64217156796610597</v>
      </c>
      <c r="K350" s="16">
        <f>+'SCC x Ano'!K382/'SCC x Ano'!K350-1</f>
        <v>0.15663673630537667</v>
      </c>
      <c r="L350" s="16">
        <f>+'SCC x Ano'!L382/'SCC x Ano'!L350-1</f>
        <v>2.5266563448163248E-2</v>
      </c>
    </row>
    <row r="351" spans="1:12" x14ac:dyDescent="0.25">
      <c r="A351" s="123" t="s">
        <v>555</v>
      </c>
      <c r="B351" s="16">
        <f>+'SCC x Ano'!B383/'SCC x Ano'!B351-1</f>
        <v>-1.9908183500171317E-2</v>
      </c>
      <c r="C351" s="16">
        <f>+'SCC x Ano'!C383/'SCC x Ano'!C351-1</f>
        <v>-1.3064539140519749E-2</v>
      </c>
      <c r="D351" s="16">
        <f>+'SCC x Ano'!D383/'SCC x Ano'!D351-1</f>
        <v>-8.1098845869459257E-2</v>
      </c>
      <c r="E351" s="16">
        <f>+'SCC x Ano'!E383/'SCC x Ano'!E351-1</f>
        <v>6.1349513019231416E-2</v>
      </c>
      <c r="F351" s="16">
        <f>+'SCC x Ano'!F383/'SCC x Ano'!F351-1</f>
        <v>-0.11314608633610879</v>
      </c>
      <c r="G351" s="16">
        <f>+'SCC x Ano'!G383/'SCC x Ano'!G351-1</f>
        <v>-0.50378494974639998</v>
      </c>
      <c r="H351" s="16">
        <f>+'SCC x Ano'!H383/'SCC x Ano'!H351-1</f>
        <v>-0.11632459612559376</v>
      </c>
      <c r="I351" s="16">
        <f>+'SCC x Ano'!I383/'SCC x Ano'!I351-1</f>
        <v>-8.2700972162278563E-2</v>
      </c>
      <c r="J351" s="16">
        <f>+'SCC x Ano'!J383/'SCC x Ano'!J351-1</f>
        <v>73.176161275136295</v>
      </c>
      <c r="K351" s="16">
        <f>+'SCC x Ano'!K383/'SCC x Ano'!K351-1</f>
        <v>-6.5424739877313343E-2</v>
      </c>
      <c r="L351" s="16">
        <f>+'SCC x Ano'!L383/'SCC x Ano'!L351-1</f>
        <v>0.39268633230838557</v>
      </c>
    </row>
    <row r="352" spans="1:12" x14ac:dyDescent="0.25">
      <c r="A352" s="133" t="s">
        <v>95</v>
      </c>
      <c r="B352" s="16">
        <f>+'SCC x Ano'!B384/'SCC x Ano'!B352-1</f>
        <v>4.5101366556983047E-2</v>
      </c>
      <c r="C352" s="16">
        <f>+'SCC x Ano'!C384/'SCC x Ano'!C352-1</f>
        <v>5.6170628082703455E-3</v>
      </c>
      <c r="D352" s="16">
        <f>+'SCC x Ano'!D384/'SCC x Ano'!D352-1</f>
        <v>-4.4684014753459733E-2</v>
      </c>
      <c r="E352" s="16">
        <f>+'SCC x Ano'!E384/'SCC x Ano'!E352-1</f>
        <v>0.1080762536837141</v>
      </c>
      <c r="F352" s="16">
        <f>+'SCC x Ano'!F384/'SCC x Ano'!F352-1</f>
        <v>-9.6245223758698595E-3</v>
      </c>
      <c r="G352" s="16">
        <f>+'SCC x Ano'!G384/'SCC x Ano'!G352-1</f>
        <v>-2.487284964283365E-2</v>
      </c>
      <c r="H352" s="16">
        <f>+'SCC x Ano'!H384/'SCC x Ano'!H352-1</f>
        <v>-9.8723483601590556E-2</v>
      </c>
      <c r="I352" s="16">
        <f>+'SCC x Ano'!I384/'SCC x Ano'!I352-1</f>
        <v>-1.8919782136445629E-2</v>
      </c>
      <c r="J352" s="16">
        <f>+'SCC x Ano'!J384/'SCC x Ano'!J352-1</f>
        <v>1.583112632856718</v>
      </c>
      <c r="K352" s="16">
        <f>+'SCC x Ano'!K384/'SCC x Ano'!K352-1</f>
        <v>8.5015627782296432E-2</v>
      </c>
      <c r="L352" s="16">
        <f>+'SCC x Ano'!L384/'SCC x Ano'!L352-1</f>
        <v>1.4742770181319642E-2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INPUTs</vt:lpstr>
      <vt:lpstr>conversões</vt:lpstr>
      <vt:lpstr>colagem</vt:lpstr>
      <vt:lpstr>OUTPUTs</vt:lpstr>
      <vt:lpstr>tab_dinamicas</vt:lpstr>
      <vt:lpstr>Formatos_Análises</vt:lpstr>
      <vt:lpstr>Total x Ano</vt:lpstr>
      <vt:lpstr>Total x Ano_TX_VAR</vt:lpstr>
      <vt:lpstr>SCC x Atuacao = Comércio</vt:lpstr>
      <vt:lpstr>SCC x Atuacao = Comércio_TX_VAR</vt:lpstr>
      <vt:lpstr>SCC x Atuacao = Não Financeiro</vt:lpstr>
      <vt:lpstr>SCC x Atuacao = Não Fin_TX_VAR</vt:lpstr>
      <vt:lpstr>SCC x Ano</vt:lpstr>
      <vt:lpstr>SCC x Ano_TX_VAR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2017-02-22T13:55:41Z</dcterms:created>
  <dcterms:modified xsi:type="dcterms:W3CDTF">2020-12-01T21:02:36Z</dcterms:modified>
</cp:coreProperties>
</file>